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780" windowHeight="12120" activeTab="1"/>
  </bookViews>
  <sheets>
    <sheet name="Feuil1" sheetId="1" r:id="rId1"/>
    <sheet name="Feuil2" sheetId="2" r:id="rId2"/>
  </sheets>
  <definedNames>
    <definedName name="Hauteur">Feuil2!$Q$15</definedName>
    <definedName name="Largeur">Feuil2!$Q$12</definedName>
    <definedName name="Longueur">Feuil2!$Q$9</definedName>
    <definedName name="Poids">Feuil2!$Q$6</definedName>
    <definedName name="Poids_calcul">Feuil2!$C$2</definedName>
    <definedName name="Poids_corrigé">Feuil2!$C$2</definedName>
  </definedNames>
  <calcPr calcId="125725"/>
</workbook>
</file>

<file path=xl/calcChain.xml><?xml version="1.0" encoding="utf-8"?>
<calcChain xmlns="http://schemas.openxmlformats.org/spreadsheetml/2006/main">
  <c r="Q23" i="2"/>
  <c r="Q20"/>
  <c r="A2"/>
  <c r="F2" s="1"/>
  <c r="C2"/>
  <c r="Q25" s="1"/>
  <c r="I6" i="1"/>
  <c r="A18"/>
  <c r="I5"/>
  <c r="I7"/>
  <c r="I8"/>
  <c r="I9"/>
  <c r="I10"/>
  <c r="H2" i="2"/>
  <c r="J2" l="1"/>
  <c r="D2"/>
</calcChain>
</file>

<file path=xl/sharedStrings.xml><?xml version="1.0" encoding="utf-8"?>
<sst xmlns="http://schemas.openxmlformats.org/spreadsheetml/2006/main" count="30" uniqueCount="28">
  <si>
    <t>mini</t>
  </si>
  <si>
    <t>maxi</t>
  </si>
  <si>
    <t>Prix</t>
  </si>
  <si>
    <t>Surcharge GO</t>
  </si>
  <si>
    <t>Prix avec GO</t>
  </si>
  <si>
    <t>Poids</t>
  </si>
  <si>
    <t>Zone</t>
  </si>
  <si>
    <t>Dép.</t>
  </si>
  <si>
    <t>Test</t>
  </si>
  <si>
    <t>Poids (kg)</t>
  </si>
  <si>
    <t>Zones</t>
  </si>
  <si>
    <t>Poids corrigé</t>
  </si>
  <si>
    <t>Poids calcul</t>
  </si>
  <si>
    <t>Tarif</t>
  </si>
  <si>
    <t>Département</t>
  </si>
  <si>
    <t>Longueur (m)</t>
  </si>
  <si>
    <t>Largeur (m)</t>
  </si>
  <si>
    <t>Hauteur (m)</t>
  </si>
  <si>
    <t>Test 2</t>
  </si>
  <si>
    <t>Test 3</t>
  </si>
  <si>
    <t>le tableau</t>
  </si>
  <si>
    <t xml:space="preserve">Juste le prix </t>
  </si>
  <si>
    <t>indiqué dans</t>
  </si>
  <si>
    <t xml:space="preserve">sans autre </t>
  </si>
  <si>
    <t>calculs</t>
  </si>
  <si>
    <t>nouvelle contrainte qui est : 250kg par m3. Si j'entre un poids de 50kg mais qu'avec les dimensions sélectionnées j'occupe 1m3 il faut reconsidérer le poids comme étant de 250kg.</t>
  </si>
  <si>
    <r>
      <t>Cubage m</t>
    </r>
    <r>
      <rPr>
        <vertAlign val="superscript"/>
        <sz val="16"/>
        <rFont val="Comic Sans MS"/>
        <family val="4"/>
      </rPr>
      <t>3</t>
    </r>
  </si>
  <si>
    <r>
      <t>Ratio Kg par m</t>
    </r>
    <r>
      <rPr>
        <vertAlign val="superscript"/>
        <sz val="14"/>
        <rFont val="Comic Sans MS"/>
        <family val="4"/>
      </rPr>
      <t>3</t>
    </r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</si>
</sst>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0.0%"/>
  </numFmts>
  <fonts count="1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sz val="20"/>
      <name val="Comic Sans MS"/>
      <family val="4"/>
    </font>
    <font>
      <sz val="16"/>
      <name val="Comic Sans MS"/>
      <family val="4"/>
    </font>
    <font>
      <sz val="10"/>
      <color rgb="FF333333"/>
      <name val="Segoe UI"/>
      <family val="2"/>
    </font>
    <font>
      <vertAlign val="superscript"/>
      <sz val="16"/>
      <name val="Comic Sans MS"/>
      <family val="4"/>
    </font>
    <font>
      <sz val="14"/>
      <name val="Comic Sans MS"/>
      <family val="4"/>
    </font>
    <font>
      <vertAlign val="superscript"/>
      <sz val="14"/>
      <name val="Comic Sans MS"/>
      <family val="4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9">
    <xf numFmtId="0" fontId="0" fillId="0" borderId="0" xfId="0"/>
    <xf numFmtId="164" fontId="0" fillId="0" borderId="0" xfId="2" applyFont="1"/>
    <xf numFmtId="10" fontId="0" fillId="0" borderId="0" xfId="0" applyNumberFormat="1"/>
    <xf numFmtId="165" fontId="0" fillId="0" borderId="0" xfId="0" applyNumberFormat="1"/>
    <xf numFmtId="0" fontId="0" fillId="2" borderId="0" xfId="0" applyFill="1"/>
    <xf numFmtId="164" fontId="3" fillId="0" borderId="1" xfId="1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0" xfId="0" applyFont="1"/>
    <xf numFmtId="0" fontId="0" fillId="0" borderId="2" xfId="0" quotePrefix="1" applyBorder="1" applyAlignment="1">
      <alignment horizontal="center"/>
    </xf>
    <xf numFmtId="0" fontId="4" fillId="0" borderId="0" xfId="0" applyFont="1"/>
    <xf numFmtId="0" fontId="0" fillId="0" borderId="0" xfId="0" applyBorder="1"/>
    <xf numFmtId="0" fontId="6" fillId="0" borderId="0" xfId="0" applyFont="1" applyBorder="1"/>
    <xf numFmtId="0" fontId="5" fillId="4" borderId="2" xfId="0" applyFont="1" applyFill="1" applyBorder="1"/>
    <xf numFmtId="164" fontId="0" fillId="5" borderId="0" xfId="1" applyFont="1" applyFill="1" applyBorder="1" applyAlignment="1"/>
    <xf numFmtId="0" fontId="0" fillId="0" borderId="0" xfId="0" applyBorder="1" applyAlignment="1"/>
    <xf numFmtId="0" fontId="0" fillId="0" borderId="3" xfId="0" applyBorder="1"/>
    <xf numFmtId="0" fontId="0" fillId="0" borderId="4" xfId="0" applyBorder="1"/>
    <xf numFmtId="0" fontId="6" fillId="0" borderId="4" xfId="0" applyFont="1" applyBorder="1"/>
    <xf numFmtId="2" fontId="0" fillId="0" borderId="0" xfId="0" applyNumberFormat="1"/>
    <xf numFmtId="0" fontId="0" fillId="3" borderId="2" xfId="1" applyNumberFormat="1" applyFont="1" applyFill="1" applyBorder="1" applyAlignment="1">
      <alignment horizontal="center"/>
    </xf>
    <xf numFmtId="0" fontId="0" fillId="6" borderId="8" xfId="0" applyFill="1" applyBorder="1"/>
    <xf numFmtId="0" fontId="0" fillId="6" borderId="2" xfId="0" applyFill="1" applyBorder="1"/>
    <xf numFmtId="0" fontId="5" fillId="2" borderId="9" xfId="0" applyFont="1" applyFill="1" applyBorder="1" applyAlignment="1"/>
    <xf numFmtId="164" fontId="5" fillId="2" borderId="10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2" xfId="2" applyNumberFormat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textRotation="90" wrapText="1"/>
    </xf>
    <xf numFmtId="0" fontId="6" fillId="0" borderId="0" xfId="0" applyFont="1" applyFill="1" applyBorder="1" applyAlignment="1">
      <alignment horizontal="center" textRotation="90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7" fillId="0" borderId="0" xfId="0" applyFont="1"/>
    <xf numFmtId="1" fontId="5" fillId="4" borderId="2" xfId="0" applyNumberFormat="1" applyFont="1" applyFill="1" applyBorder="1"/>
    <xf numFmtId="0" fontId="9" fillId="0" borderId="0" xfId="0" applyFont="1" applyAlignment="1">
      <alignment horizontal="center"/>
    </xf>
    <xf numFmtId="0" fontId="0" fillId="0" borderId="8" xfId="0" applyBorder="1"/>
    <xf numFmtId="0" fontId="6" fillId="0" borderId="11" xfId="0" applyFont="1" applyBorder="1"/>
  </cellXfs>
  <cellStyles count="3">
    <cellStyle name="Currency" xfId="2" builtinId="4"/>
    <cellStyle name="Euro" xfId="1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8"/>
  <sheetViews>
    <sheetView workbookViewId="0"/>
  </sheetViews>
  <sheetFormatPr defaultColWidth="11.42578125" defaultRowHeight="12.75"/>
  <cols>
    <col min="1" max="1" width="17.28515625" bestFit="1" customWidth="1"/>
    <col min="2" max="2" width="7" bestFit="1" customWidth="1"/>
    <col min="5" max="6" width="8.28515625" bestFit="1" customWidth="1"/>
    <col min="7" max="8" width="8.28515625" customWidth="1"/>
    <col min="11" max="11" width="11.85546875" bestFit="1" customWidth="1"/>
    <col min="19" max="19" width="7.140625" style="3" customWidth="1"/>
    <col min="20" max="21" width="11.85546875" bestFit="1" customWidth="1"/>
  </cols>
  <sheetData>
    <row r="1" spans="1:9">
      <c r="A1" t="s">
        <v>5</v>
      </c>
      <c r="B1" s="4">
        <v>50</v>
      </c>
    </row>
    <row r="4" spans="1:9">
      <c r="A4" t="s">
        <v>0</v>
      </c>
      <c r="B4" t="s">
        <v>1</v>
      </c>
      <c r="C4" t="s">
        <v>2</v>
      </c>
      <c r="I4" t="s">
        <v>4</v>
      </c>
    </row>
    <row r="5" spans="1:9">
      <c r="A5">
        <v>0</v>
      </c>
      <c r="B5">
        <v>30</v>
      </c>
      <c r="C5" s="1">
        <v>40.31</v>
      </c>
      <c r="D5" s="1"/>
      <c r="E5" s="1"/>
      <c r="F5" s="1"/>
      <c r="G5" s="1"/>
      <c r="H5" s="1"/>
      <c r="I5" s="1">
        <f t="shared" ref="I5:I10" si="0">C5*(1+$B$12)</f>
        <v>41.720849999999999</v>
      </c>
    </row>
    <row r="6" spans="1:9">
      <c r="A6">
        <v>31</v>
      </c>
      <c r="B6">
        <v>100</v>
      </c>
      <c r="C6" s="1">
        <v>44.04</v>
      </c>
      <c r="D6" s="1"/>
      <c r="E6" s="1"/>
      <c r="F6" s="1"/>
      <c r="G6" s="1"/>
      <c r="H6" s="1"/>
      <c r="I6" s="1">
        <f t="shared" si="0"/>
        <v>45.581399999999995</v>
      </c>
    </row>
    <row r="7" spans="1:9">
      <c r="A7">
        <v>101</v>
      </c>
      <c r="B7">
        <v>500</v>
      </c>
      <c r="C7" s="1">
        <v>31.15</v>
      </c>
      <c r="D7" s="1"/>
      <c r="E7" s="1"/>
      <c r="F7" s="1"/>
      <c r="G7" s="1"/>
      <c r="H7" s="1"/>
      <c r="I7" s="1">
        <f t="shared" si="0"/>
        <v>32.240249999999996</v>
      </c>
    </row>
    <row r="8" spans="1:9">
      <c r="A8">
        <v>501</v>
      </c>
      <c r="B8">
        <v>700</v>
      </c>
      <c r="C8" s="1">
        <v>27.42</v>
      </c>
      <c r="D8" s="1"/>
      <c r="E8" s="1"/>
      <c r="F8" s="1"/>
      <c r="G8" s="1"/>
      <c r="H8" s="1"/>
      <c r="I8" s="1">
        <f t="shared" si="0"/>
        <v>28.3797</v>
      </c>
    </row>
    <row r="9" spans="1:9">
      <c r="A9">
        <v>701</v>
      </c>
      <c r="B9">
        <v>1000</v>
      </c>
      <c r="C9" s="1">
        <v>27.42</v>
      </c>
      <c r="D9" s="1"/>
      <c r="E9" s="1"/>
      <c r="F9" s="1"/>
      <c r="G9" s="1"/>
      <c r="H9" s="1"/>
      <c r="I9" s="1">
        <f t="shared" si="0"/>
        <v>28.3797</v>
      </c>
    </row>
    <row r="10" spans="1:9">
      <c r="A10">
        <v>1001</v>
      </c>
      <c r="B10">
        <v>1500</v>
      </c>
      <c r="C10" s="1">
        <v>22.37</v>
      </c>
      <c r="D10" s="1"/>
      <c r="E10" s="1"/>
      <c r="F10" s="1"/>
      <c r="G10" s="1"/>
      <c r="H10" s="1"/>
      <c r="I10" s="1">
        <f t="shared" si="0"/>
        <v>23.152950000000001</v>
      </c>
    </row>
    <row r="12" spans="1:9">
      <c r="A12" t="s">
        <v>3</v>
      </c>
      <c r="B12" s="2">
        <v>3.5000000000000003E-2</v>
      </c>
    </row>
    <row r="18" spans="1:1" ht="26.25">
      <c r="A18" s="5">
        <f>IF(B1&lt;31,$I$5,IF(B1&lt;101,$I$6,IF(B1&lt;501,ROUNDUP(B1/100,0)*$I$7,IF(B1&lt;701,ROUNDUP(B1/100,0)*$I$8))))</f>
        <v>45.581399999999995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16"/>
  <sheetViews>
    <sheetView showGridLines="0" tabSelected="1" workbookViewId="0">
      <selection activeCell="Q6" sqref="Q6"/>
    </sheetView>
  </sheetViews>
  <sheetFormatPr defaultColWidth="11.42578125" defaultRowHeight="12.75"/>
  <cols>
    <col min="1" max="1" width="5.5703125" customWidth="1"/>
    <col min="2" max="2" width="5.7109375" customWidth="1"/>
    <col min="3" max="3" width="11.42578125" customWidth="1"/>
    <col min="4" max="4" width="11.7109375" customWidth="1"/>
    <col min="5" max="5" width="13.28515625" customWidth="1"/>
    <col min="6" max="9" width="11.42578125" customWidth="1"/>
    <col min="10" max="10" width="9" bestFit="1" customWidth="1"/>
    <col min="11" max="11" width="13.140625" customWidth="1"/>
    <col min="12" max="12" width="11.5703125" bestFit="1" customWidth="1"/>
    <col min="13" max="15" width="4.7109375" customWidth="1"/>
    <col min="16" max="16" width="20" bestFit="1" customWidth="1"/>
    <col min="17" max="17" width="20.85546875" bestFit="1" customWidth="1"/>
  </cols>
  <sheetData>
    <row r="1" spans="1:20">
      <c r="A1" s="7" t="s">
        <v>6</v>
      </c>
      <c r="B1" s="25"/>
      <c r="C1" s="7" t="s">
        <v>12</v>
      </c>
      <c r="D1" s="7" t="s">
        <v>11</v>
      </c>
      <c r="E1" s="26"/>
      <c r="F1" s="7" t="s">
        <v>8</v>
      </c>
      <c r="G1" s="25"/>
      <c r="H1" s="7" t="s">
        <v>18</v>
      </c>
      <c r="I1" s="25"/>
      <c r="J1" s="7" t="s">
        <v>19</v>
      </c>
      <c r="N1" s="15"/>
    </row>
    <row r="2" spans="1:20">
      <c r="A2" s="27">
        <f>VLOOKUP(Q3,A22:B116,2,FALSE)</f>
        <v>9</v>
      </c>
      <c r="B2" s="25"/>
      <c r="C2" s="27">
        <f>IF(Poids&lt;Longueur*Largeur*Hauteur*250,Longueur*Largeur*Hauteur*250,Poids)</f>
        <v>585.00000000000011</v>
      </c>
      <c r="D2" s="27">
        <f>ROUNDUP((Poids_calcul/100),0)*100</f>
        <v>600</v>
      </c>
      <c r="E2" s="25"/>
      <c r="F2" s="28">
        <f>INDEX($A$9:$K$18,MATCH(LOOKUP(Q6,$A$10:$A$18),$A$10:$A$18,0)+1,MATCH(A2,$9:$9,0))</f>
        <v>55.54</v>
      </c>
      <c r="G2" s="25"/>
      <c r="H2" s="20">
        <f>INDEX($A$9:$K$18,MATCH(LOOKUP(Q6,$A$10:$A$18),$A$10:$A$18,0)+1,MATCH(A2,$9:$9,0))*1.035</f>
        <v>57.483899999999991</v>
      </c>
      <c r="I2" s="25"/>
      <c r="J2" s="20">
        <f>INDEX($A$9:$K$18,MATCH(LOOKUP(Poids_calcul,$A$10:$A$18),$A$10:$A$18,0)+1,MATCH($A$2,$9:$9,0))*1.035</f>
        <v>44.536049999999996</v>
      </c>
      <c r="N2" s="14"/>
      <c r="T2" s="10"/>
    </row>
    <row r="3" spans="1:20" ht="31.5">
      <c r="O3" s="8"/>
      <c r="P3" s="12" t="s">
        <v>14</v>
      </c>
      <c r="Q3" s="13">
        <v>12</v>
      </c>
    </row>
    <row r="6" spans="1:20" ht="31.5">
      <c r="P6" s="12" t="s">
        <v>9</v>
      </c>
      <c r="Q6" s="13">
        <v>50</v>
      </c>
    </row>
    <row r="8" spans="1:20">
      <c r="A8" s="33"/>
      <c r="B8" s="33"/>
      <c r="C8" s="33" t="s">
        <v>10</v>
      </c>
      <c r="D8" s="33"/>
      <c r="E8" s="33"/>
      <c r="F8" s="33"/>
      <c r="G8" s="33"/>
      <c r="H8" s="33"/>
      <c r="I8" s="33"/>
      <c r="J8" s="33"/>
      <c r="K8" s="33"/>
    </row>
    <row r="9" spans="1:20" ht="31.5">
      <c r="A9" s="31" t="s">
        <v>9</v>
      </c>
      <c r="B9" s="32"/>
      <c r="C9" s="7">
        <v>1</v>
      </c>
      <c r="D9" s="7">
        <v>2</v>
      </c>
      <c r="E9" s="7">
        <v>3</v>
      </c>
      <c r="F9" s="7">
        <v>4</v>
      </c>
      <c r="G9" s="7">
        <v>5</v>
      </c>
      <c r="H9" s="7">
        <v>6</v>
      </c>
      <c r="I9" s="7">
        <v>7</v>
      </c>
      <c r="J9" s="7">
        <v>8</v>
      </c>
      <c r="K9" s="7">
        <v>9</v>
      </c>
      <c r="L9" s="16"/>
      <c r="M9" s="29"/>
      <c r="N9" s="29"/>
      <c r="O9" s="17"/>
      <c r="P9" s="18" t="s">
        <v>15</v>
      </c>
      <c r="Q9" s="13">
        <v>1</v>
      </c>
    </row>
    <row r="10" spans="1:20" ht="12.75" customHeight="1">
      <c r="A10" s="22">
        <v>0</v>
      </c>
      <c r="B10" s="22">
        <v>30</v>
      </c>
      <c r="C10" s="22">
        <v>16.61</v>
      </c>
      <c r="D10" s="22">
        <v>21.35</v>
      </c>
      <c r="E10" s="22">
        <v>24.67</v>
      </c>
      <c r="F10" s="22">
        <v>29.4</v>
      </c>
      <c r="G10" s="22">
        <v>37.92</v>
      </c>
      <c r="H10" s="22">
        <v>40.31</v>
      </c>
      <c r="I10" s="22">
        <v>45.05</v>
      </c>
      <c r="J10" s="22">
        <v>47.39</v>
      </c>
      <c r="K10" s="22">
        <v>53.1</v>
      </c>
      <c r="L10" s="21" t="s">
        <v>21</v>
      </c>
      <c r="M10" s="30"/>
      <c r="N10" s="30"/>
      <c r="O10" s="11"/>
      <c r="P10" s="11"/>
      <c r="Q10" s="11"/>
    </row>
    <row r="11" spans="1:20">
      <c r="A11" s="22">
        <v>31</v>
      </c>
      <c r="B11" s="22">
        <v>100</v>
      </c>
      <c r="C11" s="22">
        <v>20.34</v>
      </c>
      <c r="D11" s="22">
        <v>23.7</v>
      </c>
      <c r="E11" s="22">
        <v>27.11</v>
      </c>
      <c r="F11" s="22">
        <v>34.56</v>
      </c>
      <c r="G11" s="22">
        <v>40.64</v>
      </c>
      <c r="H11" s="22">
        <v>44.04</v>
      </c>
      <c r="I11" s="22">
        <v>48.09</v>
      </c>
      <c r="J11" s="22">
        <v>50.81</v>
      </c>
      <c r="K11" s="22">
        <v>55.54</v>
      </c>
      <c r="L11" s="21" t="s">
        <v>22</v>
      </c>
      <c r="M11" s="30"/>
      <c r="N11" s="30"/>
      <c r="O11" s="11"/>
      <c r="P11" s="11"/>
      <c r="Q11" s="11"/>
    </row>
    <row r="12" spans="1:20" ht="31.5">
      <c r="A12" s="6">
        <v>101</v>
      </c>
      <c r="B12" s="6">
        <v>500</v>
      </c>
      <c r="C12" s="6">
        <v>14.91</v>
      </c>
      <c r="D12" s="6">
        <v>17.62</v>
      </c>
      <c r="E12" s="6">
        <v>21.03</v>
      </c>
      <c r="F12" s="6">
        <v>23.7</v>
      </c>
      <c r="G12" s="6">
        <v>29.12</v>
      </c>
      <c r="H12" s="6">
        <v>31.15</v>
      </c>
      <c r="I12" s="6">
        <v>37.270000000000003</v>
      </c>
      <c r="J12" s="6">
        <v>40.31</v>
      </c>
      <c r="K12" s="6">
        <v>51.12</v>
      </c>
      <c r="L12" s="21" t="s">
        <v>20</v>
      </c>
      <c r="M12" s="30"/>
      <c r="N12" s="30"/>
      <c r="O12" s="11"/>
      <c r="P12" s="12" t="s">
        <v>16</v>
      </c>
      <c r="Q12" s="13">
        <v>1.8</v>
      </c>
    </row>
    <row r="13" spans="1:20">
      <c r="A13" s="6">
        <v>501</v>
      </c>
      <c r="B13" s="6">
        <v>700</v>
      </c>
      <c r="C13" s="6">
        <v>14.22</v>
      </c>
      <c r="D13" s="6">
        <v>16.29</v>
      </c>
      <c r="E13" s="6">
        <v>19.32</v>
      </c>
      <c r="F13" s="6">
        <v>22.04</v>
      </c>
      <c r="G13" s="6">
        <v>25.77</v>
      </c>
      <c r="H13" s="6">
        <v>27.42</v>
      </c>
      <c r="I13" s="6">
        <v>32.17</v>
      </c>
      <c r="J13" s="6">
        <v>33.869999999999997</v>
      </c>
      <c r="K13" s="6">
        <v>43.03</v>
      </c>
      <c r="L13" s="21" t="s">
        <v>23</v>
      </c>
      <c r="M13" s="30"/>
      <c r="N13" s="30"/>
      <c r="O13" s="11"/>
      <c r="P13" s="11"/>
      <c r="Q13" s="11"/>
    </row>
    <row r="14" spans="1:20">
      <c r="A14" s="6">
        <v>701</v>
      </c>
      <c r="B14" s="6">
        <v>1000</v>
      </c>
      <c r="C14" s="6">
        <v>12.2</v>
      </c>
      <c r="D14" s="6">
        <v>14.22</v>
      </c>
      <c r="E14" s="6">
        <v>16.940000000000001</v>
      </c>
      <c r="F14" s="6">
        <v>21.35</v>
      </c>
      <c r="G14" s="6">
        <v>25.77</v>
      </c>
      <c r="H14" s="6">
        <v>27.42</v>
      </c>
      <c r="I14" s="6">
        <v>32.17</v>
      </c>
      <c r="J14" s="6">
        <v>33.869999999999997</v>
      </c>
      <c r="K14" s="6">
        <v>43.03</v>
      </c>
      <c r="L14" s="21" t="s">
        <v>24</v>
      </c>
      <c r="M14" s="30"/>
      <c r="N14" s="30"/>
      <c r="O14" s="11"/>
      <c r="P14" s="11"/>
      <c r="Q14" s="11"/>
    </row>
    <row r="15" spans="1:20" ht="31.5">
      <c r="A15" s="6">
        <v>1001</v>
      </c>
      <c r="B15" s="6">
        <v>1500</v>
      </c>
      <c r="C15" s="6">
        <v>11.55</v>
      </c>
      <c r="D15" s="6">
        <v>13.2</v>
      </c>
      <c r="E15" s="6">
        <v>15.92</v>
      </c>
      <c r="F15" s="6">
        <v>18.96</v>
      </c>
      <c r="G15" s="6">
        <v>22.37</v>
      </c>
      <c r="H15" s="6">
        <v>23.7</v>
      </c>
      <c r="I15" s="6">
        <v>28.44</v>
      </c>
      <c r="J15" s="6">
        <v>30.51</v>
      </c>
      <c r="K15" s="6">
        <v>38.61</v>
      </c>
      <c r="L15" s="37"/>
      <c r="M15" s="30"/>
      <c r="N15" s="30"/>
      <c r="O15" s="11"/>
      <c r="P15" s="12" t="s">
        <v>17</v>
      </c>
      <c r="Q15" s="13">
        <v>1.3</v>
      </c>
    </row>
    <row r="16" spans="1:20">
      <c r="A16" s="6">
        <v>1501</v>
      </c>
      <c r="B16" s="6">
        <v>2000</v>
      </c>
      <c r="C16" s="6">
        <v>10.54</v>
      </c>
      <c r="D16" s="6">
        <v>12.2</v>
      </c>
      <c r="E16" s="6">
        <v>14.59</v>
      </c>
      <c r="F16" s="6">
        <v>17.95</v>
      </c>
      <c r="G16" s="6">
        <v>21.03</v>
      </c>
      <c r="H16" s="6">
        <v>22.37</v>
      </c>
      <c r="I16" s="6">
        <v>26.78</v>
      </c>
      <c r="J16" s="6">
        <v>28.12</v>
      </c>
      <c r="K16" s="6">
        <v>34.880000000000003</v>
      </c>
    </row>
    <row r="17" spans="1:17">
      <c r="A17" s="6">
        <v>2001</v>
      </c>
      <c r="B17" s="6">
        <v>2500</v>
      </c>
      <c r="C17" s="6">
        <v>9.85</v>
      </c>
      <c r="D17" s="6">
        <v>11.55</v>
      </c>
      <c r="E17" s="6">
        <v>12.89</v>
      </c>
      <c r="F17" s="6">
        <v>15.27</v>
      </c>
      <c r="G17" s="6">
        <v>18.64</v>
      </c>
      <c r="H17" s="6">
        <v>20.02</v>
      </c>
      <c r="I17" s="6">
        <v>23.37</v>
      </c>
      <c r="J17" s="6">
        <v>24.76</v>
      </c>
      <c r="K17" s="6">
        <v>30.51</v>
      </c>
    </row>
    <row r="18" spans="1:17">
      <c r="A18" s="6">
        <v>2501</v>
      </c>
      <c r="B18" s="6">
        <v>3000</v>
      </c>
      <c r="C18" s="6">
        <v>9.15</v>
      </c>
      <c r="D18" s="6">
        <v>10.54</v>
      </c>
      <c r="E18" s="6">
        <v>12.01</v>
      </c>
      <c r="F18" s="6">
        <v>12.89</v>
      </c>
      <c r="G18" s="6">
        <v>16.940000000000001</v>
      </c>
      <c r="H18" s="6">
        <v>18.32</v>
      </c>
      <c r="I18" s="6">
        <v>21.67</v>
      </c>
      <c r="J18" s="6">
        <v>23.06</v>
      </c>
      <c r="K18" s="6">
        <v>28.44</v>
      </c>
    </row>
    <row r="20" spans="1:17" ht="31.5">
      <c r="P20" s="38" t="s">
        <v>26</v>
      </c>
      <c r="Q20" s="13">
        <f>Longueur*Largeur*Hauteur</f>
        <v>2.3400000000000003</v>
      </c>
    </row>
    <row r="21" spans="1:17">
      <c r="A21" s="7" t="s">
        <v>7</v>
      </c>
      <c r="B21" s="7" t="s">
        <v>6</v>
      </c>
      <c r="Q21" s="19"/>
    </row>
    <row r="22" spans="1:17">
      <c r="A22" s="7">
        <v>1</v>
      </c>
      <c r="B22" s="7">
        <v>5</v>
      </c>
    </row>
    <row r="23" spans="1:17" ht="31.5">
      <c r="A23" s="7">
        <v>2</v>
      </c>
      <c r="B23" s="7">
        <v>6</v>
      </c>
      <c r="P23" s="36" t="s">
        <v>27</v>
      </c>
      <c r="Q23" s="35">
        <f>Poids/Q20</f>
        <v>21.367521367521366</v>
      </c>
    </row>
    <row r="24" spans="1:17" ht="13.5" thickBot="1">
      <c r="A24" s="7">
        <v>3</v>
      </c>
      <c r="B24" s="7">
        <v>7</v>
      </c>
    </row>
    <row r="25" spans="1:17" ht="32.25" thickBot="1">
      <c r="A25" s="7">
        <v>4</v>
      </c>
      <c r="B25" s="7">
        <v>9</v>
      </c>
      <c r="P25" s="23" t="s">
        <v>13</v>
      </c>
      <c r="Q25" s="24">
        <f>IF( Poids&lt;=100,INDEX($A$9:$K$18,MATCH(LOOKUP(Poids,$A$10:$A$18),$A$10:$A$18,0)+1,MATCH($A$2,$9:$9,0)),INDEX($A$9:$K$18,MATCH(LOOKUP(Poids_calcul,$A$10:$A$18),$A$10:$A$18,0)+1,MATCH($A$2,$9:$9,0))*Poids/100*1.035)</f>
        <v>55.54</v>
      </c>
    </row>
    <row r="26" spans="1:17">
      <c r="A26" s="7">
        <v>5</v>
      </c>
      <c r="B26" s="7">
        <v>7</v>
      </c>
    </row>
    <row r="27" spans="1:17">
      <c r="A27" s="7">
        <v>6</v>
      </c>
      <c r="B27" s="7">
        <v>9</v>
      </c>
    </row>
    <row r="28" spans="1:17" ht="14.25">
      <c r="A28" s="7">
        <v>7</v>
      </c>
      <c r="B28" s="7">
        <v>7</v>
      </c>
      <c r="E28" s="34" t="s">
        <v>25</v>
      </c>
    </row>
    <row r="29" spans="1:17">
      <c r="A29" s="7">
        <v>8</v>
      </c>
      <c r="B29" s="7">
        <v>6</v>
      </c>
    </row>
    <row r="30" spans="1:17">
      <c r="A30" s="7">
        <v>9</v>
      </c>
      <c r="B30" s="7">
        <v>9</v>
      </c>
    </row>
    <row r="31" spans="1:17">
      <c r="A31" s="7">
        <v>10</v>
      </c>
      <c r="B31" s="7">
        <v>6</v>
      </c>
    </row>
    <row r="32" spans="1:17">
      <c r="A32" s="7">
        <v>11</v>
      </c>
      <c r="B32" s="7">
        <v>9</v>
      </c>
    </row>
    <row r="33" spans="1:2">
      <c r="A33" s="7">
        <v>12</v>
      </c>
      <c r="B33" s="7">
        <v>9</v>
      </c>
    </row>
    <row r="34" spans="1:2">
      <c r="A34" s="7">
        <v>13</v>
      </c>
      <c r="B34" s="7">
        <v>9</v>
      </c>
    </row>
    <row r="35" spans="1:2">
      <c r="A35" s="7">
        <v>14</v>
      </c>
      <c r="B35" s="7">
        <v>8</v>
      </c>
    </row>
    <row r="36" spans="1:2">
      <c r="A36" s="7">
        <v>15</v>
      </c>
      <c r="B36" s="7">
        <v>9</v>
      </c>
    </row>
    <row r="37" spans="1:2">
      <c r="A37" s="7">
        <v>16</v>
      </c>
      <c r="B37" s="7">
        <v>9</v>
      </c>
    </row>
    <row r="38" spans="1:2">
      <c r="A38" s="7">
        <v>17</v>
      </c>
      <c r="B38" s="7">
        <v>9</v>
      </c>
    </row>
    <row r="39" spans="1:2">
      <c r="A39" s="7">
        <v>18</v>
      </c>
      <c r="B39" s="7">
        <v>8</v>
      </c>
    </row>
    <row r="40" spans="1:2">
      <c r="A40" s="7">
        <v>19</v>
      </c>
      <c r="B40" s="7">
        <v>9</v>
      </c>
    </row>
    <row r="41" spans="1:2">
      <c r="A41" s="7">
        <v>20</v>
      </c>
      <c r="B41" s="7">
        <v>10</v>
      </c>
    </row>
    <row r="42" spans="1:2">
      <c r="A42" s="7">
        <v>21</v>
      </c>
      <c r="B42" s="7">
        <v>7</v>
      </c>
    </row>
    <row r="43" spans="1:2">
      <c r="A43" s="7">
        <v>22</v>
      </c>
      <c r="B43" s="7">
        <v>9</v>
      </c>
    </row>
    <row r="44" spans="1:2">
      <c r="A44" s="7">
        <v>23</v>
      </c>
      <c r="B44" s="7">
        <v>8</v>
      </c>
    </row>
    <row r="45" spans="1:2">
      <c r="A45" s="7">
        <v>24</v>
      </c>
      <c r="B45" s="7">
        <v>9</v>
      </c>
    </row>
    <row r="46" spans="1:2">
      <c r="A46" s="7">
        <v>25</v>
      </c>
      <c r="B46" s="7">
        <v>6</v>
      </c>
    </row>
    <row r="47" spans="1:2">
      <c r="A47" s="7">
        <v>26</v>
      </c>
      <c r="B47" s="7">
        <v>7</v>
      </c>
    </row>
    <row r="48" spans="1:2">
      <c r="A48" s="7">
        <v>27</v>
      </c>
      <c r="B48" s="7">
        <v>6</v>
      </c>
    </row>
    <row r="49" spans="1:2">
      <c r="A49" s="7">
        <v>28</v>
      </c>
      <c r="B49" s="7">
        <v>6</v>
      </c>
    </row>
    <row r="50" spans="1:2">
      <c r="A50" s="7">
        <v>29</v>
      </c>
      <c r="B50" s="7">
        <v>9</v>
      </c>
    </row>
    <row r="51" spans="1:2">
      <c r="A51" s="7">
        <v>30</v>
      </c>
      <c r="B51" s="7">
        <v>9</v>
      </c>
    </row>
    <row r="52" spans="1:2">
      <c r="A52" s="7">
        <v>31</v>
      </c>
      <c r="B52" s="7">
        <v>9</v>
      </c>
    </row>
    <row r="53" spans="1:2">
      <c r="A53" s="7">
        <v>32</v>
      </c>
      <c r="B53" s="7">
        <v>9</v>
      </c>
    </row>
    <row r="54" spans="1:2">
      <c r="A54" s="7">
        <v>33</v>
      </c>
      <c r="B54" s="7">
        <v>9</v>
      </c>
    </row>
    <row r="55" spans="1:2">
      <c r="A55" s="7">
        <v>34</v>
      </c>
      <c r="B55" s="7">
        <v>9</v>
      </c>
    </row>
    <row r="56" spans="1:2">
      <c r="A56" s="7">
        <v>35</v>
      </c>
      <c r="B56" s="7">
        <v>8</v>
      </c>
    </row>
    <row r="57" spans="1:2">
      <c r="A57" s="7">
        <v>36</v>
      </c>
      <c r="B57" s="7">
        <v>8</v>
      </c>
    </row>
    <row r="58" spans="1:2">
      <c r="A58" s="7">
        <v>37</v>
      </c>
      <c r="B58" s="7">
        <v>8</v>
      </c>
    </row>
    <row r="59" spans="1:2">
      <c r="A59" s="7">
        <v>38</v>
      </c>
      <c r="B59" s="7">
        <v>5</v>
      </c>
    </row>
    <row r="60" spans="1:2">
      <c r="A60" s="7">
        <v>39</v>
      </c>
      <c r="B60" s="7">
        <v>7</v>
      </c>
    </row>
    <row r="61" spans="1:2">
      <c r="A61" s="7">
        <v>40</v>
      </c>
      <c r="B61" s="7">
        <v>9</v>
      </c>
    </row>
    <row r="62" spans="1:2">
      <c r="A62" s="7">
        <v>41</v>
      </c>
      <c r="B62" s="7">
        <v>8</v>
      </c>
    </row>
    <row r="63" spans="1:2">
      <c r="A63" s="7">
        <v>42</v>
      </c>
      <c r="B63" s="7">
        <v>5</v>
      </c>
    </row>
    <row r="64" spans="1:2">
      <c r="A64" s="7">
        <v>43</v>
      </c>
      <c r="B64" s="7">
        <v>7</v>
      </c>
    </row>
    <row r="65" spans="1:2">
      <c r="A65" s="7">
        <v>44</v>
      </c>
      <c r="B65" s="7">
        <v>8</v>
      </c>
    </row>
    <row r="66" spans="1:2">
      <c r="A66" s="7">
        <v>45</v>
      </c>
      <c r="B66" s="7">
        <v>6</v>
      </c>
    </row>
    <row r="67" spans="1:2">
      <c r="A67" s="7">
        <v>46</v>
      </c>
      <c r="B67" s="7">
        <v>9</v>
      </c>
    </row>
    <row r="68" spans="1:2">
      <c r="A68" s="7">
        <v>47</v>
      </c>
      <c r="B68" s="7">
        <v>9</v>
      </c>
    </row>
    <row r="69" spans="1:2">
      <c r="A69" s="7">
        <v>48</v>
      </c>
      <c r="B69" s="7">
        <v>9</v>
      </c>
    </row>
    <row r="70" spans="1:2">
      <c r="A70" s="7">
        <v>49</v>
      </c>
      <c r="B70" s="7">
        <v>8</v>
      </c>
    </row>
    <row r="71" spans="1:2">
      <c r="A71" s="7">
        <v>50</v>
      </c>
      <c r="B71" s="7">
        <v>8</v>
      </c>
    </row>
    <row r="72" spans="1:2">
      <c r="A72" s="7">
        <v>51</v>
      </c>
      <c r="B72" s="7">
        <v>6</v>
      </c>
    </row>
    <row r="73" spans="1:2">
      <c r="A73" s="7">
        <v>52</v>
      </c>
      <c r="B73" s="7">
        <v>6</v>
      </c>
    </row>
    <row r="74" spans="1:2">
      <c r="A74" s="7">
        <v>53</v>
      </c>
      <c r="B74" s="7">
        <v>8</v>
      </c>
    </row>
    <row r="75" spans="1:2">
      <c r="A75" s="7">
        <v>54</v>
      </c>
      <c r="B75" s="7">
        <v>2</v>
      </c>
    </row>
    <row r="76" spans="1:2">
      <c r="A76" s="7">
        <v>55</v>
      </c>
      <c r="B76" s="7">
        <v>4</v>
      </c>
    </row>
    <row r="77" spans="1:2">
      <c r="A77" s="7">
        <v>56</v>
      </c>
      <c r="B77" s="7">
        <v>9</v>
      </c>
    </row>
    <row r="78" spans="1:2">
      <c r="A78" s="7">
        <v>57</v>
      </c>
      <c r="B78" s="7">
        <v>1</v>
      </c>
    </row>
    <row r="79" spans="1:2">
      <c r="A79" s="7">
        <v>58</v>
      </c>
      <c r="B79" s="7">
        <v>7</v>
      </c>
    </row>
    <row r="80" spans="1:2">
      <c r="A80" s="7">
        <v>59</v>
      </c>
      <c r="B80" s="7">
        <v>5</v>
      </c>
    </row>
    <row r="81" spans="1:2">
      <c r="A81" s="7">
        <v>60</v>
      </c>
      <c r="B81" s="7">
        <v>6</v>
      </c>
    </row>
    <row r="82" spans="1:2">
      <c r="A82" s="7">
        <v>61</v>
      </c>
      <c r="B82" s="7">
        <v>8</v>
      </c>
    </row>
    <row r="83" spans="1:2">
      <c r="A83" s="7">
        <v>62</v>
      </c>
      <c r="B83" s="7">
        <v>5</v>
      </c>
    </row>
    <row r="84" spans="1:2">
      <c r="A84" s="7">
        <v>63</v>
      </c>
      <c r="B84" s="7">
        <v>7</v>
      </c>
    </row>
    <row r="85" spans="1:2">
      <c r="A85" s="7">
        <v>64</v>
      </c>
      <c r="B85" s="7">
        <v>9</v>
      </c>
    </row>
    <row r="86" spans="1:2">
      <c r="A86" s="7">
        <v>65</v>
      </c>
      <c r="B86" s="7">
        <v>9</v>
      </c>
    </row>
    <row r="87" spans="1:2">
      <c r="A87" s="7">
        <v>66</v>
      </c>
      <c r="B87" s="7">
        <v>9</v>
      </c>
    </row>
    <row r="88" spans="1:2">
      <c r="A88" s="7">
        <v>67</v>
      </c>
      <c r="B88" s="7">
        <v>2</v>
      </c>
    </row>
    <row r="89" spans="1:2">
      <c r="A89" s="7">
        <v>68</v>
      </c>
      <c r="B89" s="7">
        <v>3</v>
      </c>
    </row>
    <row r="90" spans="1:2">
      <c r="A90" s="7">
        <v>69</v>
      </c>
      <c r="B90" s="7">
        <v>5</v>
      </c>
    </row>
    <row r="91" spans="1:2">
      <c r="A91" s="7">
        <v>70</v>
      </c>
      <c r="B91" s="7">
        <v>6</v>
      </c>
    </row>
    <row r="92" spans="1:2">
      <c r="A92" s="7">
        <v>71</v>
      </c>
      <c r="B92" s="7">
        <v>5</v>
      </c>
    </row>
    <row r="93" spans="1:2">
      <c r="A93" s="7">
        <v>72</v>
      </c>
      <c r="B93" s="7">
        <v>8</v>
      </c>
    </row>
    <row r="94" spans="1:2">
      <c r="A94" s="7">
        <v>73</v>
      </c>
      <c r="B94" s="7">
        <v>7</v>
      </c>
    </row>
    <row r="95" spans="1:2">
      <c r="A95" s="7">
        <v>74</v>
      </c>
      <c r="B95" s="7">
        <v>7</v>
      </c>
    </row>
    <row r="96" spans="1:2">
      <c r="A96" s="7">
        <v>75</v>
      </c>
      <c r="B96" s="7">
        <v>4</v>
      </c>
    </row>
    <row r="97" spans="1:2">
      <c r="A97" s="7">
        <v>76</v>
      </c>
      <c r="B97" s="7">
        <v>6</v>
      </c>
    </row>
    <row r="98" spans="1:2">
      <c r="A98" s="7">
        <v>77</v>
      </c>
      <c r="B98" s="7">
        <v>6</v>
      </c>
    </row>
    <row r="99" spans="1:2">
      <c r="A99" s="7">
        <v>78</v>
      </c>
      <c r="B99" s="7">
        <v>4</v>
      </c>
    </row>
    <row r="100" spans="1:2">
      <c r="A100" s="7">
        <v>79</v>
      </c>
      <c r="B100" s="7">
        <v>8</v>
      </c>
    </row>
    <row r="101" spans="1:2">
      <c r="A101" s="7">
        <v>80</v>
      </c>
      <c r="B101" s="7">
        <v>6</v>
      </c>
    </row>
    <row r="102" spans="1:2">
      <c r="A102" s="7">
        <v>81</v>
      </c>
      <c r="B102" s="7">
        <v>9</v>
      </c>
    </row>
    <row r="103" spans="1:2">
      <c r="A103" s="7">
        <v>82</v>
      </c>
      <c r="B103" s="7">
        <v>9</v>
      </c>
    </row>
    <row r="104" spans="1:2">
      <c r="A104" s="7">
        <v>83</v>
      </c>
      <c r="B104" s="7">
        <v>9</v>
      </c>
    </row>
    <row r="105" spans="1:2">
      <c r="A105" s="7">
        <v>84</v>
      </c>
      <c r="B105" s="7">
        <v>9</v>
      </c>
    </row>
    <row r="106" spans="1:2">
      <c r="A106" s="7">
        <v>85</v>
      </c>
      <c r="B106" s="7">
        <v>8</v>
      </c>
    </row>
    <row r="107" spans="1:2">
      <c r="A107" s="7">
        <v>86</v>
      </c>
      <c r="B107" s="7">
        <v>8</v>
      </c>
    </row>
    <row r="108" spans="1:2">
      <c r="A108" s="7">
        <v>87</v>
      </c>
      <c r="B108" s="7">
        <v>8</v>
      </c>
    </row>
    <row r="109" spans="1:2">
      <c r="A109" s="7">
        <v>88</v>
      </c>
      <c r="B109" s="7">
        <v>4</v>
      </c>
    </row>
    <row r="110" spans="1:2">
      <c r="A110" s="7">
        <v>89</v>
      </c>
      <c r="B110" s="7">
        <v>7</v>
      </c>
    </row>
    <row r="111" spans="1:2">
      <c r="A111" s="7">
        <v>90</v>
      </c>
      <c r="B111" s="7">
        <v>4</v>
      </c>
    </row>
    <row r="112" spans="1:2">
      <c r="A112" s="7">
        <v>91</v>
      </c>
      <c r="B112" s="7">
        <v>4</v>
      </c>
    </row>
    <row r="113" spans="1:2">
      <c r="A113" s="7">
        <v>92</v>
      </c>
      <c r="B113" s="9">
        <v>4</v>
      </c>
    </row>
    <row r="114" spans="1:2">
      <c r="A114" s="7">
        <v>93</v>
      </c>
      <c r="B114" s="7">
        <v>4</v>
      </c>
    </row>
    <row r="115" spans="1:2">
      <c r="A115" s="7">
        <v>94</v>
      </c>
      <c r="B115" s="7">
        <v>4</v>
      </c>
    </row>
    <row r="116" spans="1:2">
      <c r="A116" s="7">
        <v>95</v>
      </c>
      <c r="B116" s="7">
        <v>4</v>
      </c>
    </row>
  </sheetData>
  <mergeCells count="4">
    <mergeCell ref="M9:N15"/>
    <mergeCell ref="A9:B9"/>
    <mergeCell ref="C8:K8"/>
    <mergeCell ref="A8:B8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Feuil1</vt:lpstr>
      <vt:lpstr>Feuil2</vt:lpstr>
      <vt:lpstr>Hauteur</vt:lpstr>
      <vt:lpstr>Largeur</vt:lpstr>
      <vt:lpstr>Longueur</vt:lpstr>
      <vt:lpstr>Poids</vt:lpstr>
      <vt:lpstr>Poids_calcul</vt:lpstr>
      <vt:lpstr>Poids_corrigé</vt:lpstr>
    </vt:vector>
  </TitlesOfParts>
  <Company>AKG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thierry.wolf</dc:creator>
  <cp:lastModifiedBy>mduquesn</cp:lastModifiedBy>
  <cp:lastPrinted>2014-03-19T13:13:14Z</cp:lastPrinted>
  <dcterms:created xsi:type="dcterms:W3CDTF">2013-11-06T08:09:46Z</dcterms:created>
  <dcterms:modified xsi:type="dcterms:W3CDTF">2015-02-07T11:16:09Z</dcterms:modified>
</cp:coreProperties>
</file>