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tabRatio="767" firstSheet="1" activeTab="1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  <sheet name="Questions" sheetId="13" r:id="rId6"/>
  </sheets>
  <functionGroups/>
  <definedNames>
    <definedName name="_xlnm._FilterDatabase" localSheetId="2" hidden="1">'Comptabilité PARIS 2018'!$A$1:$M$1</definedName>
    <definedName name="_xlnm._FilterDatabase" localSheetId="0" hidden="1">'Récapitulatif  Loyer PARIS 2018'!$A$1:$Y$6</definedName>
    <definedName name="_xlnm._FilterDatabase" localSheetId="1" hidden="1">'Récaptitulatif Résa PARIS 2018'!$A$1:$J$1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LastR5">SUMPRODUCT(MAX((ROW('Analyse par Appartement'!$A$1:$A$40))*('Analyse par Appartement'!$A$1:$A$40&lt;&gt;"")))</definedName>
    <definedName name="Mois">'Analyse Globale PARIS 2018 '!$B$1:$M$1</definedName>
    <definedName name="Types">'Analyse Globale PARIS 2018 '!$A$7:$A$10</definedName>
  </definedNames>
  <calcPr calcId="125725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8"/>
  <c r="I2"/>
  <c r="F3"/>
  <c r="I3"/>
  <c r="F4"/>
  <c r="I4"/>
  <c r="F5"/>
  <c r="I5"/>
  <c r="F6"/>
  <c r="I6"/>
  <c r="F7"/>
  <c r="I7"/>
  <c r="F8"/>
  <c r="I8"/>
  <c r="F9"/>
  <c r="I9"/>
  <c r="F10"/>
  <c r="I10"/>
  <c r="F11"/>
  <c r="I11"/>
  <c r="F12"/>
  <c r="I12"/>
  <c r="F13"/>
  <c r="I13"/>
  <c r="F14"/>
  <c r="I14"/>
  <c r="F15"/>
  <c r="I15"/>
  <c r="F16"/>
  <c r="I16"/>
  <c r="F17"/>
  <c r="I17"/>
  <c r="F18"/>
  <c r="I18"/>
  <c r="F19"/>
  <c r="I19"/>
  <c r="F20"/>
  <c r="I20"/>
  <c r="F21"/>
  <c r="I21"/>
  <c r="F22"/>
  <c r="I22"/>
  <c r="F23"/>
  <c r="I23"/>
  <c r="F24"/>
  <c r="I24"/>
  <c r="F25"/>
  <c r="I25"/>
  <c r="F26"/>
  <c r="I26"/>
  <c r="F27"/>
  <c r="I27"/>
  <c r="F28"/>
  <c r="I28"/>
  <c r="F29"/>
  <c r="I29"/>
  <c r="F30"/>
  <c r="I30"/>
  <c r="F31"/>
  <c r="I31"/>
  <c r="F32"/>
  <c r="I32"/>
  <c r="F33"/>
  <c r="I33"/>
  <c r="F34"/>
  <c r="I34"/>
  <c r="F35"/>
  <c r="I35"/>
  <c r="F36"/>
  <c r="I36"/>
  <c r="F37"/>
  <c r="I37"/>
  <c r="F38"/>
  <c r="I38"/>
  <c r="F39"/>
  <c r="I39"/>
  <c r="F40"/>
  <c r="I40"/>
  <c r="F41"/>
  <c r="I41"/>
  <c r="F42"/>
  <c r="I42"/>
  <c r="F43"/>
  <c r="I43"/>
  <c r="F44"/>
  <c r="I44"/>
  <c r="F45"/>
  <c r="I45"/>
  <c r="F46"/>
  <c r="I46"/>
  <c r="F47"/>
  <c r="I47"/>
  <c r="F48"/>
  <c r="I48"/>
  <c r="F49"/>
  <c r="I49"/>
  <c r="F50"/>
  <c r="I50"/>
  <c r="F51"/>
  <c r="I51"/>
  <c r="F52"/>
  <c r="I52"/>
  <c r="F53"/>
  <c r="I53"/>
  <c r="F54"/>
  <c r="I54"/>
  <c r="F55"/>
  <c r="I55"/>
  <c r="F56"/>
  <c r="I56"/>
  <c r="F57"/>
  <c r="I57"/>
  <c r="F58"/>
  <c r="I58"/>
  <c r="F59"/>
  <c r="I59"/>
  <c r="F60"/>
  <c r="I60"/>
  <c r="F61"/>
  <c r="I61"/>
  <c r="F62"/>
  <c r="I62"/>
  <c r="F63"/>
  <c r="I63"/>
  <c r="F64"/>
  <c r="I64"/>
  <c r="F65"/>
  <c r="I65"/>
  <c r="F66"/>
  <c r="I66"/>
  <c r="F67"/>
  <c r="I67"/>
  <c r="F68"/>
  <c r="I68"/>
  <c r="F69"/>
  <c r="I69"/>
  <c r="F70"/>
  <c r="I70"/>
  <c r="F71"/>
  <c r="I71"/>
  <c r="F72"/>
  <c r="I72"/>
  <c r="F73"/>
  <c r="I73"/>
  <c r="F74"/>
  <c r="I74"/>
  <c r="F75"/>
  <c r="I75"/>
  <c r="F76"/>
  <c r="I76"/>
  <c r="F77"/>
  <c r="I77"/>
  <c r="F78"/>
  <c r="I78"/>
  <c r="F79"/>
  <c r="I79"/>
  <c r="F80"/>
  <c r="I80"/>
  <c r="F81"/>
  <c r="I81"/>
  <c r="F82"/>
  <c r="I82"/>
  <c r="F83"/>
  <c r="I83"/>
  <c r="F84"/>
  <c r="I84"/>
  <c r="F85"/>
  <c r="I85"/>
  <c r="F86"/>
  <c r="I86"/>
  <c r="F87"/>
  <c r="I87"/>
  <c r="F88"/>
  <c r="I88"/>
  <c r="F89"/>
  <c r="I89"/>
  <c r="F90"/>
  <c r="I90"/>
  <c r="F91"/>
  <c r="I91"/>
  <c r="F92"/>
  <c r="I92"/>
  <c r="F93"/>
  <c r="I93"/>
  <c r="F94"/>
  <c r="I94"/>
  <c r="F95"/>
  <c r="I95"/>
  <c r="F96"/>
  <c r="I96"/>
  <c r="F97"/>
  <c r="I97"/>
  <c r="F98"/>
  <c r="I98"/>
  <c r="F99"/>
  <c r="I99"/>
  <c r="F100"/>
  <c r="I100"/>
  <c r="F101"/>
  <c r="I101"/>
  <c r="F102"/>
  <c r="I102"/>
  <c r="F103"/>
  <c r="I103"/>
  <c r="F104"/>
  <c r="I104"/>
  <c r="F105"/>
  <c r="I105"/>
  <c r="F106"/>
  <c r="I106"/>
  <c r="F107"/>
  <c r="I107"/>
  <c r="F108"/>
  <c r="I108"/>
  <c r="F109"/>
  <c r="I109"/>
  <c r="F110"/>
  <c r="I110"/>
  <c r="F111"/>
  <c r="I111"/>
  <c r="F112"/>
  <c r="I112"/>
  <c r="F113"/>
  <c r="I113"/>
  <c r="F114"/>
  <c r="I114"/>
  <c r="F115"/>
  <c r="I115"/>
  <c r="F116"/>
  <c r="I116"/>
  <c r="F117"/>
  <c r="I117"/>
  <c r="F118"/>
  <c r="I118"/>
  <c r="F119"/>
  <c r="I119"/>
  <c r="F120"/>
  <c r="I120"/>
  <c r="F121"/>
  <c r="I121"/>
  <c r="F122"/>
  <c r="I122"/>
  <c r="F123"/>
  <c r="I123"/>
  <c r="F124"/>
  <c r="I124"/>
  <c r="F125"/>
  <c r="I125"/>
  <c r="F126"/>
  <c r="I126"/>
  <c r="F127"/>
  <c r="I127"/>
  <c r="F128"/>
  <c r="I128"/>
  <c r="F129"/>
  <c r="I129"/>
  <c r="F130"/>
  <c r="I130"/>
  <c r="F131"/>
  <c r="I131"/>
  <c r="F132"/>
  <c r="I132"/>
  <c r="F133"/>
  <c r="I133"/>
  <c r="F134"/>
  <c r="I134"/>
  <c r="F135"/>
  <c r="I135"/>
  <c r="F136"/>
  <c r="I136"/>
  <c r="F137"/>
  <c r="I137"/>
  <c r="F138"/>
  <c r="I138"/>
  <c r="F139"/>
  <c r="I139"/>
  <c r="F140"/>
  <c r="I140"/>
  <c r="F141"/>
  <c r="I141"/>
  <c r="F142"/>
  <c r="I142"/>
  <c r="F143"/>
  <c r="I143"/>
  <c r="F144"/>
  <c r="I144"/>
  <c r="F145"/>
  <c r="I145"/>
  <c r="F146"/>
  <c r="I146"/>
  <c r="F147"/>
  <c r="I147"/>
  <c r="F148"/>
  <c r="I148"/>
  <c r="F149"/>
  <c r="I149"/>
  <c r="F150"/>
  <c r="I150"/>
  <c r="F151"/>
  <c r="I151"/>
  <c r="F152"/>
  <c r="I152"/>
  <c r="F153"/>
  <c r="I153"/>
  <c r="F154"/>
  <c r="I154"/>
  <c r="F155"/>
  <c r="I155"/>
  <c r="F156"/>
  <c r="I156"/>
  <c r="F157"/>
  <c r="I157"/>
  <c r="F158"/>
  <c r="I158"/>
  <c r="F159"/>
  <c r="I159"/>
  <c r="F160"/>
  <c r="I160"/>
  <c r="F161"/>
  <c r="I161"/>
  <c r="F162"/>
  <c r="I162"/>
  <c r="F163"/>
  <c r="I163"/>
  <c r="F164"/>
  <c r="I164"/>
  <c r="F165"/>
  <c r="I165"/>
  <c r="F166"/>
  <c r="I166"/>
  <c r="F167"/>
  <c r="I167"/>
  <c r="F168"/>
  <c r="I168"/>
  <c r="F169"/>
  <c r="I169"/>
  <c r="F170"/>
  <c r="I170"/>
  <c r="F171"/>
  <c r="I171"/>
  <c r="F172"/>
  <c r="I172"/>
  <c r="F173"/>
  <c r="I173"/>
  <c r="F174"/>
  <c r="I174"/>
  <c r="F175"/>
  <c r="I175"/>
  <c r="F176"/>
  <c r="I176"/>
  <c r="F177"/>
  <c r="I177"/>
  <c r="F178"/>
  <c r="I178"/>
  <c r="F179"/>
  <c r="I179"/>
  <c r="F180"/>
  <c r="I180"/>
  <c r="F181"/>
  <c r="I181"/>
  <c r="F182"/>
  <c r="I182"/>
  <c r="F183"/>
  <c r="I183"/>
  <c r="F184"/>
  <c r="I184"/>
  <c r="F185"/>
  <c r="I185"/>
  <c r="F186"/>
  <c r="I186"/>
  <c r="F187"/>
  <c r="I187"/>
  <c r="F188"/>
  <c r="I188"/>
  <c r="F189"/>
  <c r="I189"/>
  <c r="F190"/>
  <c r="I190"/>
  <c r="F191"/>
  <c r="I191"/>
  <c r="F192"/>
  <c r="I192"/>
  <c r="F193"/>
  <c r="I193"/>
  <c r="F194"/>
  <c r="I194"/>
  <c r="F195"/>
  <c r="I195"/>
  <c r="F196"/>
  <c r="I196"/>
  <c r="F197"/>
  <c r="I197"/>
  <c r="F198"/>
  <c r="I198"/>
  <c r="F199"/>
  <c r="I199"/>
  <c r="F200"/>
  <c r="I200"/>
  <c r="F201"/>
  <c r="I201"/>
  <c r="F202"/>
  <c r="I202"/>
  <c r="F203"/>
  <c r="I203"/>
  <c r="F204"/>
  <c r="I204"/>
  <c r="F205"/>
  <c r="I205"/>
  <c r="F206"/>
  <c r="I206"/>
  <c r="F207"/>
  <c r="I207"/>
  <c r="F208"/>
  <c r="I208"/>
  <c r="F209"/>
  <c r="I209"/>
  <c r="F210"/>
  <c r="I210"/>
  <c r="F211"/>
  <c r="I211"/>
  <c r="F212"/>
  <c r="I212"/>
  <c r="F213"/>
  <c r="I213"/>
  <c r="F214"/>
  <c r="I214"/>
  <c r="F215"/>
  <c r="I215"/>
  <c r="F216"/>
  <c r="I216"/>
  <c r="F217"/>
  <c r="I217"/>
  <c r="F218"/>
  <c r="I218"/>
  <c r="F219"/>
  <c r="I219"/>
  <c r="F220"/>
  <c r="I220"/>
  <c r="F221"/>
  <c r="I221"/>
  <c r="F222"/>
  <c r="I222"/>
  <c r="F223"/>
  <c r="I223"/>
  <c r="F224"/>
  <c r="I224"/>
  <c r="F225"/>
  <c r="I225"/>
  <c r="F226"/>
  <c r="I226"/>
  <c r="F227"/>
  <c r="I227"/>
  <c r="F228"/>
  <c r="I228"/>
  <c r="F229"/>
  <c r="I229"/>
  <c r="F230"/>
  <c r="I230"/>
  <c r="F231"/>
  <c r="I231"/>
  <c r="F232"/>
  <c r="I232"/>
  <c r="F233"/>
  <c r="I233"/>
  <c r="F234"/>
  <c r="I234"/>
  <c r="F235"/>
  <c r="I235"/>
  <c r="F236"/>
  <c r="I236"/>
  <c r="F237"/>
  <c r="I237"/>
  <c r="F238"/>
  <c r="I238"/>
  <c r="F239"/>
  <c r="I239"/>
  <c r="F240"/>
  <c r="I240"/>
  <c r="F241"/>
  <c r="I241"/>
  <c r="F242"/>
  <c r="I242"/>
  <c r="F243"/>
  <c r="I243"/>
  <c r="F244"/>
  <c r="I244"/>
  <c r="F245"/>
  <c r="I245"/>
  <c r="F246"/>
  <c r="I246"/>
  <c r="F247"/>
  <c r="I247"/>
  <c r="F248"/>
  <c r="I248"/>
  <c r="F249"/>
  <c r="I249"/>
  <c r="F250"/>
  <c r="I250"/>
  <c r="F251"/>
  <c r="I251"/>
  <c r="F252"/>
  <c r="I252"/>
  <c r="F253"/>
  <c r="I253"/>
  <c r="F254"/>
  <c r="I254"/>
  <c r="F255"/>
  <c r="I255"/>
  <c r="F256"/>
  <c r="I256"/>
  <c r="F257"/>
  <c r="I257"/>
  <c r="F258"/>
  <c r="I258"/>
  <c r="F259"/>
  <c r="I259"/>
  <c r="F260"/>
  <c r="I260"/>
  <c r="F261"/>
  <c r="I261"/>
  <c r="F262"/>
  <c r="I262"/>
  <c r="F263"/>
  <c r="I263"/>
  <c r="F264"/>
  <c r="I264"/>
  <c r="F265"/>
  <c r="I265"/>
  <c r="F266"/>
  <c r="I266"/>
  <c r="F267"/>
  <c r="I267"/>
  <c r="F268"/>
  <c r="I268"/>
  <c r="F269"/>
  <c r="I269"/>
  <c r="F270"/>
  <c r="I270"/>
  <c r="F271"/>
  <c r="I271"/>
  <c r="F272"/>
  <c r="I272"/>
  <c r="F273"/>
  <c r="I273"/>
  <c r="F274"/>
  <c r="I274"/>
  <c r="F275"/>
  <c r="I275"/>
  <c r="F276"/>
  <c r="I276"/>
  <c r="F277"/>
  <c r="I277"/>
  <c r="F278"/>
  <c r="I278"/>
  <c r="F279"/>
  <c r="I279"/>
  <c r="F280"/>
  <c r="I280"/>
  <c r="F281"/>
  <c r="I281"/>
  <c r="F282"/>
  <c r="I282"/>
  <c r="F283"/>
  <c r="I283"/>
  <c r="F284"/>
  <c r="I284"/>
  <c r="F285"/>
  <c r="I285"/>
  <c r="F286"/>
  <c r="I286"/>
  <c r="F287"/>
  <c r="I287"/>
  <c r="F288"/>
  <c r="I288"/>
  <c r="F289"/>
  <c r="I289"/>
  <c r="F290"/>
  <c r="I290"/>
  <c r="F291"/>
  <c r="I291"/>
  <c r="F292"/>
  <c r="I292"/>
  <c r="F293"/>
  <c r="I293"/>
  <c r="F294"/>
  <c r="I294"/>
  <c r="F295"/>
  <c r="I295"/>
  <c r="F296"/>
  <c r="I296"/>
  <c r="F297"/>
  <c r="I297"/>
  <c r="F298"/>
  <c r="I298"/>
  <c r="F299"/>
  <c r="I299"/>
  <c r="F300"/>
  <c r="I300"/>
  <c r="F301"/>
  <c r="I301"/>
  <c r="F302"/>
  <c r="I302"/>
  <c r="F303"/>
  <c r="I303"/>
  <c r="F304"/>
  <c r="I304"/>
  <c r="F305"/>
  <c r="I305"/>
  <c r="F306"/>
  <c r="I306"/>
  <c r="F307"/>
  <c r="I307"/>
  <c r="F308"/>
  <c r="I308"/>
  <c r="F309"/>
  <c r="I309"/>
  <c r="F310"/>
  <c r="I310"/>
  <c r="F311"/>
  <c r="I311"/>
  <c r="F312"/>
  <c r="I312"/>
  <c r="F313"/>
  <c r="I313"/>
  <c r="F314"/>
  <c r="I314"/>
  <c r="F315"/>
  <c r="I315"/>
  <c r="F316"/>
  <c r="I316"/>
  <c r="F317"/>
  <c r="I317"/>
  <c r="F318"/>
  <c r="I318"/>
  <c r="F319"/>
  <c r="I319"/>
  <c r="F320"/>
  <c r="I320"/>
  <c r="F321"/>
  <c r="I321"/>
  <c r="F322"/>
  <c r="I322"/>
  <c r="F323"/>
  <c r="I323"/>
  <c r="F324"/>
  <c r="I324"/>
  <c r="F325"/>
  <c r="I325"/>
  <c r="F326"/>
  <c r="I326"/>
  <c r="F327"/>
  <c r="I327"/>
  <c r="F328"/>
  <c r="I328"/>
  <c r="F329"/>
  <c r="I329"/>
  <c r="F330"/>
  <c r="I330"/>
  <c r="F331"/>
  <c r="I331"/>
  <c r="F332"/>
  <c r="I332"/>
  <c r="F333"/>
  <c r="I333"/>
  <c r="F334"/>
  <c r="I334"/>
  <c r="F335"/>
  <c r="I335"/>
  <c r="F336"/>
  <c r="I336"/>
  <c r="F337"/>
  <c r="I337"/>
  <c r="F338"/>
  <c r="I338"/>
  <c r="F339"/>
  <c r="I339"/>
  <c r="F340"/>
  <c r="I340"/>
  <c r="F341"/>
  <c r="I341"/>
  <c r="F342"/>
  <c r="I342"/>
  <c r="F343"/>
  <c r="I343"/>
  <c r="F344"/>
  <c r="I344"/>
  <c r="F345"/>
  <c r="I345"/>
  <c r="F346"/>
  <c r="I346"/>
  <c r="F347"/>
  <c r="I347"/>
  <c r="F348"/>
  <c r="I348"/>
  <c r="F349"/>
  <c r="I349"/>
  <c r="F350"/>
  <c r="I350"/>
  <c r="F351"/>
  <c r="I351"/>
  <c r="F352"/>
  <c r="I352"/>
  <c r="F353"/>
  <c r="I353"/>
  <c r="F354"/>
  <c r="I354"/>
  <c r="F355"/>
  <c r="I355"/>
  <c r="F356"/>
  <c r="I356"/>
  <c r="F357"/>
  <c r="I357"/>
  <c r="F358"/>
  <c r="I358"/>
  <c r="F359"/>
  <c r="I359"/>
  <c r="F360"/>
  <c r="I360"/>
  <c r="F361"/>
  <c r="I361"/>
  <c r="F362"/>
  <c r="I362"/>
  <c r="F363"/>
  <c r="I363"/>
  <c r="F364"/>
  <c r="I364"/>
  <c r="F365"/>
  <c r="I365"/>
  <c r="F366"/>
  <c r="I366"/>
  <c r="F367"/>
  <c r="I367"/>
  <c r="F368"/>
  <c r="I368"/>
  <c r="F369"/>
  <c r="I369"/>
  <c r="F370"/>
  <c r="I370"/>
  <c r="F371"/>
  <c r="I371"/>
  <c r="F372"/>
  <c r="I372"/>
  <c r="F373"/>
  <c r="I373"/>
  <c r="F374"/>
  <c r="I374"/>
  <c r="F375"/>
  <c r="I375"/>
  <c r="F376"/>
  <c r="I376"/>
  <c r="F377"/>
  <c r="I377"/>
  <c r="F378"/>
  <c r="I378"/>
  <c r="F379"/>
  <c r="I379"/>
  <c r="F380"/>
  <c r="I380"/>
  <c r="F381"/>
  <c r="I381"/>
  <c r="F382"/>
  <c r="I382"/>
  <c r="F383"/>
  <c r="I383"/>
  <c r="F384"/>
  <c r="I384"/>
  <c r="F385"/>
  <c r="I385"/>
  <c r="F386"/>
  <c r="I386"/>
  <c r="F387"/>
  <c r="I387"/>
  <c r="F388"/>
  <c r="I388"/>
  <c r="F389"/>
  <c r="I389"/>
  <c r="F390"/>
  <c r="I390"/>
  <c r="F391"/>
  <c r="I391"/>
  <c r="F392"/>
  <c r="I392"/>
  <c r="F393"/>
  <c r="I393"/>
  <c r="F394"/>
  <c r="I394"/>
  <c r="F395"/>
  <c r="I395"/>
  <c r="F396"/>
  <c r="I396"/>
  <c r="F397"/>
  <c r="I397"/>
  <c r="F398"/>
  <c r="I398"/>
  <c r="F399"/>
  <c r="I399"/>
  <c r="F400"/>
  <c r="I400"/>
  <c r="F401"/>
  <c r="I401"/>
  <c r="F402"/>
  <c r="I402"/>
  <c r="F403"/>
  <c r="I403"/>
  <c r="F404"/>
  <c r="I404"/>
  <c r="F405"/>
  <c r="I405"/>
  <c r="F406"/>
  <c r="I406"/>
  <c r="F407"/>
  <c r="I407"/>
  <c r="F408"/>
  <c r="I408"/>
  <c r="F409"/>
  <c r="I409"/>
  <c r="F410"/>
  <c r="I410"/>
  <c r="F411"/>
  <c r="I411"/>
  <c r="F412"/>
  <c r="I412"/>
  <c r="F413"/>
  <c r="I413"/>
  <c r="F414"/>
  <c r="I414"/>
  <c r="F415"/>
  <c r="I415"/>
  <c r="F416"/>
  <c r="I416"/>
  <c r="F417"/>
  <c r="I417"/>
  <c r="F418"/>
  <c r="I418"/>
  <c r="F419"/>
  <c r="I419"/>
  <c r="F420"/>
  <c r="I420"/>
  <c r="F421"/>
  <c r="I421"/>
  <c r="F422"/>
  <c r="I422"/>
  <c r="F423"/>
  <c r="I423"/>
  <c r="F424"/>
  <c r="I424"/>
  <c r="F425"/>
  <c r="I425"/>
  <c r="F426"/>
  <c r="I426"/>
  <c r="F427"/>
  <c r="I427"/>
  <c r="F428"/>
  <c r="I428"/>
  <c r="F429"/>
  <c r="I429"/>
  <c r="F430"/>
  <c r="I430"/>
  <c r="F431"/>
  <c r="I431"/>
  <c r="F432"/>
  <c r="I432"/>
  <c r="F433"/>
  <c r="I433"/>
  <c r="F434"/>
  <c r="I434"/>
  <c r="F435"/>
  <c r="I435"/>
  <c r="F436"/>
  <c r="I436"/>
  <c r="F437"/>
  <c r="I437"/>
  <c r="F438"/>
  <c r="I438"/>
  <c r="F439"/>
  <c r="I439"/>
  <c r="F440"/>
  <c r="I440"/>
  <c r="F441"/>
  <c r="I441"/>
  <c r="F442"/>
  <c r="I442"/>
  <c r="F443"/>
  <c r="I443"/>
  <c r="F444"/>
  <c r="I444"/>
  <c r="F445"/>
  <c r="I445"/>
  <c r="F446"/>
  <c r="I446"/>
  <c r="F447"/>
  <c r="I447"/>
  <c r="F448"/>
  <c r="I448"/>
  <c r="F449"/>
  <c r="I449"/>
  <c r="F450"/>
  <c r="I450"/>
  <c r="F451"/>
  <c r="I451"/>
  <c r="F452"/>
  <c r="I452"/>
  <c r="F453"/>
  <c r="I453"/>
  <c r="F454"/>
  <c r="I454"/>
  <c r="F455"/>
  <c r="I455"/>
  <c r="F456"/>
  <c r="I456"/>
  <c r="F457"/>
  <c r="I457"/>
  <c r="F458"/>
  <c r="I458"/>
  <c r="F459"/>
  <c r="I459"/>
  <c r="F460"/>
  <c r="I460"/>
  <c r="F461"/>
  <c r="I461"/>
  <c r="F462"/>
  <c r="I462"/>
  <c r="F463"/>
  <c r="I463"/>
  <c r="F464"/>
  <c r="I464"/>
  <c r="F465"/>
  <c r="I465"/>
  <c r="F466"/>
  <c r="I466"/>
  <c r="F467"/>
  <c r="I467"/>
  <c r="F468"/>
  <c r="I468"/>
  <c r="F469"/>
  <c r="I469"/>
  <c r="F470"/>
  <c r="I470"/>
  <c r="F471"/>
  <c r="I471"/>
  <c r="F472"/>
  <c r="I472"/>
  <c r="F473"/>
  <c r="I473"/>
  <c r="F474"/>
  <c r="I474"/>
  <c r="F475"/>
  <c r="I475"/>
  <c r="F476"/>
  <c r="I476"/>
  <c r="F477"/>
  <c r="I477"/>
  <c r="F478"/>
  <c r="I478"/>
  <c r="F479"/>
  <c r="I479"/>
  <c r="F480"/>
  <c r="I480"/>
  <c r="F481"/>
  <c r="I481"/>
  <c r="F482"/>
  <c r="I482"/>
  <c r="F483"/>
  <c r="I483"/>
  <c r="F484"/>
  <c r="I484"/>
  <c r="F485"/>
  <c r="I485"/>
  <c r="F486"/>
  <c r="I486"/>
  <c r="F487"/>
  <c r="I487"/>
  <c r="F488"/>
  <c r="I488"/>
  <c r="F489"/>
  <c r="I489"/>
  <c r="F490"/>
  <c r="I490"/>
  <c r="F491"/>
  <c r="I491"/>
  <c r="F492"/>
  <c r="I492"/>
  <c r="F493"/>
  <c r="I493"/>
  <c r="F494"/>
  <c r="I494"/>
  <c r="F495"/>
  <c r="I495"/>
  <c r="F496"/>
  <c r="I496"/>
  <c r="F497"/>
  <c r="I497"/>
  <c r="F498"/>
  <c r="I498"/>
  <c r="F499"/>
  <c r="I499"/>
  <c r="F500"/>
  <c r="I500"/>
  <c r="F501"/>
  <c r="I501"/>
  <c r="F502"/>
  <c r="I502"/>
  <c r="F503"/>
  <c r="I503"/>
  <c r="F504"/>
  <c r="I504"/>
  <c r="F505"/>
  <c r="I505"/>
  <c r="F506"/>
  <c r="I506"/>
  <c r="F507"/>
  <c r="I507"/>
  <c r="F508"/>
  <c r="I508"/>
  <c r="F509"/>
  <c r="I509"/>
  <c r="F510"/>
  <c r="I510"/>
  <c r="F511"/>
  <c r="I511"/>
  <c r="F512"/>
  <c r="I512"/>
  <c r="F513"/>
  <c r="I513"/>
  <c r="F514"/>
  <c r="I514"/>
  <c r="F515"/>
  <c r="I515"/>
  <c r="L10" i="11"/>
  <c r="J10"/>
  <c r="H10"/>
  <c r="F10"/>
  <c r="D10"/>
  <c r="M9"/>
  <c r="K9"/>
  <c r="I9"/>
  <c r="G9"/>
  <c r="E9"/>
  <c r="C9"/>
  <c r="L8"/>
  <c r="J8"/>
  <c r="H8"/>
  <c r="F8"/>
  <c r="D8"/>
  <c r="M7"/>
  <c r="K7"/>
  <c r="I7"/>
  <c r="G7"/>
  <c r="E7"/>
  <c r="C7"/>
  <c r="B9"/>
  <c r="B7"/>
  <c r="L4"/>
  <c r="J4"/>
  <c r="H4"/>
  <c r="F4"/>
  <c r="D4"/>
  <c r="M3"/>
  <c r="K3"/>
  <c r="I3"/>
  <c r="G3"/>
  <c r="E3"/>
  <c r="C3"/>
  <c r="L2"/>
  <c r="J2"/>
  <c r="H2"/>
  <c r="F2"/>
  <c r="D2"/>
  <c r="B4"/>
  <c r="B2"/>
  <c r="I5"/>
  <c r="L5"/>
  <c r="B5"/>
  <c r="C5"/>
  <c r="F5"/>
  <c r="J5"/>
  <c r="M10"/>
  <c r="K10"/>
  <c r="I10"/>
  <c r="G10"/>
  <c r="E10"/>
  <c r="C10"/>
  <c r="L9"/>
  <c r="J9"/>
  <c r="H9"/>
  <c r="F9"/>
  <c r="D9"/>
  <c r="M8"/>
  <c r="K8"/>
  <c r="I8"/>
  <c r="G8"/>
  <c r="E8"/>
  <c r="C8"/>
  <c r="L7"/>
  <c r="J7"/>
  <c r="H7"/>
  <c r="F7"/>
  <c r="D7"/>
  <c r="B10"/>
  <c r="B8"/>
  <c r="M4"/>
  <c r="K4"/>
  <c r="I4"/>
  <c r="G4"/>
  <c r="E4"/>
  <c r="C4"/>
  <c r="L3"/>
  <c r="J3"/>
  <c r="H3"/>
  <c r="F3"/>
  <c r="D3"/>
  <c r="M2"/>
  <c r="K2"/>
  <c r="I2"/>
  <c r="G2"/>
  <c r="E2"/>
  <c r="C2"/>
  <c r="B3"/>
  <c r="M5"/>
  <c r="E5"/>
  <c r="H5"/>
  <c r="K5"/>
  <c r="D5"/>
  <c r="G5"/>
  <c r="D6" l="1"/>
  <c r="H6"/>
  <c r="J6"/>
  <c r="L6"/>
  <c r="C6"/>
  <c r="E6"/>
  <c r="G6"/>
  <c r="I6"/>
  <c r="K6"/>
  <c r="M6"/>
  <c r="F6"/>
  <c r="B3" i="6" l="1"/>
  <c r="D3"/>
  <c r="F3"/>
  <c r="H3"/>
  <c r="J3"/>
  <c r="L3"/>
  <c r="N3"/>
  <c r="P3"/>
  <c r="R3"/>
  <c r="T3"/>
  <c r="V3"/>
  <c r="X3"/>
  <c r="M22" i="11" l="1"/>
  <c r="L22"/>
  <c r="K22"/>
  <c r="J22"/>
  <c r="I22"/>
  <c r="H22"/>
  <c r="G22"/>
  <c r="F22"/>
  <c r="E22"/>
  <c r="D22"/>
  <c r="C22"/>
  <c r="B22"/>
  <c r="B6" s="1"/>
  <c r="N22" l="1"/>
  <c r="N5"/>
  <c r="L12"/>
  <c r="L16" s="1"/>
  <c r="I12"/>
  <c r="I16" s="1"/>
  <c r="C12"/>
  <c r="C16" s="1"/>
  <c r="F12"/>
  <c r="F16" s="1"/>
  <c r="E12"/>
  <c r="E16" s="1"/>
  <c r="G12"/>
  <c r="G16" s="1"/>
  <c r="J12"/>
  <c r="J16" s="1"/>
  <c r="D12"/>
  <c r="D16" s="1"/>
  <c r="H12"/>
  <c r="H16" s="1"/>
  <c r="K12"/>
  <c r="K16" s="1"/>
  <c r="M12"/>
  <c r="M16" s="1"/>
  <c r="B12"/>
  <c r="B16" s="1"/>
  <c r="N6" l="1"/>
  <c r="M19"/>
  <c r="K19"/>
  <c r="I19"/>
  <c r="G19"/>
  <c r="E19"/>
  <c r="C19"/>
  <c r="M18"/>
  <c r="K18"/>
  <c r="I18"/>
  <c r="G18"/>
  <c r="E18"/>
  <c r="C18"/>
  <c r="L19"/>
  <c r="J19"/>
  <c r="H19"/>
  <c r="F19"/>
  <c r="D19"/>
  <c r="L18"/>
  <c r="J18"/>
  <c r="H18"/>
  <c r="F18"/>
  <c r="D18"/>
  <c r="N12"/>
  <c r="N16" s="1"/>
  <c r="N2" l="1"/>
  <c r="N18" s="1"/>
  <c r="B18"/>
  <c r="N3"/>
  <c r="N19" s="1"/>
  <c r="B19"/>
  <c r="N4"/>
  <c r="B21"/>
  <c r="B20"/>
  <c r="F21"/>
  <c r="F20"/>
  <c r="J21"/>
  <c r="J20"/>
  <c r="E21"/>
  <c r="E20"/>
  <c r="I21"/>
  <c r="I20"/>
  <c r="M21"/>
  <c r="M20"/>
  <c r="D21"/>
  <c r="D20"/>
  <c r="H21"/>
  <c r="H20"/>
  <c r="L21"/>
  <c r="L20"/>
  <c r="C21"/>
  <c r="C20"/>
  <c r="G21"/>
  <c r="G20"/>
  <c r="K21"/>
  <c r="K20"/>
  <c r="H11"/>
  <c r="H15" s="1"/>
  <c r="H17" s="1"/>
  <c r="G11"/>
  <c r="M11"/>
  <c r="M15" s="1"/>
  <c r="D11"/>
  <c r="D15" s="1"/>
  <c r="K11"/>
  <c r="K15" s="1"/>
  <c r="E11"/>
  <c r="E15" s="1"/>
  <c r="F11"/>
  <c r="F15" s="1"/>
  <c r="N10"/>
  <c r="L11"/>
  <c r="L15" s="1"/>
  <c r="J11"/>
  <c r="J15" s="1"/>
  <c r="N9"/>
  <c r="B11"/>
  <c r="B15" s="1"/>
  <c r="I11"/>
  <c r="I15" s="1"/>
  <c r="N8"/>
  <c r="N7"/>
  <c r="C11"/>
  <c r="H13" l="1"/>
  <c r="H14" s="1"/>
  <c r="C15"/>
  <c r="C17" s="1"/>
  <c r="G13"/>
  <c r="G14" s="1"/>
  <c r="G15"/>
  <c r="G17" s="1"/>
  <c r="N21"/>
  <c r="N20"/>
  <c r="I13"/>
  <c r="I14" s="1"/>
  <c r="I17"/>
  <c r="L13"/>
  <c r="L14" s="1"/>
  <c r="L17"/>
  <c r="F13"/>
  <c r="F14" s="1"/>
  <c r="F17"/>
  <c r="K13"/>
  <c r="K14" s="1"/>
  <c r="K17"/>
  <c r="M13"/>
  <c r="M14" s="1"/>
  <c r="M17"/>
  <c r="B13"/>
  <c r="B14" s="1"/>
  <c r="B17"/>
  <c r="J13"/>
  <c r="J14" s="1"/>
  <c r="J17"/>
  <c r="E13"/>
  <c r="E14" s="1"/>
  <c r="E17"/>
  <c r="D13"/>
  <c r="D14" s="1"/>
  <c r="D17"/>
  <c r="C13"/>
  <c r="C14" s="1"/>
  <c r="N11"/>
  <c r="N15" s="1"/>
  <c r="N13" l="1"/>
  <c r="N14" s="1"/>
  <c r="N17"/>
  <c r="A3" i="12" l="1" a="1"/>
  <c r="A3" l="1"/>
  <c r="H3" l="1"/>
  <c r="G3"/>
  <c r="C3"/>
  <c r="B3"/>
  <c r="D3"/>
  <c r="F3"/>
  <c r="E3"/>
  <c r="K3" l="1"/>
  <c r="I3"/>
  <c r="J3" s="1"/>
  <c r="A4" l="1" a="1"/>
  <c r="A4"/>
  <c r="D4"/>
  <c r="H4"/>
  <c r="B4"/>
  <c r="E4"/>
  <c r="C4"/>
  <c r="G4"/>
  <c r="F4"/>
  <c r="A5" a="1"/>
  <c r="K4" l="1"/>
  <c r="I4"/>
  <c r="J4" s="1"/>
  <c r="A5"/>
  <c r="A6" a="1"/>
  <c r="A6"/>
  <c r="A7" a="1"/>
  <c r="A7"/>
  <c r="E7"/>
  <c r="H7"/>
  <c r="G7"/>
  <c r="H6"/>
  <c r="F6"/>
  <c r="B6"/>
  <c r="D6"/>
  <c r="B5"/>
  <c r="F5"/>
  <c r="E5"/>
  <c r="C7"/>
  <c r="B7"/>
  <c r="F7"/>
  <c r="D7"/>
  <c r="G6"/>
  <c r="C6"/>
  <c r="E6"/>
  <c r="G5"/>
  <c r="H5"/>
  <c r="C5"/>
  <c r="D5"/>
  <c r="A8" a="1"/>
  <c r="K7" l="1"/>
  <c r="I7"/>
  <c r="J7" s="1"/>
  <c r="K5"/>
  <c r="I5"/>
  <c r="J5" s="1"/>
  <c r="I6"/>
  <c r="J6" s="1"/>
  <c r="K6"/>
  <c r="A8"/>
  <c r="B8"/>
  <c r="F8"/>
  <c r="G8"/>
  <c r="H8"/>
  <c r="D8"/>
  <c r="E8"/>
  <c r="C8"/>
  <c r="A9" a="1"/>
  <c r="K8" l="1"/>
  <c r="I8"/>
  <c r="J8" s="1"/>
  <c r="A9"/>
  <c r="E9"/>
  <c r="G9"/>
  <c r="B9"/>
  <c r="H9"/>
  <c r="D9"/>
  <c r="C9"/>
  <c r="F9"/>
  <c r="A10" a="1"/>
  <c r="K9" l="1"/>
  <c r="I9"/>
  <c r="J9" s="1"/>
  <c r="A10"/>
  <c r="D10"/>
  <c r="H10"/>
  <c r="B10"/>
  <c r="F10"/>
  <c r="G10"/>
  <c r="E10"/>
  <c r="C10"/>
  <c r="A11" a="1"/>
  <c r="K10" l="1"/>
  <c r="I10"/>
  <c r="J10" s="1"/>
  <c r="A11"/>
  <c r="C11"/>
  <c r="G11"/>
  <c r="H11"/>
  <c r="B11"/>
  <c r="E11"/>
  <c r="F11"/>
  <c r="D11"/>
  <c r="A12" a="1"/>
  <c r="K11" l="1"/>
  <c r="I11"/>
  <c r="J11" s="1"/>
  <c r="A12"/>
  <c r="F12"/>
  <c r="E12"/>
  <c r="G12"/>
  <c r="H12"/>
  <c r="B12"/>
  <c r="D12"/>
  <c r="C12"/>
  <c r="A13" a="1"/>
  <c r="I12" l="1"/>
  <c r="J12" s="1"/>
  <c r="K12"/>
  <c r="A13"/>
  <c r="B13"/>
  <c r="G13"/>
  <c r="I13"/>
  <c r="J13" s="1"/>
  <c r="C13"/>
  <c r="D13"/>
  <c r="H13"/>
  <c r="F13"/>
  <c r="K13" s="1"/>
  <c r="E13"/>
  <c r="A14" a="1"/>
  <c r="A14"/>
  <c r="F14"/>
  <c r="H14"/>
  <c r="K14"/>
  <c r="C14"/>
  <c r="E14"/>
  <c r="D14"/>
  <c r="G14"/>
  <c r="I14" s="1"/>
  <c r="J14" s="1"/>
  <c r="B14"/>
  <c r="A15" a="1"/>
  <c r="A15"/>
  <c r="G15" s="1"/>
  <c r="H15"/>
  <c r="B15"/>
  <c r="I15" s="1"/>
  <c r="J15" s="1"/>
  <c r="C15"/>
  <c r="D15"/>
  <c r="A16" a="1"/>
  <c r="F15" l="1"/>
  <c r="K15" s="1"/>
  <c r="E15"/>
  <c r="A16"/>
  <c r="F16" s="1"/>
  <c r="E16"/>
  <c r="D16"/>
  <c r="A17" a="1"/>
  <c r="C16" l="1"/>
  <c r="G16"/>
  <c r="H16"/>
  <c r="K16"/>
  <c r="B16"/>
  <c r="A17"/>
  <c r="A18" a="1"/>
  <c r="I16" l="1"/>
  <c r="J16" s="1"/>
  <c r="A18"/>
  <c r="A19" a="1"/>
  <c r="A19"/>
  <c r="E19" s="1"/>
  <c r="B19"/>
  <c r="G19"/>
  <c r="H19"/>
  <c r="F19"/>
  <c r="D19"/>
  <c r="C19"/>
  <c r="H18"/>
  <c r="G18"/>
  <c r="D18"/>
  <c r="F18"/>
  <c r="C18"/>
  <c r="E18"/>
  <c r="B18"/>
  <c r="G17"/>
  <c r="C17"/>
  <c r="D17"/>
  <c r="F17"/>
  <c r="H17"/>
  <c r="B17"/>
  <c r="E17"/>
  <c r="A20" a="1"/>
  <c r="K17" l="1"/>
  <c r="K18"/>
  <c r="K19"/>
  <c r="I19"/>
  <c r="J19" s="1"/>
  <c r="I18"/>
  <c r="J18" s="1"/>
  <c r="I17"/>
  <c r="J17" s="1"/>
  <c r="A20"/>
  <c r="E20" s="1"/>
  <c r="G20"/>
  <c r="D20"/>
  <c r="B20"/>
  <c r="I20" s="1"/>
  <c r="J20" s="1"/>
  <c r="F20"/>
  <c r="A21" a="1"/>
  <c r="C20" l="1"/>
  <c r="H20"/>
  <c r="K20" s="1"/>
  <c r="A21"/>
  <c r="B21" s="1"/>
  <c r="G21"/>
  <c r="F21"/>
  <c r="E21"/>
  <c r="A22" a="1"/>
  <c r="I21" l="1"/>
  <c r="J21" s="1"/>
  <c r="D21"/>
  <c r="C21"/>
  <c r="H21"/>
  <c r="K21" s="1"/>
  <c r="A22"/>
  <c r="H22" s="1"/>
  <c r="E22"/>
  <c r="C22"/>
  <c r="B22"/>
  <c r="A23" a="1"/>
  <c r="D22" l="1"/>
  <c r="F22"/>
  <c r="K22" s="1"/>
  <c r="G22"/>
  <c r="I22" s="1"/>
  <c r="J22" s="1"/>
  <c r="A23"/>
  <c r="A24" a="1"/>
  <c r="A24"/>
  <c r="A25" a="1"/>
  <c r="A25"/>
  <c r="D25" s="1"/>
  <c r="G25"/>
  <c r="C25"/>
  <c r="H25"/>
  <c r="B25"/>
  <c r="C24"/>
  <c r="G24"/>
  <c r="H24"/>
  <c r="B24"/>
  <c r="I24" s="1"/>
  <c r="J24" s="1"/>
  <c r="D24"/>
  <c r="E24"/>
  <c r="F24"/>
  <c r="K24" s="1"/>
  <c r="H23"/>
  <c r="C23"/>
  <c r="E23"/>
  <c r="D23"/>
  <c r="F23"/>
  <c r="K23" s="1"/>
  <c r="B23"/>
  <c r="G23"/>
  <c r="A26" a="1"/>
  <c r="I25" l="1"/>
  <c r="J25" s="1"/>
  <c r="I23"/>
  <c r="J23" s="1"/>
  <c r="F25"/>
  <c r="K25" s="1"/>
  <c r="E25"/>
  <c r="A26"/>
  <c r="D26" s="1"/>
  <c r="C26"/>
  <c r="G26"/>
  <c r="H26"/>
  <c r="E26"/>
  <c r="A27" a="1"/>
  <c r="F26" l="1"/>
  <c r="B26"/>
  <c r="I26" s="1"/>
  <c r="J26" s="1"/>
  <c r="K26"/>
  <c r="A27"/>
  <c r="B27" s="1"/>
  <c r="A28" a="1"/>
  <c r="D27" l="1"/>
  <c r="C27"/>
  <c r="F27"/>
  <c r="G27"/>
  <c r="I27" s="1"/>
  <c r="J27" s="1"/>
  <c r="E27"/>
  <c r="H27"/>
  <c r="A28"/>
  <c r="H28" s="1"/>
  <c r="D28"/>
  <c r="A29" a="1"/>
  <c r="G28" l="1"/>
  <c r="E28"/>
  <c r="F28"/>
  <c r="K28" s="1"/>
  <c r="K27"/>
  <c r="C28"/>
  <c r="B28"/>
  <c r="I28" s="1"/>
  <c r="J28" s="1"/>
  <c r="A29"/>
  <c r="A30" a="1"/>
  <c r="A30"/>
  <c r="A31" a="1"/>
  <c r="A31"/>
  <c r="E31" s="1"/>
  <c r="D31"/>
  <c r="G31"/>
  <c r="D30"/>
  <c r="C30"/>
  <c r="E30"/>
  <c r="B30"/>
  <c r="G30"/>
  <c r="I30" s="1"/>
  <c r="J30" s="1"/>
  <c r="F30"/>
  <c r="H30"/>
  <c r="E29"/>
  <c r="G29"/>
  <c r="D29"/>
  <c r="C29"/>
  <c r="F29"/>
  <c r="H29"/>
  <c r="B29"/>
  <c r="A32" a="1"/>
  <c r="I29" l="1"/>
  <c r="J29" s="1"/>
  <c r="K30"/>
  <c r="K29"/>
  <c r="H31"/>
  <c r="B31"/>
  <c r="I31" s="1"/>
  <c r="J31" s="1"/>
  <c r="F31"/>
  <c r="K31" s="1"/>
  <c r="C31"/>
  <c r="A32"/>
  <c r="H32" s="1"/>
  <c r="A33" a="1"/>
  <c r="C32" l="1"/>
  <c r="D32"/>
  <c r="F32"/>
  <c r="B32"/>
  <c r="K32"/>
  <c r="E32"/>
  <c r="G32"/>
  <c r="A33"/>
  <c r="H33" s="1"/>
  <c r="A34" a="1"/>
  <c r="E33" l="1"/>
  <c r="B33"/>
  <c r="F33"/>
  <c r="K33" s="1"/>
  <c r="G33"/>
  <c r="I33" s="1"/>
  <c r="J33" s="1"/>
  <c r="I32"/>
  <c r="J32" s="1"/>
  <c r="C33"/>
  <c r="D33"/>
  <c r="A34"/>
  <c r="B34" s="1"/>
  <c r="A35" a="1"/>
  <c r="E34" l="1"/>
  <c r="H34"/>
  <c r="C34"/>
  <c r="G34"/>
  <c r="I34" s="1"/>
  <c r="J34" s="1"/>
  <c r="D34"/>
  <c r="F34"/>
  <c r="K34" s="1"/>
  <c r="A35"/>
  <c r="G35" s="1"/>
  <c r="A36" a="1"/>
  <c r="E35" l="1"/>
  <c r="D35"/>
  <c r="F35"/>
  <c r="B35"/>
  <c r="I35" s="1"/>
  <c r="J35" s="1"/>
  <c r="C35"/>
  <c r="H35"/>
  <c r="A36"/>
  <c r="E36" s="1"/>
  <c r="A37" a="1"/>
  <c r="G36" l="1"/>
  <c r="D36"/>
  <c r="C36"/>
  <c r="K35"/>
  <c r="F36"/>
  <c r="B36"/>
  <c r="H36"/>
  <c r="I36"/>
  <c r="J36" s="1"/>
  <c r="A37"/>
  <c r="F37" s="1"/>
  <c r="C37"/>
  <c r="A38" a="1"/>
  <c r="D37" l="1"/>
  <c r="G37"/>
  <c r="H37"/>
  <c r="K37" s="1"/>
  <c r="K36"/>
  <c r="E37"/>
  <c r="B37"/>
  <c r="I37" s="1"/>
  <c r="J37" s="1"/>
  <c r="A38"/>
  <c r="G38"/>
  <c r="I38" s="1"/>
  <c r="J38" s="1"/>
  <c r="B38"/>
  <c r="E38"/>
  <c r="C38"/>
  <c r="H38"/>
  <c r="K38" s="1"/>
  <c r="F38"/>
  <c r="D38"/>
  <c r="A39" a="1"/>
  <c r="A39"/>
  <c r="A40" a="1"/>
  <c r="A40"/>
  <c r="E2"/>
  <c r="C2"/>
  <c r="F2"/>
  <c r="H2"/>
  <c r="K2"/>
  <c r="B2"/>
  <c r="G2"/>
  <c r="I2" s="1"/>
  <c r="J2" s="1"/>
  <c r="D2"/>
  <c r="C40"/>
  <c r="H40"/>
  <c r="D40"/>
  <c r="B40"/>
  <c r="G40"/>
  <c r="F40"/>
  <c r="E40"/>
  <c r="D39"/>
  <c r="C39"/>
  <c r="B39"/>
  <c r="G39"/>
  <c r="E39"/>
  <c r="F39"/>
  <c r="H39"/>
  <c r="I40" l="1"/>
  <c r="J40" s="1"/>
  <c r="K39"/>
  <c r="I39"/>
  <c r="J39" s="1"/>
  <c r="K40"/>
</calcChain>
</file>

<file path=xl/comments1.xml><?xml version="1.0" encoding="utf-8"?>
<comments xmlns="http://schemas.openxmlformats.org/spreadsheetml/2006/main">
  <authors>
    <author>Smartrenting</author>
  </authors>
  <commentList>
    <comment ref="C1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dans le facturation substit. Mai, cette ligne était en rose, sans nom du touriste. /LB</t>
        </r>
      </text>
    </comment>
  </commentList>
</comments>
</file>

<file path=xl/sharedStrings.xml><?xml version="1.0" encoding="utf-8"?>
<sst xmlns="http://schemas.openxmlformats.org/spreadsheetml/2006/main" count="2203" uniqueCount="547">
  <si>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</si>
  <si>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</si>
  <si>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</si>
  <si>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</si>
  <si>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</si>
  <si>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</si>
  <si>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</si>
  <si>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</si>
  <si>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</si>
  <si>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</si>
  <si>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</si>
  <si>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</si>
  <si>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</si>
  <si>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</si>
  <si>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</si>
  <si>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</si>
  <si>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</si>
  <si>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</si>
  <si>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</si>
  <si>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</si>
  <si>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</si>
  <si>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</si>
  <si>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</si>
  <si>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</si>
  <si>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</si>
  <si>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</si>
  <si>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</si>
  <si>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</si>
  <si>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</si>
  <si>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</si>
  <si>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</si>
  <si>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</si>
  <si>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</si>
  <si>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</si>
  <si>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</si>
  <si>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</si>
  <si>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</si>
  <si>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</si>
  <si>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</si>
  <si>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</si>
  <si>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</si>
  <si>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</si>
  <si>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</si>
  <si>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</si>
  <si>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</si>
  <si>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</si>
  <si>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</si>
  <si>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</si>
  <si>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</si>
  <si>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</si>
  <si>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</si>
  <si>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Montant Net de la réservation</t>
  </si>
  <si>
    <t>Nombre de nuits passées</t>
  </si>
  <si>
    <t>Nombre de touristes</t>
  </si>
  <si>
    <t>Nb jours</t>
  </si>
  <si>
    <t>ü</t>
  </si>
  <si>
    <t>CROIX ROUSSE</t>
  </si>
  <si>
    <t>FRANKLIN</t>
  </si>
  <si>
    <t>LORETTE</t>
  </si>
  <si>
    <t>BONNET</t>
  </si>
  <si>
    <t>CONFORT</t>
  </si>
  <si>
    <t>SALA</t>
  </si>
  <si>
    <t>VAUBECOUR</t>
  </si>
  <si>
    <t>CHARITE</t>
  </si>
  <si>
    <t>LAURENCIN</t>
  </si>
  <si>
    <t>DESIREE</t>
  </si>
  <si>
    <t>THOMASSIN</t>
  </si>
  <si>
    <t>SAINT ANTOINE</t>
  </si>
  <si>
    <t>PIERRE BLANC</t>
  </si>
  <si>
    <t>PLACE COLBERT</t>
  </si>
  <si>
    <t>COLBERT</t>
  </si>
  <si>
    <t>PRE GAUDRY</t>
  </si>
  <si>
    <t>ALBERT THOMAS</t>
  </si>
  <si>
    <t>DUBOIS</t>
  </si>
  <si>
    <t>Booking</t>
  </si>
  <si>
    <t>Emma Chollet</t>
  </si>
  <si>
    <t>La colonne mois F doit maintenant prendre la date d'arrivée et non plus la date de départ comme référence</t>
  </si>
  <si>
    <t>juste la colonne mois E doit maintenant prendre la date d'arrivée et non plus la date de départ.</t>
  </si>
  <si>
    <t>« Mai » manque un appartement « Lorette » pour une somme de €17, alors que Lorette s’affiche pour les autres mois, et « Juillet », il y a un appartement « Saint-Antoine » qui manque aussi, pour une valeur de €169, et pareil que pour le mois de Mai, l’appartement « Saint-Antoine » , s’affiche ailleurs pour les autres mois.</t>
  </si>
  <si>
    <t>A la base, l’idée est de diviser uniquement les réservations ou la date d’arrivée et la date de départ n'ont pas les mêmes mois ...mais pas de modification pour les catégories : Annulation ni Caution, ni Prestation de Service</t>
  </si>
  <si>
    <t>appartement</t>
  </si>
  <si>
    <t>Pour faire un point sur les Tests : </t>
  </si>
  <si>
    <r>
      <rPr>
        <u/>
        <sz val="16"/>
        <color rgb="FF333333"/>
        <rFont val="Arial"/>
        <family val="2"/>
      </rPr>
      <t>FICHIER 1</t>
    </r>
    <r>
      <rPr>
        <sz val="16"/>
        <color rgb="FF333333"/>
        <rFont val="Arial"/>
        <family val="2"/>
      </rPr>
      <t xml:space="preserve"> : « Récapitulatif Loyer PARIS 2018 » : GOOD</t>
    </r>
  </si>
  <si>
    <r>
      <rPr>
        <u/>
        <sz val="16"/>
        <color rgb="FF333333"/>
        <rFont val="Arial"/>
        <family val="2"/>
      </rPr>
      <t>FICHIER 2</t>
    </r>
    <r>
      <rPr>
        <sz val="16"/>
        <color rgb="FF333333"/>
        <rFont val="Arial"/>
        <family val="2"/>
      </rPr>
      <t xml:space="preserve"> : « Récapitulatif Résa PARIS 2018 », GOOD</t>
    </r>
  </si>
  <si>
    <r>
      <rPr>
        <u/>
        <sz val="16"/>
        <color rgb="FF333333"/>
        <rFont val="Arial"/>
        <family val="2"/>
      </rPr>
      <t xml:space="preserve">FICHIER 3 </t>
    </r>
    <r>
      <rPr>
        <sz val="16"/>
        <color rgb="FF333333"/>
        <rFont val="Arial"/>
        <family val="2"/>
      </rPr>
      <t>: « Comptabilité PARIS 2018 », GOOD</t>
    </r>
  </si>
  <si>
    <r>
      <rPr>
        <u/>
        <sz val="16"/>
        <color rgb="FF333333"/>
        <rFont val="Arial"/>
        <family val="2"/>
      </rPr>
      <t>FICHIER 4</t>
    </r>
    <r>
      <rPr>
        <sz val="16"/>
        <color rgb="FF333333"/>
        <rFont val="Arial"/>
        <family val="2"/>
      </rPr>
      <t xml:space="preserve"> : Analyse Globale PARIS 2018 » GOOD</t>
    </r>
  </si>
  <si>
    <r>
      <rPr>
        <u/>
        <sz val="16"/>
        <color rgb="FF333333"/>
        <rFont val="Arial"/>
        <family val="2"/>
      </rPr>
      <t>FICHIER 5</t>
    </r>
    <r>
      <rPr>
        <sz val="16"/>
        <color rgb="FF333333"/>
        <rFont val="Arial"/>
        <family val="2"/>
      </rPr>
      <t xml:space="preserve"> : toutes les données sont correctes </t>
    </r>
    <r>
      <rPr>
        <u/>
        <sz val="16"/>
        <rFont val="Arial"/>
        <family val="2"/>
      </rPr>
      <t>SAUF 2 mois</t>
    </r>
  </si>
  <si>
    <r>
      <rPr>
        <u/>
        <sz val="16"/>
        <color rgb="FF333333"/>
        <rFont val="Arial"/>
        <family val="2"/>
      </rPr>
      <t>SAUF</t>
    </r>
    <r>
      <rPr>
        <sz val="16"/>
        <color rgb="FF333333"/>
        <rFont val="Arial"/>
        <family val="2"/>
      </rPr>
      <t>, il y a quelques copies de lignes qui sont créés pour « Caution », surtout pour Décembre, il y a des duplicates (par ex : deux fois €300 et €1000). </t>
    </r>
  </si>
  <si>
    <t>Airbnb</t>
  </si>
  <si>
    <t>Julien Mentfakh</t>
  </si>
  <si>
    <t>Caroline Gillier</t>
  </si>
  <si>
    <t>Tom Cunningham</t>
  </si>
  <si>
    <t>Celia Cuéllar Romero</t>
  </si>
  <si>
    <t>Mengdi Wu</t>
  </si>
  <si>
    <t>Sandrine Albu</t>
  </si>
  <si>
    <t>Ambre Blanchin</t>
  </si>
  <si>
    <t>Pierrick Bertin</t>
  </si>
  <si>
    <t>Claude Girard</t>
  </si>
  <si>
    <t>Pascale Braghieri</t>
  </si>
  <si>
    <t>Patrick Roussel</t>
  </si>
  <si>
    <t>Philippe Dagomer</t>
  </si>
  <si>
    <t>Kai Otani</t>
  </si>
  <si>
    <t>Booking*</t>
  </si>
  <si>
    <t>Jill Boyd</t>
  </si>
  <si>
    <t>Quentin R-F</t>
  </si>
  <si>
    <t>Bonbon Bon</t>
  </si>
  <si>
    <t>Sarah Collinge</t>
  </si>
  <si>
    <t>Laetitia Cambon</t>
  </si>
  <si>
    <t>Julie Perez</t>
  </si>
  <si>
    <t>Darius Samah</t>
  </si>
  <si>
    <t>Giacomo Benedetto</t>
  </si>
  <si>
    <t>Pragalathan Sothirajah</t>
  </si>
  <si>
    <t>Arnaud Kieffer</t>
  </si>
  <si>
    <t>Leila Couradin</t>
  </si>
  <si>
    <t>Kozue Hashigaya</t>
  </si>
  <si>
    <t>Ilyas El Khattabi</t>
  </si>
  <si>
    <t>Maxime Hommé</t>
  </si>
  <si>
    <t>Nomad Planet</t>
  </si>
  <si>
    <t>Christian Colombin</t>
  </si>
  <si>
    <t>Cristi Tarta</t>
  </si>
  <si>
    <t>Anthony Dicanot</t>
  </si>
  <si>
    <t>Angeline Rousseau</t>
  </si>
  <si>
    <t>Bsile Slles</t>
  </si>
  <si>
    <t>Louis Vrds</t>
  </si>
  <si>
    <t>Emma Leguen</t>
  </si>
  <si>
    <t>Nicole Bourgeois</t>
  </si>
  <si>
    <t>Hannah Wilson</t>
  </si>
  <si>
    <t>Juliana Semaille</t>
  </si>
  <si>
    <t>Nicolas Julien</t>
  </si>
  <si>
    <t>Jean-Claude Berger</t>
  </si>
  <si>
    <t>Ines Jesiek</t>
  </si>
  <si>
    <t>Julien Fumat</t>
  </si>
  <si>
    <t>Sinan Hamamsarilar</t>
  </si>
  <si>
    <t>Hani Shamaoun</t>
  </si>
  <si>
    <t>Ana Laura Leite</t>
  </si>
  <si>
    <t>Jo &amp; Arno Ferec</t>
  </si>
  <si>
    <t>Saskia Fikentscher</t>
  </si>
  <si>
    <t>Zoubida Mebarkia</t>
  </si>
  <si>
    <t>Zhanna Iarullina</t>
  </si>
  <si>
    <t>Ghislain Viguier</t>
  </si>
  <si>
    <t>Michela Guglieri</t>
  </si>
  <si>
    <t>Marie-Eve Piche</t>
  </si>
  <si>
    <t>Leila Somai</t>
  </si>
  <si>
    <t xml:space="preserve">Adam k </t>
  </si>
  <si>
    <t>Anne-Sophie Gautier</t>
  </si>
  <si>
    <t>Vince C.</t>
  </si>
  <si>
    <t>Massimilliano Benedetti</t>
  </si>
  <si>
    <t>Sawyer Thomson</t>
  </si>
  <si>
    <t>Zineb Tazi</t>
  </si>
  <si>
    <t>Andreas Holzer</t>
  </si>
  <si>
    <t>Laforet Isabelle</t>
  </si>
  <si>
    <t>Fabien Caplan</t>
  </si>
  <si>
    <t>Daniela Camisassa</t>
  </si>
  <si>
    <t>Patrick Brun</t>
  </si>
  <si>
    <t>Zoltán Bognár</t>
  </si>
  <si>
    <t>Sukhina Nataliia</t>
  </si>
  <si>
    <t>John Badgery</t>
  </si>
  <si>
    <t>Dimitri Descoteaux</t>
  </si>
  <si>
    <t>Herman Mille</t>
  </si>
  <si>
    <t>Julie-Eve Zenati</t>
  </si>
  <si>
    <t>Karim Atbaoui</t>
  </si>
  <si>
    <t>Jean-Philippe PONCET</t>
  </si>
  <si>
    <t>Yacine Le Thuaut</t>
  </si>
  <si>
    <t>Bernard Lepage</t>
  </si>
  <si>
    <t>Siara Isaac</t>
  </si>
  <si>
    <t>Juliette Parcevaux</t>
  </si>
  <si>
    <t>Casey Bresin</t>
  </si>
  <si>
    <t>Randall Chiu</t>
  </si>
  <si>
    <t>Bill Bühler</t>
  </si>
  <si>
    <t>Andrei Bolocan</t>
  </si>
  <si>
    <t>Amelie Brady</t>
  </si>
  <si>
    <t>Aisha Mechery</t>
  </si>
  <si>
    <t>Antoine Harmignies</t>
  </si>
  <si>
    <t>Charlotte Ria</t>
  </si>
  <si>
    <t>Mathias Roux</t>
  </si>
  <si>
    <t>fabian lacoste</t>
  </si>
  <si>
    <t>Fabien Perrier</t>
  </si>
  <si>
    <t>Elsa Santos</t>
  </si>
  <si>
    <t>BERNARD FELDMAN</t>
  </si>
  <si>
    <t>Jonathan Schil</t>
  </si>
  <si>
    <t>Laurent Vaïsse</t>
  </si>
  <si>
    <t>Baptiste Morvan</t>
  </si>
  <si>
    <t>Iuliia Ustinova</t>
  </si>
  <si>
    <t>Francois Carlet-Soulages</t>
  </si>
  <si>
    <t>Kevin Amphan</t>
  </si>
  <si>
    <t>Daniel Fielding</t>
  </si>
  <si>
    <t>Sebastien Delon</t>
  </si>
  <si>
    <t>Hannah S</t>
  </si>
  <si>
    <t>Frederick Wiss</t>
  </si>
  <si>
    <t>Andrew Duncan</t>
  </si>
  <si>
    <t>David Ryffel</t>
  </si>
  <si>
    <t>Gléna Desury</t>
  </si>
  <si>
    <t>Pascale Quesnée</t>
  </si>
  <si>
    <t>Melanie O'Leary</t>
  </si>
  <si>
    <t>Colton Ruegsegger</t>
  </si>
  <si>
    <t>Nicolas Estève</t>
  </si>
  <si>
    <t>Rohan Watt</t>
  </si>
  <si>
    <t>Antoine Mauuary</t>
  </si>
  <si>
    <t>Deniz Ziya Pehlivan</t>
  </si>
  <si>
    <t>Lutz Levent</t>
  </si>
  <si>
    <t>olivier hanssens</t>
  </si>
  <si>
    <t>Nelly Trinquart</t>
  </si>
  <si>
    <t>Michaël Hanrigou</t>
  </si>
  <si>
    <t>QUALIT AMIANTE</t>
  </si>
  <si>
    <t>Dorothee Dupla</t>
  </si>
  <si>
    <t>Clemens-Maria Bispinck</t>
  </si>
  <si>
    <t>Julia Stoffels</t>
  </si>
  <si>
    <t>Emmet O&amp;#39</t>
  </si>
  <si>
    <t>Gerald Vial</t>
  </si>
  <si>
    <t>Sabrinazitouni2001@yahoo.fr Zitouni</t>
  </si>
  <si>
    <t>Marija Kosic</t>
  </si>
  <si>
    <t>Marie Poncin</t>
  </si>
  <si>
    <t>Ithier De Lestrange</t>
  </si>
  <si>
    <t>Luiza Adena Engers</t>
  </si>
  <si>
    <t>Ke-Booking</t>
  </si>
  <si>
    <t>Maher Shaira</t>
  </si>
  <si>
    <t>Joaquim Valente</t>
  </si>
  <si>
    <t>Florent Sausset</t>
  </si>
  <si>
    <t>Breyner De la peña</t>
  </si>
  <si>
    <t>Aurélie Ruiz</t>
  </si>
  <si>
    <t>pierre armand</t>
  </si>
  <si>
    <t>Sarah M</t>
  </si>
  <si>
    <t>En direct</t>
  </si>
  <si>
    <t>Cécile Di Filippo</t>
  </si>
  <si>
    <t>Marlène Loup</t>
  </si>
  <si>
    <t>Jacques Chambon</t>
  </si>
  <si>
    <t>Victor Paynat-Sautivet</t>
  </si>
  <si>
    <t>Sebastien Meiffren</t>
  </si>
  <si>
    <t>Charlotte Demant</t>
  </si>
  <si>
    <t>David DAddario</t>
  </si>
  <si>
    <t>Christophe Bouquerel</t>
  </si>
  <si>
    <t>Margaux Pichon</t>
  </si>
  <si>
    <t>Martin Boudier</t>
  </si>
  <si>
    <t>Guillaume Lesage</t>
  </si>
  <si>
    <t>Paul-Alexis Desnyder</t>
  </si>
  <si>
    <t>Saint-Martin Sandrine</t>
  </si>
  <si>
    <t>Ekinsu Buyurgan</t>
  </si>
  <si>
    <t>Marina Et Jean-Marc Cerutti</t>
  </si>
  <si>
    <t>Dominique Chapon</t>
  </si>
  <si>
    <t>Durand Regis</t>
  </si>
  <si>
    <t>Idla Okkat</t>
  </si>
  <si>
    <t>Isabelle Berthelot</t>
  </si>
  <si>
    <t>Marie Mbemba</t>
  </si>
  <si>
    <t>Callum Archer-Dennis</t>
  </si>
  <si>
    <t>Hanna Erlingson</t>
  </si>
  <si>
    <t>Elise Flattin</t>
  </si>
  <si>
    <t>Jeanne Sauteur</t>
  </si>
  <si>
    <t>Etienne Deheeger</t>
  </si>
  <si>
    <t>Valentin Carbonnet</t>
  </si>
  <si>
    <t>Sarah Heimann</t>
  </si>
  <si>
    <t>Kristyn O'Reilly</t>
  </si>
  <si>
    <t>Christian Ageneau</t>
  </si>
  <si>
    <t>Cristina Dutertre</t>
  </si>
  <si>
    <t>Aileen Yu</t>
  </si>
  <si>
    <t>Fabio Lombardi</t>
  </si>
  <si>
    <t>Réjane Girod</t>
  </si>
  <si>
    <t>Riou Laurent</t>
  </si>
  <si>
    <t>Emilie Gross</t>
  </si>
  <si>
    <t>Cindy-Alice T.</t>
  </si>
  <si>
    <t>Gilles Moreau</t>
  </si>
  <si>
    <t>Anaïs Virfollet</t>
  </si>
  <si>
    <t>Yannick Winoto</t>
  </si>
  <si>
    <t>Sarah Colom</t>
  </si>
  <si>
    <t>Maelle Bantas</t>
  </si>
  <si>
    <t>Lauren Magnante</t>
  </si>
  <si>
    <t>Emmanuel Tessier</t>
  </si>
  <si>
    <t>Demetra Fuligni</t>
  </si>
  <si>
    <t>Jack Pierchon</t>
  </si>
  <si>
    <t>Sylvia Ghibaudo</t>
  </si>
  <si>
    <t>Christian Marechal</t>
  </si>
  <si>
    <t>Mariia Kolodiazhna</t>
  </si>
  <si>
    <t>Marta Sánchez</t>
  </si>
  <si>
    <t>Candice Combet</t>
  </si>
  <si>
    <t>Dixmier Victor</t>
  </si>
  <si>
    <t>Rosanna Bucknill</t>
  </si>
  <si>
    <t>Pilar Asencio Vazquez</t>
  </si>
  <si>
    <t>Hirakawa Tomoe</t>
  </si>
  <si>
    <t>Cecile Di Filippo</t>
  </si>
  <si>
    <t>Laura Trt</t>
  </si>
  <si>
    <t>Lea Kübler</t>
  </si>
  <si>
    <t>Mounir Belghoul</t>
  </si>
  <si>
    <t>Paul Godefrood</t>
  </si>
  <si>
    <t>Sébastien Varin</t>
  </si>
  <si>
    <t>Louis Bouvier</t>
  </si>
  <si>
    <t>Mehdi Librahimi</t>
  </si>
  <si>
    <t>Matteo</t>
  </si>
  <si>
    <t>Fabien Willay</t>
  </si>
  <si>
    <t>Julie Rey</t>
  </si>
  <si>
    <t>Tlili Il</t>
  </si>
  <si>
    <t>Jonathan Parizek</t>
  </si>
  <si>
    <t>Joanne Oborn</t>
  </si>
  <si>
    <t>Francis Roy</t>
  </si>
  <si>
    <t>Sohyeon Kim</t>
  </si>
  <si>
    <t>Chen Peng</t>
  </si>
  <si>
    <t>Julie Sts</t>
  </si>
  <si>
    <t>Evelyne Cucuat</t>
  </si>
  <si>
    <t>Cyril Bouthors</t>
  </si>
  <si>
    <t>Hertmut Kondoch</t>
  </si>
  <si>
    <t>Jolanda Burkhalter</t>
  </si>
  <si>
    <t>Adrien</t>
  </si>
  <si>
    <t>Lola Marin</t>
  </si>
  <si>
    <t>Ibrahim Fourchette</t>
  </si>
  <si>
    <t>Tiffany Mason</t>
  </si>
  <si>
    <t>Fançois Clay</t>
  </si>
  <si>
    <t>Léa Pinguet</t>
  </si>
  <si>
    <t>Zanna Steinmetz</t>
  </si>
  <si>
    <t>Marie Dabilly</t>
  </si>
  <si>
    <t>Ayelen Sol Rozitchner</t>
  </si>
  <si>
    <t>Derek Arnold</t>
  </si>
  <si>
    <t>Lesieux Maxime</t>
  </si>
  <si>
    <t>Kate Wheldal</t>
  </si>
  <si>
    <t>Stéphane Misner</t>
  </si>
  <si>
    <t>Dominique Vanony</t>
  </si>
  <si>
    <t>Aram Khachatryan</t>
  </si>
  <si>
    <t>Silvia Dal Maso</t>
  </si>
  <si>
    <t>Isabelle Breton</t>
  </si>
  <si>
    <t>Romain Manivet</t>
  </si>
  <si>
    <t>Boris Boillot</t>
  </si>
  <si>
    <t>Mathilde Derré</t>
  </si>
  <si>
    <t>Hugo Vicaire</t>
  </si>
  <si>
    <t>Isabell Lamothe</t>
  </si>
  <si>
    <t>Charlotte Aïtou</t>
  </si>
  <si>
    <t>Tom Bruchon</t>
  </si>
  <si>
    <t>Ana Soares</t>
  </si>
  <si>
    <t>Clara Perrone</t>
  </si>
  <si>
    <t>Nathalie Lussier</t>
  </si>
  <si>
    <t>Miguel M</t>
  </si>
  <si>
    <t>Karine Farrands</t>
  </si>
  <si>
    <t>David Lenz</t>
  </si>
  <si>
    <t>Daniela Nirschl</t>
  </si>
  <si>
    <t>William Guazzone</t>
  </si>
  <si>
    <t>William Martins</t>
  </si>
  <si>
    <t>Ada Molly</t>
  </si>
  <si>
    <t>F Vergez</t>
  </si>
  <si>
    <t>Rita Da Nova</t>
  </si>
  <si>
    <t>Void Art Centre</t>
  </si>
  <si>
    <t>Jean Nicolas Pagnoux</t>
  </si>
  <si>
    <t>Aline Dobler</t>
  </si>
  <si>
    <t>Léa Crippa</t>
  </si>
  <si>
    <t>Savinien De Bryas</t>
  </si>
  <si>
    <t>Sullivan Nicolas</t>
  </si>
  <si>
    <t>Zafar Shah Syed</t>
  </si>
  <si>
    <t>Sébastien Meiffren</t>
  </si>
  <si>
    <t>Charlie Negyesi</t>
  </si>
  <si>
    <t>Guillaume Debien</t>
  </si>
  <si>
    <t>Rodrigue Caman</t>
  </si>
  <si>
    <t>Patrick Mendes</t>
  </si>
  <si>
    <t>Judith Beales</t>
  </si>
  <si>
    <t>Sylvain Teetaert</t>
  </si>
  <si>
    <t>Sławomir Mucha</t>
  </si>
  <si>
    <t>Sébastien Gallet</t>
  </si>
  <si>
    <t>Tim An</t>
  </si>
  <si>
    <t>Kristin Ortiz</t>
  </si>
  <si>
    <t>Emma Tai</t>
  </si>
  <si>
    <t>Elise Papperi</t>
  </si>
  <si>
    <t>Catalin Iacob</t>
  </si>
  <si>
    <t>Sarah Gabalu</t>
  </si>
  <si>
    <t>Natalia Rezende de Almeida Santos</t>
  </si>
  <si>
    <t>Jerome Lambert</t>
  </si>
  <si>
    <t>Chen Mai Ting</t>
  </si>
  <si>
    <t>Dermot Mckane</t>
  </si>
  <si>
    <t>Michelle Maenhout</t>
  </si>
  <si>
    <t>Fabrizio Salamone</t>
  </si>
  <si>
    <t>Nickolay Korabel</t>
  </si>
  <si>
    <t>Yahiaoui Yasmina</t>
  </si>
  <si>
    <t>Rebecca Failor</t>
  </si>
  <si>
    <t>Salomon Taufa</t>
  </si>
  <si>
    <t>Eloisa Alonso de Caso Lozano</t>
  </si>
  <si>
    <t>Forestier</t>
  </si>
  <si>
    <t>Wang Rui</t>
  </si>
  <si>
    <t>Natacha Fady</t>
  </si>
  <si>
    <t>Jake Adkins</t>
  </si>
  <si>
    <t>Debora Oliveira</t>
  </si>
  <si>
    <t>Seann Maria</t>
  </si>
  <si>
    <t>Tiphaine Jozan</t>
  </si>
  <si>
    <t>Fabio Pigo</t>
  </si>
  <si>
    <t>Solène Routhiau</t>
  </si>
  <si>
    <t>Véronique Tissot</t>
  </si>
  <si>
    <t>Assunta Campobasso</t>
  </si>
  <si>
    <t>Florence Schaer</t>
  </si>
  <si>
    <t>Keith Anthony Whitlock</t>
  </si>
  <si>
    <t>Maria Anser</t>
  </si>
  <si>
    <t>Olivier Bradelet</t>
  </si>
  <si>
    <t>Amanda Garcia</t>
  </si>
  <si>
    <t>Michele Manzotti</t>
  </si>
  <si>
    <t>Nicolas Leoty Mutel</t>
  </si>
  <si>
    <t>Pierre Fouré</t>
  </si>
  <si>
    <t>Mireille Authesserre</t>
  </si>
  <si>
    <t>Alice Bragg</t>
  </si>
  <si>
    <t>Aurélien Delannoy</t>
  </si>
  <si>
    <t>Annabelle Jourdan</t>
  </si>
  <si>
    <t>Eric Hamelin</t>
  </si>
  <si>
    <t>Julie Plot</t>
  </si>
  <si>
    <t>Noémie Chabanon</t>
  </si>
  <si>
    <t>Yves Weinand</t>
  </si>
  <si>
    <t>clément bonnet</t>
  </si>
  <si>
    <t>Judy McCulloch</t>
  </si>
  <si>
    <t>Sofi Kiffa</t>
  </si>
  <si>
    <t>Louu Godfrin</t>
  </si>
  <si>
    <t>Clémentine Tonapn</t>
  </si>
  <si>
    <t>Frédéric Cuellar</t>
  </si>
  <si>
    <t>Marco Fedeli</t>
  </si>
  <si>
    <t>Myros Kovitch</t>
  </si>
  <si>
    <t>Christophe Bernard Pinot</t>
  </si>
  <si>
    <t>Joan Spencer</t>
  </si>
  <si>
    <t>Alessandro Patassini</t>
  </si>
  <si>
    <t>Constance Vagne</t>
  </si>
  <si>
    <t>Suzana Lazri</t>
  </si>
  <si>
    <t>Romain Bertrand</t>
  </si>
  <si>
    <t>Tuhei Tutairi</t>
  </si>
  <si>
    <t>Houssem Lalmi</t>
  </si>
  <si>
    <t>Josée Ourth</t>
  </si>
  <si>
    <t>Gus Daroza</t>
  </si>
  <si>
    <t>Lucy Celiene</t>
  </si>
  <si>
    <t>Tom K Grimsrud</t>
  </si>
  <si>
    <t>Andrea Turlan</t>
  </si>
  <si>
    <t>Thomas Duclos</t>
  </si>
  <si>
    <t>Isabelle Truquet</t>
  </si>
  <si>
    <t>Prapaporn Kanyakulworarat</t>
  </si>
  <si>
    <t>Bertrand Audrin</t>
  </si>
  <si>
    <t>Michel Dupre</t>
  </si>
  <si>
    <t>Direct</t>
  </si>
  <si>
    <t>Moriz Kopetzki</t>
  </si>
  <si>
    <t>André Cris</t>
  </si>
  <si>
    <t>Mamoun Ghallab</t>
  </si>
  <si>
    <t>Xuechen Guo</t>
  </si>
  <si>
    <t>Monique Quissol</t>
  </si>
  <si>
    <t>Medhia Declercq</t>
  </si>
  <si>
    <t>Andres Gabaldon</t>
  </si>
  <si>
    <t>Jérôme Salles</t>
  </si>
  <si>
    <t>fabrice peyvel</t>
  </si>
  <si>
    <t>Mats Jacobsson</t>
  </si>
  <si>
    <t>Caroline Planchamp</t>
  </si>
  <si>
    <t>Ludovic Turgon</t>
  </si>
  <si>
    <t>Mathieu Anard</t>
  </si>
  <si>
    <t>Mani Tese Ong</t>
  </si>
  <si>
    <t>Marion Volle</t>
  </si>
  <si>
    <t>Danielle Sergent</t>
  </si>
  <si>
    <t>Dorian Rachex</t>
  </si>
  <si>
    <t>Serge Prouet</t>
  </si>
  <si>
    <t>Annie Croonenbroeck</t>
  </si>
  <si>
    <t>Viviane Mary</t>
  </si>
  <si>
    <t>Muriel Daniel</t>
  </si>
  <si>
    <t>Bogdan Cernat</t>
  </si>
  <si>
    <t>Chloe Sannequin</t>
  </si>
  <si>
    <t>Valérie Denis</t>
  </si>
  <si>
    <t>Christophe Le Hazif</t>
  </si>
  <si>
    <t>Dogus Altintas</t>
  </si>
  <si>
    <t>KE-Booking</t>
  </si>
  <si>
    <t>Celine Klein</t>
  </si>
  <si>
    <t>Patrice Bigaré</t>
  </si>
  <si>
    <t>Hélène Salecki</t>
  </si>
  <si>
    <t>Eugénie Podetti</t>
  </si>
  <si>
    <t>Benoit Saude</t>
  </si>
  <si>
    <t>Denise Suraci</t>
  </si>
  <si>
    <t>Manon Armand</t>
  </si>
  <si>
    <t>Véronique Carrier</t>
  </si>
  <si>
    <t>Eric Sandjivy</t>
  </si>
  <si>
    <t>Mariama Ndiaye</t>
  </si>
  <si>
    <t>Michel Vaisseau</t>
  </si>
  <si>
    <t>Patrice Herve</t>
  </si>
  <si>
    <t>Stephane Chaland</t>
  </si>
  <si>
    <t>Andreea Ceoromela</t>
  </si>
  <si>
    <t>Di Renzo Ornella</t>
  </si>
  <si>
    <t>Léa Perrin</t>
  </si>
  <si>
    <t>Adrien Del-Pia</t>
  </si>
  <si>
    <t>Emmanuelle Longis</t>
  </si>
  <si>
    <t>Meiffren Sébastien</t>
  </si>
  <si>
    <t>Mario Gossa</t>
  </si>
  <si>
    <t>Martine Umflat</t>
  </si>
  <si>
    <t>Katarzyna Szwec</t>
  </si>
  <si>
    <t>Frédéric Tomas</t>
  </si>
  <si>
    <t>Rich &amp; Dorcas Williams</t>
  </si>
  <si>
    <t>Zakaria Nafli</t>
  </si>
  <si>
    <t>Maria Parralejo</t>
  </si>
  <si>
    <t>Lucile Motet-Fèvre</t>
  </si>
  <si>
    <t>Juliette Hallak</t>
  </si>
  <si>
    <t>Olivier Helsens</t>
  </si>
  <si>
    <t>Sophie Bogoyavlenskaya</t>
  </si>
  <si>
    <t>Branislav Delic</t>
  </si>
  <si>
    <t>Cedric Coste</t>
  </si>
  <si>
    <t>Yiannis Vassiliades</t>
  </si>
  <si>
    <t>Laurent Chevalier</t>
  </si>
  <si>
    <t>Morel-Fourrier Lydie</t>
  </si>
  <si>
    <t>Alexander Bjorni</t>
  </si>
  <si>
    <t>Mehmet Ali Ceran</t>
  </si>
  <si>
    <t>Sabine Vedral</t>
  </si>
  <si>
    <t>Achraf El Gani</t>
  </si>
  <si>
    <t>Margaux Blanc</t>
  </si>
  <si>
    <t>Anne Bury</t>
  </si>
  <si>
    <t>Sofia Carter</t>
  </si>
  <si>
    <t>Armelle Gontran</t>
  </si>
  <si>
    <t>Gunes Alniacik</t>
  </si>
  <si>
    <t>Abdoul Alarkhanov</t>
  </si>
  <si>
    <t>Judith Genevey</t>
  </si>
  <si>
    <t>Patrícia Nunes</t>
  </si>
  <si>
    <t>Christophe Gc Sante</t>
  </si>
  <si>
    <t>Gaelle Chancerel</t>
  </si>
  <si>
    <t>Lorene De Smitt</t>
  </si>
  <si>
    <t>Lucas Sevelin</t>
  </si>
  <si>
    <t>Federico Tarragoni</t>
  </si>
  <si>
    <t>Elise Bailly</t>
  </si>
  <si>
    <t>Faten Atigui</t>
  </si>
  <si>
    <t>Guebli</t>
  </si>
  <si>
    <t>Pierre Manuel</t>
  </si>
  <si>
    <t>Aleaddine Nsibi</t>
  </si>
  <si>
    <t>Suzanna Lazri</t>
  </si>
  <si>
    <t>Tuan Tran</t>
  </si>
  <si>
    <t>Anthony Archambault</t>
  </si>
  <si>
    <t>Valérie Phan</t>
  </si>
  <si>
    <t>Anton Yemelyanenko</t>
  </si>
  <si>
    <t>Fabian Müller</t>
  </si>
  <si>
    <t>Antonio Robles</t>
  </si>
  <si>
    <t>Fabien Daubord</t>
  </si>
  <si>
    <t>Georgios Papoudakis</t>
  </si>
  <si>
    <t>Frédéric Lenoir</t>
  </si>
  <si>
    <t>Joshua Schonert</t>
  </si>
  <si>
    <t>Ausra Gikiene</t>
  </si>
  <si>
    <t>Maxime Delmas</t>
  </si>
  <si>
    <t>Luigi Marzocchella</t>
  </si>
  <si>
    <t>Rouatbi Radhouane</t>
  </si>
  <si>
    <t>Jocelyne Vedova</t>
  </si>
  <si>
    <t>Hélène Comte</t>
  </si>
  <si>
    <t>Mohammed Aomari</t>
  </si>
  <si>
    <t>Nicolas Choite</t>
  </si>
  <si>
    <t>Jorge Matias</t>
  </si>
  <si>
    <t>Mohammed Menzer</t>
  </si>
  <si>
    <t>Alicia Macco</t>
  </si>
  <si>
    <t>Altuntas Christian</t>
  </si>
  <si>
    <t>Anielle Gruchet</t>
  </si>
  <si>
    <t>Alessandra Zanut</t>
  </si>
  <si>
    <t>Lambert Menache</t>
  </si>
  <si>
    <t>Michel Natalizio</t>
  </si>
  <si>
    <t>Gian Martino Isoni</t>
  </si>
  <si>
    <t>Alina Kramchaninova</t>
  </si>
  <si>
    <t>Pierre Vormese</t>
  </si>
  <si>
    <t>Sigrun Lutz</t>
  </si>
  <si>
    <t>Fabio Fringuilli</t>
  </si>
  <si>
    <t>Salman Babar</t>
  </si>
  <si>
    <t>Sophia Nasrallah</t>
  </si>
  <si>
    <t>Shona Barbette</t>
  </si>
  <si>
    <t>Helder Fernandes</t>
  </si>
  <si>
    <t>Ivana Sanchez Bordas</t>
  </si>
  <si>
    <t>Lucas de Souza Santos</t>
  </si>
  <si>
    <t>Fabienne Frayard</t>
  </si>
  <si>
    <t>Marie-Christine Depret</t>
  </si>
  <si>
    <t>Alicia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</si>
</sst>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#,##0\ &quot;€&quot;"/>
    <numFmt numFmtId="167" formatCode="#,##0.0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16"/>
      <color rgb="FF333333"/>
      <name val="Arial"/>
      <family val="2"/>
    </font>
    <font>
      <sz val="11"/>
      <color rgb="FF00B050"/>
      <name val="Wingdings"/>
      <charset val="2"/>
    </font>
    <font>
      <b/>
      <sz val="16"/>
      <color rgb="FF00B050"/>
      <name val="Wingdings"/>
      <charset val="2"/>
    </font>
    <font>
      <sz val="11"/>
      <color theme="0"/>
      <name val="Verdana"/>
      <family val="2"/>
    </font>
    <font>
      <u/>
      <sz val="16"/>
      <color rgb="FF333333"/>
      <name val="Arial"/>
      <family val="2"/>
    </font>
    <font>
      <u/>
      <sz val="16"/>
      <name val="Arial"/>
      <family val="2"/>
    </font>
    <font>
      <b/>
      <sz val="20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/>
  </cellStyleXfs>
  <cellXfs count="99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7" xfId="0" applyFont="1" applyFill="1" applyBorder="1"/>
    <xf numFmtId="165" fontId="2" fillId="0" borderId="7" xfId="1" applyNumberFormat="1" applyFont="1" applyFill="1" applyBorder="1"/>
    <xf numFmtId="0" fontId="2" fillId="0" borderId="8" xfId="0" applyFont="1" applyFill="1" applyBorder="1"/>
    <xf numFmtId="165" fontId="2" fillId="0" borderId="8" xfId="1" applyNumberFormat="1" applyFont="1" applyFill="1" applyBorder="1"/>
    <xf numFmtId="0" fontId="5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14" fontId="7" fillId="3" borderId="3" xfId="0" applyNumberFormat="1" applyFont="1" applyFill="1" applyBorder="1" applyAlignment="1">
      <alignment horizontal="center" vertical="center" wrapText="1"/>
    </xf>
    <xf numFmtId="164" fontId="7" fillId="3" borderId="3" xfId="1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/>
    <xf numFmtId="0" fontId="6" fillId="0" borderId="0" xfId="0" applyFont="1"/>
    <xf numFmtId="165" fontId="6" fillId="0" borderId="4" xfId="0" applyNumberFormat="1" applyFont="1" applyBorder="1" applyAlignment="1">
      <alignment vertical="center"/>
    </xf>
    <xf numFmtId="165" fontId="5" fillId="3" borderId="3" xfId="0" applyNumberFormat="1" applyFont="1" applyFill="1" applyBorder="1" applyAlignment="1">
      <alignment horizontal="left" vertical="center" wrapText="1"/>
    </xf>
    <xf numFmtId="165" fontId="5" fillId="2" borderId="3" xfId="0" applyNumberFormat="1" applyFont="1" applyFill="1" applyBorder="1" applyAlignment="1">
      <alignment horizontal="center" vertical="center" wrapText="1"/>
    </xf>
    <xf numFmtId="165" fontId="6" fillId="0" borderId="5" xfId="0" applyNumberFormat="1" applyFont="1" applyBorder="1" applyAlignment="1">
      <alignment vertical="center"/>
    </xf>
    <xf numFmtId="9" fontId="6" fillId="0" borderId="3" xfId="2" applyFont="1" applyBorder="1" applyAlignment="1">
      <alignment horizontal="center" vertical="center"/>
    </xf>
    <xf numFmtId="9" fontId="6" fillId="0" borderId="6" xfId="2" applyFont="1" applyBorder="1" applyAlignment="1">
      <alignment horizontal="center" vertical="center"/>
    </xf>
    <xf numFmtId="9" fontId="5" fillId="3" borderId="3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5" fontId="6" fillId="4" borderId="15" xfId="1" applyNumberFormat="1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5" fontId="10" fillId="0" borderId="13" xfId="1" applyNumberFormat="1" applyFont="1" applyBorder="1" applyAlignment="1">
      <alignment horizontal="center" vertical="center"/>
    </xf>
    <xf numFmtId="9" fontId="6" fillId="0" borderId="13" xfId="2" applyFont="1" applyBorder="1" applyAlignment="1">
      <alignment horizontal="center" vertical="center"/>
    </xf>
    <xf numFmtId="9" fontId="10" fillId="0" borderId="13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6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left" vertical="center" wrapText="1"/>
    </xf>
    <xf numFmtId="0" fontId="5" fillId="6" borderId="3" xfId="0" applyFont="1" applyFill="1" applyBorder="1" applyAlignment="1">
      <alignment horizontal="left" vertical="center" wrapText="1"/>
    </xf>
    <xf numFmtId="0" fontId="13" fillId="5" borderId="3" xfId="4" applyFont="1" applyFill="1" applyBorder="1" applyAlignment="1">
      <alignment horizontal="left" vertical="center"/>
    </xf>
    <xf numFmtId="164" fontId="6" fillId="0" borderId="3" xfId="0" applyNumberFormat="1" applyFont="1" applyBorder="1" applyAlignment="1">
      <alignment horizontal="left" vertical="center"/>
    </xf>
    <xf numFmtId="0" fontId="13" fillId="6" borderId="3" xfId="4" applyFont="1" applyFill="1" applyBorder="1" applyAlignment="1">
      <alignment horizontal="left" vertical="center"/>
    </xf>
    <xf numFmtId="0" fontId="5" fillId="6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64" fontId="7" fillId="2" borderId="4" xfId="1" applyFont="1" applyFill="1" applyBorder="1" applyAlignment="1">
      <alignment horizontal="center" vertical="center"/>
    </xf>
    <xf numFmtId="164" fontId="7" fillId="2" borderId="4" xfId="1" applyFont="1" applyFill="1" applyBorder="1" applyAlignment="1">
      <alignment horizontal="center" vertical="center" wrapText="1"/>
    </xf>
    <xf numFmtId="3" fontId="5" fillId="5" borderId="3" xfId="0" applyNumberFormat="1" applyFont="1" applyFill="1" applyBorder="1" applyAlignment="1">
      <alignment horizontal="center" vertical="center" wrapText="1"/>
    </xf>
    <xf numFmtId="3" fontId="12" fillId="0" borderId="4" xfId="0" applyNumberFormat="1" applyFont="1" applyFill="1" applyBorder="1" applyAlignment="1">
      <alignment horizontal="center" vertical="center"/>
    </xf>
    <xf numFmtId="4" fontId="12" fillId="0" borderId="4" xfId="0" applyNumberFormat="1" applyFont="1" applyFill="1" applyBorder="1" applyAlignment="1">
      <alignment horizontal="center" vertical="center"/>
    </xf>
    <xf numFmtId="4" fontId="5" fillId="5" borderId="3" xfId="0" applyNumberFormat="1" applyFont="1" applyFill="1" applyBorder="1" applyAlignment="1">
      <alignment horizontal="center" vertical="center" wrapText="1"/>
    </xf>
    <xf numFmtId="164" fontId="5" fillId="7" borderId="3" xfId="0" applyNumberFormat="1" applyFont="1" applyFill="1" applyBorder="1" applyAlignment="1">
      <alignment horizontal="left" vertical="center"/>
    </xf>
    <xf numFmtId="167" fontId="5" fillId="6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center" vertical="center"/>
    </xf>
    <xf numFmtId="10" fontId="5" fillId="6" borderId="3" xfId="0" applyNumberFormat="1" applyFont="1" applyFill="1" applyBorder="1" applyAlignment="1">
      <alignment horizontal="center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8" xfId="0" applyFont="1" applyFill="1" applyBorder="1"/>
    <xf numFmtId="0" fontId="15" fillId="0" borderId="0" xfId="0" applyFont="1" applyAlignment="1">
      <alignment horizontal="left"/>
    </xf>
    <xf numFmtId="0" fontId="15" fillId="0" borderId="0" xfId="0" applyFont="1" applyAlignment="1">
      <alignment wrapText="1"/>
    </xf>
    <xf numFmtId="0" fontId="16" fillId="0" borderId="0" xfId="0" applyFont="1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2" borderId="3" xfId="0" applyFont="1" applyFill="1" applyBorder="1" applyAlignment="1">
      <alignment horizontal="center" vertical="center"/>
    </xf>
    <xf numFmtId="0" fontId="18" fillId="2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Continuous" vertical="center"/>
    </xf>
    <xf numFmtId="0" fontId="5" fillId="3" borderId="10" xfId="0" applyFont="1" applyFill="1" applyBorder="1" applyAlignment="1">
      <alignment horizontal="centerContinuous" vertical="center"/>
    </xf>
    <xf numFmtId="0" fontId="5" fillId="3" borderId="6" xfId="0" applyFont="1" applyFill="1" applyBorder="1" applyAlignment="1">
      <alignment horizontal="centerContinuous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vertical="center"/>
    </xf>
    <xf numFmtId="0" fontId="2" fillId="0" borderId="0" xfId="0" applyFont="1" applyBorder="1"/>
    <xf numFmtId="0" fontId="15" fillId="0" borderId="0" xfId="0" applyFont="1" applyAlignment="1">
      <alignment vertical="top" wrapText="1"/>
    </xf>
    <xf numFmtId="0" fontId="21" fillId="0" borderId="0" xfId="0" applyFont="1" applyAlignment="1">
      <alignment vertical="center"/>
    </xf>
    <xf numFmtId="0" fontId="9" fillId="0" borderId="0" xfId="0" applyFont="1" applyAlignment="1">
      <alignment horizontal="center"/>
    </xf>
    <xf numFmtId="0" fontId="7" fillId="3" borderId="4" xfId="0" applyFont="1" applyFill="1" applyBorder="1" applyAlignment="1">
      <alignment vertical="center"/>
    </xf>
    <xf numFmtId="0" fontId="24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14" fontId="9" fillId="0" borderId="3" xfId="0" applyNumberFormat="1" applyFont="1" applyBorder="1" applyAlignment="1">
      <alignment horizontal="center" vertical="center"/>
    </xf>
    <xf numFmtId="164" fontId="9" fillId="0" borderId="3" xfId="1" applyFont="1" applyBorder="1" applyAlignment="1">
      <alignment horizontal="center" vertical="center"/>
    </xf>
    <xf numFmtId="164" fontId="9" fillId="0" borderId="3" xfId="1" applyFont="1" applyBorder="1" applyAlignment="1">
      <alignment horizontal="right" vertical="center"/>
    </xf>
    <xf numFmtId="164" fontId="9" fillId="0" borderId="3" xfId="3" applyFont="1" applyBorder="1" applyAlignment="1">
      <alignment horizontal="center" vertical="center"/>
    </xf>
    <xf numFmtId="14" fontId="9" fillId="0" borderId="3" xfId="0" applyNumberFormat="1" applyFont="1" applyFill="1" applyBorder="1" applyAlignment="1">
      <alignment horizontal="center" vertical="center"/>
    </xf>
    <xf numFmtId="164" fontId="9" fillId="0" borderId="3" xfId="1" applyFont="1" applyFill="1" applyBorder="1" applyAlignment="1">
      <alignment horizontal="center" vertical="center"/>
    </xf>
    <xf numFmtId="14" fontId="24" fillId="0" borderId="3" xfId="0" applyNumberFormat="1" applyFont="1" applyBorder="1" applyAlignment="1">
      <alignment horizontal="center" vertical="center"/>
    </xf>
    <xf numFmtId="164" fontId="24" fillId="0" borderId="3" xfId="1" applyFont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166" fontId="4" fillId="2" borderId="11" xfId="0" applyNumberFormat="1" applyFont="1" applyFill="1" applyBorder="1" applyAlignment="1">
      <alignment horizontal="center" vertical="center"/>
    </xf>
    <xf numFmtId="166" fontId="4" fillId="2" borderId="12" xfId="0" applyNumberFormat="1" applyFont="1" applyFill="1" applyBorder="1" applyAlignment="1">
      <alignment horizontal="center" vertical="center"/>
    </xf>
  </cellXfs>
  <cellStyles count="5">
    <cellStyle name="Currency" xfId="1" builtinId="4"/>
    <cellStyle name="Monétaire 2" xfId="3"/>
    <cellStyle name="Normal" xfId="0" builtinId="0"/>
    <cellStyle name="Normal 5" xfId="4"/>
    <cellStyle name="Percent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70943</xdr:colOff>
      <xdr:row>0</xdr:row>
      <xdr:rowOff>13128</xdr:rowOff>
    </xdr:from>
    <xdr:to>
      <xdr:col>11</xdr:col>
      <xdr:colOff>634729</xdr:colOff>
      <xdr:row>1</xdr:row>
      <xdr:rowOff>57979</xdr:rowOff>
    </xdr:to>
    <xdr:pic macro="[0]!Résa">
      <xdr:nvPicPr>
        <xdr:cNvPr id="2" name="Picture 1" descr="Répéter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  <a:duotone>
            <a:prstClr val="black"/>
            <a:schemeClr val="accent2">
              <a:tint val="45000"/>
              <a:satMod val="400000"/>
            </a:schemeClr>
          </a:duotone>
          <a:lum contrast="100000"/>
          <a:extLs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12552834" y="13128"/>
          <a:ext cx="563786" cy="574938"/>
        </a:xfrm>
        <a:prstGeom prst="rect">
          <a:avLst/>
        </a:prstGeom>
      </xdr:spPr>
    </xdr:pic>
    <xdr:clientData/>
  </xdr:twoCellAnchor>
  <xdr:twoCellAnchor editAs="oneCell">
    <xdr:from>
      <xdr:col>11</xdr:col>
      <xdr:colOff>149095</xdr:colOff>
      <xdr:row>3</xdr:row>
      <xdr:rowOff>33138</xdr:rowOff>
    </xdr:from>
    <xdr:to>
      <xdr:col>12</xdr:col>
      <xdr:colOff>24850</xdr:colOff>
      <xdr:row>7</xdr:row>
      <xdr:rowOff>43676</xdr:rowOff>
    </xdr:to>
    <xdr:pic macro="[0]!EffacerToutesRésas">
      <xdr:nvPicPr>
        <xdr:cNvPr id="3" name="Picture 2" descr="ClearContents.pn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444378" y="844834"/>
          <a:ext cx="554929" cy="57375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Y51"/>
  <sheetViews>
    <sheetView showGridLines="0" showZeros="0" zoomScaleNormal="100" zoomScalePageLayoutView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defaultColWidth="11.42578125" defaultRowHeight="15"/>
  <cols>
    <col min="1" max="1" width="20.28515625" style="1" customWidth="1"/>
    <col min="2" max="16384" width="11.42578125" style="1"/>
  </cols>
  <sheetData>
    <row r="1" spans="1:25" ht="20.100000000000001" customHeight="1">
      <c r="A1" s="74" t="s">
        <v>50</v>
      </c>
      <c r="B1" s="76" t="s">
        <v>11</v>
      </c>
      <c r="C1" s="77"/>
      <c r="D1" s="78" t="s">
        <v>10</v>
      </c>
      <c r="E1" s="77"/>
      <c r="F1" s="78" t="s">
        <v>9</v>
      </c>
      <c r="G1" s="77"/>
      <c r="H1" s="78" t="s">
        <v>8</v>
      </c>
      <c r="I1" s="77"/>
      <c r="J1" s="78" t="s">
        <v>7</v>
      </c>
      <c r="K1" s="77"/>
      <c r="L1" s="78" t="s">
        <v>6</v>
      </c>
      <c r="M1" s="77"/>
      <c r="N1" s="78" t="s">
        <v>5</v>
      </c>
      <c r="O1" s="77"/>
      <c r="P1" s="78" t="s">
        <v>4</v>
      </c>
      <c r="Q1" s="77"/>
      <c r="R1" s="78" t="s">
        <v>3</v>
      </c>
      <c r="S1" s="77"/>
      <c r="T1" s="78" t="s">
        <v>2</v>
      </c>
      <c r="U1" s="77"/>
      <c r="V1" s="78" t="s">
        <v>1</v>
      </c>
      <c r="W1" s="77"/>
      <c r="X1" s="78" t="s">
        <v>0</v>
      </c>
      <c r="Y1" s="77"/>
    </row>
    <row r="2" spans="1:25" s="2" customFormat="1" ht="17.100000000000001" customHeight="1">
      <c r="A2" s="75" t="s">
        <v>80</v>
      </c>
      <c r="B2" s="79" t="s">
        <v>33</v>
      </c>
      <c r="C2" s="74" t="s">
        <v>14</v>
      </c>
      <c r="D2" s="74" t="s">
        <v>33</v>
      </c>
      <c r="E2" s="74" t="s">
        <v>14</v>
      </c>
      <c r="F2" s="74" t="s">
        <v>33</v>
      </c>
      <c r="G2" s="74" t="s">
        <v>14</v>
      </c>
      <c r="H2" s="74" t="s">
        <v>33</v>
      </c>
      <c r="I2" s="74" t="s">
        <v>14</v>
      </c>
      <c r="J2" s="74" t="s">
        <v>33</v>
      </c>
      <c r="K2" s="74" t="s">
        <v>14</v>
      </c>
      <c r="L2" s="74" t="s">
        <v>33</v>
      </c>
      <c r="M2" s="74" t="s">
        <v>14</v>
      </c>
      <c r="N2" s="74" t="s">
        <v>33</v>
      </c>
      <c r="O2" s="74" t="s">
        <v>14</v>
      </c>
      <c r="P2" s="74" t="s">
        <v>33</v>
      </c>
      <c r="Q2" s="74" t="s">
        <v>14</v>
      </c>
      <c r="R2" s="74" t="s">
        <v>33</v>
      </c>
      <c r="S2" s="74" t="s">
        <v>14</v>
      </c>
      <c r="T2" s="74" t="s">
        <v>33</v>
      </c>
      <c r="U2" s="74" t="s">
        <v>14</v>
      </c>
      <c r="V2" s="74" t="s">
        <v>33</v>
      </c>
      <c r="W2" s="74" t="s">
        <v>14</v>
      </c>
      <c r="X2" s="74" t="s">
        <v>33</v>
      </c>
      <c r="Y2" s="74" t="s">
        <v>14</v>
      </c>
    </row>
    <row r="3" spans="1:25" s="2" customFormat="1" ht="24.95" customHeight="1" thickBot="1">
      <c r="A3" s="8" t="s">
        <v>13</v>
      </c>
      <c r="B3" s="97">
        <f ca="1">SUM(C4:OFFSET(C4,LastR1-3,0))</f>
        <v>0</v>
      </c>
      <c r="C3" s="98"/>
      <c r="D3" s="97">
        <f ca="1">SUM(E4:OFFSET(E4,LastR1-3,0))</f>
        <v>0</v>
      </c>
      <c r="E3" s="98"/>
      <c r="F3" s="97">
        <f ca="1">SUM(G4:OFFSET(G4,LastR1-3,0))</f>
        <v>0</v>
      </c>
      <c r="G3" s="98"/>
      <c r="H3" s="97">
        <f ca="1">SUM(I4:OFFSET(I4,LastR1-3,0))</f>
        <v>750</v>
      </c>
      <c r="I3" s="98"/>
      <c r="J3" s="97">
        <f ca="1">SUM(K4:OFFSET(K4,LastR1-3,0))</f>
        <v>1005</v>
      </c>
      <c r="K3" s="98"/>
      <c r="L3" s="97">
        <f ca="1">SUM(M4:OFFSET(M4,LastR1-3,0))</f>
        <v>5447</v>
      </c>
      <c r="M3" s="98"/>
      <c r="N3" s="97">
        <f ca="1">SUM(O4:OFFSET(O4,LastR1-3,0))</f>
        <v>7080.01</v>
      </c>
      <c r="O3" s="98"/>
      <c r="P3" s="97">
        <f ca="1">SUM(Q4:OFFSET(Q4,LastR1-3,0))</f>
        <v>6665.7300000000005</v>
      </c>
      <c r="Q3" s="98"/>
      <c r="R3" s="97">
        <f ca="1">SUM(S4:OFFSET(S4,LastR1-3,0))</f>
        <v>6520.39</v>
      </c>
      <c r="S3" s="98"/>
      <c r="T3" s="97">
        <f ca="1">SUM(U4:OFFSET(U4,LastR1-3,0))</f>
        <v>6011.91</v>
      </c>
      <c r="U3" s="98"/>
      <c r="V3" s="97">
        <f ca="1">SUM(W4:OFFSET(W4,LastR1-3,0))</f>
        <v>5355.01</v>
      </c>
      <c r="W3" s="98"/>
      <c r="X3" s="97">
        <f ca="1">SUM(Y4:OFFSET(Y4,LastR1-3,0))</f>
        <v>6115.01</v>
      </c>
      <c r="Y3" s="98"/>
    </row>
    <row r="4" spans="1:25" s="81" customFormat="1" ht="17.25" customHeight="1">
      <c r="A4" s="80" t="s">
        <v>56</v>
      </c>
      <c r="B4" s="3">
        <v>0</v>
      </c>
      <c r="C4" s="4">
        <v>0</v>
      </c>
      <c r="D4" s="3">
        <v>0</v>
      </c>
      <c r="E4" s="4">
        <v>0</v>
      </c>
      <c r="F4" s="3">
        <v>0</v>
      </c>
      <c r="G4" s="4">
        <v>0</v>
      </c>
      <c r="H4" s="3">
        <v>30</v>
      </c>
      <c r="I4" s="4">
        <v>750</v>
      </c>
      <c r="J4" s="3">
        <v>31</v>
      </c>
      <c r="K4" s="4">
        <v>750</v>
      </c>
      <c r="L4" s="3">
        <v>30</v>
      </c>
      <c r="M4" s="4">
        <v>750</v>
      </c>
      <c r="N4" s="3">
        <v>15</v>
      </c>
      <c r="O4" s="4">
        <v>375</v>
      </c>
      <c r="P4" s="3">
        <v>0</v>
      </c>
      <c r="Q4" s="4">
        <v>0</v>
      </c>
      <c r="R4" s="3">
        <v>0</v>
      </c>
      <c r="S4" s="4">
        <v>0</v>
      </c>
      <c r="T4" s="3">
        <v>0</v>
      </c>
      <c r="U4" s="4">
        <v>0</v>
      </c>
      <c r="V4" s="3">
        <v>0</v>
      </c>
      <c r="W4" s="4">
        <v>0</v>
      </c>
      <c r="X4" s="3">
        <v>0</v>
      </c>
      <c r="Y4" s="6">
        <v>0</v>
      </c>
    </row>
    <row r="5" spans="1:25" s="81" customFormat="1" ht="17.25" customHeight="1">
      <c r="A5" s="80" t="s">
        <v>57</v>
      </c>
      <c r="B5" s="5">
        <v>0</v>
      </c>
      <c r="C5" s="6">
        <v>0</v>
      </c>
      <c r="D5" s="5">
        <v>0</v>
      </c>
      <c r="E5" s="6">
        <v>0</v>
      </c>
      <c r="F5" s="5">
        <v>0</v>
      </c>
      <c r="G5" s="6">
        <v>0</v>
      </c>
      <c r="H5" s="5"/>
      <c r="I5" s="6">
        <v>0</v>
      </c>
      <c r="J5" s="5">
        <v>22</v>
      </c>
      <c r="K5" s="6">
        <v>144</v>
      </c>
      <c r="L5" s="5">
        <v>30</v>
      </c>
      <c r="M5" s="6">
        <v>720</v>
      </c>
      <c r="N5" s="5">
        <v>31</v>
      </c>
      <c r="O5" s="6">
        <v>800</v>
      </c>
      <c r="P5" s="5">
        <v>31</v>
      </c>
      <c r="Q5" s="6">
        <v>800</v>
      </c>
      <c r="R5" s="5">
        <v>30</v>
      </c>
      <c r="S5" s="6">
        <v>800</v>
      </c>
      <c r="T5" s="5">
        <v>31</v>
      </c>
      <c r="U5" s="6">
        <v>800</v>
      </c>
      <c r="V5" s="66">
        <v>30</v>
      </c>
      <c r="W5" s="6">
        <v>800</v>
      </c>
      <c r="X5" s="5">
        <v>31</v>
      </c>
      <c r="Y5" s="6">
        <v>800</v>
      </c>
    </row>
    <row r="6" spans="1:25" s="81" customFormat="1" ht="17.25" customHeight="1">
      <c r="A6" s="80" t="s">
        <v>58</v>
      </c>
      <c r="B6" s="5">
        <v>0</v>
      </c>
      <c r="C6" s="6">
        <v>0</v>
      </c>
      <c r="D6" s="5">
        <v>0</v>
      </c>
      <c r="E6" s="6">
        <v>0</v>
      </c>
      <c r="F6" s="5">
        <v>0</v>
      </c>
      <c r="G6" s="6">
        <v>0</v>
      </c>
      <c r="H6" s="5"/>
      <c r="I6" s="6">
        <v>0</v>
      </c>
      <c r="J6" s="5">
        <v>1</v>
      </c>
      <c r="K6" s="6">
        <v>17</v>
      </c>
      <c r="L6" s="5">
        <v>30</v>
      </c>
      <c r="M6" s="6">
        <v>528</v>
      </c>
      <c r="N6" s="5">
        <v>31</v>
      </c>
      <c r="O6" s="6">
        <v>625</v>
      </c>
      <c r="P6" s="5">
        <v>31</v>
      </c>
      <c r="Q6" s="6">
        <v>625</v>
      </c>
      <c r="R6" s="5">
        <v>30</v>
      </c>
      <c r="S6" s="6">
        <v>625</v>
      </c>
      <c r="T6" s="5">
        <v>17</v>
      </c>
      <c r="U6" s="6">
        <v>354.17</v>
      </c>
      <c r="V6" s="66">
        <v>17</v>
      </c>
      <c r="W6" s="6">
        <v>0</v>
      </c>
      <c r="X6" s="5">
        <v>17</v>
      </c>
      <c r="Y6" s="6">
        <v>0</v>
      </c>
    </row>
    <row r="7" spans="1:25">
      <c r="A7" s="80" t="s">
        <v>59</v>
      </c>
      <c r="B7" s="5">
        <v>0</v>
      </c>
      <c r="C7" s="6">
        <v>0</v>
      </c>
      <c r="D7" s="5">
        <v>0</v>
      </c>
      <c r="E7" s="6">
        <v>0</v>
      </c>
      <c r="F7" s="5">
        <v>0</v>
      </c>
      <c r="G7" s="6">
        <v>0</v>
      </c>
      <c r="H7" s="5"/>
      <c r="I7" s="6">
        <v>0</v>
      </c>
      <c r="J7" s="5">
        <v>7</v>
      </c>
      <c r="K7" s="6">
        <v>94</v>
      </c>
      <c r="L7" s="5">
        <v>30</v>
      </c>
      <c r="M7" s="6">
        <v>403</v>
      </c>
      <c r="N7" s="5">
        <v>31</v>
      </c>
      <c r="O7" s="6">
        <v>403</v>
      </c>
      <c r="P7" s="5">
        <v>21</v>
      </c>
      <c r="Q7" s="6">
        <v>273</v>
      </c>
      <c r="R7" s="5">
        <v>0</v>
      </c>
      <c r="S7" s="6">
        <v>0</v>
      </c>
      <c r="T7" s="5">
        <v>0</v>
      </c>
      <c r="U7" s="6">
        <v>0</v>
      </c>
      <c r="V7" s="5">
        <v>0</v>
      </c>
      <c r="W7" s="6">
        <v>0</v>
      </c>
      <c r="X7" s="5">
        <v>0</v>
      </c>
      <c r="Y7" s="6">
        <v>0</v>
      </c>
    </row>
    <row r="8" spans="1:25">
      <c r="A8" s="80" t="s">
        <v>60</v>
      </c>
      <c r="B8" s="5">
        <v>0</v>
      </c>
      <c r="C8" s="6">
        <v>0</v>
      </c>
      <c r="D8" s="5">
        <v>0</v>
      </c>
      <c r="E8" s="6">
        <v>0</v>
      </c>
      <c r="F8" s="5">
        <v>0</v>
      </c>
      <c r="G8" s="6">
        <v>0</v>
      </c>
      <c r="H8" s="5"/>
      <c r="I8" s="6">
        <v>0</v>
      </c>
      <c r="J8" s="5">
        <v>0</v>
      </c>
      <c r="K8" s="6">
        <v>0</v>
      </c>
      <c r="L8" s="5">
        <v>30</v>
      </c>
      <c r="M8" s="6">
        <v>830</v>
      </c>
      <c r="N8" s="5">
        <v>31</v>
      </c>
      <c r="O8" s="6">
        <v>830</v>
      </c>
      <c r="P8" s="5">
        <v>31</v>
      </c>
      <c r="Q8" s="6">
        <v>830</v>
      </c>
      <c r="R8" s="5">
        <v>30</v>
      </c>
      <c r="S8" s="6">
        <v>830</v>
      </c>
      <c r="T8" s="5">
        <v>31</v>
      </c>
      <c r="U8" s="6">
        <v>830</v>
      </c>
      <c r="V8" s="5">
        <v>30</v>
      </c>
      <c r="W8" s="6">
        <v>830</v>
      </c>
      <c r="X8" s="5">
        <v>31</v>
      </c>
      <c r="Y8" s="6">
        <v>830</v>
      </c>
    </row>
    <row r="9" spans="1:25">
      <c r="A9" s="80" t="s">
        <v>61</v>
      </c>
      <c r="B9" s="5">
        <v>0</v>
      </c>
      <c r="C9" s="6">
        <v>0</v>
      </c>
      <c r="D9" s="5">
        <v>0</v>
      </c>
      <c r="E9" s="6">
        <v>0</v>
      </c>
      <c r="F9" s="5">
        <v>0</v>
      </c>
      <c r="G9" s="6">
        <v>0</v>
      </c>
      <c r="H9" s="5"/>
      <c r="I9" s="6">
        <v>0</v>
      </c>
      <c r="J9" s="5">
        <v>0</v>
      </c>
      <c r="K9" s="6">
        <v>0</v>
      </c>
      <c r="L9" s="5">
        <v>30</v>
      </c>
      <c r="M9" s="6">
        <v>1000</v>
      </c>
      <c r="N9" s="5">
        <v>31</v>
      </c>
      <c r="O9" s="6">
        <v>1000</v>
      </c>
      <c r="P9" s="5">
        <v>31</v>
      </c>
      <c r="Q9" s="6">
        <v>1000</v>
      </c>
      <c r="R9" s="5">
        <v>30</v>
      </c>
      <c r="S9" s="6">
        <v>1000</v>
      </c>
      <c r="T9" s="5">
        <v>31</v>
      </c>
      <c r="U9" s="6">
        <v>1000</v>
      </c>
      <c r="V9" s="5">
        <v>30</v>
      </c>
      <c r="W9" s="6">
        <v>1000</v>
      </c>
      <c r="X9" s="5">
        <v>31</v>
      </c>
      <c r="Y9" s="6">
        <v>1000</v>
      </c>
    </row>
    <row r="10" spans="1:25">
      <c r="A10" s="80" t="s">
        <v>62</v>
      </c>
      <c r="B10" s="5">
        <v>0</v>
      </c>
      <c r="C10" s="6">
        <v>0</v>
      </c>
      <c r="D10" s="5">
        <v>0</v>
      </c>
      <c r="E10" s="6">
        <v>0</v>
      </c>
      <c r="F10" s="5">
        <v>0</v>
      </c>
      <c r="G10" s="6">
        <v>0</v>
      </c>
      <c r="H10" s="5"/>
      <c r="I10" s="6">
        <v>0</v>
      </c>
      <c r="J10" s="5">
        <v>0</v>
      </c>
      <c r="K10" s="6">
        <v>0</v>
      </c>
      <c r="L10" s="5">
        <v>30</v>
      </c>
      <c r="M10" s="6">
        <v>409</v>
      </c>
      <c r="N10" s="5">
        <v>31</v>
      </c>
      <c r="O10" s="6">
        <v>700</v>
      </c>
      <c r="P10" s="5">
        <v>31</v>
      </c>
      <c r="Q10" s="6">
        <v>700</v>
      </c>
      <c r="R10" s="5">
        <v>0</v>
      </c>
      <c r="S10" s="6">
        <v>0</v>
      </c>
      <c r="T10" s="5">
        <v>0</v>
      </c>
      <c r="U10" s="6">
        <v>0</v>
      </c>
      <c r="V10" s="5">
        <v>0</v>
      </c>
      <c r="W10" s="6">
        <v>0</v>
      </c>
      <c r="X10" s="5">
        <v>0</v>
      </c>
      <c r="Y10" s="6">
        <v>0</v>
      </c>
    </row>
    <row r="11" spans="1:25">
      <c r="A11" s="80" t="s">
        <v>63</v>
      </c>
      <c r="B11" s="5">
        <v>0</v>
      </c>
      <c r="C11" s="6">
        <v>0</v>
      </c>
      <c r="D11" s="5">
        <v>0</v>
      </c>
      <c r="E11" s="6">
        <v>0</v>
      </c>
      <c r="F11" s="5">
        <v>0</v>
      </c>
      <c r="G11" s="6">
        <v>0</v>
      </c>
      <c r="H11" s="5"/>
      <c r="I11" s="6">
        <v>0</v>
      </c>
      <c r="J11" s="5">
        <v>0</v>
      </c>
      <c r="K11" s="6">
        <v>0</v>
      </c>
      <c r="L11" s="5">
        <v>25</v>
      </c>
      <c r="M11" s="6">
        <v>523</v>
      </c>
      <c r="N11" s="5">
        <v>31</v>
      </c>
      <c r="O11" s="6">
        <v>523</v>
      </c>
      <c r="P11" s="5">
        <v>31</v>
      </c>
      <c r="Q11" s="6">
        <v>523</v>
      </c>
      <c r="R11" s="5">
        <v>30</v>
      </c>
      <c r="S11" s="6">
        <v>523</v>
      </c>
      <c r="T11" s="5">
        <v>31</v>
      </c>
      <c r="U11" s="6">
        <v>523</v>
      </c>
      <c r="V11" s="5">
        <v>0</v>
      </c>
      <c r="W11" s="6">
        <v>0</v>
      </c>
      <c r="X11" s="5">
        <v>0</v>
      </c>
      <c r="Y11" s="6">
        <v>0</v>
      </c>
    </row>
    <row r="12" spans="1:25">
      <c r="A12" s="80" t="s">
        <v>64</v>
      </c>
      <c r="B12" s="5">
        <v>0</v>
      </c>
      <c r="C12" s="6">
        <v>0</v>
      </c>
      <c r="D12" s="5">
        <v>0</v>
      </c>
      <c r="E12" s="6">
        <v>0</v>
      </c>
      <c r="F12" s="5">
        <v>0</v>
      </c>
      <c r="G12" s="6">
        <v>0</v>
      </c>
      <c r="H12" s="5"/>
      <c r="I12" s="6">
        <v>0</v>
      </c>
      <c r="J12" s="5">
        <v>0</v>
      </c>
      <c r="K12" s="6">
        <v>0</v>
      </c>
      <c r="L12" s="5">
        <v>9</v>
      </c>
      <c r="M12" s="6">
        <v>84</v>
      </c>
      <c r="N12" s="5">
        <v>31</v>
      </c>
      <c r="O12" s="6">
        <v>273</v>
      </c>
      <c r="P12" s="5">
        <v>29</v>
      </c>
      <c r="Q12" s="6">
        <v>255.38</v>
      </c>
      <c r="R12" s="5">
        <v>30</v>
      </c>
      <c r="S12" s="6">
        <v>290.62</v>
      </c>
      <c r="T12" s="5">
        <v>0</v>
      </c>
      <c r="U12" s="6">
        <v>0</v>
      </c>
      <c r="V12" s="5">
        <v>30</v>
      </c>
      <c r="W12" s="6">
        <v>0</v>
      </c>
      <c r="X12" s="5">
        <v>31</v>
      </c>
      <c r="Y12" s="6">
        <v>0</v>
      </c>
    </row>
    <row r="13" spans="1:25">
      <c r="A13" s="80" t="s">
        <v>65</v>
      </c>
      <c r="B13" s="5">
        <v>0</v>
      </c>
      <c r="C13" s="6">
        <v>0</v>
      </c>
      <c r="D13" s="5">
        <v>0</v>
      </c>
      <c r="E13" s="6">
        <v>0</v>
      </c>
      <c r="F13" s="5">
        <v>0</v>
      </c>
      <c r="G13" s="6">
        <v>0</v>
      </c>
      <c r="H13" s="5"/>
      <c r="I13" s="6">
        <v>0</v>
      </c>
      <c r="J13" s="5">
        <v>0</v>
      </c>
      <c r="K13" s="6">
        <v>0</v>
      </c>
      <c r="L13" s="5">
        <v>15</v>
      </c>
      <c r="M13" s="6">
        <v>200</v>
      </c>
      <c r="N13" s="5">
        <v>31</v>
      </c>
      <c r="O13" s="6">
        <v>840</v>
      </c>
      <c r="P13" s="5">
        <v>31</v>
      </c>
      <c r="Q13" s="6">
        <v>840</v>
      </c>
      <c r="R13" s="5">
        <v>0</v>
      </c>
      <c r="S13" s="6">
        <v>0</v>
      </c>
      <c r="T13" s="5">
        <v>0</v>
      </c>
      <c r="U13" s="6">
        <v>0</v>
      </c>
      <c r="V13" s="5">
        <v>0</v>
      </c>
      <c r="W13" s="6">
        <v>0</v>
      </c>
      <c r="X13" s="5">
        <v>0</v>
      </c>
      <c r="Y13" s="6">
        <v>0</v>
      </c>
    </row>
    <row r="14" spans="1:25">
      <c r="A14" s="80" t="s">
        <v>66</v>
      </c>
      <c r="B14" s="5">
        <v>0</v>
      </c>
      <c r="C14" s="6">
        <v>0</v>
      </c>
      <c r="D14" s="5">
        <v>0</v>
      </c>
      <c r="E14" s="6">
        <v>0</v>
      </c>
      <c r="F14" s="5">
        <v>0</v>
      </c>
      <c r="G14" s="6">
        <v>0</v>
      </c>
      <c r="H14" s="5"/>
      <c r="I14" s="6">
        <v>0</v>
      </c>
      <c r="J14" s="5">
        <v>0</v>
      </c>
      <c r="K14" s="6">
        <v>0</v>
      </c>
      <c r="L14" s="5">
        <v>0</v>
      </c>
      <c r="M14" s="6">
        <v>0</v>
      </c>
      <c r="N14" s="5">
        <v>25</v>
      </c>
      <c r="O14" s="6">
        <v>541.66</v>
      </c>
      <c r="P14" s="5">
        <v>31</v>
      </c>
      <c r="Q14" s="6">
        <v>650</v>
      </c>
      <c r="R14" s="5">
        <v>30</v>
      </c>
      <c r="S14" s="6">
        <v>650</v>
      </c>
      <c r="T14" s="5">
        <v>31</v>
      </c>
      <c r="U14" s="6">
        <v>650</v>
      </c>
      <c r="V14" s="5">
        <v>30</v>
      </c>
      <c r="W14" s="6">
        <v>650</v>
      </c>
      <c r="X14" s="5">
        <v>31</v>
      </c>
      <c r="Y14" s="6">
        <v>650</v>
      </c>
    </row>
    <row r="15" spans="1:25">
      <c r="A15" s="80" t="s">
        <v>67</v>
      </c>
      <c r="B15" s="5">
        <v>0</v>
      </c>
      <c r="C15" s="6">
        <v>0</v>
      </c>
      <c r="D15" s="5">
        <v>0</v>
      </c>
      <c r="E15" s="6">
        <v>0</v>
      </c>
      <c r="F15" s="5">
        <v>0</v>
      </c>
      <c r="G15" s="6">
        <v>0</v>
      </c>
      <c r="H15" s="5"/>
      <c r="I15" s="6">
        <v>0</v>
      </c>
      <c r="J15" s="5">
        <v>0</v>
      </c>
      <c r="K15" s="6">
        <v>0</v>
      </c>
      <c r="L15" s="5">
        <v>0</v>
      </c>
      <c r="M15" s="6">
        <v>0</v>
      </c>
      <c r="N15" s="5">
        <v>7</v>
      </c>
      <c r="O15" s="6">
        <v>169.35</v>
      </c>
      <c r="P15" s="5">
        <v>7</v>
      </c>
      <c r="Q15" s="6">
        <v>169.35</v>
      </c>
      <c r="R15" s="5">
        <v>30</v>
      </c>
      <c r="S15" s="6">
        <v>659.01</v>
      </c>
      <c r="T15" s="5">
        <v>31</v>
      </c>
      <c r="U15" s="6">
        <v>750</v>
      </c>
      <c r="V15" s="5">
        <v>30</v>
      </c>
      <c r="W15" s="6">
        <v>659.01</v>
      </c>
      <c r="X15" s="5">
        <v>31</v>
      </c>
      <c r="Y15" s="6">
        <v>659.01</v>
      </c>
    </row>
    <row r="16" spans="1:25">
      <c r="A16" s="80" t="s">
        <v>68</v>
      </c>
      <c r="B16" s="5">
        <v>0</v>
      </c>
      <c r="C16" s="6">
        <v>0</v>
      </c>
      <c r="D16" s="5">
        <v>0</v>
      </c>
      <c r="E16" s="6">
        <v>0</v>
      </c>
      <c r="F16" s="5">
        <v>0</v>
      </c>
      <c r="G16" s="6">
        <v>0</v>
      </c>
      <c r="H16" s="5"/>
      <c r="I16" s="6">
        <v>0</v>
      </c>
      <c r="J16" s="5">
        <v>0</v>
      </c>
      <c r="K16" s="6">
        <v>0</v>
      </c>
      <c r="L16" s="5">
        <v>0</v>
      </c>
      <c r="M16" s="6">
        <v>0</v>
      </c>
      <c r="N16" s="5">
        <v>0</v>
      </c>
      <c r="O16" s="6">
        <v>0</v>
      </c>
      <c r="P16" s="5">
        <v>0</v>
      </c>
      <c r="Q16" s="6">
        <v>0</v>
      </c>
      <c r="R16" s="5">
        <v>30</v>
      </c>
      <c r="S16" s="6">
        <v>1000</v>
      </c>
      <c r="T16" s="5">
        <v>0</v>
      </c>
      <c r="U16" s="6">
        <v>0</v>
      </c>
      <c r="V16" s="5">
        <v>1</v>
      </c>
      <c r="W16" s="6">
        <v>0</v>
      </c>
      <c r="X16" s="5">
        <v>1</v>
      </c>
      <c r="Y16" s="6">
        <v>0</v>
      </c>
    </row>
    <row r="17" spans="1:25">
      <c r="A17" s="80" t="s">
        <v>69</v>
      </c>
      <c r="B17" s="5">
        <v>0</v>
      </c>
      <c r="C17" s="6">
        <v>0</v>
      </c>
      <c r="D17" s="5">
        <v>0</v>
      </c>
      <c r="E17" s="6">
        <v>0</v>
      </c>
      <c r="F17" s="5">
        <v>0</v>
      </c>
      <c r="G17" s="6">
        <v>0</v>
      </c>
      <c r="H17" s="5"/>
      <c r="I17" s="6">
        <v>0</v>
      </c>
      <c r="J17" s="5">
        <v>0</v>
      </c>
      <c r="K17" s="6">
        <v>0</v>
      </c>
      <c r="L17" s="5">
        <v>0</v>
      </c>
      <c r="M17" s="6">
        <v>0</v>
      </c>
      <c r="N17" s="5">
        <v>0</v>
      </c>
      <c r="O17" s="6">
        <v>0</v>
      </c>
      <c r="P17" s="5">
        <v>0</v>
      </c>
      <c r="Q17" s="6">
        <v>0</v>
      </c>
      <c r="R17" s="5">
        <v>9</v>
      </c>
      <c r="S17" s="6">
        <v>142.76</v>
      </c>
      <c r="T17" s="5">
        <v>0</v>
      </c>
      <c r="U17" s="6">
        <v>0</v>
      </c>
      <c r="V17" s="5">
        <v>0</v>
      </c>
      <c r="W17" s="6">
        <v>0</v>
      </c>
      <c r="X17" s="5">
        <v>0</v>
      </c>
      <c r="Y17" s="6">
        <v>0</v>
      </c>
    </row>
    <row r="18" spans="1:25">
      <c r="A18" s="80" t="s">
        <v>70</v>
      </c>
      <c r="B18" s="5">
        <v>0</v>
      </c>
      <c r="C18" s="6">
        <v>0</v>
      </c>
      <c r="D18" s="5">
        <v>0</v>
      </c>
      <c r="E18" s="6">
        <v>0</v>
      </c>
      <c r="F18" s="5">
        <v>0</v>
      </c>
      <c r="G18" s="6">
        <v>0</v>
      </c>
      <c r="H18" s="5"/>
      <c r="I18" s="6">
        <v>0</v>
      </c>
      <c r="J18" s="5">
        <v>0</v>
      </c>
      <c r="K18" s="6">
        <v>0</v>
      </c>
      <c r="L18" s="5">
        <v>0</v>
      </c>
      <c r="M18" s="6">
        <v>0</v>
      </c>
      <c r="N18" s="5">
        <v>0</v>
      </c>
      <c r="O18" s="6">
        <v>0</v>
      </c>
      <c r="P18" s="5">
        <v>0</v>
      </c>
      <c r="Q18" s="6">
        <v>0</v>
      </c>
      <c r="R18" s="5">
        <v>0</v>
      </c>
      <c r="S18" s="6">
        <v>0</v>
      </c>
      <c r="T18" s="5">
        <v>31</v>
      </c>
      <c r="U18" s="6">
        <v>444.74</v>
      </c>
      <c r="V18" s="5">
        <v>30</v>
      </c>
      <c r="W18" s="6">
        <v>391</v>
      </c>
      <c r="X18" s="5">
        <v>31</v>
      </c>
      <c r="Y18" s="6">
        <v>391</v>
      </c>
    </row>
    <row r="19" spans="1:25">
      <c r="A19" s="80" t="s">
        <v>71</v>
      </c>
      <c r="B19" s="5">
        <v>0</v>
      </c>
      <c r="C19" s="6">
        <v>0</v>
      </c>
      <c r="D19" s="5">
        <v>0</v>
      </c>
      <c r="E19" s="6">
        <v>0</v>
      </c>
      <c r="F19" s="5">
        <v>0</v>
      </c>
      <c r="G19" s="6">
        <v>0</v>
      </c>
      <c r="H19" s="5"/>
      <c r="I19" s="6">
        <v>0</v>
      </c>
      <c r="J19" s="5">
        <v>0</v>
      </c>
      <c r="K19" s="6">
        <v>0</v>
      </c>
      <c r="L19" s="5">
        <v>0</v>
      </c>
      <c r="M19" s="6">
        <v>0</v>
      </c>
      <c r="N19" s="5">
        <v>0</v>
      </c>
      <c r="O19" s="6">
        <v>0</v>
      </c>
      <c r="P19" s="5">
        <v>0</v>
      </c>
      <c r="Q19" s="6">
        <v>0</v>
      </c>
      <c r="R19" s="5">
        <v>0</v>
      </c>
      <c r="S19" s="6">
        <v>0</v>
      </c>
      <c r="T19" s="5">
        <v>31</v>
      </c>
      <c r="U19" s="6">
        <v>310</v>
      </c>
      <c r="V19" s="5">
        <v>30</v>
      </c>
      <c r="W19" s="6">
        <v>675</v>
      </c>
      <c r="X19" s="5">
        <v>31</v>
      </c>
      <c r="Y19" s="6">
        <v>675</v>
      </c>
    </row>
    <row r="20" spans="1:25">
      <c r="A20" s="80" t="s">
        <v>72</v>
      </c>
      <c r="B20" s="5">
        <v>0</v>
      </c>
      <c r="C20" s="6">
        <v>0</v>
      </c>
      <c r="D20" s="5">
        <v>0</v>
      </c>
      <c r="E20" s="6">
        <v>0</v>
      </c>
      <c r="F20" s="5">
        <v>0</v>
      </c>
      <c r="G20" s="6">
        <v>0</v>
      </c>
      <c r="H20" s="5"/>
      <c r="I20" s="6">
        <v>0</v>
      </c>
      <c r="J20" s="5">
        <v>0</v>
      </c>
      <c r="K20" s="6">
        <v>0</v>
      </c>
      <c r="L20" s="5">
        <v>0</v>
      </c>
      <c r="M20" s="6">
        <v>0</v>
      </c>
      <c r="N20" s="5">
        <v>0</v>
      </c>
      <c r="O20" s="6">
        <v>0</v>
      </c>
      <c r="P20" s="5">
        <v>0</v>
      </c>
      <c r="Q20" s="6">
        <v>0</v>
      </c>
      <c r="R20" s="5">
        <v>0</v>
      </c>
      <c r="S20" s="6">
        <v>0</v>
      </c>
      <c r="T20" s="5">
        <v>31</v>
      </c>
      <c r="U20" s="6">
        <v>350</v>
      </c>
      <c r="V20" s="5">
        <v>30</v>
      </c>
      <c r="W20" s="6">
        <v>350</v>
      </c>
      <c r="X20" s="5">
        <v>31</v>
      </c>
      <c r="Y20" s="6">
        <v>350</v>
      </c>
    </row>
    <row r="21" spans="1:25">
      <c r="A21" s="80" t="s">
        <v>73</v>
      </c>
      <c r="B21" s="5">
        <v>0</v>
      </c>
      <c r="C21" s="6">
        <v>0</v>
      </c>
      <c r="D21" s="5">
        <v>0</v>
      </c>
      <c r="E21" s="6">
        <v>0</v>
      </c>
      <c r="F21" s="5">
        <v>0</v>
      </c>
      <c r="G21" s="6">
        <v>0</v>
      </c>
      <c r="H21" s="5"/>
      <c r="I21" s="6">
        <v>0</v>
      </c>
      <c r="J21" s="5">
        <v>0</v>
      </c>
      <c r="K21" s="6">
        <v>0</v>
      </c>
      <c r="L21" s="5">
        <v>0</v>
      </c>
      <c r="M21" s="6">
        <v>0</v>
      </c>
      <c r="N21" s="5">
        <v>0</v>
      </c>
      <c r="O21" s="6">
        <v>0</v>
      </c>
      <c r="P21" s="5">
        <v>0</v>
      </c>
      <c r="Q21" s="6">
        <v>0</v>
      </c>
      <c r="R21" s="5">
        <v>0</v>
      </c>
      <c r="S21" s="6">
        <v>0</v>
      </c>
      <c r="T21" s="5">
        <v>0</v>
      </c>
      <c r="U21" s="6">
        <v>0</v>
      </c>
      <c r="V21" s="5">
        <v>0</v>
      </c>
      <c r="W21" s="6">
        <v>0</v>
      </c>
      <c r="X21" s="5">
        <v>31</v>
      </c>
      <c r="Y21" s="6">
        <v>760</v>
      </c>
    </row>
    <row r="22" spans="1:25">
      <c r="A22" s="80"/>
      <c r="B22" s="5"/>
      <c r="C22" s="6"/>
      <c r="D22" s="5"/>
      <c r="E22" s="6"/>
      <c r="F22" s="5"/>
      <c r="G22" s="6"/>
      <c r="H22" s="5"/>
      <c r="I22" s="6"/>
      <c r="J22" s="5"/>
      <c r="K22" s="6"/>
      <c r="L22" s="5"/>
      <c r="M22" s="6"/>
      <c r="N22" s="5"/>
      <c r="O22" s="6"/>
      <c r="P22" s="5"/>
      <c r="Q22" s="6"/>
      <c r="R22" s="5"/>
      <c r="S22" s="6"/>
      <c r="T22" s="5"/>
      <c r="U22" s="6"/>
      <c r="V22" s="5"/>
      <c r="W22" s="6"/>
      <c r="X22" s="5"/>
      <c r="Y22" s="6"/>
    </row>
    <row r="23" spans="1:25">
      <c r="A23" s="80"/>
      <c r="B23" s="5"/>
      <c r="C23" s="6"/>
      <c r="D23" s="5"/>
      <c r="E23" s="6"/>
      <c r="F23" s="5"/>
      <c r="G23" s="6"/>
      <c r="H23" s="5"/>
      <c r="I23" s="6"/>
      <c r="J23" s="5"/>
      <c r="K23" s="6"/>
      <c r="L23" s="5"/>
      <c r="M23" s="6"/>
      <c r="N23" s="5"/>
      <c r="O23" s="6"/>
      <c r="P23" s="5"/>
      <c r="Q23" s="6"/>
      <c r="R23" s="5"/>
      <c r="S23" s="6"/>
      <c r="T23" s="5"/>
      <c r="U23" s="6"/>
      <c r="V23" s="5"/>
      <c r="W23" s="6"/>
      <c r="X23" s="5"/>
      <c r="Y23" s="6"/>
    </row>
    <row r="24" spans="1:25">
      <c r="A24" s="80"/>
      <c r="B24" s="5"/>
      <c r="C24" s="6"/>
      <c r="D24" s="5"/>
      <c r="E24" s="6"/>
      <c r="F24" s="5"/>
      <c r="G24" s="6"/>
      <c r="H24" s="5"/>
      <c r="I24" s="6"/>
      <c r="J24" s="5"/>
      <c r="K24" s="6"/>
      <c r="L24" s="5"/>
      <c r="M24" s="6"/>
      <c r="N24" s="5"/>
      <c r="O24" s="6"/>
      <c r="P24" s="5"/>
      <c r="Q24" s="6"/>
      <c r="R24" s="5"/>
      <c r="S24" s="6"/>
      <c r="T24" s="5"/>
      <c r="U24" s="6"/>
      <c r="V24" s="5"/>
      <c r="W24" s="6"/>
      <c r="X24" s="5"/>
      <c r="Y24" s="6"/>
    </row>
    <row r="25" spans="1:25">
      <c r="A25" s="80"/>
      <c r="B25" s="5"/>
      <c r="C25" s="6"/>
      <c r="D25" s="5"/>
      <c r="E25" s="6"/>
      <c r="F25" s="5"/>
      <c r="G25" s="6"/>
      <c r="H25" s="5"/>
      <c r="I25" s="6"/>
      <c r="J25" s="5"/>
      <c r="K25" s="6"/>
      <c r="L25" s="5"/>
      <c r="M25" s="6"/>
      <c r="N25" s="5"/>
      <c r="O25" s="6"/>
      <c r="P25" s="5"/>
      <c r="Q25" s="6"/>
      <c r="R25" s="5"/>
      <c r="S25" s="6"/>
      <c r="T25" s="5"/>
      <c r="U25" s="6"/>
      <c r="V25" s="5"/>
      <c r="W25" s="6"/>
      <c r="X25" s="5"/>
      <c r="Y25" s="6"/>
    </row>
    <row r="26" spans="1:25">
      <c r="A26" s="80"/>
      <c r="B26" s="5"/>
      <c r="C26" s="6"/>
      <c r="D26" s="5"/>
      <c r="E26" s="6"/>
      <c r="F26" s="5"/>
      <c r="G26" s="6"/>
      <c r="H26" s="5"/>
      <c r="I26" s="6"/>
      <c r="J26" s="5"/>
      <c r="K26" s="6"/>
      <c r="L26" s="5"/>
      <c r="M26" s="6"/>
      <c r="N26" s="5"/>
      <c r="O26" s="6"/>
      <c r="P26" s="5"/>
      <c r="Q26" s="6"/>
      <c r="R26" s="5"/>
      <c r="S26" s="6"/>
      <c r="T26" s="5"/>
      <c r="U26" s="6"/>
      <c r="V26" s="5"/>
      <c r="W26" s="6"/>
      <c r="X26" s="5"/>
      <c r="Y26" s="6"/>
    </row>
    <row r="27" spans="1:25">
      <c r="A27" s="80"/>
      <c r="B27" s="5"/>
      <c r="C27" s="6"/>
      <c r="D27" s="5"/>
      <c r="E27" s="6"/>
      <c r="F27" s="5"/>
      <c r="G27" s="6"/>
      <c r="H27" s="5"/>
      <c r="I27" s="6"/>
      <c r="J27" s="5"/>
      <c r="K27" s="6"/>
      <c r="L27" s="5"/>
      <c r="M27" s="6"/>
      <c r="N27" s="5"/>
      <c r="O27" s="6"/>
      <c r="P27" s="5"/>
      <c r="Q27" s="6"/>
      <c r="R27" s="5"/>
      <c r="S27" s="6"/>
      <c r="T27" s="5"/>
      <c r="U27" s="6"/>
      <c r="V27" s="5"/>
      <c r="W27" s="6"/>
      <c r="X27" s="5"/>
      <c r="Y27" s="6"/>
    </row>
    <row r="28" spans="1:25">
      <c r="A28" s="80"/>
      <c r="B28" s="5"/>
      <c r="C28" s="6"/>
      <c r="D28" s="5"/>
      <c r="E28" s="6"/>
      <c r="F28" s="5"/>
      <c r="G28" s="6"/>
      <c r="H28" s="5"/>
      <c r="I28" s="6"/>
      <c r="J28" s="5"/>
      <c r="K28" s="6"/>
      <c r="L28" s="5"/>
      <c r="M28" s="6"/>
      <c r="N28" s="5"/>
      <c r="O28" s="6"/>
      <c r="P28" s="5"/>
      <c r="Q28" s="6"/>
      <c r="R28" s="5"/>
      <c r="S28" s="6"/>
      <c r="T28" s="5"/>
      <c r="U28" s="6"/>
      <c r="V28" s="5"/>
      <c r="W28" s="6"/>
      <c r="X28" s="5"/>
      <c r="Y28" s="6"/>
    </row>
    <row r="29" spans="1:25">
      <c r="A29" s="80"/>
      <c r="B29" s="5"/>
      <c r="C29" s="6"/>
      <c r="D29" s="5"/>
      <c r="E29" s="6"/>
      <c r="F29" s="5"/>
      <c r="G29" s="6"/>
      <c r="H29" s="5"/>
      <c r="I29" s="6"/>
      <c r="J29" s="5"/>
      <c r="K29" s="6"/>
      <c r="L29" s="5"/>
      <c r="M29" s="6"/>
      <c r="N29" s="5"/>
      <c r="O29" s="6"/>
      <c r="P29" s="5"/>
      <c r="Q29" s="6"/>
      <c r="R29" s="5"/>
      <c r="S29" s="6"/>
      <c r="T29" s="5"/>
      <c r="U29" s="6"/>
      <c r="V29" s="5"/>
      <c r="W29" s="6"/>
      <c r="X29" s="5"/>
      <c r="Y29" s="6"/>
    </row>
    <row r="30" spans="1:25">
      <c r="A30" s="80"/>
      <c r="B30" s="5"/>
      <c r="C30" s="6"/>
      <c r="D30" s="5"/>
      <c r="E30" s="6"/>
      <c r="F30" s="5"/>
      <c r="G30" s="6"/>
      <c r="H30" s="5"/>
      <c r="I30" s="6"/>
      <c r="J30" s="5"/>
      <c r="K30" s="6"/>
      <c r="L30" s="5"/>
      <c r="M30" s="6"/>
      <c r="N30" s="5"/>
      <c r="O30" s="6"/>
      <c r="P30" s="5"/>
      <c r="Q30" s="6"/>
      <c r="R30" s="5"/>
      <c r="S30" s="6"/>
      <c r="T30" s="5"/>
      <c r="U30" s="6"/>
      <c r="V30" s="5"/>
      <c r="W30" s="6"/>
      <c r="X30" s="5"/>
      <c r="Y30" s="6"/>
    </row>
    <row r="31" spans="1:25">
      <c r="A31" s="80"/>
      <c r="B31" s="5"/>
      <c r="C31" s="6"/>
      <c r="D31" s="5"/>
      <c r="E31" s="6"/>
      <c r="F31" s="5"/>
      <c r="G31" s="6"/>
      <c r="H31" s="5"/>
      <c r="I31" s="6"/>
      <c r="J31" s="5"/>
      <c r="K31" s="6"/>
      <c r="L31" s="5"/>
      <c r="M31" s="6"/>
      <c r="N31" s="5"/>
      <c r="O31" s="6"/>
      <c r="P31" s="5"/>
      <c r="Q31" s="6"/>
      <c r="R31" s="5"/>
      <c r="S31" s="6"/>
      <c r="T31" s="5"/>
      <c r="U31" s="6"/>
      <c r="V31" s="5"/>
      <c r="W31" s="6"/>
      <c r="X31" s="5"/>
      <c r="Y31" s="6"/>
    </row>
    <row r="32" spans="1:25">
      <c r="A32" s="80"/>
      <c r="B32" s="5"/>
      <c r="C32" s="6"/>
      <c r="D32" s="5"/>
      <c r="E32" s="6"/>
      <c r="F32" s="5"/>
      <c r="G32" s="6"/>
      <c r="H32" s="5"/>
      <c r="I32" s="6"/>
      <c r="J32" s="5"/>
      <c r="K32" s="6"/>
      <c r="L32" s="5"/>
      <c r="M32" s="6"/>
      <c r="N32" s="5"/>
      <c r="O32" s="6"/>
      <c r="P32" s="5"/>
      <c r="Q32" s="6"/>
      <c r="R32" s="5"/>
      <c r="S32" s="6"/>
      <c r="T32" s="5"/>
      <c r="U32" s="6"/>
      <c r="V32" s="5"/>
      <c r="W32" s="6"/>
      <c r="X32" s="5"/>
      <c r="Y32" s="6"/>
    </row>
    <row r="33" spans="1:25">
      <c r="A33" s="80"/>
      <c r="B33" s="5"/>
      <c r="C33" s="6"/>
      <c r="D33" s="5"/>
      <c r="E33" s="6"/>
      <c r="F33" s="5"/>
      <c r="G33" s="6"/>
      <c r="H33" s="5"/>
      <c r="I33" s="6"/>
      <c r="J33" s="5"/>
      <c r="K33" s="6"/>
      <c r="L33" s="5"/>
      <c r="M33" s="6"/>
      <c r="N33" s="5"/>
      <c r="O33" s="6"/>
      <c r="P33" s="5"/>
      <c r="Q33" s="6"/>
      <c r="R33" s="5"/>
      <c r="S33" s="6"/>
      <c r="T33" s="5"/>
      <c r="U33" s="6"/>
      <c r="V33" s="5"/>
      <c r="W33" s="6"/>
      <c r="X33" s="5"/>
      <c r="Y33" s="6"/>
    </row>
    <row r="34" spans="1:25">
      <c r="A34" s="80"/>
      <c r="B34" s="5"/>
      <c r="C34" s="6"/>
      <c r="D34" s="5"/>
      <c r="E34" s="6"/>
      <c r="F34" s="5"/>
      <c r="G34" s="6"/>
      <c r="H34" s="5"/>
      <c r="I34" s="6"/>
      <c r="J34" s="5"/>
      <c r="K34" s="6"/>
      <c r="L34" s="5"/>
      <c r="M34" s="6"/>
      <c r="N34" s="5"/>
      <c r="O34" s="6"/>
      <c r="P34" s="5"/>
      <c r="Q34" s="6"/>
      <c r="R34" s="5"/>
      <c r="S34" s="6"/>
      <c r="T34" s="5"/>
      <c r="U34" s="6"/>
      <c r="V34" s="5"/>
      <c r="W34" s="6"/>
      <c r="X34" s="5"/>
      <c r="Y34" s="6"/>
    </row>
    <row r="35" spans="1:25">
      <c r="A35" s="80"/>
      <c r="B35" s="5"/>
      <c r="C35" s="6"/>
      <c r="D35" s="5"/>
      <c r="E35" s="6"/>
      <c r="F35" s="5"/>
      <c r="G35" s="6"/>
      <c r="H35" s="5"/>
      <c r="I35" s="6"/>
      <c r="J35" s="5"/>
      <c r="K35" s="6"/>
      <c r="L35" s="5"/>
      <c r="M35" s="6"/>
      <c r="N35" s="5"/>
      <c r="O35" s="6"/>
      <c r="P35" s="5"/>
      <c r="Q35" s="6"/>
      <c r="R35" s="5"/>
      <c r="S35" s="6"/>
      <c r="T35" s="5"/>
      <c r="U35" s="6"/>
      <c r="V35" s="5"/>
      <c r="W35" s="6"/>
      <c r="X35" s="5"/>
      <c r="Y35" s="6"/>
    </row>
    <row r="36" spans="1:25">
      <c r="A36" s="80"/>
      <c r="B36" s="5"/>
      <c r="C36" s="6"/>
      <c r="D36" s="5"/>
      <c r="E36" s="6"/>
      <c r="F36" s="5"/>
      <c r="G36" s="6"/>
      <c r="H36" s="5"/>
      <c r="I36" s="6"/>
      <c r="J36" s="5"/>
      <c r="K36" s="6"/>
      <c r="L36" s="5"/>
      <c r="M36" s="6"/>
      <c r="N36" s="5"/>
      <c r="O36" s="6"/>
      <c r="P36" s="5"/>
      <c r="Q36" s="6"/>
      <c r="R36" s="5"/>
      <c r="S36" s="6"/>
      <c r="T36" s="5"/>
      <c r="U36" s="6"/>
      <c r="V36" s="5"/>
      <c r="W36" s="6"/>
      <c r="X36" s="5"/>
      <c r="Y36" s="6"/>
    </row>
    <row r="37" spans="1:25">
      <c r="A37" s="80"/>
      <c r="B37" s="5"/>
      <c r="C37" s="6"/>
      <c r="D37" s="5"/>
      <c r="E37" s="6"/>
      <c r="F37" s="5"/>
      <c r="G37" s="6"/>
      <c r="H37" s="5"/>
      <c r="I37" s="6"/>
      <c r="J37" s="5"/>
      <c r="K37" s="6"/>
      <c r="L37" s="5"/>
      <c r="M37" s="6"/>
      <c r="N37" s="5"/>
      <c r="O37" s="6"/>
      <c r="P37" s="5"/>
      <c r="Q37" s="6"/>
      <c r="R37" s="5"/>
      <c r="S37" s="6"/>
      <c r="T37" s="5"/>
      <c r="U37" s="6"/>
      <c r="V37" s="5"/>
      <c r="W37" s="6"/>
      <c r="X37" s="5"/>
      <c r="Y37" s="6"/>
    </row>
    <row r="38" spans="1:25">
      <c r="A38" s="80"/>
      <c r="B38" s="5"/>
      <c r="C38" s="6"/>
      <c r="D38" s="5"/>
      <c r="E38" s="6"/>
      <c r="F38" s="5"/>
      <c r="G38" s="6"/>
      <c r="H38" s="5"/>
      <c r="I38" s="6"/>
      <c r="J38" s="5"/>
      <c r="K38" s="6"/>
      <c r="L38" s="5"/>
      <c r="M38" s="6"/>
      <c r="N38" s="5"/>
      <c r="O38" s="6"/>
      <c r="P38" s="5"/>
      <c r="Q38" s="6"/>
      <c r="R38" s="5"/>
      <c r="S38" s="6"/>
      <c r="T38" s="5"/>
      <c r="U38" s="6"/>
      <c r="V38" s="5"/>
      <c r="W38" s="6"/>
      <c r="X38" s="5"/>
      <c r="Y38" s="6"/>
    </row>
    <row r="39" spans="1:25">
      <c r="A39" s="80"/>
      <c r="B39" s="5"/>
      <c r="C39" s="6"/>
      <c r="D39" s="5"/>
      <c r="E39" s="6"/>
      <c r="F39" s="5"/>
      <c r="G39" s="6"/>
      <c r="H39" s="5"/>
      <c r="I39" s="6"/>
      <c r="J39" s="5"/>
      <c r="K39" s="6"/>
      <c r="L39" s="5"/>
      <c r="M39" s="6"/>
      <c r="N39" s="5"/>
      <c r="O39" s="6"/>
      <c r="P39" s="5"/>
      <c r="Q39" s="6"/>
      <c r="R39" s="5"/>
      <c r="S39" s="6"/>
      <c r="T39" s="5"/>
      <c r="U39" s="6"/>
      <c r="V39" s="5"/>
      <c r="W39" s="6"/>
      <c r="X39" s="5"/>
      <c r="Y39" s="6"/>
    </row>
    <row r="40" spans="1:25">
      <c r="A40" s="80"/>
      <c r="B40" s="5"/>
      <c r="C40" s="6"/>
      <c r="D40" s="5"/>
      <c r="E40" s="6"/>
      <c r="F40" s="5"/>
      <c r="G40" s="6"/>
      <c r="H40" s="5"/>
      <c r="I40" s="6"/>
      <c r="J40" s="5"/>
      <c r="K40" s="6"/>
      <c r="L40" s="5"/>
      <c r="M40" s="6"/>
      <c r="N40" s="5"/>
      <c r="O40" s="6"/>
      <c r="P40" s="5"/>
      <c r="Q40" s="6"/>
      <c r="R40" s="5"/>
      <c r="S40" s="6"/>
      <c r="T40" s="5"/>
      <c r="U40" s="6"/>
      <c r="V40" s="5"/>
      <c r="W40" s="6"/>
      <c r="X40" s="5"/>
      <c r="Y40" s="6"/>
    </row>
    <row r="41" spans="1:25">
      <c r="A41" s="80"/>
      <c r="B41" s="5"/>
      <c r="C41" s="6"/>
      <c r="D41" s="5"/>
      <c r="E41" s="6"/>
      <c r="F41" s="5"/>
      <c r="G41" s="6"/>
      <c r="H41" s="5"/>
      <c r="I41" s="6"/>
      <c r="J41" s="5"/>
      <c r="K41" s="6"/>
      <c r="L41" s="5"/>
      <c r="M41" s="6"/>
      <c r="N41" s="5"/>
      <c r="O41" s="6"/>
      <c r="P41" s="5"/>
      <c r="Q41" s="6"/>
      <c r="R41" s="5"/>
      <c r="S41" s="6"/>
      <c r="T41" s="5"/>
      <c r="U41" s="6"/>
      <c r="V41" s="5"/>
      <c r="W41" s="6"/>
      <c r="X41" s="5"/>
      <c r="Y41" s="6"/>
    </row>
    <row r="42" spans="1:25">
      <c r="A42" s="80"/>
      <c r="B42" s="5"/>
      <c r="C42" s="6"/>
      <c r="D42" s="5"/>
      <c r="E42" s="6"/>
      <c r="F42" s="5"/>
      <c r="G42" s="6"/>
      <c r="H42" s="5"/>
      <c r="I42" s="6"/>
      <c r="J42" s="5"/>
      <c r="K42" s="6"/>
      <c r="L42" s="5"/>
      <c r="M42" s="6"/>
      <c r="N42" s="5"/>
      <c r="O42" s="6"/>
      <c r="P42" s="5"/>
      <c r="Q42" s="6"/>
      <c r="R42" s="5"/>
      <c r="S42" s="6"/>
      <c r="T42" s="5"/>
      <c r="U42" s="6"/>
      <c r="V42" s="5"/>
      <c r="W42" s="6"/>
      <c r="X42" s="5"/>
      <c r="Y42" s="6"/>
    </row>
    <row r="43" spans="1:25">
      <c r="A43" s="80"/>
      <c r="B43" s="5"/>
      <c r="C43" s="6"/>
      <c r="D43" s="5"/>
      <c r="E43" s="6"/>
      <c r="F43" s="5"/>
      <c r="G43" s="6"/>
      <c r="H43" s="5"/>
      <c r="I43" s="6"/>
      <c r="J43" s="5"/>
      <c r="K43" s="6"/>
      <c r="L43" s="5"/>
      <c r="M43" s="6"/>
      <c r="N43" s="5"/>
      <c r="O43" s="6"/>
      <c r="P43" s="5"/>
      <c r="Q43" s="6"/>
      <c r="R43" s="5"/>
      <c r="S43" s="6"/>
      <c r="T43" s="5"/>
      <c r="U43" s="6"/>
      <c r="V43" s="5"/>
      <c r="W43" s="6"/>
      <c r="X43" s="5"/>
      <c r="Y43" s="6"/>
    </row>
    <row r="44" spans="1:25">
      <c r="A44" s="80"/>
      <c r="B44" s="5"/>
      <c r="C44" s="6"/>
      <c r="D44" s="5"/>
      <c r="E44" s="6"/>
      <c r="F44" s="5"/>
      <c r="G44" s="6"/>
      <c r="H44" s="5"/>
      <c r="I44" s="6"/>
      <c r="J44" s="5"/>
      <c r="K44" s="6"/>
      <c r="L44" s="5"/>
      <c r="M44" s="6"/>
      <c r="N44" s="5"/>
      <c r="O44" s="6"/>
      <c r="P44" s="5"/>
      <c r="Q44" s="6"/>
      <c r="R44" s="5"/>
      <c r="S44" s="6"/>
      <c r="T44" s="5"/>
      <c r="U44" s="6"/>
      <c r="V44" s="5"/>
      <c r="W44" s="6"/>
      <c r="X44" s="5"/>
      <c r="Y44" s="6"/>
    </row>
    <row r="45" spans="1:25">
      <c r="A45" s="80"/>
      <c r="B45" s="5"/>
      <c r="C45" s="6"/>
      <c r="D45" s="5"/>
      <c r="E45" s="6"/>
      <c r="F45" s="5"/>
      <c r="G45" s="6"/>
      <c r="H45" s="5"/>
      <c r="I45" s="6"/>
      <c r="J45" s="5"/>
      <c r="K45" s="6"/>
      <c r="L45" s="5"/>
      <c r="M45" s="6"/>
      <c r="N45" s="5"/>
      <c r="O45" s="6"/>
      <c r="P45" s="5"/>
      <c r="Q45" s="6"/>
      <c r="R45" s="5"/>
      <c r="S45" s="6"/>
      <c r="T45" s="5"/>
      <c r="U45" s="6"/>
      <c r="V45" s="5"/>
      <c r="W45" s="6"/>
      <c r="X45" s="5"/>
      <c r="Y45" s="6"/>
    </row>
    <row r="46" spans="1:25">
      <c r="A46" s="80"/>
      <c r="B46" s="5"/>
      <c r="C46" s="6"/>
      <c r="D46" s="5"/>
      <c r="E46" s="6"/>
      <c r="F46" s="5"/>
      <c r="G46" s="6"/>
      <c r="H46" s="5"/>
      <c r="I46" s="6"/>
      <c r="J46" s="5"/>
      <c r="K46" s="6"/>
      <c r="L46" s="5"/>
      <c r="M46" s="6"/>
      <c r="N46" s="5"/>
      <c r="O46" s="6"/>
      <c r="P46" s="5"/>
      <c r="Q46" s="6"/>
      <c r="R46" s="5"/>
      <c r="S46" s="6"/>
      <c r="T46" s="5"/>
      <c r="U46" s="6"/>
      <c r="V46" s="5"/>
      <c r="W46" s="6"/>
      <c r="X46" s="5"/>
      <c r="Y46" s="6"/>
    </row>
    <row r="47" spans="1:25">
      <c r="A47" s="80"/>
      <c r="B47" s="5"/>
      <c r="C47" s="6"/>
      <c r="D47" s="5"/>
      <c r="E47" s="6"/>
      <c r="F47" s="5"/>
      <c r="G47" s="6"/>
      <c r="H47" s="5"/>
      <c r="I47" s="6"/>
      <c r="J47" s="5"/>
      <c r="K47" s="6"/>
      <c r="L47" s="5"/>
      <c r="M47" s="6"/>
      <c r="N47" s="5"/>
      <c r="O47" s="6"/>
      <c r="P47" s="5"/>
      <c r="Q47" s="6"/>
      <c r="R47" s="5"/>
      <c r="S47" s="6"/>
      <c r="T47" s="5"/>
      <c r="U47" s="6"/>
      <c r="V47" s="5"/>
      <c r="W47" s="6"/>
      <c r="X47" s="5"/>
      <c r="Y47" s="6"/>
    </row>
    <row r="48" spans="1:25">
      <c r="A48" s="80"/>
      <c r="B48" s="5"/>
      <c r="C48" s="6"/>
      <c r="D48" s="5"/>
      <c r="E48" s="6"/>
      <c r="F48" s="5"/>
      <c r="G48" s="6"/>
      <c r="H48" s="5"/>
      <c r="I48" s="6"/>
      <c r="J48" s="5"/>
      <c r="K48" s="6"/>
      <c r="L48" s="5"/>
      <c r="M48" s="6"/>
      <c r="N48" s="5"/>
      <c r="O48" s="6"/>
      <c r="P48" s="5"/>
      <c r="Q48" s="6"/>
      <c r="R48" s="5"/>
      <c r="S48" s="6"/>
      <c r="T48" s="5"/>
      <c r="U48" s="6"/>
      <c r="V48" s="5"/>
      <c r="W48" s="6"/>
      <c r="X48" s="5"/>
      <c r="Y48" s="6"/>
    </row>
    <row r="49" spans="1:25">
      <c r="A49" s="80"/>
      <c r="B49" s="5"/>
      <c r="C49" s="6"/>
      <c r="D49" s="5"/>
      <c r="E49" s="6"/>
      <c r="F49" s="5"/>
      <c r="G49" s="6"/>
      <c r="H49" s="5"/>
      <c r="I49" s="6"/>
      <c r="J49" s="5"/>
      <c r="K49" s="6"/>
      <c r="L49" s="5"/>
      <c r="M49" s="6"/>
      <c r="N49" s="5"/>
      <c r="O49" s="6"/>
      <c r="P49" s="5"/>
      <c r="Q49" s="6"/>
      <c r="R49" s="5"/>
      <c r="S49" s="6"/>
      <c r="T49" s="5"/>
      <c r="U49" s="6"/>
      <c r="V49" s="5"/>
      <c r="W49" s="6"/>
      <c r="X49" s="5"/>
      <c r="Y49" s="6"/>
    </row>
    <row r="50" spans="1:25">
      <c r="A50" s="80"/>
      <c r="B50" s="5"/>
      <c r="C50" s="6"/>
      <c r="D50" s="5"/>
      <c r="E50" s="6"/>
      <c r="F50" s="5"/>
      <c r="G50" s="6"/>
      <c r="H50" s="5"/>
      <c r="I50" s="6"/>
      <c r="J50" s="5"/>
      <c r="K50" s="6"/>
      <c r="L50" s="5"/>
      <c r="M50" s="6"/>
      <c r="N50" s="5"/>
      <c r="O50" s="6"/>
      <c r="P50" s="5"/>
      <c r="Q50" s="6"/>
      <c r="R50" s="5"/>
      <c r="S50" s="6"/>
      <c r="T50" s="5"/>
      <c r="U50" s="6"/>
      <c r="V50" s="5"/>
      <c r="W50" s="6"/>
      <c r="X50" s="5"/>
      <c r="Y50" s="6"/>
    </row>
    <row r="51" spans="1:25">
      <c r="A51" s="80"/>
      <c r="B51" s="5"/>
      <c r="C51" s="6"/>
      <c r="D51" s="5"/>
      <c r="E51" s="6"/>
      <c r="F51" s="5"/>
      <c r="G51" s="6"/>
      <c r="H51" s="5"/>
      <c r="I51" s="6"/>
      <c r="J51" s="5"/>
      <c r="K51" s="6"/>
      <c r="L51" s="5"/>
      <c r="M51" s="6"/>
      <c r="N51" s="5"/>
      <c r="O51" s="6"/>
      <c r="P51" s="5"/>
      <c r="Q51" s="6"/>
      <c r="R51" s="5"/>
      <c r="S51" s="6"/>
      <c r="T51" s="5"/>
      <c r="U51" s="6"/>
      <c r="V51" s="5"/>
      <c r="W51" s="6"/>
      <c r="X51" s="5"/>
      <c r="Y51" s="6"/>
    </row>
  </sheetData>
  <autoFilter ref="A1:Y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B3:C3"/>
    <mergeCell ref="D3:E3"/>
    <mergeCell ref="F3:G3"/>
    <mergeCell ref="H3:I3"/>
    <mergeCell ref="T3:U3"/>
    <mergeCell ref="V3:W3"/>
    <mergeCell ref="X3:Y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515"/>
  <sheetViews>
    <sheetView showGridLines="0" showZeros="0" tabSelected="1" zoomScale="115" zoomScaleNormal="115" workbookViewId="0"/>
  </sheetViews>
  <sheetFormatPr defaultColWidth="12.28515625" defaultRowHeight="11.25"/>
  <cols>
    <col min="1" max="2" width="16.7109375" style="17" customWidth="1"/>
    <col min="3" max="3" width="12.7109375" style="17" customWidth="1"/>
    <col min="4" max="4" width="28.7109375" style="17" customWidth="1"/>
    <col min="5" max="5" width="11.7109375" style="17" customWidth="1"/>
    <col min="6" max="6" width="12.7109375" style="17" customWidth="1"/>
    <col min="7" max="9" width="11.7109375" style="17" customWidth="1"/>
    <col min="10" max="10" width="15.7109375" style="17" customWidth="1"/>
    <col min="11" max="11" width="4.28515625" style="84" customWidth="1"/>
    <col min="12" max="12" width="10.140625" style="17" customWidth="1"/>
    <col min="13" max="16384" width="12.28515625" style="17"/>
  </cols>
  <sheetData>
    <row r="1" spans="1:10" ht="42" customHeight="1">
      <c r="A1" s="13" t="s">
        <v>12</v>
      </c>
      <c r="B1" s="11" t="s">
        <v>23</v>
      </c>
      <c r="C1" s="11" t="s">
        <v>19</v>
      </c>
      <c r="D1" s="11" t="s">
        <v>24</v>
      </c>
      <c r="E1" s="13" t="s">
        <v>53</v>
      </c>
      <c r="F1" s="12" t="s">
        <v>29</v>
      </c>
      <c r="G1" s="13" t="s">
        <v>15</v>
      </c>
      <c r="H1" s="14" t="s">
        <v>16</v>
      </c>
      <c r="I1" s="10" t="s">
        <v>17</v>
      </c>
      <c r="J1" s="15" t="s">
        <v>51</v>
      </c>
    </row>
    <row r="2" spans="1:10">
      <c r="A2" s="85" t="s">
        <v>56</v>
      </c>
      <c r="B2" s="16" t="s">
        <v>20</v>
      </c>
      <c r="C2" s="86" t="s">
        <v>74</v>
      </c>
      <c r="D2" s="87" t="s">
        <v>75</v>
      </c>
      <c r="E2" s="16"/>
      <c r="F2" s="16" t="str">
        <f t="shared" ref="F2:F64" si="0">IF(G2="","",CHOOSE(MONTH(G2),"JANVIER","FEVRIER","MARS","AVRIL","MAI","JUIN","JUILLET","AOUT","SEPTEMBRE","OCTOBRE","NOVEMBRE","DECEMBRE"))</f>
        <v>AVRIL</v>
      </c>
      <c r="G2" s="88">
        <v>42839</v>
      </c>
      <c r="H2" s="88">
        <v>42872</v>
      </c>
      <c r="I2" s="16">
        <f t="shared" ref="I2:I64" si="1">H2-G2</f>
        <v>33</v>
      </c>
      <c r="J2" s="89">
        <v>1000</v>
      </c>
    </row>
    <row r="3" spans="1:10">
      <c r="A3" s="85" t="s">
        <v>56</v>
      </c>
      <c r="B3" s="16" t="s">
        <v>20</v>
      </c>
      <c r="C3" s="86" t="s">
        <v>88</v>
      </c>
      <c r="D3" s="16" t="s">
        <v>89</v>
      </c>
      <c r="E3" s="16"/>
      <c r="F3" s="16" t="str">
        <f t="shared" si="0"/>
        <v>AVRIL</v>
      </c>
      <c r="G3" s="88">
        <v>42853</v>
      </c>
      <c r="H3" s="88">
        <v>42855</v>
      </c>
      <c r="I3" s="16">
        <f t="shared" si="1"/>
        <v>2</v>
      </c>
      <c r="J3" s="89">
        <v>182</v>
      </c>
    </row>
    <row r="4" spans="1:10">
      <c r="A4" s="85" t="s">
        <v>56</v>
      </c>
      <c r="B4" s="16" t="s">
        <v>20</v>
      </c>
      <c r="C4" s="86" t="s">
        <v>88</v>
      </c>
      <c r="D4" s="16" t="s">
        <v>90</v>
      </c>
      <c r="E4" s="87"/>
      <c r="F4" s="16" t="str">
        <f t="shared" si="0"/>
        <v>AVRIL</v>
      </c>
      <c r="G4" s="88">
        <v>42850</v>
      </c>
      <c r="H4" s="88">
        <v>42852</v>
      </c>
      <c r="I4" s="16">
        <f t="shared" si="1"/>
        <v>2</v>
      </c>
      <c r="J4" s="90">
        <v>97</v>
      </c>
    </row>
    <row r="5" spans="1:10">
      <c r="A5" s="85" t="s">
        <v>56</v>
      </c>
      <c r="B5" s="16" t="s">
        <v>20</v>
      </c>
      <c r="C5" s="86" t="s">
        <v>88</v>
      </c>
      <c r="D5" s="16" t="s">
        <v>91</v>
      </c>
      <c r="E5" s="16"/>
      <c r="F5" s="16" t="str">
        <f t="shared" si="0"/>
        <v>AVRIL</v>
      </c>
      <c r="G5" s="88">
        <v>42847</v>
      </c>
      <c r="H5" s="88">
        <v>42850</v>
      </c>
      <c r="I5" s="16">
        <f t="shared" si="1"/>
        <v>3</v>
      </c>
      <c r="J5" s="89">
        <v>222</v>
      </c>
    </row>
    <row r="6" spans="1:10">
      <c r="A6" s="85" t="s">
        <v>56</v>
      </c>
      <c r="B6" s="16" t="s">
        <v>20</v>
      </c>
      <c r="C6" s="86" t="s">
        <v>88</v>
      </c>
      <c r="D6" s="16" t="s">
        <v>92</v>
      </c>
      <c r="E6" s="16"/>
      <c r="F6" s="16" t="str">
        <f t="shared" si="0"/>
        <v>AVRIL</v>
      </c>
      <c r="G6" s="88">
        <v>42843</v>
      </c>
      <c r="H6" s="88">
        <v>42846</v>
      </c>
      <c r="I6" s="16">
        <f t="shared" si="1"/>
        <v>3</v>
      </c>
      <c r="J6" s="89">
        <v>252</v>
      </c>
    </row>
    <row r="7" spans="1:10">
      <c r="A7" s="85" t="s">
        <v>56</v>
      </c>
      <c r="B7" s="16" t="s">
        <v>20</v>
      </c>
      <c r="C7" s="86" t="s">
        <v>88</v>
      </c>
      <c r="D7" s="16" t="s">
        <v>93</v>
      </c>
      <c r="E7" s="16"/>
      <c r="F7" s="16" t="str">
        <f t="shared" si="0"/>
        <v>AVRIL</v>
      </c>
      <c r="G7" s="88">
        <v>42835</v>
      </c>
      <c r="H7" s="88">
        <v>42838</v>
      </c>
      <c r="I7" s="16">
        <f t="shared" si="1"/>
        <v>3</v>
      </c>
      <c r="J7" s="89">
        <v>164</v>
      </c>
    </row>
    <row r="8" spans="1:10">
      <c r="A8" s="85" t="s">
        <v>56</v>
      </c>
      <c r="B8" s="16" t="s">
        <v>20</v>
      </c>
      <c r="C8" s="86" t="s">
        <v>88</v>
      </c>
      <c r="D8" s="16" t="s">
        <v>94</v>
      </c>
      <c r="E8" s="16"/>
      <c r="F8" s="16" t="str">
        <f t="shared" si="0"/>
        <v>AVRIL</v>
      </c>
      <c r="G8" s="88">
        <v>42830</v>
      </c>
      <c r="H8" s="88">
        <v>42835</v>
      </c>
      <c r="I8" s="16">
        <f t="shared" si="1"/>
        <v>5</v>
      </c>
      <c r="J8" s="89">
        <v>299</v>
      </c>
    </row>
    <row r="9" spans="1:10">
      <c r="A9" s="85" t="s">
        <v>56</v>
      </c>
      <c r="B9" s="16" t="s">
        <v>20</v>
      </c>
      <c r="C9" s="86" t="s">
        <v>88</v>
      </c>
      <c r="D9" s="16" t="s">
        <v>95</v>
      </c>
      <c r="E9" s="16"/>
      <c r="F9" s="16" t="str">
        <f t="shared" si="0"/>
        <v>MAI</v>
      </c>
      <c r="G9" s="88">
        <v>42879</v>
      </c>
      <c r="H9" s="88">
        <v>42883</v>
      </c>
      <c r="I9" s="16">
        <f t="shared" si="1"/>
        <v>4</v>
      </c>
      <c r="J9" s="89">
        <v>386</v>
      </c>
    </row>
    <row r="10" spans="1:10">
      <c r="A10" s="85" t="s">
        <v>56</v>
      </c>
      <c r="B10" s="16" t="s">
        <v>20</v>
      </c>
      <c r="C10" s="86" t="s">
        <v>88</v>
      </c>
      <c r="D10" s="16" t="s">
        <v>96</v>
      </c>
      <c r="E10" s="16"/>
      <c r="F10" s="16" t="str">
        <f t="shared" si="0"/>
        <v>MAI</v>
      </c>
      <c r="G10" s="88">
        <v>42860</v>
      </c>
      <c r="H10" s="88">
        <v>42863</v>
      </c>
      <c r="I10" s="16">
        <f t="shared" si="1"/>
        <v>3</v>
      </c>
      <c r="J10" s="89">
        <v>294</v>
      </c>
    </row>
    <row r="11" spans="1:10">
      <c r="A11" s="85" t="s">
        <v>56</v>
      </c>
      <c r="B11" s="16" t="s">
        <v>20</v>
      </c>
      <c r="C11" s="86" t="s">
        <v>88</v>
      </c>
      <c r="D11" s="16" t="s">
        <v>97</v>
      </c>
      <c r="E11" s="16"/>
      <c r="F11" s="16" t="str">
        <f t="shared" si="0"/>
        <v>MAI</v>
      </c>
      <c r="G11" s="88">
        <v>42867</v>
      </c>
      <c r="H11" s="88">
        <v>42870</v>
      </c>
      <c r="I11" s="16">
        <f t="shared" si="1"/>
        <v>3</v>
      </c>
      <c r="J11" s="91">
        <v>280</v>
      </c>
    </row>
    <row r="12" spans="1:10">
      <c r="A12" s="85" t="s">
        <v>56</v>
      </c>
      <c r="B12" s="16" t="s">
        <v>20</v>
      </c>
      <c r="C12" s="86" t="s">
        <v>88</v>
      </c>
      <c r="D12" s="16" t="s">
        <v>98</v>
      </c>
      <c r="E12" s="16"/>
      <c r="F12" s="16" t="str">
        <f t="shared" si="0"/>
        <v>MAI</v>
      </c>
      <c r="G12" s="88">
        <v>42871</v>
      </c>
      <c r="H12" s="88">
        <v>42876</v>
      </c>
      <c r="I12" s="16">
        <f t="shared" si="1"/>
        <v>5</v>
      </c>
      <c r="J12" s="91">
        <v>256</v>
      </c>
    </row>
    <row r="13" spans="1:10">
      <c r="A13" s="85" t="s">
        <v>57</v>
      </c>
      <c r="B13" s="16" t="s">
        <v>20</v>
      </c>
      <c r="C13" s="86" t="s">
        <v>88</v>
      </c>
      <c r="D13" s="16" t="s">
        <v>99</v>
      </c>
      <c r="E13" s="16"/>
      <c r="F13" s="16" t="str">
        <f t="shared" si="0"/>
        <v>MAI</v>
      </c>
      <c r="G13" s="88">
        <v>42875</v>
      </c>
      <c r="H13" s="88">
        <v>42880</v>
      </c>
      <c r="I13" s="16">
        <f t="shared" si="1"/>
        <v>5</v>
      </c>
      <c r="J13" s="89">
        <v>242</v>
      </c>
    </row>
    <row r="14" spans="1:10">
      <c r="A14" s="85" t="s">
        <v>57</v>
      </c>
      <c r="B14" s="16" t="s">
        <v>20</v>
      </c>
      <c r="C14" s="86" t="s">
        <v>88</v>
      </c>
      <c r="D14" s="16" t="s">
        <v>100</v>
      </c>
      <c r="E14" s="16"/>
      <c r="F14" s="16" t="str">
        <f t="shared" si="0"/>
        <v>MAI</v>
      </c>
      <c r="G14" s="88">
        <v>42870</v>
      </c>
      <c r="H14" s="88">
        <v>42874</v>
      </c>
      <c r="I14" s="16">
        <f t="shared" si="1"/>
        <v>4</v>
      </c>
      <c r="J14" s="89">
        <v>174</v>
      </c>
    </row>
    <row r="15" spans="1:10">
      <c r="A15" s="85" t="s">
        <v>56</v>
      </c>
      <c r="B15" s="16" t="s">
        <v>20</v>
      </c>
      <c r="C15" s="86" t="s">
        <v>88</v>
      </c>
      <c r="D15" s="16" t="s">
        <v>101</v>
      </c>
      <c r="E15" s="16"/>
      <c r="F15" s="16" t="str">
        <f t="shared" si="0"/>
        <v>AVRIL</v>
      </c>
      <c r="G15" s="88">
        <v>42855</v>
      </c>
      <c r="H15" s="88">
        <v>42856</v>
      </c>
      <c r="I15" s="16">
        <f t="shared" si="1"/>
        <v>1</v>
      </c>
      <c r="J15" s="91">
        <v>153</v>
      </c>
    </row>
    <row r="16" spans="1:10">
      <c r="A16" s="85" t="s">
        <v>56</v>
      </c>
      <c r="B16" s="16" t="s">
        <v>20</v>
      </c>
      <c r="C16" s="86" t="s">
        <v>88</v>
      </c>
      <c r="D16" s="16" t="s">
        <v>101</v>
      </c>
      <c r="E16" s="16"/>
      <c r="F16" s="16" t="str">
        <f t="shared" si="0"/>
        <v>MAI</v>
      </c>
      <c r="G16" s="88">
        <v>42856</v>
      </c>
      <c r="H16" s="88">
        <v>42858</v>
      </c>
      <c r="I16" s="16">
        <f t="shared" si="1"/>
        <v>2</v>
      </c>
      <c r="J16" s="91">
        <v>153</v>
      </c>
    </row>
    <row r="17" spans="1:10">
      <c r="A17" s="85" t="s">
        <v>56</v>
      </c>
      <c r="B17" s="16" t="s">
        <v>20</v>
      </c>
      <c r="C17" s="86" t="s">
        <v>102</v>
      </c>
      <c r="D17" s="16"/>
      <c r="E17" s="16"/>
      <c r="F17" s="16" t="str">
        <f t="shared" si="0"/>
        <v>MAI</v>
      </c>
      <c r="G17" s="88">
        <v>42863</v>
      </c>
      <c r="H17" s="88">
        <v>42866</v>
      </c>
      <c r="I17" s="16">
        <f t="shared" si="1"/>
        <v>3</v>
      </c>
      <c r="J17" s="91">
        <v>246.55</v>
      </c>
    </row>
    <row r="18" spans="1:10">
      <c r="A18" s="85" t="s">
        <v>56</v>
      </c>
      <c r="B18" s="16" t="s">
        <v>20</v>
      </c>
      <c r="C18" s="86" t="s">
        <v>88</v>
      </c>
      <c r="D18" s="16" t="s">
        <v>103</v>
      </c>
      <c r="E18" s="16"/>
      <c r="F18" s="16" t="str">
        <f t="shared" si="0"/>
        <v>MAI</v>
      </c>
      <c r="G18" s="88">
        <v>42876</v>
      </c>
      <c r="H18" s="88">
        <v>42878</v>
      </c>
      <c r="I18" s="16">
        <f t="shared" si="1"/>
        <v>2</v>
      </c>
      <c r="J18" s="89">
        <v>136</v>
      </c>
    </row>
    <row r="19" spans="1:10">
      <c r="A19" s="85" t="s">
        <v>59</v>
      </c>
      <c r="B19" s="16" t="s">
        <v>20</v>
      </c>
      <c r="C19" s="86" t="s">
        <v>88</v>
      </c>
      <c r="D19" s="16" t="s">
        <v>104</v>
      </c>
      <c r="E19" s="16"/>
      <c r="F19" s="16" t="str">
        <f t="shared" si="0"/>
        <v>MAI</v>
      </c>
      <c r="G19" s="88">
        <v>42880</v>
      </c>
      <c r="H19" s="88">
        <v>42883</v>
      </c>
      <c r="I19" s="16">
        <f t="shared" si="1"/>
        <v>3</v>
      </c>
      <c r="J19" s="89">
        <v>135</v>
      </c>
    </row>
    <row r="20" spans="1:10">
      <c r="A20" s="85" t="s">
        <v>56</v>
      </c>
      <c r="B20" s="16" t="s">
        <v>20</v>
      </c>
      <c r="C20" s="86" t="s">
        <v>88</v>
      </c>
      <c r="D20" s="16" t="s">
        <v>105</v>
      </c>
      <c r="E20" s="16"/>
      <c r="F20" s="16" t="str">
        <f t="shared" si="0"/>
        <v>MAI</v>
      </c>
      <c r="G20" s="88">
        <v>42863</v>
      </c>
      <c r="H20" s="88">
        <v>42865</v>
      </c>
      <c r="I20" s="16">
        <f t="shared" si="1"/>
        <v>2</v>
      </c>
      <c r="J20" s="89">
        <v>116</v>
      </c>
    </row>
    <row r="21" spans="1:10">
      <c r="A21" s="85" t="s">
        <v>64</v>
      </c>
      <c r="B21" s="16" t="s">
        <v>20</v>
      </c>
      <c r="C21" s="86" t="s">
        <v>88</v>
      </c>
      <c r="D21" s="16" t="s">
        <v>106</v>
      </c>
      <c r="E21" s="16"/>
      <c r="F21" s="16" t="str">
        <f t="shared" si="0"/>
        <v>JUIN</v>
      </c>
      <c r="G21" s="88">
        <v>42909</v>
      </c>
      <c r="H21" s="88">
        <v>42912</v>
      </c>
      <c r="I21" s="16">
        <f t="shared" si="1"/>
        <v>3</v>
      </c>
      <c r="J21" s="89">
        <v>106</v>
      </c>
    </row>
    <row r="22" spans="1:10">
      <c r="A22" s="85" t="s">
        <v>57</v>
      </c>
      <c r="B22" s="16" t="s">
        <v>20</v>
      </c>
      <c r="C22" s="86" t="s">
        <v>88</v>
      </c>
      <c r="D22" s="16" t="s">
        <v>107</v>
      </c>
      <c r="E22" s="16"/>
      <c r="F22" s="16" t="str">
        <f t="shared" si="0"/>
        <v>JUIN</v>
      </c>
      <c r="G22" s="88">
        <v>42889</v>
      </c>
      <c r="H22" s="88">
        <v>42891</v>
      </c>
      <c r="I22" s="16">
        <f t="shared" si="1"/>
        <v>2</v>
      </c>
      <c r="J22" s="89">
        <v>106</v>
      </c>
    </row>
    <row r="23" spans="1:10">
      <c r="A23" s="85" t="s">
        <v>60</v>
      </c>
      <c r="B23" s="16" t="s">
        <v>20</v>
      </c>
      <c r="C23" s="86" t="s">
        <v>74</v>
      </c>
      <c r="D23" s="16" t="s">
        <v>108</v>
      </c>
      <c r="E23" s="86"/>
      <c r="F23" s="16" t="str">
        <f t="shared" si="0"/>
        <v>JUIN</v>
      </c>
      <c r="G23" s="92">
        <v>42894</v>
      </c>
      <c r="H23" s="88">
        <v>42896</v>
      </c>
      <c r="I23" s="16">
        <f t="shared" si="1"/>
        <v>2</v>
      </c>
      <c r="J23" s="93">
        <v>121.3</v>
      </c>
    </row>
    <row r="24" spans="1:10">
      <c r="A24" s="85" t="s">
        <v>56</v>
      </c>
      <c r="B24" s="16" t="s">
        <v>20</v>
      </c>
      <c r="C24" s="86" t="s">
        <v>88</v>
      </c>
      <c r="D24" s="16" t="s">
        <v>109</v>
      </c>
      <c r="E24" s="16"/>
      <c r="F24" s="16" t="str">
        <f t="shared" si="0"/>
        <v>JUIN</v>
      </c>
      <c r="G24" s="94">
        <v>42902</v>
      </c>
      <c r="H24" s="94">
        <v>42904</v>
      </c>
      <c r="I24" s="16">
        <f t="shared" si="1"/>
        <v>2</v>
      </c>
      <c r="J24" s="95">
        <v>136</v>
      </c>
    </row>
    <row r="25" spans="1:10">
      <c r="A25" s="85" t="s">
        <v>58</v>
      </c>
      <c r="B25" s="16" t="s">
        <v>20</v>
      </c>
      <c r="C25" s="86" t="s">
        <v>88</v>
      </c>
      <c r="D25" s="16" t="s">
        <v>110</v>
      </c>
      <c r="E25" s="96"/>
      <c r="F25" s="16" t="str">
        <f t="shared" si="0"/>
        <v>MAI</v>
      </c>
      <c r="G25" s="92">
        <v>42886</v>
      </c>
      <c r="H25" s="88">
        <v>42887</v>
      </c>
      <c r="I25" s="16">
        <f t="shared" si="1"/>
        <v>1</v>
      </c>
      <c r="J25" s="93">
        <v>135</v>
      </c>
    </row>
    <row r="26" spans="1:10">
      <c r="A26" s="85" t="s">
        <v>58</v>
      </c>
      <c r="B26" s="16" t="s">
        <v>20</v>
      </c>
      <c r="C26" s="86" t="s">
        <v>88</v>
      </c>
      <c r="D26" s="16" t="s">
        <v>110</v>
      </c>
      <c r="E26" s="96"/>
      <c r="F26" s="16" t="str">
        <f t="shared" si="0"/>
        <v>JUIN</v>
      </c>
      <c r="G26" s="92">
        <v>42887</v>
      </c>
      <c r="H26" s="88">
        <v>42889</v>
      </c>
      <c r="I26" s="16">
        <f t="shared" si="1"/>
        <v>2</v>
      </c>
      <c r="J26" s="93">
        <v>135</v>
      </c>
    </row>
    <row r="27" spans="1:10">
      <c r="A27" s="85" t="s">
        <v>56</v>
      </c>
      <c r="B27" s="16" t="s">
        <v>20</v>
      </c>
      <c r="C27" s="86" t="s">
        <v>88</v>
      </c>
      <c r="D27" s="16" t="s">
        <v>111</v>
      </c>
      <c r="E27" s="16"/>
      <c r="F27" s="16" t="str">
        <f t="shared" si="0"/>
        <v>JUIN</v>
      </c>
      <c r="G27" s="92">
        <v>42904</v>
      </c>
      <c r="H27" s="88">
        <v>42906</v>
      </c>
      <c r="I27" s="16">
        <f t="shared" si="1"/>
        <v>2</v>
      </c>
      <c r="J27" s="93">
        <v>137</v>
      </c>
    </row>
    <row r="28" spans="1:10">
      <c r="A28" s="85" t="s">
        <v>58</v>
      </c>
      <c r="B28" s="16" t="s">
        <v>20</v>
      </c>
      <c r="C28" s="86" t="s">
        <v>88</v>
      </c>
      <c r="D28" s="16" t="s">
        <v>112</v>
      </c>
      <c r="E28" s="16"/>
      <c r="F28" s="16" t="str">
        <f t="shared" si="0"/>
        <v>JUIN</v>
      </c>
      <c r="G28" s="88">
        <v>42898</v>
      </c>
      <c r="H28" s="88">
        <v>42901</v>
      </c>
      <c r="I28" s="16">
        <f t="shared" si="1"/>
        <v>3</v>
      </c>
      <c r="J28" s="91">
        <v>150</v>
      </c>
    </row>
    <row r="29" spans="1:10">
      <c r="A29" s="85" t="s">
        <v>58</v>
      </c>
      <c r="B29" s="16" t="s">
        <v>20</v>
      </c>
      <c r="C29" s="86" t="s">
        <v>88</v>
      </c>
      <c r="D29" s="96" t="s">
        <v>113</v>
      </c>
      <c r="E29" s="96"/>
      <c r="F29" s="16" t="str">
        <f t="shared" si="0"/>
        <v>JUIN</v>
      </c>
      <c r="G29" s="92">
        <v>42895</v>
      </c>
      <c r="H29" s="88">
        <v>42898</v>
      </c>
      <c r="I29" s="16">
        <f t="shared" si="1"/>
        <v>3</v>
      </c>
      <c r="J29" s="93">
        <v>150</v>
      </c>
    </row>
    <row r="30" spans="1:10">
      <c r="A30" s="85" t="s">
        <v>60</v>
      </c>
      <c r="B30" s="16" t="s">
        <v>20</v>
      </c>
      <c r="C30" s="86" t="s">
        <v>88</v>
      </c>
      <c r="D30" s="96" t="s">
        <v>114</v>
      </c>
      <c r="E30" s="16"/>
      <c r="F30" s="16" t="str">
        <f t="shared" si="0"/>
        <v>JUIN</v>
      </c>
      <c r="G30" s="92">
        <v>42891</v>
      </c>
      <c r="H30" s="88">
        <v>42894</v>
      </c>
      <c r="I30" s="16">
        <f t="shared" si="1"/>
        <v>3</v>
      </c>
      <c r="J30" s="93">
        <v>151</v>
      </c>
    </row>
    <row r="31" spans="1:10">
      <c r="A31" s="85" t="s">
        <v>63</v>
      </c>
      <c r="B31" s="16" t="s">
        <v>20</v>
      </c>
      <c r="C31" s="86" t="s">
        <v>88</v>
      </c>
      <c r="D31" s="16" t="s">
        <v>115</v>
      </c>
      <c r="E31" s="16"/>
      <c r="F31" s="16" t="str">
        <f t="shared" si="0"/>
        <v>JUIN</v>
      </c>
      <c r="G31" s="88">
        <v>42897</v>
      </c>
      <c r="H31" s="88">
        <v>42900</v>
      </c>
      <c r="I31" s="16">
        <f t="shared" si="1"/>
        <v>3</v>
      </c>
      <c r="J31" s="91">
        <v>165</v>
      </c>
    </row>
    <row r="32" spans="1:10">
      <c r="A32" s="85" t="s">
        <v>58</v>
      </c>
      <c r="B32" s="16" t="s">
        <v>20</v>
      </c>
      <c r="C32" s="86" t="s">
        <v>88</v>
      </c>
      <c r="D32" s="86" t="s">
        <v>116</v>
      </c>
      <c r="E32" s="86"/>
      <c r="F32" s="16" t="str">
        <f t="shared" si="0"/>
        <v>JUIN</v>
      </c>
      <c r="G32" s="94">
        <v>42901</v>
      </c>
      <c r="H32" s="88">
        <v>42904</v>
      </c>
      <c r="I32" s="16">
        <f t="shared" si="1"/>
        <v>3</v>
      </c>
      <c r="J32" s="89">
        <v>166</v>
      </c>
    </row>
    <row r="33" spans="1:10">
      <c r="A33" s="85" t="s">
        <v>59</v>
      </c>
      <c r="B33" s="16" t="s">
        <v>20</v>
      </c>
      <c r="C33" s="86" t="s">
        <v>88</v>
      </c>
      <c r="D33" s="96" t="s">
        <v>117</v>
      </c>
      <c r="E33" s="16"/>
      <c r="F33" s="16" t="str">
        <f t="shared" si="0"/>
        <v>MAI</v>
      </c>
      <c r="G33" s="88">
        <v>42885</v>
      </c>
      <c r="H33" s="88">
        <v>42887</v>
      </c>
      <c r="I33" s="16">
        <f t="shared" si="1"/>
        <v>2</v>
      </c>
      <c r="J33" s="89">
        <v>170</v>
      </c>
    </row>
    <row r="34" spans="1:10">
      <c r="A34" s="85" t="s">
        <v>59</v>
      </c>
      <c r="B34" s="16" t="s">
        <v>20</v>
      </c>
      <c r="C34" s="86" t="s">
        <v>88</v>
      </c>
      <c r="D34" s="96" t="s">
        <v>117</v>
      </c>
      <c r="E34" s="16"/>
      <c r="F34" s="16" t="str">
        <f t="shared" si="0"/>
        <v>JUIN</v>
      </c>
      <c r="G34" s="88">
        <v>42887</v>
      </c>
      <c r="H34" s="88">
        <v>42890</v>
      </c>
      <c r="I34" s="16">
        <f t="shared" si="1"/>
        <v>3</v>
      </c>
      <c r="J34" s="89">
        <v>170</v>
      </c>
    </row>
    <row r="35" spans="1:10">
      <c r="A35" s="85" t="s">
        <v>59</v>
      </c>
      <c r="B35" s="16" t="s">
        <v>20</v>
      </c>
      <c r="C35" s="86" t="s">
        <v>74</v>
      </c>
      <c r="D35" s="86" t="s">
        <v>118</v>
      </c>
      <c r="E35" s="16"/>
      <c r="F35" s="16" t="str">
        <f t="shared" si="0"/>
        <v>JUIN</v>
      </c>
      <c r="G35" s="94">
        <v>42898</v>
      </c>
      <c r="H35" s="88">
        <v>42900</v>
      </c>
      <c r="I35" s="16">
        <f t="shared" si="1"/>
        <v>2</v>
      </c>
      <c r="J35" s="89">
        <v>169.4</v>
      </c>
    </row>
    <row r="36" spans="1:10">
      <c r="A36" s="85" t="s">
        <v>60</v>
      </c>
      <c r="B36" s="16" t="s">
        <v>20</v>
      </c>
      <c r="C36" s="86" t="s">
        <v>88</v>
      </c>
      <c r="D36" s="96" t="s">
        <v>119</v>
      </c>
      <c r="E36" s="96"/>
      <c r="F36" s="16" t="str">
        <f t="shared" si="0"/>
        <v>MAI</v>
      </c>
      <c r="G36" s="94">
        <v>42886</v>
      </c>
      <c r="H36" s="88">
        <v>42887</v>
      </c>
      <c r="I36" s="16">
        <f t="shared" si="1"/>
        <v>1</v>
      </c>
      <c r="J36" s="89">
        <v>176</v>
      </c>
    </row>
    <row r="37" spans="1:10">
      <c r="A37" s="85" t="s">
        <v>60</v>
      </c>
      <c r="B37" s="16" t="s">
        <v>20</v>
      </c>
      <c r="C37" s="86" t="s">
        <v>88</v>
      </c>
      <c r="D37" s="96" t="s">
        <v>119</v>
      </c>
      <c r="E37" s="96"/>
      <c r="F37" s="16" t="str">
        <f t="shared" si="0"/>
        <v>JUIN</v>
      </c>
      <c r="G37" s="94">
        <v>42887</v>
      </c>
      <c r="H37" s="88">
        <v>42890</v>
      </c>
      <c r="I37" s="16">
        <f t="shared" si="1"/>
        <v>3</v>
      </c>
      <c r="J37" s="89">
        <v>176</v>
      </c>
    </row>
    <row r="38" spans="1:10">
      <c r="A38" s="85" t="s">
        <v>64</v>
      </c>
      <c r="B38" s="16" t="s">
        <v>20</v>
      </c>
      <c r="C38" s="86" t="s">
        <v>88</v>
      </c>
      <c r="D38" s="96" t="s">
        <v>120</v>
      </c>
      <c r="E38" s="96"/>
      <c r="F38" s="16" t="str">
        <f t="shared" si="0"/>
        <v>JUIN</v>
      </c>
      <c r="G38" s="94">
        <v>42912</v>
      </c>
      <c r="H38" s="88">
        <v>42916</v>
      </c>
      <c r="I38" s="16">
        <f t="shared" si="1"/>
        <v>4</v>
      </c>
      <c r="J38" s="89">
        <v>175</v>
      </c>
    </row>
    <row r="39" spans="1:10">
      <c r="A39" s="85" t="s">
        <v>57</v>
      </c>
      <c r="B39" s="16" t="s">
        <v>20</v>
      </c>
      <c r="C39" s="86" t="s">
        <v>88</v>
      </c>
      <c r="D39" s="96" t="s">
        <v>121</v>
      </c>
      <c r="E39" s="16"/>
      <c r="F39" s="16" t="str">
        <f t="shared" si="0"/>
        <v>JUIN</v>
      </c>
      <c r="G39" s="92">
        <v>42906</v>
      </c>
      <c r="H39" s="88">
        <v>42909</v>
      </c>
      <c r="I39" s="16">
        <f t="shared" si="1"/>
        <v>3</v>
      </c>
      <c r="J39" s="93">
        <v>179</v>
      </c>
    </row>
    <row r="40" spans="1:10">
      <c r="A40" s="85" t="s">
        <v>61</v>
      </c>
      <c r="B40" s="16" t="s">
        <v>20</v>
      </c>
      <c r="C40" s="86" t="s">
        <v>88</v>
      </c>
      <c r="D40" s="96" t="s">
        <v>122</v>
      </c>
      <c r="E40" s="86"/>
      <c r="F40" s="16" t="str">
        <f t="shared" si="0"/>
        <v>JUIN</v>
      </c>
      <c r="G40" s="94">
        <v>42894</v>
      </c>
      <c r="H40" s="88">
        <v>42897</v>
      </c>
      <c r="I40" s="16">
        <f t="shared" si="1"/>
        <v>3</v>
      </c>
      <c r="J40" s="89">
        <v>180</v>
      </c>
    </row>
    <row r="41" spans="1:10">
      <c r="A41" s="85" t="s">
        <v>61</v>
      </c>
      <c r="B41" s="16" t="s">
        <v>20</v>
      </c>
      <c r="C41" s="86" t="s">
        <v>88</v>
      </c>
      <c r="D41" s="86" t="s">
        <v>123</v>
      </c>
      <c r="E41" s="96"/>
      <c r="F41" s="16" t="str">
        <f t="shared" si="0"/>
        <v>JUIN</v>
      </c>
      <c r="G41" s="94">
        <v>42891</v>
      </c>
      <c r="H41" s="94">
        <v>42894</v>
      </c>
      <c r="I41" s="16">
        <f t="shared" si="1"/>
        <v>3</v>
      </c>
      <c r="J41" s="95">
        <v>180</v>
      </c>
    </row>
    <row r="42" spans="1:10">
      <c r="A42" s="85" t="s">
        <v>62</v>
      </c>
      <c r="B42" s="16" t="s">
        <v>20</v>
      </c>
      <c r="C42" s="86" t="s">
        <v>74</v>
      </c>
      <c r="D42" s="16" t="s">
        <v>124</v>
      </c>
      <c r="E42" s="96"/>
      <c r="F42" s="16" t="str">
        <f t="shared" si="0"/>
        <v>JUIN</v>
      </c>
      <c r="G42" s="94">
        <v>42894</v>
      </c>
      <c r="H42" s="88">
        <v>42897</v>
      </c>
      <c r="I42" s="16">
        <f t="shared" si="1"/>
        <v>3</v>
      </c>
      <c r="J42" s="89">
        <v>185</v>
      </c>
    </row>
    <row r="43" spans="1:10">
      <c r="A43" s="85" t="s">
        <v>62</v>
      </c>
      <c r="B43" s="16" t="s">
        <v>20</v>
      </c>
      <c r="C43" s="86" t="s">
        <v>88</v>
      </c>
      <c r="D43" s="96" t="s">
        <v>125</v>
      </c>
      <c r="E43" s="86"/>
      <c r="F43" s="16" t="str">
        <f t="shared" si="0"/>
        <v>JUIN</v>
      </c>
      <c r="G43" s="94">
        <v>42907</v>
      </c>
      <c r="H43" s="88">
        <v>42910</v>
      </c>
      <c r="I43" s="16">
        <f t="shared" si="1"/>
        <v>3</v>
      </c>
      <c r="J43" s="89">
        <v>189</v>
      </c>
    </row>
    <row r="44" spans="1:10">
      <c r="A44" s="85" t="s">
        <v>63</v>
      </c>
      <c r="B44" s="16" t="s">
        <v>20</v>
      </c>
      <c r="C44" s="86" t="s">
        <v>88</v>
      </c>
      <c r="D44" s="96" t="s">
        <v>126</v>
      </c>
      <c r="E44" s="16"/>
      <c r="F44" s="16" t="str">
        <f t="shared" si="0"/>
        <v>JUIN</v>
      </c>
      <c r="G44" s="88">
        <v>42907</v>
      </c>
      <c r="H44" s="88">
        <v>42910</v>
      </c>
      <c r="I44" s="16">
        <f t="shared" si="1"/>
        <v>3</v>
      </c>
      <c r="J44" s="91">
        <v>194</v>
      </c>
    </row>
    <row r="45" spans="1:10">
      <c r="A45" s="85" t="s">
        <v>56</v>
      </c>
      <c r="B45" s="16" t="s">
        <v>20</v>
      </c>
      <c r="C45" s="86" t="s">
        <v>88</v>
      </c>
      <c r="D45" s="96" t="s">
        <v>127</v>
      </c>
      <c r="E45" s="86"/>
      <c r="F45" s="16" t="str">
        <f t="shared" si="0"/>
        <v>MAI</v>
      </c>
      <c r="G45" s="92">
        <v>42884</v>
      </c>
      <c r="H45" s="88">
        <v>42887</v>
      </c>
      <c r="I45" s="16">
        <f t="shared" si="1"/>
        <v>3</v>
      </c>
      <c r="J45" s="93">
        <v>194</v>
      </c>
    </row>
    <row r="46" spans="1:10">
      <c r="A46" s="85" t="s">
        <v>57</v>
      </c>
      <c r="B46" s="16" t="s">
        <v>20</v>
      </c>
      <c r="C46" s="86" t="s">
        <v>74</v>
      </c>
      <c r="D46" s="86" t="s">
        <v>128</v>
      </c>
      <c r="E46" s="96"/>
      <c r="F46" s="16" t="str">
        <f t="shared" si="0"/>
        <v>MAI</v>
      </c>
      <c r="G46" s="88">
        <v>42884</v>
      </c>
      <c r="H46" s="88">
        <v>42887</v>
      </c>
      <c r="I46" s="16">
        <f t="shared" si="1"/>
        <v>3</v>
      </c>
      <c r="J46" s="89">
        <v>199.2</v>
      </c>
    </row>
    <row r="47" spans="1:10">
      <c r="A47" s="85" t="s">
        <v>61</v>
      </c>
      <c r="B47" s="16" t="s">
        <v>20</v>
      </c>
      <c r="C47" s="86" t="s">
        <v>74</v>
      </c>
      <c r="D47" s="16" t="s">
        <v>129</v>
      </c>
      <c r="E47" s="86"/>
      <c r="F47" s="16" t="str">
        <f t="shared" si="0"/>
        <v>JUIN</v>
      </c>
      <c r="G47" s="94">
        <v>42913</v>
      </c>
      <c r="H47" s="88">
        <v>42915</v>
      </c>
      <c r="I47" s="16">
        <f t="shared" si="1"/>
        <v>2</v>
      </c>
      <c r="J47" s="89">
        <v>200</v>
      </c>
    </row>
    <row r="48" spans="1:10">
      <c r="A48" s="85" t="s">
        <v>59</v>
      </c>
      <c r="B48" s="16" t="s">
        <v>20</v>
      </c>
      <c r="C48" s="86" t="s">
        <v>88</v>
      </c>
      <c r="D48" s="96" t="s">
        <v>130</v>
      </c>
      <c r="E48" s="16"/>
      <c r="F48" s="16" t="str">
        <f t="shared" si="0"/>
        <v>JUIN</v>
      </c>
      <c r="G48" s="92">
        <v>42912</v>
      </c>
      <c r="H48" s="88">
        <v>42916</v>
      </c>
      <c r="I48" s="16">
        <f t="shared" si="1"/>
        <v>4</v>
      </c>
      <c r="J48" s="93">
        <v>213</v>
      </c>
    </row>
    <row r="49" spans="1:10">
      <c r="A49" s="85" t="s">
        <v>59</v>
      </c>
      <c r="B49" s="16" t="s">
        <v>20</v>
      </c>
      <c r="C49" s="86" t="s">
        <v>74</v>
      </c>
      <c r="D49" s="16" t="s">
        <v>131</v>
      </c>
      <c r="E49" s="16"/>
      <c r="F49" s="16" t="str">
        <f t="shared" si="0"/>
        <v>JUIN</v>
      </c>
      <c r="G49" s="88">
        <v>42905</v>
      </c>
      <c r="H49" s="88">
        <v>42908</v>
      </c>
      <c r="I49" s="16">
        <f t="shared" si="1"/>
        <v>3</v>
      </c>
      <c r="J49" s="89">
        <v>216.71</v>
      </c>
    </row>
    <row r="50" spans="1:10">
      <c r="A50" s="85" t="s">
        <v>65</v>
      </c>
      <c r="B50" s="16" t="s">
        <v>20</v>
      </c>
      <c r="C50" s="86" t="s">
        <v>88</v>
      </c>
      <c r="D50" s="96" t="s">
        <v>132</v>
      </c>
      <c r="E50" s="16"/>
      <c r="F50" s="16" t="str">
        <f t="shared" si="0"/>
        <v>JUIN</v>
      </c>
      <c r="G50" s="88">
        <v>42910</v>
      </c>
      <c r="H50" s="88">
        <v>42913</v>
      </c>
      <c r="I50" s="16">
        <f t="shared" si="1"/>
        <v>3</v>
      </c>
      <c r="J50" s="89">
        <v>222</v>
      </c>
    </row>
    <row r="51" spans="1:10">
      <c r="A51" s="85" t="s">
        <v>58</v>
      </c>
      <c r="B51" s="16" t="s">
        <v>20</v>
      </c>
      <c r="C51" s="86" t="s">
        <v>88</v>
      </c>
      <c r="D51" s="96" t="s">
        <v>133</v>
      </c>
      <c r="E51" s="86"/>
      <c r="F51" s="16" t="str">
        <f t="shared" si="0"/>
        <v>JUIN</v>
      </c>
      <c r="G51" s="94">
        <v>42905</v>
      </c>
      <c r="H51" s="88">
        <v>42909</v>
      </c>
      <c r="I51" s="16">
        <f t="shared" si="1"/>
        <v>4</v>
      </c>
      <c r="J51" s="89">
        <v>222</v>
      </c>
    </row>
    <row r="52" spans="1:10">
      <c r="A52" s="85" t="s">
        <v>63</v>
      </c>
      <c r="B52" s="16" t="s">
        <v>20</v>
      </c>
      <c r="C52" s="86" t="s">
        <v>88</v>
      </c>
      <c r="D52" s="96" t="s">
        <v>134</v>
      </c>
      <c r="E52" s="96"/>
      <c r="F52" s="16" t="str">
        <f t="shared" si="0"/>
        <v>JUIN</v>
      </c>
      <c r="G52" s="94">
        <v>42903</v>
      </c>
      <c r="H52" s="88">
        <v>42907</v>
      </c>
      <c r="I52" s="16">
        <f t="shared" si="1"/>
        <v>4</v>
      </c>
      <c r="J52" s="95">
        <v>223</v>
      </c>
    </row>
    <row r="53" spans="1:10">
      <c r="A53" s="85" t="s">
        <v>59</v>
      </c>
      <c r="B53" s="16" t="s">
        <v>20</v>
      </c>
      <c r="C53" s="86" t="s">
        <v>88</v>
      </c>
      <c r="D53" s="96" t="s">
        <v>135</v>
      </c>
      <c r="E53" s="96"/>
      <c r="F53" s="16" t="str">
        <f t="shared" si="0"/>
        <v>JUIN</v>
      </c>
      <c r="G53" s="88">
        <v>42908</v>
      </c>
      <c r="H53" s="88">
        <v>42912</v>
      </c>
      <c r="I53" s="16">
        <f t="shared" si="1"/>
        <v>4</v>
      </c>
      <c r="J53" s="89">
        <v>232</v>
      </c>
    </row>
    <row r="54" spans="1:10">
      <c r="A54" s="85" t="s">
        <v>58</v>
      </c>
      <c r="B54" s="16" t="s">
        <v>20</v>
      </c>
      <c r="C54" s="86" t="s">
        <v>88</v>
      </c>
      <c r="D54" s="86" t="s">
        <v>136</v>
      </c>
      <c r="E54" s="16"/>
      <c r="F54" s="16" t="str">
        <f t="shared" si="0"/>
        <v>JUIN</v>
      </c>
      <c r="G54" s="88">
        <v>42890</v>
      </c>
      <c r="H54" s="88">
        <v>42895</v>
      </c>
      <c r="I54" s="16">
        <f t="shared" si="1"/>
        <v>5</v>
      </c>
      <c r="J54" s="91">
        <v>232</v>
      </c>
    </row>
    <row r="55" spans="1:10">
      <c r="A55" s="85" t="s">
        <v>63</v>
      </c>
      <c r="B55" s="16" t="s">
        <v>20</v>
      </c>
      <c r="C55" s="86" t="s">
        <v>74</v>
      </c>
      <c r="D55" s="86" t="s">
        <v>137</v>
      </c>
      <c r="E55" s="86"/>
      <c r="F55" s="16" t="str">
        <f t="shared" si="0"/>
        <v>JUIN</v>
      </c>
      <c r="G55" s="94">
        <v>42894</v>
      </c>
      <c r="H55" s="88">
        <v>42896</v>
      </c>
      <c r="I55" s="16">
        <f t="shared" si="1"/>
        <v>2</v>
      </c>
      <c r="J55" s="89">
        <v>232.48</v>
      </c>
    </row>
    <row r="56" spans="1:10">
      <c r="A56" s="85" t="s">
        <v>62</v>
      </c>
      <c r="B56" s="16" t="s">
        <v>20</v>
      </c>
      <c r="C56" s="86" t="s">
        <v>74</v>
      </c>
      <c r="D56" s="16" t="s">
        <v>138</v>
      </c>
      <c r="E56" s="16"/>
      <c r="F56" s="16" t="str">
        <f t="shared" si="0"/>
        <v>JUIN</v>
      </c>
      <c r="G56" s="92">
        <v>42912</v>
      </c>
      <c r="H56" s="88">
        <v>42915</v>
      </c>
      <c r="I56" s="16">
        <f t="shared" si="1"/>
        <v>3</v>
      </c>
      <c r="J56" s="89">
        <v>245</v>
      </c>
    </row>
    <row r="57" spans="1:10">
      <c r="A57" s="85" t="s">
        <v>56</v>
      </c>
      <c r="B57" s="16" t="s">
        <v>20</v>
      </c>
      <c r="C57" s="86" t="s">
        <v>88</v>
      </c>
      <c r="D57" s="16" t="s">
        <v>139</v>
      </c>
      <c r="E57" s="86"/>
      <c r="F57" s="16" t="str">
        <f t="shared" si="0"/>
        <v>JUIN</v>
      </c>
      <c r="G57" s="94">
        <v>42898</v>
      </c>
      <c r="H57" s="88">
        <v>42902</v>
      </c>
      <c r="I57" s="16">
        <f t="shared" si="1"/>
        <v>4</v>
      </c>
      <c r="J57" s="89">
        <v>246</v>
      </c>
    </row>
    <row r="58" spans="1:10">
      <c r="A58" s="85" t="s">
        <v>56</v>
      </c>
      <c r="B58" s="16" t="s">
        <v>20</v>
      </c>
      <c r="C58" s="86" t="s">
        <v>88</v>
      </c>
      <c r="D58" s="16" t="s">
        <v>140</v>
      </c>
      <c r="E58" s="16"/>
      <c r="F58" s="16" t="str">
        <f t="shared" si="0"/>
        <v>JUIN</v>
      </c>
      <c r="G58" s="94">
        <v>42906</v>
      </c>
      <c r="H58" s="88">
        <v>42909</v>
      </c>
      <c r="I58" s="16">
        <f t="shared" si="1"/>
        <v>3</v>
      </c>
      <c r="J58" s="95">
        <v>251</v>
      </c>
    </row>
    <row r="59" spans="1:10">
      <c r="A59" s="85" t="s">
        <v>61</v>
      </c>
      <c r="B59" s="16" t="s">
        <v>20</v>
      </c>
      <c r="C59" s="86" t="s">
        <v>88</v>
      </c>
      <c r="D59" s="96" t="s">
        <v>141</v>
      </c>
      <c r="E59" s="16"/>
      <c r="F59" s="16" t="str">
        <f t="shared" si="0"/>
        <v>JUIN</v>
      </c>
      <c r="G59" s="88">
        <v>42903</v>
      </c>
      <c r="H59" s="88">
        <v>42906</v>
      </c>
      <c r="I59" s="16">
        <f t="shared" si="1"/>
        <v>3</v>
      </c>
      <c r="J59" s="89">
        <v>251</v>
      </c>
    </row>
    <row r="60" spans="1:10">
      <c r="A60" s="85" t="s">
        <v>59</v>
      </c>
      <c r="B60" s="16" t="s">
        <v>20</v>
      </c>
      <c r="C60" s="86" t="s">
        <v>74</v>
      </c>
      <c r="D60" s="96" t="s">
        <v>142</v>
      </c>
      <c r="E60" s="96"/>
      <c r="F60" s="16" t="str">
        <f t="shared" si="0"/>
        <v>JUIN</v>
      </c>
      <c r="G60" s="92">
        <v>42900</v>
      </c>
      <c r="H60" s="88">
        <v>42904</v>
      </c>
      <c r="I60" s="16">
        <f t="shared" si="1"/>
        <v>4</v>
      </c>
      <c r="J60" s="89">
        <v>259.04000000000002</v>
      </c>
    </row>
    <row r="61" spans="1:10">
      <c r="A61" s="85" t="s">
        <v>56</v>
      </c>
      <c r="B61" s="16" t="s">
        <v>20</v>
      </c>
      <c r="C61" s="86" t="s">
        <v>74</v>
      </c>
      <c r="D61" s="86" t="s">
        <v>143</v>
      </c>
      <c r="E61" s="86"/>
      <c r="F61" s="16" t="str">
        <f t="shared" si="0"/>
        <v>JUIN</v>
      </c>
      <c r="G61" s="92">
        <v>42913</v>
      </c>
      <c r="H61" s="88">
        <v>42916</v>
      </c>
      <c r="I61" s="16">
        <f t="shared" si="1"/>
        <v>3</v>
      </c>
      <c r="J61" s="89">
        <v>269</v>
      </c>
    </row>
    <row r="62" spans="1:10">
      <c r="A62" s="85" t="s">
        <v>60</v>
      </c>
      <c r="B62" s="16" t="s">
        <v>20</v>
      </c>
      <c r="C62" s="86" t="s">
        <v>74</v>
      </c>
      <c r="D62" s="16" t="s">
        <v>144</v>
      </c>
      <c r="E62" s="16"/>
      <c r="F62" s="16" t="str">
        <f t="shared" si="0"/>
        <v>JUIN</v>
      </c>
      <c r="G62" s="88">
        <v>42897</v>
      </c>
      <c r="H62" s="88">
        <v>42902</v>
      </c>
      <c r="I62" s="16">
        <f t="shared" si="1"/>
        <v>5</v>
      </c>
      <c r="J62" s="89">
        <v>279</v>
      </c>
    </row>
    <row r="63" spans="1:10">
      <c r="A63" s="85" t="s">
        <v>59</v>
      </c>
      <c r="B63" s="16" t="s">
        <v>20</v>
      </c>
      <c r="C63" s="86" t="s">
        <v>88</v>
      </c>
      <c r="D63" s="86" t="s">
        <v>145</v>
      </c>
      <c r="E63" s="96"/>
      <c r="F63" s="16" t="str">
        <f t="shared" si="0"/>
        <v>JUIN</v>
      </c>
      <c r="G63" s="88">
        <v>42891</v>
      </c>
      <c r="H63" s="88">
        <v>42897</v>
      </c>
      <c r="I63" s="16">
        <f t="shared" si="1"/>
        <v>6</v>
      </c>
      <c r="J63" s="89">
        <v>280</v>
      </c>
    </row>
    <row r="64" spans="1:10">
      <c r="A64" s="85" t="s">
        <v>61</v>
      </c>
      <c r="B64" s="16" t="s">
        <v>20</v>
      </c>
      <c r="C64" s="86" t="s">
        <v>74</v>
      </c>
      <c r="D64" s="86" t="s">
        <v>146</v>
      </c>
      <c r="E64" s="86"/>
      <c r="F64" s="16" t="str">
        <f t="shared" si="0"/>
        <v>JUIN</v>
      </c>
      <c r="G64" s="94">
        <v>42908</v>
      </c>
      <c r="H64" s="88">
        <v>42911</v>
      </c>
      <c r="I64" s="16">
        <f t="shared" si="1"/>
        <v>3</v>
      </c>
      <c r="J64" s="89">
        <v>287</v>
      </c>
    </row>
    <row r="65" spans="1:10">
      <c r="A65" s="85" t="s">
        <v>57</v>
      </c>
      <c r="B65" s="16" t="s">
        <v>20</v>
      </c>
      <c r="C65" s="86" t="s">
        <v>88</v>
      </c>
      <c r="D65" s="86" t="s">
        <v>147</v>
      </c>
      <c r="E65" s="16"/>
      <c r="F65" s="16" t="str">
        <f t="shared" ref="F65:F128" si="2">IF(G65="","",CHOOSE(MONTH(G65),"JANVIER","FEVRIER","MARS","AVRIL","MAI","JUIN","JUILLET","AOUT","SEPTEMBRE","OCTOBRE","NOVEMBRE","DECEMBRE"))</f>
        <v>JUIN</v>
      </c>
      <c r="G65" s="92">
        <v>42895</v>
      </c>
      <c r="H65" s="88">
        <v>42900</v>
      </c>
      <c r="I65" s="16">
        <f t="shared" ref="I65:I132" si="3">H65-G65</f>
        <v>5</v>
      </c>
      <c r="J65" s="89">
        <v>289</v>
      </c>
    </row>
    <row r="66" spans="1:10">
      <c r="A66" s="85" t="s">
        <v>62</v>
      </c>
      <c r="B66" s="16" t="s">
        <v>20</v>
      </c>
      <c r="C66" s="86" t="s">
        <v>74</v>
      </c>
      <c r="D66" s="86" t="s">
        <v>148</v>
      </c>
      <c r="E66" s="86"/>
      <c r="F66" s="16" t="str">
        <f t="shared" si="2"/>
        <v>JUIN</v>
      </c>
      <c r="G66" s="88">
        <v>42889</v>
      </c>
      <c r="H66" s="88">
        <v>42894</v>
      </c>
      <c r="I66" s="16">
        <f t="shared" si="3"/>
        <v>5</v>
      </c>
      <c r="J66" s="89">
        <v>295</v>
      </c>
    </row>
    <row r="67" spans="1:10">
      <c r="A67" s="85" t="s">
        <v>61</v>
      </c>
      <c r="B67" s="16" t="s">
        <v>20</v>
      </c>
      <c r="C67" s="86" t="s">
        <v>74</v>
      </c>
      <c r="D67" s="86" t="s">
        <v>149</v>
      </c>
      <c r="E67" s="96"/>
      <c r="F67" s="16" t="str">
        <f t="shared" si="2"/>
        <v>JUIN</v>
      </c>
      <c r="G67" s="92">
        <v>42900</v>
      </c>
      <c r="H67" s="88">
        <v>42903</v>
      </c>
      <c r="I67" s="16">
        <f t="shared" si="3"/>
        <v>3</v>
      </c>
      <c r="J67" s="93">
        <v>314</v>
      </c>
    </row>
    <row r="68" spans="1:10">
      <c r="A68" s="85" t="s">
        <v>62</v>
      </c>
      <c r="B68" s="16" t="s">
        <v>20</v>
      </c>
      <c r="C68" s="86" t="s">
        <v>74</v>
      </c>
      <c r="D68" s="86" t="s">
        <v>150</v>
      </c>
      <c r="E68" s="96"/>
      <c r="F68" s="16" t="str">
        <f t="shared" si="2"/>
        <v>JUIN</v>
      </c>
      <c r="G68" s="92">
        <v>42899</v>
      </c>
      <c r="H68" s="88">
        <v>42903</v>
      </c>
      <c r="I68" s="16">
        <f t="shared" si="3"/>
        <v>4</v>
      </c>
      <c r="J68" s="93">
        <v>341</v>
      </c>
    </row>
    <row r="69" spans="1:10">
      <c r="A69" s="85" t="s">
        <v>56</v>
      </c>
      <c r="B69" s="16" t="s">
        <v>20</v>
      </c>
      <c r="C69" s="86" t="s">
        <v>88</v>
      </c>
      <c r="D69" s="86" t="s">
        <v>151</v>
      </c>
      <c r="E69" s="96"/>
      <c r="F69" s="16" t="str">
        <f t="shared" si="2"/>
        <v>JUIN</v>
      </c>
      <c r="G69" s="92">
        <v>42888</v>
      </c>
      <c r="H69" s="88">
        <v>42891</v>
      </c>
      <c r="I69" s="16">
        <f t="shared" si="3"/>
        <v>3</v>
      </c>
      <c r="J69" s="93">
        <v>367</v>
      </c>
    </row>
    <row r="70" spans="1:10">
      <c r="A70" s="85" t="s">
        <v>61</v>
      </c>
      <c r="B70" s="16" t="s">
        <v>20</v>
      </c>
      <c r="C70" s="86" t="s">
        <v>74</v>
      </c>
      <c r="D70" s="86" t="s">
        <v>152</v>
      </c>
      <c r="E70" s="16"/>
      <c r="F70" s="16" t="str">
        <f t="shared" si="2"/>
        <v>JUIN</v>
      </c>
      <c r="G70" s="92">
        <v>42897</v>
      </c>
      <c r="H70" s="88">
        <v>42900</v>
      </c>
      <c r="I70" s="16">
        <f t="shared" si="3"/>
        <v>3</v>
      </c>
      <c r="J70" s="89">
        <v>380</v>
      </c>
    </row>
    <row r="71" spans="1:10">
      <c r="A71" s="85" t="s">
        <v>60</v>
      </c>
      <c r="B71" s="16" t="s">
        <v>20</v>
      </c>
      <c r="C71" s="86" t="s">
        <v>74</v>
      </c>
      <c r="D71" s="86" t="s">
        <v>153</v>
      </c>
      <c r="E71" s="96"/>
      <c r="F71" s="16" t="str">
        <f t="shared" si="2"/>
        <v>JUIN</v>
      </c>
      <c r="G71" s="94">
        <v>42905</v>
      </c>
      <c r="H71" s="88">
        <v>42911</v>
      </c>
      <c r="I71" s="16">
        <f t="shared" si="3"/>
        <v>6</v>
      </c>
      <c r="J71" s="89">
        <v>447.49</v>
      </c>
    </row>
    <row r="72" spans="1:10">
      <c r="A72" s="85" t="s">
        <v>56</v>
      </c>
      <c r="B72" s="16" t="s">
        <v>20</v>
      </c>
      <c r="C72" s="86" t="s">
        <v>88</v>
      </c>
      <c r="D72" s="86" t="s">
        <v>154</v>
      </c>
      <c r="E72" s="16"/>
      <c r="F72" s="16" t="str">
        <f t="shared" si="2"/>
        <v>JUIN</v>
      </c>
      <c r="G72" s="88">
        <v>42891</v>
      </c>
      <c r="H72" s="88">
        <v>42896</v>
      </c>
      <c r="I72" s="16">
        <f t="shared" si="3"/>
        <v>5</v>
      </c>
      <c r="J72" s="91">
        <v>525</v>
      </c>
    </row>
    <row r="73" spans="1:10">
      <c r="A73" s="85" t="s">
        <v>63</v>
      </c>
      <c r="B73" s="16" t="s">
        <v>22</v>
      </c>
      <c r="C73" s="86" t="s">
        <v>74</v>
      </c>
      <c r="D73" s="86" t="s">
        <v>155</v>
      </c>
      <c r="E73" s="86"/>
      <c r="F73" s="16" t="str">
        <f t="shared" si="2"/>
        <v>JUIN</v>
      </c>
      <c r="G73" s="94">
        <v>42894</v>
      </c>
      <c r="H73" s="88">
        <v>42898</v>
      </c>
      <c r="I73" s="16">
        <f t="shared" si="3"/>
        <v>4</v>
      </c>
      <c r="J73" s="89">
        <v>264</v>
      </c>
    </row>
    <row r="74" spans="1:10">
      <c r="A74" s="85" t="s">
        <v>63</v>
      </c>
      <c r="B74" s="16" t="s">
        <v>20</v>
      </c>
      <c r="C74" s="86" t="s">
        <v>88</v>
      </c>
      <c r="D74" s="86" t="s">
        <v>156</v>
      </c>
      <c r="E74" s="86"/>
      <c r="F74" s="16" t="str">
        <f t="shared" si="2"/>
        <v>JUIN</v>
      </c>
      <c r="G74" s="94">
        <v>42910</v>
      </c>
      <c r="H74" s="88">
        <v>42917</v>
      </c>
      <c r="I74" s="16">
        <f t="shared" si="3"/>
        <v>7</v>
      </c>
      <c r="J74" s="95">
        <v>62.26</v>
      </c>
    </row>
    <row r="75" spans="1:10">
      <c r="A75" s="85" t="s">
        <v>66</v>
      </c>
      <c r="B75" s="16" t="s">
        <v>20</v>
      </c>
      <c r="C75" s="86" t="s">
        <v>88</v>
      </c>
      <c r="D75" s="86" t="s">
        <v>157</v>
      </c>
      <c r="E75" s="86"/>
      <c r="F75" s="16" t="str">
        <f t="shared" si="2"/>
        <v>JUILLET</v>
      </c>
      <c r="G75" s="92">
        <v>42923</v>
      </c>
      <c r="H75" s="88">
        <v>42926</v>
      </c>
      <c r="I75" s="16">
        <f t="shared" si="3"/>
        <v>3</v>
      </c>
      <c r="J75" s="89">
        <v>87</v>
      </c>
    </row>
    <row r="76" spans="1:10">
      <c r="A76" s="85" t="s">
        <v>66</v>
      </c>
      <c r="B76" s="16" t="s">
        <v>20</v>
      </c>
      <c r="C76" s="86" t="s">
        <v>88</v>
      </c>
      <c r="D76" s="86" t="s">
        <v>158</v>
      </c>
      <c r="E76" s="96"/>
      <c r="F76" s="16" t="str">
        <f t="shared" si="2"/>
        <v>JUILLET</v>
      </c>
      <c r="G76" s="92">
        <v>42928</v>
      </c>
      <c r="H76" s="88">
        <v>42931</v>
      </c>
      <c r="I76" s="16">
        <f t="shared" si="3"/>
        <v>3</v>
      </c>
      <c r="J76" s="89">
        <v>105</v>
      </c>
    </row>
    <row r="77" spans="1:10">
      <c r="A77" s="85" t="s">
        <v>59</v>
      </c>
      <c r="B77" s="16" t="s">
        <v>20</v>
      </c>
      <c r="C77" s="86" t="s">
        <v>88</v>
      </c>
      <c r="D77" s="86" t="s">
        <v>159</v>
      </c>
      <c r="E77" s="86"/>
      <c r="F77" s="16" t="str">
        <f t="shared" si="2"/>
        <v>JUILLET</v>
      </c>
      <c r="G77" s="92">
        <v>42923</v>
      </c>
      <c r="H77" s="88">
        <v>42925</v>
      </c>
      <c r="I77" s="16">
        <f t="shared" si="3"/>
        <v>2</v>
      </c>
      <c r="J77" s="93">
        <v>106</v>
      </c>
    </row>
    <row r="78" spans="1:10">
      <c r="A78" s="85" t="s">
        <v>59</v>
      </c>
      <c r="B78" s="16" t="s">
        <v>20</v>
      </c>
      <c r="C78" s="86" t="s">
        <v>88</v>
      </c>
      <c r="D78" s="86" t="s">
        <v>160</v>
      </c>
      <c r="E78" s="96"/>
      <c r="F78" s="16" t="str">
        <f t="shared" si="2"/>
        <v>JUIN</v>
      </c>
      <c r="G78" s="88">
        <v>42916</v>
      </c>
      <c r="H78" s="88">
        <v>42917</v>
      </c>
      <c r="I78" s="16">
        <f t="shared" si="3"/>
        <v>1</v>
      </c>
      <c r="J78" s="89">
        <v>116</v>
      </c>
    </row>
    <row r="79" spans="1:10">
      <c r="A79" s="85" t="s">
        <v>59</v>
      </c>
      <c r="B79" s="16" t="s">
        <v>20</v>
      </c>
      <c r="C79" s="86" t="s">
        <v>88</v>
      </c>
      <c r="D79" s="86" t="s">
        <v>160</v>
      </c>
      <c r="E79" s="96"/>
      <c r="F79" s="16" t="str">
        <f t="shared" si="2"/>
        <v>JUILLET</v>
      </c>
      <c r="G79" s="88">
        <v>42917</v>
      </c>
      <c r="H79" s="88">
        <v>42918</v>
      </c>
      <c r="I79" s="16">
        <f t="shared" si="3"/>
        <v>1</v>
      </c>
      <c r="J79" s="89">
        <v>116</v>
      </c>
    </row>
    <row r="80" spans="1:10">
      <c r="A80" s="85" t="s">
        <v>64</v>
      </c>
      <c r="B80" s="16" t="s">
        <v>20</v>
      </c>
      <c r="C80" s="86" t="s">
        <v>74</v>
      </c>
      <c r="D80" s="86" t="s">
        <v>161</v>
      </c>
      <c r="E80" s="86"/>
      <c r="F80" s="16" t="str">
        <f t="shared" si="2"/>
        <v>JUILLET</v>
      </c>
      <c r="G80" s="94">
        <v>42923</v>
      </c>
      <c r="H80" s="88">
        <v>42926</v>
      </c>
      <c r="I80" s="16">
        <f t="shared" si="3"/>
        <v>3</v>
      </c>
      <c r="J80" s="95">
        <v>119.6</v>
      </c>
    </row>
    <row r="81" spans="1:10">
      <c r="A81" s="85" t="s">
        <v>60</v>
      </c>
      <c r="B81" s="16" t="s">
        <v>20</v>
      </c>
      <c r="C81" s="86" t="s">
        <v>88</v>
      </c>
      <c r="D81" s="86" t="s">
        <v>162</v>
      </c>
      <c r="E81" s="16"/>
      <c r="F81" s="16" t="str">
        <f t="shared" si="2"/>
        <v>JUILLET</v>
      </c>
      <c r="G81" s="94">
        <v>42928</v>
      </c>
      <c r="H81" s="88">
        <v>42931</v>
      </c>
      <c r="I81" s="16">
        <f t="shared" si="3"/>
        <v>3</v>
      </c>
      <c r="J81" s="89">
        <v>120.5</v>
      </c>
    </row>
    <row r="82" spans="1:10">
      <c r="A82" s="85" t="s">
        <v>62</v>
      </c>
      <c r="B82" s="16" t="s">
        <v>20</v>
      </c>
      <c r="C82" s="86" t="s">
        <v>88</v>
      </c>
      <c r="D82" s="86" t="s">
        <v>163</v>
      </c>
      <c r="E82" s="86"/>
      <c r="F82" s="16" t="str">
        <f t="shared" si="2"/>
        <v>JUILLET</v>
      </c>
      <c r="G82" s="94">
        <v>42941</v>
      </c>
      <c r="H82" s="88">
        <v>42943</v>
      </c>
      <c r="I82" s="16">
        <f t="shared" si="3"/>
        <v>2</v>
      </c>
      <c r="J82" s="95">
        <v>121</v>
      </c>
    </row>
    <row r="83" spans="1:10">
      <c r="A83" s="85" t="s">
        <v>59</v>
      </c>
      <c r="B83" s="16" t="s">
        <v>20</v>
      </c>
      <c r="C83" s="86" t="s">
        <v>88</v>
      </c>
      <c r="D83" s="86" t="s">
        <v>164</v>
      </c>
      <c r="E83" s="86"/>
      <c r="F83" s="16" t="str">
        <f t="shared" si="2"/>
        <v>JUILLET</v>
      </c>
      <c r="G83" s="94">
        <v>42937</v>
      </c>
      <c r="H83" s="88">
        <v>42940</v>
      </c>
      <c r="I83" s="16">
        <f t="shared" si="3"/>
        <v>3</v>
      </c>
      <c r="J83" s="95">
        <v>126.28</v>
      </c>
    </row>
    <row r="84" spans="1:10">
      <c r="A84" s="85" t="s">
        <v>58</v>
      </c>
      <c r="B84" s="16" t="s">
        <v>20</v>
      </c>
      <c r="C84" s="86" t="s">
        <v>88</v>
      </c>
      <c r="D84" s="86" t="s">
        <v>165</v>
      </c>
      <c r="E84" s="96"/>
      <c r="F84" s="16" t="str">
        <f t="shared" si="2"/>
        <v>JUILLET</v>
      </c>
      <c r="G84" s="88">
        <v>42934</v>
      </c>
      <c r="H84" s="88">
        <v>42937</v>
      </c>
      <c r="I84" s="16">
        <f t="shared" si="3"/>
        <v>3</v>
      </c>
      <c r="J84" s="89">
        <v>126.28</v>
      </c>
    </row>
    <row r="85" spans="1:10">
      <c r="A85" s="85" t="s">
        <v>62</v>
      </c>
      <c r="B85" s="16" t="s">
        <v>20</v>
      </c>
      <c r="C85" s="86" t="s">
        <v>88</v>
      </c>
      <c r="D85" s="86" t="s">
        <v>166</v>
      </c>
      <c r="E85" s="86"/>
      <c r="F85" s="16" t="str">
        <f t="shared" si="2"/>
        <v>JUILLET</v>
      </c>
      <c r="G85" s="94">
        <v>42930</v>
      </c>
      <c r="H85" s="88">
        <v>42933</v>
      </c>
      <c r="I85" s="16">
        <f t="shared" si="3"/>
        <v>3</v>
      </c>
      <c r="J85" s="95">
        <v>126.28</v>
      </c>
    </row>
    <row r="86" spans="1:10">
      <c r="A86" s="85" t="s">
        <v>66</v>
      </c>
      <c r="B86" s="16" t="s">
        <v>20</v>
      </c>
      <c r="C86" s="86" t="s">
        <v>88</v>
      </c>
      <c r="D86" s="86" t="s">
        <v>167</v>
      </c>
      <c r="E86" s="86"/>
      <c r="F86" s="16" t="str">
        <f t="shared" si="2"/>
        <v>JUILLET</v>
      </c>
      <c r="G86" s="94">
        <v>42943</v>
      </c>
      <c r="H86" s="88">
        <v>42947</v>
      </c>
      <c r="I86" s="16">
        <f t="shared" si="3"/>
        <v>4</v>
      </c>
      <c r="J86" s="95">
        <v>131.1</v>
      </c>
    </row>
    <row r="87" spans="1:10">
      <c r="A87" s="85" t="s">
        <v>59</v>
      </c>
      <c r="B87" s="16" t="s">
        <v>20</v>
      </c>
      <c r="C87" s="86" t="s">
        <v>88</v>
      </c>
      <c r="D87" s="86" t="s">
        <v>168</v>
      </c>
      <c r="E87" s="86"/>
      <c r="F87" s="16" t="str">
        <f t="shared" si="2"/>
        <v>JUILLET</v>
      </c>
      <c r="G87" s="94">
        <v>42944</v>
      </c>
      <c r="H87" s="88">
        <v>42947</v>
      </c>
      <c r="I87" s="16">
        <f t="shared" si="3"/>
        <v>3</v>
      </c>
      <c r="J87" s="95">
        <v>134.96</v>
      </c>
    </row>
    <row r="88" spans="1:10">
      <c r="A88" s="85" t="s">
        <v>59</v>
      </c>
      <c r="B88" s="16" t="s">
        <v>20</v>
      </c>
      <c r="C88" s="86" t="s">
        <v>88</v>
      </c>
      <c r="D88" s="86" t="s">
        <v>169</v>
      </c>
      <c r="E88" s="86"/>
      <c r="F88" s="16" t="str">
        <f t="shared" si="2"/>
        <v>JUILLET</v>
      </c>
      <c r="G88" s="94">
        <v>42940</v>
      </c>
      <c r="H88" s="88">
        <v>42943</v>
      </c>
      <c r="I88" s="16">
        <f t="shared" si="3"/>
        <v>3</v>
      </c>
      <c r="J88" s="95">
        <v>134.96</v>
      </c>
    </row>
    <row r="89" spans="1:10">
      <c r="A89" s="85" t="s">
        <v>62</v>
      </c>
      <c r="B89" s="16" t="s">
        <v>20</v>
      </c>
      <c r="C89" s="86" t="s">
        <v>88</v>
      </c>
      <c r="D89" s="86" t="s">
        <v>170</v>
      </c>
      <c r="E89" s="86"/>
      <c r="F89" s="16" t="str">
        <f t="shared" si="2"/>
        <v>JUILLET</v>
      </c>
      <c r="G89" s="94">
        <v>42927</v>
      </c>
      <c r="H89" s="88">
        <v>42930</v>
      </c>
      <c r="I89" s="16">
        <f t="shared" si="3"/>
        <v>3</v>
      </c>
      <c r="J89" s="95">
        <v>134.96</v>
      </c>
    </row>
    <row r="90" spans="1:10">
      <c r="A90" s="85" t="s">
        <v>62</v>
      </c>
      <c r="B90" s="16" t="s">
        <v>20</v>
      </c>
      <c r="C90" s="86" t="s">
        <v>88</v>
      </c>
      <c r="D90" s="86" t="s">
        <v>171</v>
      </c>
      <c r="E90" s="86"/>
      <c r="F90" s="16" t="str">
        <f t="shared" si="2"/>
        <v>JUILLET</v>
      </c>
      <c r="G90" s="94">
        <v>42938</v>
      </c>
      <c r="H90" s="88">
        <v>42941</v>
      </c>
      <c r="I90" s="16">
        <f t="shared" si="3"/>
        <v>3</v>
      </c>
      <c r="J90" s="95">
        <v>136</v>
      </c>
    </row>
    <row r="91" spans="1:10">
      <c r="A91" s="85" t="s">
        <v>58</v>
      </c>
      <c r="B91" s="16" t="s">
        <v>20</v>
      </c>
      <c r="C91" s="86" t="s">
        <v>88</v>
      </c>
      <c r="D91" s="86" t="s">
        <v>172</v>
      </c>
      <c r="E91" s="86"/>
      <c r="F91" s="16" t="str">
        <f t="shared" si="2"/>
        <v>JUILLET</v>
      </c>
      <c r="G91" s="94">
        <v>42938</v>
      </c>
      <c r="H91" s="88">
        <v>42941</v>
      </c>
      <c r="I91" s="16">
        <f t="shared" si="3"/>
        <v>3</v>
      </c>
      <c r="J91" s="95">
        <v>136</v>
      </c>
    </row>
    <row r="92" spans="1:10">
      <c r="A92" s="85" t="s">
        <v>58</v>
      </c>
      <c r="B92" s="16" t="s">
        <v>20</v>
      </c>
      <c r="C92" s="86" t="s">
        <v>88</v>
      </c>
      <c r="D92" s="86" t="s">
        <v>173</v>
      </c>
      <c r="E92" s="86"/>
      <c r="F92" s="16" t="str">
        <f t="shared" si="2"/>
        <v>JUILLET</v>
      </c>
      <c r="G92" s="94">
        <v>42926</v>
      </c>
      <c r="H92" s="88">
        <v>42929</v>
      </c>
      <c r="I92" s="16">
        <f t="shared" si="3"/>
        <v>3</v>
      </c>
      <c r="J92" s="95">
        <v>136</v>
      </c>
    </row>
    <row r="93" spans="1:10">
      <c r="A93" s="85" t="s">
        <v>58</v>
      </c>
      <c r="B93" s="16" t="s">
        <v>20</v>
      </c>
      <c r="C93" s="86" t="s">
        <v>88</v>
      </c>
      <c r="D93" s="86" t="s">
        <v>174</v>
      </c>
      <c r="E93" s="86"/>
      <c r="F93" s="16" t="str">
        <f t="shared" si="2"/>
        <v>JUILLET</v>
      </c>
      <c r="G93" s="94">
        <v>42922</v>
      </c>
      <c r="H93" s="88">
        <v>42925</v>
      </c>
      <c r="I93" s="16">
        <f t="shared" si="3"/>
        <v>3</v>
      </c>
      <c r="J93" s="95">
        <v>136</v>
      </c>
    </row>
    <row r="94" spans="1:10">
      <c r="A94" s="85" t="s">
        <v>64</v>
      </c>
      <c r="B94" s="16" t="s">
        <v>20</v>
      </c>
      <c r="C94" s="86" t="s">
        <v>74</v>
      </c>
      <c r="D94" s="86" t="s">
        <v>175</v>
      </c>
      <c r="E94" s="86"/>
      <c r="F94" s="16" t="str">
        <f t="shared" si="2"/>
        <v>JUILLET</v>
      </c>
      <c r="G94" s="94">
        <v>42920</v>
      </c>
      <c r="H94" s="88">
        <v>42923</v>
      </c>
      <c r="I94" s="16">
        <f t="shared" si="3"/>
        <v>3</v>
      </c>
      <c r="J94" s="95">
        <v>142.01</v>
      </c>
    </row>
    <row r="95" spans="1:10">
      <c r="A95" s="85" t="s">
        <v>64</v>
      </c>
      <c r="B95" s="16" t="s">
        <v>20</v>
      </c>
      <c r="C95" s="86" t="s">
        <v>88</v>
      </c>
      <c r="D95" s="86" t="s">
        <v>176</v>
      </c>
      <c r="E95" s="86"/>
      <c r="F95" s="16" t="str">
        <f t="shared" si="2"/>
        <v>JUILLET</v>
      </c>
      <c r="G95" s="94">
        <v>42917</v>
      </c>
      <c r="H95" s="88">
        <v>42920</v>
      </c>
      <c r="I95" s="16">
        <f t="shared" si="3"/>
        <v>3</v>
      </c>
      <c r="J95" s="95">
        <v>151</v>
      </c>
    </row>
    <row r="96" spans="1:10">
      <c r="A96" s="85" t="s">
        <v>63</v>
      </c>
      <c r="B96" s="16" t="s">
        <v>20</v>
      </c>
      <c r="C96" s="86" t="s">
        <v>88</v>
      </c>
      <c r="D96" s="86" t="s">
        <v>177</v>
      </c>
      <c r="E96" s="86"/>
      <c r="F96" s="16" t="str">
        <f t="shared" si="2"/>
        <v>JUILLET</v>
      </c>
      <c r="G96" s="94">
        <v>42936</v>
      </c>
      <c r="H96" s="88">
        <v>42939</v>
      </c>
      <c r="I96" s="16">
        <f t="shared" si="3"/>
        <v>3</v>
      </c>
      <c r="J96" s="95">
        <v>164</v>
      </c>
    </row>
    <row r="97" spans="1:10">
      <c r="A97" s="85" t="s">
        <v>57</v>
      </c>
      <c r="B97" s="16" t="s">
        <v>20</v>
      </c>
      <c r="C97" s="86" t="s">
        <v>74</v>
      </c>
      <c r="D97" s="86" t="s">
        <v>178</v>
      </c>
      <c r="E97" s="86"/>
      <c r="F97" s="16" t="str">
        <f t="shared" si="2"/>
        <v>JUILLET</v>
      </c>
      <c r="G97" s="94">
        <v>42943</v>
      </c>
      <c r="H97" s="88">
        <v>42947</v>
      </c>
      <c r="I97" s="16">
        <f t="shared" si="3"/>
        <v>4</v>
      </c>
      <c r="J97" s="95">
        <v>166</v>
      </c>
    </row>
    <row r="98" spans="1:10">
      <c r="A98" s="85" t="s">
        <v>60</v>
      </c>
      <c r="B98" s="16" t="s">
        <v>20</v>
      </c>
      <c r="C98" s="86" t="s">
        <v>74</v>
      </c>
      <c r="D98" s="86" t="s">
        <v>179</v>
      </c>
      <c r="E98" s="86"/>
      <c r="F98" s="16" t="str">
        <f t="shared" si="2"/>
        <v>JUILLET</v>
      </c>
      <c r="G98" s="94">
        <v>42942</v>
      </c>
      <c r="H98" s="88">
        <v>42945</v>
      </c>
      <c r="I98" s="16">
        <f t="shared" si="3"/>
        <v>3</v>
      </c>
      <c r="J98" s="95">
        <v>166.95</v>
      </c>
    </row>
    <row r="99" spans="1:10">
      <c r="A99" s="85" t="s">
        <v>62</v>
      </c>
      <c r="B99" s="16" t="s">
        <v>20</v>
      </c>
      <c r="C99" s="86" t="s">
        <v>88</v>
      </c>
      <c r="D99" s="86" t="s">
        <v>180</v>
      </c>
      <c r="E99" s="86"/>
      <c r="F99" s="16" t="str">
        <f t="shared" si="2"/>
        <v>JUIN</v>
      </c>
      <c r="G99" s="94">
        <v>42915</v>
      </c>
      <c r="H99" s="88">
        <v>42917</v>
      </c>
      <c r="I99" s="16">
        <f t="shared" si="3"/>
        <v>2</v>
      </c>
      <c r="J99" s="95">
        <v>168</v>
      </c>
    </row>
    <row r="100" spans="1:10">
      <c r="A100" s="85" t="s">
        <v>62</v>
      </c>
      <c r="B100" s="16" t="s">
        <v>20</v>
      </c>
      <c r="C100" s="86" t="s">
        <v>88</v>
      </c>
      <c r="D100" s="86" t="s">
        <v>180</v>
      </c>
      <c r="E100" s="86"/>
      <c r="F100" s="16" t="str">
        <f t="shared" si="2"/>
        <v>JUILLET</v>
      </c>
      <c r="G100" s="94">
        <v>42917</v>
      </c>
      <c r="H100" s="88">
        <v>42918</v>
      </c>
      <c r="I100" s="16">
        <f t="shared" si="3"/>
        <v>1</v>
      </c>
      <c r="J100" s="95">
        <v>168</v>
      </c>
    </row>
    <row r="101" spans="1:10">
      <c r="A101" s="85" t="s">
        <v>61</v>
      </c>
      <c r="B101" s="16" t="s">
        <v>20</v>
      </c>
      <c r="C101" s="86" t="s">
        <v>74</v>
      </c>
      <c r="D101" s="86" t="s">
        <v>181</v>
      </c>
      <c r="E101" s="86"/>
      <c r="F101" s="16" t="str">
        <f t="shared" si="2"/>
        <v>JUILLET</v>
      </c>
      <c r="G101" s="94">
        <v>42926</v>
      </c>
      <c r="H101" s="88">
        <v>42928</v>
      </c>
      <c r="I101" s="16">
        <f t="shared" si="3"/>
        <v>2</v>
      </c>
      <c r="J101" s="95">
        <v>169.4</v>
      </c>
    </row>
    <row r="102" spans="1:10">
      <c r="A102" s="85" t="s">
        <v>57</v>
      </c>
      <c r="B102" s="16" t="s">
        <v>20</v>
      </c>
      <c r="C102" s="86" t="s">
        <v>74</v>
      </c>
      <c r="D102" s="86" t="s">
        <v>182</v>
      </c>
      <c r="E102" s="86"/>
      <c r="F102" s="16" t="str">
        <f t="shared" si="2"/>
        <v>JUILLET</v>
      </c>
      <c r="G102" s="94">
        <v>42918</v>
      </c>
      <c r="H102" s="88">
        <v>42921</v>
      </c>
      <c r="I102" s="16">
        <f t="shared" si="3"/>
        <v>3</v>
      </c>
      <c r="J102" s="95">
        <v>174.3</v>
      </c>
    </row>
    <row r="103" spans="1:10">
      <c r="A103" s="85" t="s">
        <v>63</v>
      </c>
      <c r="B103" s="16" t="s">
        <v>20</v>
      </c>
      <c r="C103" s="86" t="s">
        <v>88</v>
      </c>
      <c r="D103" s="86" t="s">
        <v>183</v>
      </c>
      <c r="E103" s="86"/>
      <c r="F103" s="16" t="str">
        <f t="shared" si="2"/>
        <v>JUILLET</v>
      </c>
      <c r="G103" s="94">
        <v>42933</v>
      </c>
      <c r="H103" s="88">
        <v>42936</v>
      </c>
      <c r="I103" s="16">
        <f t="shared" si="3"/>
        <v>3</v>
      </c>
      <c r="J103" s="95">
        <v>179</v>
      </c>
    </row>
    <row r="104" spans="1:10">
      <c r="A104" s="85" t="s">
        <v>60</v>
      </c>
      <c r="B104" s="16" t="s">
        <v>20</v>
      </c>
      <c r="C104" s="86" t="s">
        <v>88</v>
      </c>
      <c r="D104" s="86" t="s">
        <v>184</v>
      </c>
      <c r="E104" s="86"/>
      <c r="F104" s="16" t="str">
        <f t="shared" si="2"/>
        <v>JUILLET</v>
      </c>
      <c r="G104" s="94">
        <v>42922</v>
      </c>
      <c r="H104" s="88">
        <v>42925</v>
      </c>
      <c r="I104" s="16">
        <f t="shared" si="3"/>
        <v>3</v>
      </c>
      <c r="J104" s="95">
        <v>179</v>
      </c>
    </row>
    <row r="105" spans="1:10">
      <c r="A105" s="85" t="s">
        <v>62</v>
      </c>
      <c r="B105" s="16" t="s">
        <v>20</v>
      </c>
      <c r="C105" s="86" t="s">
        <v>88</v>
      </c>
      <c r="D105" s="86" t="s">
        <v>185</v>
      </c>
      <c r="E105" s="86"/>
      <c r="F105" s="16" t="str">
        <f t="shared" si="2"/>
        <v>JUILLET</v>
      </c>
      <c r="G105" s="94">
        <v>42919</v>
      </c>
      <c r="H105" s="88">
        <v>42922</v>
      </c>
      <c r="I105" s="16">
        <f t="shared" si="3"/>
        <v>3</v>
      </c>
      <c r="J105" s="95">
        <v>179</v>
      </c>
    </row>
    <row r="106" spans="1:10">
      <c r="A106" s="85" t="s">
        <v>65</v>
      </c>
      <c r="B106" s="16" t="s">
        <v>20</v>
      </c>
      <c r="C106" s="86" t="s">
        <v>88</v>
      </c>
      <c r="D106" s="86" t="s">
        <v>186</v>
      </c>
      <c r="E106" s="86"/>
      <c r="F106" s="16" t="str">
        <f t="shared" si="2"/>
        <v>JUILLET</v>
      </c>
      <c r="G106" s="94">
        <v>42936</v>
      </c>
      <c r="H106" s="88">
        <v>42939</v>
      </c>
      <c r="I106" s="16">
        <f t="shared" si="3"/>
        <v>3</v>
      </c>
      <c r="J106" s="95">
        <v>188</v>
      </c>
    </row>
    <row r="107" spans="1:10">
      <c r="A107" s="85" t="s">
        <v>63</v>
      </c>
      <c r="B107" s="16" t="s">
        <v>20</v>
      </c>
      <c r="C107" s="86" t="s">
        <v>88</v>
      </c>
      <c r="D107" s="86" t="s">
        <v>187</v>
      </c>
      <c r="E107" s="86"/>
      <c r="F107" s="16" t="str">
        <f t="shared" si="2"/>
        <v>JUILLET</v>
      </c>
      <c r="G107" s="94">
        <v>42932</v>
      </c>
      <c r="H107" s="88">
        <v>42938</v>
      </c>
      <c r="I107" s="16">
        <f t="shared" si="3"/>
        <v>6</v>
      </c>
      <c r="J107" s="95">
        <v>189</v>
      </c>
    </row>
    <row r="108" spans="1:10">
      <c r="A108" s="85" t="s">
        <v>61</v>
      </c>
      <c r="B108" s="16" t="s">
        <v>20</v>
      </c>
      <c r="C108" s="86" t="s">
        <v>88</v>
      </c>
      <c r="D108" s="86" t="s">
        <v>188</v>
      </c>
      <c r="E108" s="86"/>
      <c r="F108" s="16" t="str">
        <f t="shared" si="2"/>
        <v>JUILLET</v>
      </c>
      <c r="G108" s="94">
        <v>42944</v>
      </c>
      <c r="H108" s="88">
        <v>42947</v>
      </c>
      <c r="I108" s="16">
        <f t="shared" si="3"/>
        <v>3</v>
      </c>
      <c r="J108" s="95">
        <v>192.8</v>
      </c>
    </row>
    <row r="109" spans="1:10">
      <c r="A109" s="85" t="s">
        <v>65</v>
      </c>
      <c r="B109" s="16" t="s">
        <v>20</v>
      </c>
      <c r="C109" s="86" t="s">
        <v>88</v>
      </c>
      <c r="D109" s="86" t="s">
        <v>189</v>
      </c>
      <c r="E109" s="86"/>
      <c r="F109" s="16" t="str">
        <f t="shared" si="2"/>
        <v>JUILLET</v>
      </c>
      <c r="G109" s="94">
        <v>42929</v>
      </c>
      <c r="H109" s="88">
        <v>42932</v>
      </c>
      <c r="I109" s="16">
        <f t="shared" si="3"/>
        <v>3</v>
      </c>
      <c r="J109" s="95">
        <v>192.8</v>
      </c>
    </row>
    <row r="110" spans="1:10">
      <c r="A110" s="85" t="s">
        <v>64</v>
      </c>
      <c r="B110" s="16" t="s">
        <v>20</v>
      </c>
      <c r="C110" s="86" t="s">
        <v>74</v>
      </c>
      <c r="D110" s="86" t="s">
        <v>190</v>
      </c>
      <c r="E110" s="86"/>
      <c r="F110" s="16" t="str">
        <f t="shared" si="2"/>
        <v>JUILLET</v>
      </c>
      <c r="G110" s="94">
        <v>42927</v>
      </c>
      <c r="H110" s="88">
        <v>42932</v>
      </c>
      <c r="I110" s="16">
        <f t="shared" si="3"/>
        <v>5</v>
      </c>
      <c r="J110" s="95">
        <v>198.45</v>
      </c>
    </row>
    <row r="111" spans="1:10">
      <c r="A111" s="85" t="s">
        <v>63</v>
      </c>
      <c r="B111" s="16" t="s">
        <v>20</v>
      </c>
      <c r="C111" s="86" t="s">
        <v>88</v>
      </c>
      <c r="D111" s="86" t="s">
        <v>191</v>
      </c>
      <c r="E111" s="86"/>
      <c r="F111" s="16" t="str">
        <f t="shared" si="2"/>
        <v>JUILLET</v>
      </c>
      <c r="G111" s="94">
        <v>42922</v>
      </c>
      <c r="H111" s="88">
        <v>42925</v>
      </c>
      <c r="I111" s="16">
        <f t="shared" si="3"/>
        <v>3</v>
      </c>
      <c r="J111" s="95">
        <v>209</v>
      </c>
    </row>
    <row r="112" spans="1:10">
      <c r="A112" s="85" t="s">
        <v>57</v>
      </c>
      <c r="B112" s="16" t="s">
        <v>20</v>
      </c>
      <c r="C112" s="86" t="s">
        <v>88</v>
      </c>
      <c r="D112" s="86" t="s">
        <v>192</v>
      </c>
      <c r="E112" s="86"/>
      <c r="F112" s="16" t="str">
        <f t="shared" si="2"/>
        <v>JUILLET</v>
      </c>
      <c r="G112" s="94">
        <v>42935</v>
      </c>
      <c r="H112" s="88">
        <v>42939</v>
      </c>
      <c r="I112" s="16">
        <f t="shared" si="3"/>
        <v>4</v>
      </c>
      <c r="J112" s="95">
        <v>212</v>
      </c>
    </row>
    <row r="113" spans="1:10">
      <c r="A113" s="85" t="s">
        <v>58</v>
      </c>
      <c r="B113" s="16" t="s">
        <v>20</v>
      </c>
      <c r="C113" s="86" t="s">
        <v>88</v>
      </c>
      <c r="D113" s="86" t="s">
        <v>193</v>
      </c>
      <c r="E113" s="86"/>
      <c r="F113" s="16" t="str">
        <f t="shared" si="2"/>
        <v>JUILLET</v>
      </c>
      <c r="G113" s="94">
        <v>42929</v>
      </c>
      <c r="H113" s="88">
        <v>42933</v>
      </c>
      <c r="I113" s="16">
        <f t="shared" si="3"/>
        <v>4</v>
      </c>
      <c r="J113" s="95">
        <v>212</v>
      </c>
    </row>
    <row r="114" spans="1:10">
      <c r="A114" s="85" t="s">
        <v>58</v>
      </c>
      <c r="B114" s="16" t="s">
        <v>20</v>
      </c>
      <c r="C114" s="86" t="s">
        <v>88</v>
      </c>
      <c r="D114" s="86" t="s">
        <v>194</v>
      </c>
      <c r="E114" s="86"/>
      <c r="F114" s="16" t="str">
        <f t="shared" si="2"/>
        <v>JUILLET</v>
      </c>
      <c r="G114" s="94">
        <v>42942</v>
      </c>
      <c r="H114" s="88">
        <v>42947</v>
      </c>
      <c r="I114" s="16">
        <f t="shared" si="3"/>
        <v>5</v>
      </c>
      <c r="J114" s="95">
        <v>212.08</v>
      </c>
    </row>
    <row r="115" spans="1:10">
      <c r="A115" s="85" t="s">
        <v>65</v>
      </c>
      <c r="B115" s="16" t="s">
        <v>20</v>
      </c>
      <c r="C115" s="86" t="s">
        <v>88</v>
      </c>
      <c r="D115" s="86" t="s">
        <v>195</v>
      </c>
      <c r="E115" s="86"/>
      <c r="F115" s="16" t="str">
        <f t="shared" si="2"/>
        <v>JUILLET</v>
      </c>
      <c r="G115" s="94">
        <v>42944</v>
      </c>
      <c r="H115" s="88">
        <v>42947</v>
      </c>
      <c r="I115" s="16">
        <f t="shared" si="3"/>
        <v>3</v>
      </c>
      <c r="J115" s="95">
        <v>221.72</v>
      </c>
    </row>
    <row r="116" spans="1:10">
      <c r="A116" s="85" t="s">
        <v>65</v>
      </c>
      <c r="B116" s="16" t="s">
        <v>20</v>
      </c>
      <c r="C116" s="86" t="s">
        <v>88</v>
      </c>
      <c r="D116" s="86" t="s">
        <v>196</v>
      </c>
      <c r="E116" s="86"/>
      <c r="F116" s="16" t="str">
        <f t="shared" si="2"/>
        <v>JUILLET</v>
      </c>
      <c r="G116" s="94">
        <v>42917</v>
      </c>
      <c r="H116" s="88">
        <v>42920</v>
      </c>
      <c r="I116" s="16">
        <f t="shared" si="3"/>
        <v>3</v>
      </c>
      <c r="J116" s="95">
        <v>221.72</v>
      </c>
    </row>
    <row r="117" spans="1:10">
      <c r="A117" s="85" t="s">
        <v>65</v>
      </c>
      <c r="B117" s="16" t="s">
        <v>20</v>
      </c>
      <c r="C117" s="86" t="s">
        <v>88</v>
      </c>
      <c r="D117" s="86" t="s">
        <v>197</v>
      </c>
      <c r="E117" s="86"/>
      <c r="F117" s="16" t="str">
        <f t="shared" si="2"/>
        <v>JUIN</v>
      </c>
      <c r="G117" s="94">
        <v>42914</v>
      </c>
      <c r="H117" s="88">
        <v>42917</v>
      </c>
      <c r="I117" s="16">
        <f t="shared" si="3"/>
        <v>3</v>
      </c>
      <c r="J117" s="95">
        <v>223</v>
      </c>
    </row>
    <row r="118" spans="1:10">
      <c r="A118" s="85" t="s">
        <v>65</v>
      </c>
      <c r="B118" s="16" t="s">
        <v>20</v>
      </c>
      <c r="C118" s="86" t="s">
        <v>74</v>
      </c>
      <c r="D118" s="86" t="s">
        <v>198</v>
      </c>
      <c r="E118" s="86"/>
      <c r="F118" s="16" t="str">
        <f t="shared" si="2"/>
        <v>JUILLET</v>
      </c>
      <c r="G118" s="94">
        <v>42919</v>
      </c>
      <c r="H118" s="88">
        <v>42922</v>
      </c>
      <c r="I118" s="16">
        <f t="shared" si="3"/>
        <v>3</v>
      </c>
      <c r="J118" s="95">
        <v>233.75</v>
      </c>
    </row>
    <row r="119" spans="1:10">
      <c r="A119" s="85" t="s">
        <v>62</v>
      </c>
      <c r="B119" s="16" t="s">
        <v>20</v>
      </c>
      <c r="C119" s="86" t="s">
        <v>74</v>
      </c>
      <c r="D119" s="86" t="s">
        <v>199</v>
      </c>
      <c r="E119" s="86"/>
      <c r="F119" s="16" t="str">
        <f t="shared" si="2"/>
        <v>JUILLET</v>
      </c>
      <c r="G119" s="94">
        <v>42933</v>
      </c>
      <c r="H119" s="88">
        <v>42936</v>
      </c>
      <c r="I119" s="16">
        <f t="shared" si="3"/>
        <v>3</v>
      </c>
      <c r="J119" s="95">
        <v>239.13</v>
      </c>
    </row>
    <row r="120" spans="1:10">
      <c r="A120" s="85" t="s">
        <v>62</v>
      </c>
      <c r="B120" s="16" t="s">
        <v>20</v>
      </c>
      <c r="C120" s="86" t="s">
        <v>74</v>
      </c>
      <c r="D120" s="86" t="s">
        <v>200</v>
      </c>
      <c r="E120" s="86"/>
      <c r="F120" s="16" t="str">
        <f t="shared" si="2"/>
        <v>JUILLET</v>
      </c>
      <c r="G120" s="94">
        <v>42943</v>
      </c>
      <c r="H120" s="88">
        <v>42946</v>
      </c>
      <c r="I120" s="16">
        <f t="shared" si="3"/>
        <v>3</v>
      </c>
      <c r="J120" s="95">
        <v>241.61</v>
      </c>
    </row>
    <row r="121" spans="1:10">
      <c r="A121" s="85" t="s">
        <v>63</v>
      </c>
      <c r="B121" s="16" t="s">
        <v>20</v>
      </c>
      <c r="C121" s="86" t="s">
        <v>88</v>
      </c>
      <c r="D121" s="86" t="s">
        <v>201</v>
      </c>
      <c r="E121" s="86"/>
      <c r="F121" s="16" t="str">
        <f t="shared" si="2"/>
        <v>JUILLET</v>
      </c>
      <c r="G121" s="94">
        <v>42940</v>
      </c>
      <c r="H121" s="88">
        <v>42945</v>
      </c>
      <c r="I121" s="16">
        <f t="shared" si="3"/>
        <v>5</v>
      </c>
      <c r="J121" s="95">
        <v>245.82</v>
      </c>
    </row>
    <row r="122" spans="1:10">
      <c r="A122" s="85" t="s">
        <v>63</v>
      </c>
      <c r="B122" s="16" t="s">
        <v>20</v>
      </c>
      <c r="C122" s="86" t="s">
        <v>88</v>
      </c>
      <c r="D122" s="86" t="s">
        <v>202</v>
      </c>
      <c r="E122" s="86"/>
      <c r="F122" s="16" t="str">
        <f t="shared" si="2"/>
        <v>JUILLET</v>
      </c>
      <c r="G122" s="94">
        <v>42928</v>
      </c>
      <c r="H122" s="88">
        <v>42932</v>
      </c>
      <c r="I122" s="16">
        <f t="shared" si="3"/>
        <v>4</v>
      </c>
      <c r="J122" s="95">
        <v>246</v>
      </c>
    </row>
    <row r="123" spans="1:10">
      <c r="A123" s="85" t="s">
        <v>65</v>
      </c>
      <c r="B123" s="16" t="s">
        <v>20</v>
      </c>
      <c r="C123" s="86" t="s">
        <v>74</v>
      </c>
      <c r="D123" s="86" t="s">
        <v>203</v>
      </c>
      <c r="E123" s="86"/>
      <c r="F123" s="16" t="str">
        <f t="shared" si="2"/>
        <v>JUILLET</v>
      </c>
      <c r="G123" s="94">
        <v>42940</v>
      </c>
      <c r="H123" s="88">
        <v>42944</v>
      </c>
      <c r="I123" s="16">
        <f t="shared" si="3"/>
        <v>4</v>
      </c>
      <c r="J123" s="95">
        <v>248</v>
      </c>
    </row>
    <row r="124" spans="1:10">
      <c r="A124" s="85" t="s">
        <v>60</v>
      </c>
      <c r="B124" s="16" t="s">
        <v>20</v>
      </c>
      <c r="C124" s="86" t="s">
        <v>88</v>
      </c>
      <c r="D124" s="86" t="s">
        <v>204</v>
      </c>
      <c r="E124" s="86"/>
      <c r="F124" s="16" t="str">
        <f t="shared" si="2"/>
        <v>JUILLET</v>
      </c>
      <c r="G124" s="94">
        <v>42932</v>
      </c>
      <c r="H124" s="88">
        <v>42938</v>
      </c>
      <c r="I124" s="16">
        <f t="shared" si="3"/>
        <v>6</v>
      </c>
      <c r="J124" s="95">
        <v>250.64</v>
      </c>
    </row>
    <row r="125" spans="1:10">
      <c r="A125" s="85" t="s">
        <v>61</v>
      </c>
      <c r="B125" s="16" t="s">
        <v>20</v>
      </c>
      <c r="C125" s="86" t="s">
        <v>88</v>
      </c>
      <c r="D125" s="86" t="s">
        <v>205</v>
      </c>
      <c r="E125" s="86"/>
      <c r="F125" s="16" t="str">
        <f t="shared" si="2"/>
        <v>JUILLET</v>
      </c>
      <c r="G125" s="94">
        <v>42937</v>
      </c>
      <c r="H125" s="88">
        <v>42940</v>
      </c>
      <c r="I125" s="16">
        <f t="shared" si="3"/>
        <v>3</v>
      </c>
      <c r="J125" s="95">
        <v>251</v>
      </c>
    </row>
    <row r="126" spans="1:10">
      <c r="A126" s="85" t="s">
        <v>64</v>
      </c>
      <c r="B126" s="16" t="s">
        <v>20</v>
      </c>
      <c r="C126" s="86" t="s">
        <v>88</v>
      </c>
      <c r="D126" s="86" t="s">
        <v>204</v>
      </c>
      <c r="E126" s="86"/>
      <c r="F126" s="16" t="str">
        <f t="shared" si="2"/>
        <v>JUILLET</v>
      </c>
      <c r="G126" s="94">
        <v>42932</v>
      </c>
      <c r="H126" s="88">
        <v>42938</v>
      </c>
      <c r="I126" s="16">
        <f t="shared" si="3"/>
        <v>6</v>
      </c>
      <c r="J126" s="95">
        <v>251</v>
      </c>
    </row>
    <row r="127" spans="1:10">
      <c r="A127" s="85" t="s">
        <v>57</v>
      </c>
      <c r="B127" s="16" t="s">
        <v>20</v>
      </c>
      <c r="C127" s="86" t="s">
        <v>88</v>
      </c>
      <c r="D127" s="86" t="s">
        <v>206</v>
      </c>
      <c r="E127" s="86"/>
      <c r="F127" s="16" t="str">
        <f t="shared" si="2"/>
        <v>JUILLET</v>
      </c>
      <c r="G127" s="94">
        <v>42928</v>
      </c>
      <c r="H127" s="88">
        <v>42933</v>
      </c>
      <c r="I127" s="16">
        <f t="shared" si="3"/>
        <v>5</v>
      </c>
      <c r="J127" s="95">
        <v>251</v>
      </c>
    </row>
    <row r="128" spans="1:10">
      <c r="A128" s="85" t="s">
        <v>56</v>
      </c>
      <c r="B128" s="16" t="s">
        <v>20</v>
      </c>
      <c r="C128" s="86" t="s">
        <v>88</v>
      </c>
      <c r="D128" s="86" t="s">
        <v>207</v>
      </c>
      <c r="E128" s="86"/>
      <c r="F128" s="16" t="str">
        <f t="shared" si="2"/>
        <v>JUILLET</v>
      </c>
      <c r="G128" s="94">
        <v>42917</v>
      </c>
      <c r="H128" s="88">
        <v>42920</v>
      </c>
      <c r="I128" s="16">
        <f t="shared" si="3"/>
        <v>3</v>
      </c>
      <c r="J128" s="95">
        <v>251</v>
      </c>
    </row>
    <row r="129" spans="1:10">
      <c r="A129" s="85" t="s">
        <v>57</v>
      </c>
      <c r="B129" s="16" t="s">
        <v>20</v>
      </c>
      <c r="C129" s="86" t="s">
        <v>88</v>
      </c>
      <c r="D129" s="86" t="s">
        <v>208</v>
      </c>
      <c r="E129" s="86"/>
      <c r="F129" s="16" t="str">
        <f t="shared" ref="F129:F192" si="4">IF(G129="","",CHOOSE(MONTH(G129),"JANVIER","FEVRIER","MARS","AVRIL","MAI","JUIN","JUILLET","AOUT","SEPTEMBRE","OCTOBRE","NOVEMBRE","DECEMBRE"))</f>
        <v>JUIN</v>
      </c>
      <c r="G129" s="94">
        <v>42913</v>
      </c>
      <c r="H129" s="88">
        <v>42917</v>
      </c>
      <c r="I129" s="16">
        <f t="shared" si="3"/>
        <v>4</v>
      </c>
      <c r="J129" s="95">
        <v>265</v>
      </c>
    </row>
    <row r="130" spans="1:10">
      <c r="A130" s="85" t="s">
        <v>57</v>
      </c>
      <c r="B130" s="16" t="s">
        <v>20</v>
      </c>
      <c r="C130" s="86" t="s">
        <v>88</v>
      </c>
      <c r="D130" s="86" t="s">
        <v>208</v>
      </c>
      <c r="E130" s="86"/>
      <c r="F130" s="16" t="str">
        <f t="shared" si="4"/>
        <v>JUILLET</v>
      </c>
      <c r="G130" s="94">
        <v>42917</v>
      </c>
      <c r="H130" s="88">
        <v>42918</v>
      </c>
      <c r="I130" s="16">
        <f t="shared" si="3"/>
        <v>1</v>
      </c>
      <c r="J130" s="95">
        <v>265</v>
      </c>
    </row>
    <row r="131" spans="1:10">
      <c r="A131" s="85" t="s">
        <v>61</v>
      </c>
      <c r="B131" s="16" t="s">
        <v>20</v>
      </c>
      <c r="C131" s="86" t="s">
        <v>74</v>
      </c>
      <c r="D131" s="86" t="s">
        <v>209</v>
      </c>
      <c r="E131" s="86"/>
      <c r="F131" s="16" t="str">
        <f t="shared" si="4"/>
        <v>JUILLET</v>
      </c>
      <c r="G131" s="94">
        <v>42923</v>
      </c>
      <c r="H131" s="88">
        <v>42926</v>
      </c>
      <c r="I131" s="16">
        <f t="shared" si="3"/>
        <v>3</v>
      </c>
      <c r="J131" s="95">
        <v>269</v>
      </c>
    </row>
    <row r="132" spans="1:10">
      <c r="A132" s="85" t="s">
        <v>58</v>
      </c>
      <c r="B132" s="16" t="s">
        <v>20</v>
      </c>
      <c r="C132" s="86" t="s">
        <v>74</v>
      </c>
      <c r="D132" s="86" t="s">
        <v>210</v>
      </c>
      <c r="E132" s="86"/>
      <c r="F132" s="16" t="str">
        <f t="shared" si="4"/>
        <v>JUIN</v>
      </c>
      <c r="G132" s="94">
        <v>42913</v>
      </c>
      <c r="H132" s="88">
        <v>42917</v>
      </c>
      <c r="I132" s="16">
        <f t="shared" si="3"/>
        <v>4</v>
      </c>
      <c r="J132" s="95">
        <v>275</v>
      </c>
    </row>
    <row r="133" spans="1:10">
      <c r="A133" s="85" t="s">
        <v>61</v>
      </c>
      <c r="B133" s="16" t="s">
        <v>20</v>
      </c>
      <c r="C133" s="86" t="s">
        <v>88</v>
      </c>
      <c r="D133" s="86" t="s">
        <v>211</v>
      </c>
      <c r="E133" s="86"/>
      <c r="F133" s="16" t="str">
        <f t="shared" si="4"/>
        <v>JUILLET</v>
      </c>
      <c r="G133" s="94">
        <v>42933</v>
      </c>
      <c r="H133" s="88">
        <v>42937</v>
      </c>
      <c r="I133" s="16">
        <f t="shared" ref="I133:I199" si="5">H133-G133</f>
        <v>4</v>
      </c>
      <c r="J133" s="95">
        <v>329</v>
      </c>
    </row>
    <row r="134" spans="1:10">
      <c r="A134" s="85" t="s">
        <v>61</v>
      </c>
      <c r="B134" s="16" t="s">
        <v>20</v>
      </c>
      <c r="C134" s="86" t="s">
        <v>88</v>
      </c>
      <c r="D134" s="86" t="s">
        <v>212</v>
      </c>
      <c r="E134" s="86"/>
      <c r="F134" s="16" t="str">
        <f t="shared" si="4"/>
        <v>JUILLET</v>
      </c>
      <c r="G134" s="94">
        <v>42928</v>
      </c>
      <c r="H134" s="88">
        <v>42932</v>
      </c>
      <c r="I134" s="16">
        <f t="shared" si="5"/>
        <v>4</v>
      </c>
      <c r="J134" s="95">
        <v>363.43</v>
      </c>
    </row>
    <row r="135" spans="1:10">
      <c r="A135" s="85" t="s">
        <v>64</v>
      </c>
      <c r="B135" s="16" t="s">
        <v>20</v>
      </c>
      <c r="C135" s="86" t="s">
        <v>88</v>
      </c>
      <c r="D135" s="86" t="s">
        <v>213</v>
      </c>
      <c r="E135" s="86"/>
      <c r="F135" s="16" t="str">
        <f t="shared" si="4"/>
        <v>JUILLET</v>
      </c>
      <c r="G135" s="94">
        <v>42939</v>
      </c>
      <c r="H135" s="88">
        <v>42947</v>
      </c>
      <c r="I135" s="16">
        <f t="shared" si="5"/>
        <v>8</v>
      </c>
      <c r="J135" s="95">
        <v>367</v>
      </c>
    </row>
    <row r="136" spans="1:10">
      <c r="A136" s="85" t="s">
        <v>63</v>
      </c>
      <c r="B136" s="16" t="s">
        <v>20</v>
      </c>
      <c r="C136" s="86" t="s">
        <v>88</v>
      </c>
      <c r="D136" s="86" t="s">
        <v>156</v>
      </c>
      <c r="E136" s="86"/>
      <c r="F136" s="16" t="str">
        <f t="shared" si="4"/>
        <v>JUIN</v>
      </c>
      <c r="G136" s="94">
        <v>42910</v>
      </c>
      <c r="H136" s="88">
        <v>42917</v>
      </c>
      <c r="I136" s="16">
        <f t="shared" si="5"/>
        <v>7</v>
      </c>
      <c r="J136" s="95">
        <v>386</v>
      </c>
    </row>
    <row r="137" spans="1:10">
      <c r="A137" s="85" t="s">
        <v>65</v>
      </c>
      <c r="B137" s="16" t="s">
        <v>20</v>
      </c>
      <c r="C137" s="86" t="s">
        <v>214</v>
      </c>
      <c r="D137" s="86" t="s">
        <v>215</v>
      </c>
      <c r="E137" s="86"/>
      <c r="F137" s="16" t="str">
        <f t="shared" si="4"/>
        <v>JUILLET</v>
      </c>
      <c r="G137" s="94">
        <v>42922</v>
      </c>
      <c r="H137" s="88">
        <v>42926</v>
      </c>
      <c r="I137" s="16">
        <f t="shared" si="5"/>
        <v>4</v>
      </c>
      <c r="J137" s="95">
        <v>389.8</v>
      </c>
    </row>
    <row r="138" spans="1:10">
      <c r="A138" s="85" t="s">
        <v>61</v>
      </c>
      <c r="B138" s="16" t="s">
        <v>20</v>
      </c>
      <c r="C138" s="86" t="s">
        <v>74</v>
      </c>
      <c r="D138" s="86" t="s">
        <v>216</v>
      </c>
      <c r="E138" s="86"/>
      <c r="F138" s="16" t="str">
        <f t="shared" si="4"/>
        <v>JUIN</v>
      </c>
      <c r="G138" s="94">
        <v>42915</v>
      </c>
      <c r="H138" s="88">
        <v>42917</v>
      </c>
      <c r="I138" s="16">
        <f t="shared" si="5"/>
        <v>2</v>
      </c>
      <c r="J138" s="95">
        <v>432</v>
      </c>
    </row>
    <row r="139" spans="1:10">
      <c r="A139" s="85" t="s">
        <v>61</v>
      </c>
      <c r="B139" s="16" t="s">
        <v>20</v>
      </c>
      <c r="C139" s="86" t="s">
        <v>74</v>
      </c>
      <c r="D139" s="86" t="s">
        <v>216</v>
      </c>
      <c r="E139" s="86"/>
      <c r="F139" s="16" t="str">
        <f t="shared" si="4"/>
        <v>JUILLET</v>
      </c>
      <c r="G139" s="94">
        <v>42917</v>
      </c>
      <c r="H139" s="88">
        <v>42919</v>
      </c>
      <c r="I139" s="16">
        <f t="shared" si="5"/>
        <v>2</v>
      </c>
      <c r="J139" s="95">
        <v>432</v>
      </c>
    </row>
    <row r="140" spans="1:10">
      <c r="A140" s="85" t="s">
        <v>60</v>
      </c>
      <c r="B140" s="16" t="s">
        <v>20</v>
      </c>
      <c r="C140" s="86" t="s">
        <v>74</v>
      </c>
      <c r="D140" s="86" t="s">
        <v>217</v>
      </c>
      <c r="E140" s="86"/>
      <c r="F140" s="16" t="str">
        <f t="shared" si="4"/>
        <v>JUIN</v>
      </c>
      <c r="G140" s="94">
        <v>42913</v>
      </c>
      <c r="H140" s="88">
        <v>42917</v>
      </c>
      <c r="I140" s="16">
        <f t="shared" si="5"/>
        <v>4</v>
      </c>
      <c r="J140" s="95">
        <v>497</v>
      </c>
    </row>
    <row r="141" spans="1:10">
      <c r="A141" s="85" t="s">
        <v>60</v>
      </c>
      <c r="B141" s="16" t="s">
        <v>20</v>
      </c>
      <c r="C141" s="86" t="s">
        <v>74</v>
      </c>
      <c r="D141" s="86" t="s">
        <v>217</v>
      </c>
      <c r="E141" s="86"/>
      <c r="F141" s="16" t="str">
        <f t="shared" si="4"/>
        <v>JUILLET</v>
      </c>
      <c r="G141" s="94">
        <v>42917</v>
      </c>
      <c r="H141" s="88">
        <v>42920</v>
      </c>
      <c r="I141" s="16">
        <f t="shared" si="5"/>
        <v>3</v>
      </c>
      <c r="J141" s="95">
        <v>497</v>
      </c>
    </row>
    <row r="142" spans="1:10">
      <c r="A142" s="85" t="s">
        <v>66</v>
      </c>
      <c r="B142" s="16" t="s">
        <v>20</v>
      </c>
      <c r="C142" s="86" t="s">
        <v>74</v>
      </c>
      <c r="D142" s="86" t="s">
        <v>218</v>
      </c>
      <c r="E142" s="86"/>
      <c r="F142" s="16" t="str">
        <f t="shared" si="4"/>
        <v>JUILLET</v>
      </c>
      <c r="G142" s="94">
        <v>42931</v>
      </c>
      <c r="H142" s="88">
        <v>42941</v>
      </c>
      <c r="I142" s="16">
        <f t="shared" si="5"/>
        <v>10</v>
      </c>
      <c r="J142" s="95">
        <v>498</v>
      </c>
    </row>
    <row r="143" spans="1:10">
      <c r="A143" s="85" t="s">
        <v>59</v>
      </c>
      <c r="B143" s="16" t="s">
        <v>20</v>
      </c>
      <c r="C143" s="86" t="s">
        <v>74</v>
      </c>
      <c r="D143" s="86" t="s">
        <v>219</v>
      </c>
      <c r="E143" s="86"/>
      <c r="F143" s="16" t="str">
        <f t="shared" si="4"/>
        <v>JUILLET</v>
      </c>
      <c r="G143" s="94">
        <v>42925</v>
      </c>
      <c r="H143" s="88">
        <v>42934</v>
      </c>
      <c r="I143" s="16">
        <f t="shared" si="5"/>
        <v>9</v>
      </c>
      <c r="J143" s="95">
        <v>557.84</v>
      </c>
    </row>
    <row r="144" spans="1:10">
      <c r="A144" s="85" t="s">
        <v>56</v>
      </c>
      <c r="B144" s="16" t="s">
        <v>20</v>
      </c>
      <c r="C144" s="86" t="s">
        <v>74</v>
      </c>
      <c r="D144" s="86" t="s">
        <v>220</v>
      </c>
      <c r="E144" s="86"/>
      <c r="F144" s="16" t="str">
        <f t="shared" si="4"/>
        <v>JUILLET</v>
      </c>
      <c r="G144" s="94">
        <v>42920</v>
      </c>
      <c r="H144" s="88">
        <v>42928</v>
      </c>
      <c r="I144" s="16">
        <f t="shared" si="5"/>
        <v>8</v>
      </c>
      <c r="J144" s="95">
        <v>758.7</v>
      </c>
    </row>
    <row r="145" spans="1:10">
      <c r="A145" s="85" t="s">
        <v>58</v>
      </c>
      <c r="B145" s="16" t="s">
        <v>20</v>
      </c>
      <c r="C145" s="86" t="s">
        <v>88</v>
      </c>
      <c r="D145" s="86" t="s">
        <v>221</v>
      </c>
      <c r="E145" s="86"/>
      <c r="F145" s="16" t="str">
        <f t="shared" si="4"/>
        <v>AOUT</v>
      </c>
      <c r="G145" s="94">
        <v>42959</v>
      </c>
      <c r="H145" s="88">
        <v>42960</v>
      </c>
      <c r="I145" s="16">
        <f t="shared" si="5"/>
        <v>1</v>
      </c>
      <c r="J145" s="95">
        <v>39</v>
      </c>
    </row>
    <row r="146" spans="1:10">
      <c r="A146" s="85" t="s">
        <v>66</v>
      </c>
      <c r="B146" s="16" t="s">
        <v>20</v>
      </c>
      <c r="C146" s="86" t="s">
        <v>222</v>
      </c>
      <c r="D146" s="86" t="s">
        <v>223</v>
      </c>
      <c r="E146" s="86"/>
      <c r="F146" s="16" t="str">
        <f t="shared" si="4"/>
        <v>AOUT</v>
      </c>
      <c r="G146" s="94">
        <v>42960</v>
      </c>
      <c r="H146" s="88">
        <v>42962</v>
      </c>
      <c r="I146" s="16">
        <f t="shared" si="5"/>
        <v>2</v>
      </c>
      <c r="J146" s="95">
        <v>70</v>
      </c>
    </row>
    <row r="147" spans="1:10">
      <c r="A147" s="85" t="s">
        <v>64</v>
      </c>
      <c r="B147" s="16" t="s">
        <v>20</v>
      </c>
      <c r="C147" s="86" t="s">
        <v>222</v>
      </c>
      <c r="D147" s="86" t="s">
        <v>157</v>
      </c>
      <c r="E147" s="86"/>
      <c r="F147" s="16" t="str">
        <f t="shared" si="4"/>
        <v>JUILLET</v>
      </c>
      <c r="G147" s="94">
        <v>42947</v>
      </c>
      <c r="H147" s="88">
        <v>42948</v>
      </c>
      <c r="I147" s="16">
        <f t="shared" si="5"/>
        <v>1</v>
      </c>
      <c r="J147" s="95">
        <v>69</v>
      </c>
    </row>
    <row r="148" spans="1:10">
      <c r="A148" s="85" t="s">
        <v>64</v>
      </c>
      <c r="B148" s="16" t="s">
        <v>20</v>
      </c>
      <c r="C148" s="86" t="s">
        <v>222</v>
      </c>
      <c r="D148" s="86" t="s">
        <v>157</v>
      </c>
      <c r="E148" s="86"/>
      <c r="F148" s="16" t="str">
        <f t="shared" si="4"/>
        <v>AOUT</v>
      </c>
      <c r="G148" s="94">
        <v>42948</v>
      </c>
      <c r="H148" s="88">
        <v>42950</v>
      </c>
      <c r="I148" s="16">
        <f t="shared" si="5"/>
        <v>2</v>
      </c>
      <c r="J148" s="95">
        <v>69</v>
      </c>
    </row>
    <row r="149" spans="1:10">
      <c r="A149" s="85" t="s">
        <v>64</v>
      </c>
      <c r="B149" s="16" t="s">
        <v>20</v>
      </c>
      <c r="C149" s="86" t="s">
        <v>74</v>
      </c>
      <c r="D149" s="86" t="s">
        <v>224</v>
      </c>
      <c r="E149" s="86"/>
      <c r="F149" s="16" t="str">
        <f t="shared" si="4"/>
        <v>AOUT</v>
      </c>
      <c r="G149" s="94">
        <v>42961</v>
      </c>
      <c r="H149" s="88">
        <v>42963</v>
      </c>
      <c r="I149" s="16">
        <f t="shared" si="5"/>
        <v>2</v>
      </c>
      <c r="J149" s="95">
        <v>72.42</v>
      </c>
    </row>
    <row r="150" spans="1:10">
      <c r="A150" s="85" t="s">
        <v>64</v>
      </c>
      <c r="B150" s="16" t="s">
        <v>20</v>
      </c>
      <c r="C150" s="86" t="s">
        <v>88</v>
      </c>
      <c r="D150" s="86" t="s">
        <v>225</v>
      </c>
      <c r="E150" s="86"/>
      <c r="F150" s="16" t="str">
        <f t="shared" si="4"/>
        <v>AOUT</v>
      </c>
      <c r="G150" s="94">
        <v>42969</v>
      </c>
      <c r="H150" s="88">
        <v>42971</v>
      </c>
      <c r="I150" s="16">
        <f t="shared" si="5"/>
        <v>2</v>
      </c>
      <c r="J150" s="95">
        <v>73.260000000000005</v>
      </c>
    </row>
    <row r="151" spans="1:10">
      <c r="A151" s="85" t="s">
        <v>64</v>
      </c>
      <c r="B151" s="16" t="s">
        <v>20</v>
      </c>
      <c r="C151" s="86" t="s">
        <v>88</v>
      </c>
      <c r="D151" s="86" t="s">
        <v>226</v>
      </c>
      <c r="E151" s="86"/>
      <c r="F151" s="16" t="str">
        <f t="shared" si="4"/>
        <v>AOUT</v>
      </c>
      <c r="G151" s="94">
        <v>42955</v>
      </c>
      <c r="H151" s="88">
        <v>42957</v>
      </c>
      <c r="I151" s="16">
        <f t="shared" si="5"/>
        <v>2</v>
      </c>
      <c r="J151" s="95">
        <v>79</v>
      </c>
    </row>
    <row r="152" spans="1:10">
      <c r="A152" s="85" t="s">
        <v>64</v>
      </c>
      <c r="B152" s="16" t="s">
        <v>20</v>
      </c>
      <c r="C152" s="86" t="s">
        <v>222</v>
      </c>
      <c r="D152" s="86" t="s">
        <v>227</v>
      </c>
      <c r="E152" s="86"/>
      <c r="F152" s="16" t="str">
        <f t="shared" si="4"/>
        <v>AOUT</v>
      </c>
      <c r="G152" s="94">
        <v>42963</v>
      </c>
      <c r="H152" s="88">
        <v>42965</v>
      </c>
      <c r="I152" s="16">
        <f t="shared" si="5"/>
        <v>2</v>
      </c>
      <c r="J152" s="95">
        <v>80</v>
      </c>
    </row>
    <row r="153" spans="1:10">
      <c r="A153" s="85" t="s">
        <v>65</v>
      </c>
      <c r="B153" s="16" t="s">
        <v>20</v>
      </c>
      <c r="C153" s="86" t="s">
        <v>88</v>
      </c>
      <c r="D153" s="86" t="s">
        <v>228</v>
      </c>
      <c r="E153" s="86"/>
      <c r="F153" s="16" t="str">
        <f t="shared" si="4"/>
        <v>AOUT</v>
      </c>
      <c r="G153" s="94">
        <v>42966</v>
      </c>
      <c r="H153" s="88">
        <v>42968</v>
      </c>
      <c r="I153" s="16">
        <f t="shared" si="5"/>
        <v>2</v>
      </c>
      <c r="J153" s="95">
        <v>86.76</v>
      </c>
    </row>
    <row r="154" spans="1:10">
      <c r="A154" s="85" t="s">
        <v>67</v>
      </c>
      <c r="B154" s="16" t="s">
        <v>20</v>
      </c>
      <c r="C154" s="86" t="s">
        <v>88</v>
      </c>
      <c r="D154" s="86" t="s">
        <v>229</v>
      </c>
      <c r="E154" s="86"/>
      <c r="F154" s="16" t="str">
        <f t="shared" si="4"/>
        <v>AOUT</v>
      </c>
      <c r="G154" s="94">
        <v>42958</v>
      </c>
      <c r="H154" s="88">
        <v>42960</v>
      </c>
      <c r="I154" s="16">
        <f t="shared" si="5"/>
        <v>2</v>
      </c>
      <c r="J154" s="95">
        <v>88</v>
      </c>
    </row>
    <row r="155" spans="1:10">
      <c r="A155" s="85" t="s">
        <v>57</v>
      </c>
      <c r="B155" s="16" t="s">
        <v>20</v>
      </c>
      <c r="C155" s="86" t="s">
        <v>222</v>
      </c>
      <c r="D155" s="86" t="s">
        <v>223</v>
      </c>
      <c r="E155" s="86"/>
      <c r="F155" s="16" t="str">
        <f t="shared" si="4"/>
        <v>AOUT</v>
      </c>
      <c r="G155" s="94">
        <v>42958</v>
      </c>
      <c r="H155" s="88">
        <v>42960</v>
      </c>
      <c r="I155" s="16">
        <f t="shared" si="5"/>
        <v>2</v>
      </c>
      <c r="J155" s="95">
        <v>90</v>
      </c>
    </row>
    <row r="156" spans="1:10">
      <c r="A156" s="85" t="s">
        <v>62</v>
      </c>
      <c r="B156" s="16" t="s">
        <v>20</v>
      </c>
      <c r="C156" s="86" t="s">
        <v>88</v>
      </c>
      <c r="D156" s="86" t="s">
        <v>230</v>
      </c>
      <c r="E156" s="86"/>
      <c r="F156" s="16" t="str">
        <f t="shared" si="4"/>
        <v>AOUT</v>
      </c>
      <c r="G156" s="94">
        <v>42974</v>
      </c>
      <c r="H156" s="88">
        <v>42976</v>
      </c>
      <c r="I156" s="16">
        <f t="shared" si="5"/>
        <v>2</v>
      </c>
      <c r="J156" s="95">
        <v>92.54</v>
      </c>
    </row>
    <row r="157" spans="1:10">
      <c r="A157" s="85" t="s">
        <v>63</v>
      </c>
      <c r="B157" s="16" t="s">
        <v>20</v>
      </c>
      <c r="C157" s="86" t="s">
        <v>88</v>
      </c>
      <c r="D157" s="86" t="s">
        <v>231</v>
      </c>
      <c r="E157" s="86"/>
      <c r="F157" s="16" t="str">
        <f t="shared" si="4"/>
        <v>AOUT</v>
      </c>
      <c r="G157" s="94">
        <v>42968</v>
      </c>
      <c r="H157" s="88">
        <v>42970</v>
      </c>
      <c r="I157" s="16">
        <f t="shared" si="5"/>
        <v>2</v>
      </c>
      <c r="J157" s="95">
        <v>92.54</v>
      </c>
    </row>
    <row r="158" spans="1:10">
      <c r="A158" s="85" t="s">
        <v>57</v>
      </c>
      <c r="B158" s="16" t="s">
        <v>20</v>
      </c>
      <c r="C158" s="86" t="s">
        <v>88</v>
      </c>
      <c r="D158" s="86" t="s">
        <v>232</v>
      </c>
      <c r="E158" s="86"/>
      <c r="F158" s="16" t="str">
        <f t="shared" si="4"/>
        <v>AOUT</v>
      </c>
      <c r="G158" s="94">
        <v>42967</v>
      </c>
      <c r="H158" s="88">
        <v>42969</v>
      </c>
      <c r="I158" s="16">
        <f t="shared" si="5"/>
        <v>2</v>
      </c>
      <c r="J158" s="95">
        <v>92.54</v>
      </c>
    </row>
    <row r="159" spans="1:10">
      <c r="A159" s="85" t="s">
        <v>60</v>
      </c>
      <c r="B159" s="16" t="s">
        <v>20</v>
      </c>
      <c r="C159" s="86" t="s">
        <v>88</v>
      </c>
      <c r="D159" s="86" t="s">
        <v>233</v>
      </c>
      <c r="E159" s="86"/>
      <c r="F159" s="16" t="str">
        <f t="shared" si="4"/>
        <v>AOUT</v>
      </c>
      <c r="G159" s="94">
        <v>42960</v>
      </c>
      <c r="H159" s="88">
        <v>42962</v>
      </c>
      <c r="I159" s="16">
        <f t="shared" si="5"/>
        <v>2</v>
      </c>
      <c r="J159" s="95">
        <v>96</v>
      </c>
    </row>
    <row r="160" spans="1:10">
      <c r="A160" s="85" t="s">
        <v>57</v>
      </c>
      <c r="B160" s="16" t="s">
        <v>20</v>
      </c>
      <c r="C160" s="86" t="s">
        <v>88</v>
      </c>
      <c r="D160" s="86" t="s">
        <v>234</v>
      </c>
      <c r="E160" s="86"/>
      <c r="F160" s="16" t="str">
        <f t="shared" si="4"/>
        <v>AOUT</v>
      </c>
      <c r="G160" s="94">
        <v>42956</v>
      </c>
      <c r="H160" s="88">
        <v>42958</v>
      </c>
      <c r="I160" s="16">
        <f t="shared" si="5"/>
        <v>2</v>
      </c>
      <c r="J160" s="95">
        <v>96.4</v>
      </c>
    </row>
    <row r="161" spans="1:10">
      <c r="A161" s="85" t="s">
        <v>64</v>
      </c>
      <c r="B161" s="16" t="s">
        <v>20</v>
      </c>
      <c r="C161" s="86" t="s">
        <v>88</v>
      </c>
      <c r="D161" s="86" t="s">
        <v>235</v>
      </c>
      <c r="E161" s="86"/>
      <c r="F161" s="16" t="str">
        <f t="shared" si="4"/>
        <v>AOUT</v>
      </c>
      <c r="G161" s="94">
        <v>42971</v>
      </c>
      <c r="H161" s="88">
        <v>42974</v>
      </c>
      <c r="I161" s="16">
        <f t="shared" si="5"/>
        <v>3</v>
      </c>
      <c r="J161" s="95">
        <v>101</v>
      </c>
    </row>
    <row r="162" spans="1:10">
      <c r="A162" s="85" t="s">
        <v>57</v>
      </c>
      <c r="B162" s="16" t="s">
        <v>20</v>
      </c>
      <c r="C162" s="86" t="s">
        <v>74</v>
      </c>
      <c r="D162" s="86" t="s">
        <v>236</v>
      </c>
      <c r="E162" s="86"/>
      <c r="F162" s="16" t="str">
        <f t="shared" si="4"/>
        <v>AOUT</v>
      </c>
      <c r="G162" s="94">
        <v>42972</v>
      </c>
      <c r="H162" s="88">
        <v>42975</v>
      </c>
      <c r="I162" s="16">
        <f t="shared" si="5"/>
        <v>3</v>
      </c>
      <c r="J162" s="95">
        <v>102.44</v>
      </c>
    </row>
    <row r="163" spans="1:10">
      <c r="A163" s="85" t="s">
        <v>65</v>
      </c>
      <c r="B163" s="16" t="s">
        <v>20</v>
      </c>
      <c r="C163" s="86" t="s">
        <v>88</v>
      </c>
      <c r="D163" s="86" t="s">
        <v>237</v>
      </c>
      <c r="E163" s="86"/>
      <c r="F163" s="16" t="str">
        <f t="shared" si="4"/>
        <v>AOUT</v>
      </c>
      <c r="G163" s="94">
        <v>42971</v>
      </c>
      <c r="H163" s="88">
        <v>42973</v>
      </c>
      <c r="I163" s="16">
        <f t="shared" si="5"/>
        <v>2</v>
      </c>
      <c r="J163" s="95">
        <v>106.04</v>
      </c>
    </row>
    <row r="164" spans="1:10">
      <c r="A164" s="85" t="s">
        <v>66</v>
      </c>
      <c r="B164" s="16" t="s">
        <v>20</v>
      </c>
      <c r="C164" s="86" t="s">
        <v>88</v>
      </c>
      <c r="D164" s="86" t="s">
        <v>238</v>
      </c>
      <c r="E164" s="86"/>
      <c r="F164" s="16" t="str">
        <f t="shared" si="4"/>
        <v>AOUT</v>
      </c>
      <c r="G164" s="94">
        <v>42965</v>
      </c>
      <c r="H164" s="88">
        <v>42968</v>
      </c>
      <c r="I164" s="16">
        <f t="shared" si="5"/>
        <v>3</v>
      </c>
      <c r="J164" s="95">
        <v>106.04</v>
      </c>
    </row>
    <row r="165" spans="1:10">
      <c r="A165" s="85" t="s">
        <v>64</v>
      </c>
      <c r="B165" s="16" t="s">
        <v>20</v>
      </c>
      <c r="C165" s="86" t="s">
        <v>88</v>
      </c>
      <c r="D165" s="86" t="s">
        <v>239</v>
      </c>
      <c r="E165" s="86"/>
      <c r="F165" s="16" t="str">
        <f t="shared" si="4"/>
        <v>AOUT</v>
      </c>
      <c r="G165" s="94">
        <v>42952</v>
      </c>
      <c r="H165" s="88">
        <v>42955</v>
      </c>
      <c r="I165" s="16">
        <f t="shared" si="5"/>
        <v>3</v>
      </c>
      <c r="J165" s="95">
        <v>110</v>
      </c>
    </row>
    <row r="166" spans="1:10">
      <c r="A166" s="85" t="s">
        <v>62</v>
      </c>
      <c r="B166" s="16" t="s">
        <v>20</v>
      </c>
      <c r="C166" s="86" t="s">
        <v>222</v>
      </c>
      <c r="D166" s="86" t="s">
        <v>227</v>
      </c>
      <c r="E166" s="86"/>
      <c r="F166" s="16" t="str">
        <f t="shared" si="4"/>
        <v>AOUT</v>
      </c>
      <c r="G166" s="94">
        <v>42968</v>
      </c>
      <c r="H166" s="88">
        <v>42971</v>
      </c>
      <c r="I166" s="16">
        <f t="shared" si="5"/>
        <v>3</v>
      </c>
      <c r="J166" s="95">
        <v>120</v>
      </c>
    </row>
    <row r="167" spans="1:10">
      <c r="A167" s="85" t="s">
        <v>66</v>
      </c>
      <c r="B167" s="16" t="s">
        <v>20</v>
      </c>
      <c r="C167" s="86" t="s">
        <v>88</v>
      </c>
      <c r="D167" s="86" t="s">
        <v>240</v>
      </c>
      <c r="E167" s="86"/>
      <c r="F167" s="16" t="str">
        <f t="shared" si="4"/>
        <v>AOUT</v>
      </c>
      <c r="G167" s="94">
        <v>42962</v>
      </c>
      <c r="H167" s="88">
        <v>42965</v>
      </c>
      <c r="I167" s="16">
        <f t="shared" si="5"/>
        <v>3</v>
      </c>
      <c r="J167" s="95">
        <v>120.5</v>
      </c>
    </row>
    <row r="168" spans="1:10">
      <c r="A168" s="85" t="s">
        <v>65</v>
      </c>
      <c r="B168" s="16" t="s">
        <v>20</v>
      </c>
      <c r="C168" s="86" t="s">
        <v>88</v>
      </c>
      <c r="D168" s="86" t="s">
        <v>241</v>
      </c>
      <c r="E168" s="86"/>
      <c r="F168" s="16" t="str">
        <f t="shared" si="4"/>
        <v>AOUT</v>
      </c>
      <c r="G168" s="94">
        <v>42952</v>
      </c>
      <c r="H168" s="88">
        <v>42954</v>
      </c>
      <c r="I168" s="16">
        <f t="shared" si="5"/>
        <v>2</v>
      </c>
      <c r="J168" s="95">
        <v>127</v>
      </c>
    </row>
    <row r="169" spans="1:10">
      <c r="A169" s="85" t="s">
        <v>57</v>
      </c>
      <c r="B169" s="16" t="s">
        <v>20</v>
      </c>
      <c r="C169" s="86" t="s">
        <v>88</v>
      </c>
      <c r="D169" s="86" t="s">
        <v>242</v>
      </c>
      <c r="E169" s="86"/>
      <c r="F169" s="16" t="str">
        <f t="shared" si="4"/>
        <v>AOUT</v>
      </c>
      <c r="G169" s="94">
        <v>42951</v>
      </c>
      <c r="H169" s="88">
        <v>42954</v>
      </c>
      <c r="I169" s="16">
        <f t="shared" si="5"/>
        <v>3</v>
      </c>
      <c r="J169" s="95">
        <v>129</v>
      </c>
    </row>
    <row r="170" spans="1:10">
      <c r="A170" s="85" t="s">
        <v>58</v>
      </c>
      <c r="B170" s="16" t="s">
        <v>20</v>
      </c>
      <c r="C170" s="86" t="s">
        <v>88</v>
      </c>
      <c r="D170" s="86" t="s">
        <v>243</v>
      </c>
      <c r="E170" s="86"/>
      <c r="F170" s="16" t="str">
        <f t="shared" si="4"/>
        <v>AOUT</v>
      </c>
      <c r="G170" s="94">
        <v>42972</v>
      </c>
      <c r="H170" s="88">
        <v>42975</v>
      </c>
      <c r="I170" s="16">
        <f t="shared" si="5"/>
        <v>3</v>
      </c>
      <c r="J170" s="95">
        <v>129.18</v>
      </c>
    </row>
    <row r="171" spans="1:10">
      <c r="A171" s="85" t="s">
        <v>60</v>
      </c>
      <c r="B171" s="16" t="s">
        <v>20</v>
      </c>
      <c r="C171" s="86" t="s">
        <v>88</v>
      </c>
      <c r="D171" s="86" t="s">
        <v>244</v>
      </c>
      <c r="E171" s="86"/>
      <c r="F171" s="16" t="str">
        <f t="shared" si="4"/>
        <v>AOUT</v>
      </c>
      <c r="G171" s="94">
        <v>42966</v>
      </c>
      <c r="H171" s="88">
        <v>42969</v>
      </c>
      <c r="I171" s="16">
        <f t="shared" si="5"/>
        <v>3</v>
      </c>
      <c r="J171" s="95">
        <v>130</v>
      </c>
    </row>
    <row r="172" spans="1:10">
      <c r="A172" s="85" t="s">
        <v>63</v>
      </c>
      <c r="B172" s="16" t="s">
        <v>20</v>
      </c>
      <c r="C172" s="86" t="s">
        <v>88</v>
      </c>
      <c r="D172" s="86" t="s">
        <v>245</v>
      </c>
      <c r="E172" s="86"/>
      <c r="F172" s="16" t="str">
        <f t="shared" si="4"/>
        <v>AOUT</v>
      </c>
      <c r="G172" s="94">
        <v>42962</v>
      </c>
      <c r="H172" s="88">
        <v>42965</v>
      </c>
      <c r="I172" s="16">
        <f t="shared" si="5"/>
        <v>3</v>
      </c>
      <c r="J172" s="95">
        <v>130</v>
      </c>
    </row>
    <row r="173" spans="1:10">
      <c r="A173" s="85" t="s">
        <v>60</v>
      </c>
      <c r="B173" s="16" t="s">
        <v>20</v>
      </c>
      <c r="C173" s="86" t="s">
        <v>88</v>
      </c>
      <c r="D173" s="86" t="s">
        <v>246</v>
      </c>
      <c r="E173" s="86"/>
      <c r="F173" s="16" t="str">
        <f t="shared" si="4"/>
        <v>AOUT</v>
      </c>
      <c r="G173" s="94">
        <v>42954</v>
      </c>
      <c r="H173" s="88">
        <v>42957</v>
      </c>
      <c r="I173" s="16">
        <f t="shared" si="5"/>
        <v>3</v>
      </c>
      <c r="J173" s="95">
        <v>134.96</v>
      </c>
    </row>
    <row r="174" spans="1:10">
      <c r="A174" s="85" t="s">
        <v>59</v>
      </c>
      <c r="B174" s="16" t="s">
        <v>20</v>
      </c>
      <c r="C174" s="86" t="s">
        <v>88</v>
      </c>
      <c r="D174" s="86" t="s">
        <v>247</v>
      </c>
      <c r="E174" s="86"/>
      <c r="F174" s="16" t="str">
        <f t="shared" si="4"/>
        <v>JUILLET</v>
      </c>
      <c r="G174" s="94">
        <v>42947</v>
      </c>
      <c r="H174" s="88">
        <v>42948</v>
      </c>
      <c r="I174" s="16">
        <f t="shared" si="5"/>
        <v>1</v>
      </c>
      <c r="J174" s="95">
        <v>135</v>
      </c>
    </row>
    <row r="175" spans="1:10">
      <c r="A175" s="85" t="s">
        <v>59</v>
      </c>
      <c r="B175" s="16" t="s">
        <v>20</v>
      </c>
      <c r="C175" s="86" t="s">
        <v>88</v>
      </c>
      <c r="D175" s="86" t="s">
        <v>247</v>
      </c>
      <c r="E175" s="86"/>
      <c r="F175" s="16" t="str">
        <f t="shared" si="4"/>
        <v>AOUT</v>
      </c>
      <c r="G175" s="94">
        <v>42948</v>
      </c>
      <c r="H175" s="88">
        <v>42950</v>
      </c>
      <c r="I175" s="16">
        <f t="shared" si="5"/>
        <v>2</v>
      </c>
      <c r="J175" s="95">
        <v>135</v>
      </c>
    </row>
    <row r="176" spans="1:10">
      <c r="A176" s="85" t="s">
        <v>64</v>
      </c>
      <c r="B176" s="16" t="s">
        <v>20</v>
      </c>
      <c r="C176" s="86" t="s">
        <v>88</v>
      </c>
      <c r="D176" s="86" t="s">
        <v>248</v>
      </c>
      <c r="E176" s="86"/>
      <c r="F176" s="16" t="str">
        <f t="shared" si="4"/>
        <v>AOUT</v>
      </c>
      <c r="G176" s="94">
        <v>42957</v>
      </c>
      <c r="H176" s="88">
        <v>42961</v>
      </c>
      <c r="I176" s="16">
        <f t="shared" si="5"/>
        <v>4</v>
      </c>
      <c r="J176" s="95">
        <v>135.91999999999999</v>
      </c>
    </row>
    <row r="177" spans="1:10">
      <c r="A177" s="85" t="s">
        <v>64</v>
      </c>
      <c r="B177" s="16" t="s">
        <v>20</v>
      </c>
      <c r="C177" s="86" t="s">
        <v>88</v>
      </c>
      <c r="D177" s="86" t="s">
        <v>248</v>
      </c>
      <c r="E177" s="86"/>
      <c r="F177" s="16" t="str">
        <f t="shared" si="4"/>
        <v>AOUT</v>
      </c>
      <c r="G177" s="94">
        <v>42957</v>
      </c>
      <c r="H177" s="88">
        <v>42961</v>
      </c>
      <c r="I177" s="16">
        <f t="shared" si="5"/>
        <v>4</v>
      </c>
      <c r="J177" s="95">
        <v>135.91999999999999</v>
      </c>
    </row>
    <row r="178" spans="1:10">
      <c r="A178" s="85" t="s">
        <v>62</v>
      </c>
      <c r="B178" s="16" t="s">
        <v>20</v>
      </c>
      <c r="C178" s="86" t="s">
        <v>88</v>
      </c>
      <c r="D178" s="86" t="s">
        <v>249</v>
      </c>
      <c r="E178" s="86"/>
      <c r="F178" s="16" t="str">
        <f t="shared" si="4"/>
        <v>AOUT</v>
      </c>
      <c r="G178" s="94">
        <v>42971</v>
      </c>
      <c r="H178" s="88">
        <v>42974</v>
      </c>
      <c r="I178" s="16">
        <f t="shared" si="5"/>
        <v>3</v>
      </c>
      <c r="J178" s="95">
        <v>136</v>
      </c>
    </row>
    <row r="179" spans="1:10">
      <c r="A179" s="85" t="s">
        <v>63</v>
      </c>
      <c r="B179" s="16" t="s">
        <v>20</v>
      </c>
      <c r="C179" s="86" t="s">
        <v>88</v>
      </c>
      <c r="D179" s="86" t="s">
        <v>250</v>
      </c>
      <c r="E179" s="86"/>
      <c r="F179" s="16" t="str">
        <f t="shared" si="4"/>
        <v>AOUT</v>
      </c>
      <c r="G179" s="94">
        <v>42970</v>
      </c>
      <c r="H179" s="88">
        <v>42973</v>
      </c>
      <c r="I179" s="16">
        <f t="shared" si="5"/>
        <v>3</v>
      </c>
      <c r="J179" s="95">
        <v>136</v>
      </c>
    </row>
    <row r="180" spans="1:10">
      <c r="A180" s="85" t="s">
        <v>60</v>
      </c>
      <c r="B180" s="16" t="s">
        <v>20</v>
      </c>
      <c r="C180" s="86" t="s">
        <v>88</v>
      </c>
      <c r="D180" s="86" t="s">
        <v>251</v>
      </c>
      <c r="E180" s="86"/>
      <c r="F180" s="16" t="str">
        <f t="shared" si="4"/>
        <v>AOUT</v>
      </c>
      <c r="G180" s="94">
        <v>42969</v>
      </c>
      <c r="H180" s="88">
        <v>42972</v>
      </c>
      <c r="I180" s="16">
        <f t="shared" si="5"/>
        <v>3</v>
      </c>
      <c r="J180" s="95">
        <v>136</v>
      </c>
    </row>
    <row r="181" spans="1:10">
      <c r="A181" s="85" t="s">
        <v>63</v>
      </c>
      <c r="B181" s="16" t="s">
        <v>20</v>
      </c>
      <c r="C181" s="86" t="s">
        <v>88</v>
      </c>
      <c r="D181" s="86" t="s">
        <v>252</v>
      </c>
      <c r="E181" s="86"/>
      <c r="F181" s="16" t="str">
        <f t="shared" si="4"/>
        <v>AOUT</v>
      </c>
      <c r="G181" s="94">
        <v>42965</v>
      </c>
      <c r="H181" s="88">
        <v>42968</v>
      </c>
      <c r="I181" s="16">
        <f t="shared" si="5"/>
        <v>3</v>
      </c>
      <c r="J181" s="95">
        <v>136</v>
      </c>
    </row>
    <row r="182" spans="1:10">
      <c r="A182" s="85" t="s">
        <v>58</v>
      </c>
      <c r="B182" s="16" t="s">
        <v>20</v>
      </c>
      <c r="C182" s="86" t="s">
        <v>88</v>
      </c>
      <c r="D182" s="86" t="s">
        <v>253</v>
      </c>
      <c r="E182" s="86"/>
      <c r="F182" s="16" t="str">
        <f t="shared" si="4"/>
        <v>AOUT</v>
      </c>
      <c r="G182" s="94">
        <v>42960</v>
      </c>
      <c r="H182" s="88">
        <v>42963</v>
      </c>
      <c r="I182" s="16">
        <f t="shared" si="5"/>
        <v>3</v>
      </c>
      <c r="J182" s="95">
        <v>136</v>
      </c>
    </row>
    <row r="183" spans="1:10">
      <c r="A183" s="85" t="s">
        <v>63</v>
      </c>
      <c r="B183" s="16" t="s">
        <v>20</v>
      </c>
      <c r="C183" s="86" t="s">
        <v>88</v>
      </c>
      <c r="D183" s="86" t="s">
        <v>254</v>
      </c>
      <c r="E183" s="86"/>
      <c r="F183" s="16" t="str">
        <f t="shared" si="4"/>
        <v>AOUT</v>
      </c>
      <c r="G183" s="94">
        <v>42959</v>
      </c>
      <c r="H183" s="88">
        <v>42962</v>
      </c>
      <c r="I183" s="16">
        <f t="shared" si="5"/>
        <v>3</v>
      </c>
      <c r="J183" s="95">
        <v>136</v>
      </c>
    </row>
    <row r="184" spans="1:10">
      <c r="A184" s="85" t="s">
        <v>60</v>
      </c>
      <c r="B184" s="16" t="s">
        <v>20</v>
      </c>
      <c r="C184" s="86" t="s">
        <v>88</v>
      </c>
      <c r="D184" s="86" t="s">
        <v>255</v>
      </c>
      <c r="E184" s="86"/>
      <c r="F184" s="16" t="str">
        <f t="shared" si="4"/>
        <v>AOUT</v>
      </c>
      <c r="G184" s="94">
        <v>42957</v>
      </c>
      <c r="H184" s="88">
        <v>42960</v>
      </c>
      <c r="I184" s="16">
        <f t="shared" si="5"/>
        <v>3</v>
      </c>
      <c r="J184" s="95">
        <v>136</v>
      </c>
    </row>
    <row r="185" spans="1:10">
      <c r="A185" s="85" t="s">
        <v>62</v>
      </c>
      <c r="B185" s="16" t="s">
        <v>20</v>
      </c>
      <c r="C185" s="86" t="s">
        <v>88</v>
      </c>
      <c r="D185" s="86" t="s">
        <v>256</v>
      </c>
      <c r="E185" s="86"/>
      <c r="F185" s="16" t="str">
        <f t="shared" si="4"/>
        <v>JUILLET</v>
      </c>
      <c r="G185" s="94">
        <v>42946</v>
      </c>
      <c r="H185" s="88">
        <v>42948</v>
      </c>
      <c r="I185" s="16">
        <f t="shared" si="5"/>
        <v>2</v>
      </c>
      <c r="J185" s="95">
        <v>135</v>
      </c>
    </row>
    <row r="186" spans="1:10">
      <c r="A186" s="85" t="s">
        <v>62</v>
      </c>
      <c r="B186" s="16" t="s">
        <v>20</v>
      </c>
      <c r="C186" s="86" t="s">
        <v>88</v>
      </c>
      <c r="D186" s="86" t="s">
        <v>256</v>
      </c>
      <c r="E186" s="86"/>
      <c r="F186" s="16" t="str">
        <f t="shared" si="4"/>
        <v>AOUT</v>
      </c>
      <c r="G186" s="94">
        <v>42948</v>
      </c>
      <c r="H186" s="88">
        <v>42949</v>
      </c>
      <c r="I186" s="16">
        <f t="shared" si="5"/>
        <v>1</v>
      </c>
      <c r="J186" s="95">
        <v>135</v>
      </c>
    </row>
    <row r="187" spans="1:10">
      <c r="A187" s="85" t="s">
        <v>59</v>
      </c>
      <c r="B187" s="16" t="s">
        <v>20</v>
      </c>
      <c r="C187" s="86" t="s">
        <v>74</v>
      </c>
      <c r="D187" s="86" t="s">
        <v>257</v>
      </c>
      <c r="E187" s="86"/>
      <c r="F187" s="16" t="str">
        <f t="shared" si="4"/>
        <v>AOUT</v>
      </c>
      <c r="G187" s="94">
        <v>42957</v>
      </c>
      <c r="H187" s="88">
        <v>42960</v>
      </c>
      <c r="I187" s="16">
        <f t="shared" si="5"/>
        <v>3</v>
      </c>
      <c r="J187" s="95">
        <v>137.94</v>
      </c>
    </row>
    <row r="188" spans="1:10">
      <c r="A188" s="85" t="s">
        <v>64</v>
      </c>
      <c r="B188" s="16" t="s">
        <v>20</v>
      </c>
      <c r="C188" s="86" t="s">
        <v>88</v>
      </c>
      <c r="D188" s="86" t="s">
        <v>258</v>
      </c>
      <c r="E188" s="86"/>
      <c r="F188" s="16" t="str">
        <f t="shared" si="4"/>
        <v>AOUT</v>
      </c>
      <c r="G188" s="94">
        <v>42974</v>
      </c>
      <c r="H188" s="88">
        <v>42978</v>
      </c>
      <c r="I188" s="16">
        <f t="shared" si="5"/>
        <v>4</v>
      </c>
      <c r="J188" s="95">
        <v>138</v>
      </c>
    </row>
    <row r="189" spans="1:10">
      <c r="A189" s="85" t="s">
        <v>64</v>
      </c>
      <c r="B189" s="16" t="s">
        <v>20</v>
      </c>
      <c r="C189" s="86" t="s">
        <v>88</v>
      </c>
      <c r="D189" s="86" t="s">
        <v>259</v>
      </c>
      <c r="E189" s="86"/>
      <c r="F189" s="16" t="str">
        <f t="shared" si="4"/>
        <v>AOUT</v>
      </c>
      <c r="G189" s="94">
        <v>42965</v>
      </c>
      <c r="H189" s="88">
        <v>42969</v>
      </c>
      <c r="I189" s="16">
        <f t="shared" si="5"/>
        <v>4</v>
      </c>
      <c r="J189" s="95">
        <v>138.82</v>
      </c>
    </row>
    <row r="190" spans="1:10">
      <c r="A190" s="85" t="s">
        <v>66</v>
      </c>
      <c r="B190" s="16" t="s">
        <v>20</v>
      </c>
      <c r="C190" s="86" t="s">
        <v>74</v>
      </c>
      <c r="D190" s="86" t="s">
        <v>260</v>
      </c>
      <c r="E190" s="86"/>
      <c r="F190" s="16" t="str">
        <f t="shared" si="4"/>
        <v>AOUT</v>
      </c>
      <c r="G190" s="94">
        <v>42955</v>
      </c>
      <c r="H190" s="88">
        <v>42960</v>
      </c>
      <c r="I190" s="16">
        <f t="shared" si="5"/>
        <v>5</v>
      </c>
      <c r="J190" s="95">
        <v>140.4</v>
      </c>
    </row>
    <row r="191" spans="1:10">
      <c r="A191" s="85" t="s">
        <v>59</v>
      </c>
      <c r="B191" s="16" t="s">
        <v>20</v>
      </c>
      <c r="C191" s="86" t="s">
        <v>88</v>
      </c>
      <c r="D191" s="86" t="s">
        <v>261</v>
      </c>
      <c r="E191" s="86"/>
      <c r="F191" s="16" t="str">
        <f t="shared" si="4"/>
        <v>AOUT</v>
      </c>
      <c r="G191" s="94">
        <v>42966</v>
      </c>
      <c r="H191" s="88">
        <v>42969</v>
      </c>
      <c r="I191" s="16">
        <f t="shared" si="5"/>
        <v>3</v>
      </c>
      <c r="J191" s="95">
        <v>140.74</v>
      </c>
    </row>
    <row r="192" spans="1:10">
      <c r="A192" s="85" t="s">
        <v>59</v>
      </c>
      <c r="B192" s="16" t="s">
        <v>20</v>
      </c>
      <c r="C192" s="86" t="s">
        <v>88</v>
      </c>
      <c r="D192" s="86" t="s">
        <v>262</v>
      </c>
      <c r="E192" s="86"/>
      <c r="F192" s="16" t="str">
        <f t="shared" si="4"/>
        <v>AOUT</v>
      </c>
      <c r="G192" s="94">
        <v>42954</v>
      </c>
      <c r="H192" s="88">
        <v>42957</v>
      </c>
      <c r="I192" s="16">
        <f t="shared" si="5"/>
        <v>3</v>
      </c>
      <c r="J192" s="95">
        <v>140.74</v>
      </c>
    </row>
    <row r="193" spans="1:10">
      <c r="A193" s="85" t="s">
        <v>58</v>
      </c>
      <c r="B193" s="16" t="s">
        <v>20</v>
      </c>
      <c r="C193" s="86" t="s">
        <v>88</v>
      </c>
      <c r="D193" s="86" t="s">
        <v>263</v>
      </c>
      <c r="E193" s="86"/>
      <c r="F193" s="16" t="str">
        <f t="shared" ref="F193:F256" si="6">IF(G193="","",CHOOSE(MONTH(G193),"JANVIER","FEVRIER","MARS","AVRIL","MAI","JUIN","JUILLET","AOUT","SEPTEMBRE","OCTOBRE","NOVEMBRE","DECEMBRE"))</f>
        <v>AOUT</v>
      </c>
      <c r="G193" s="94">
        <v>42969</v>
      </c>
      <c r="H193" s="88">
        <v>42972</v>
      </c>
      <c r="I193" s="16">
        <f t="shared" si="5"/>
        <v>3</v>
      </c>
      <c r="J193" s="95">
        <v>141</v>
      </c>
    </row>
    <row r="194" spans="1:10">
      <c r="A194" s="85" t="s">
        <v>62</v>
      </c>
      <c r="B194" s="16" t="s">
        <v>20</v>
      </c>
      <c r="C194" s="86" t="s">
        <v>88</v>
      </c>
      <c r="D194" s="86" t="s">
        <v>264</v>
      </c>
      <c r="E194" s="86"/>
      <c r="F194" s="16" t="str">
        <f t="shared" si="6"/>
        <v>AOUT</v>
      </c>
      <c r="G194" s="94">
        <v>42959</v>
      </c>
      <c r="H194" s="88">
        <v>42962</v>
      </c>
      <c r="I194" s="16">
        <f t="shared" si="5"/>
        <v>3</v>
      </c>
      <c r="J194" s="95">
        <v>141</v>
      </c>
    </row>
    <row r="195" spans="1:10">
      <c r="A195" s="85" t="s">
        <v>59</v>
      </c>
      <c r="B195" s="16" t="s">
        <v>20</v>
      </c>
      <c r="C195" s="86" t="s">
        <v>88</v>
      </c>
      <c r="D195" s="86" t="s">
        <v>265</v>
      </c>
      <c r="E195" s="86"/>
      <c r="F195" s="16" t="str">
        <f t="shared" si="6"/>
        <v>AOUT</v>
      </c>
      <c r="G195" s="94">
        <v>42951</v>
      </c>
      <c r="H195" s="88">
        <v>42954</v>
      </c>
      <c r="I195" s="16">
        <f t="shared" si="5"/>
        <v>3</v>
      </c>
      <c r="J195" s="95">
        <v>141</v>
      </c>
    </row>
    <row r="196" spans="1:10">
      <c r="A196" s="85" t="s">
        <v>57</v>
      </c>
      <c r="B196" s="16" t="s">
        <v>20</v>
      </c>
      <c r="C196" s="86" t="s">
        <v>88</v>
      </c>
      <c r="D196" s="86" t="s">
        <v>266</v>
      </c>
      <c r="E196" s="86"/>
      <c r="F196" s="16" t="str">
        <f t="shared" si="6"/>
        <v>AOUT</v>
      </c>
      <c r="G196" s="94">
        <v>42969</v>
      </c>
      <c r="H196" s="88">
        <v>42972</v>
      </c>
      <c r="I196" s="16">
        <f t="shared" si="5"/>
        <v>3</v>
      </c>
      <c r="J196" s="95">
        <v>149.41999999999999</v>
      </c>
    </row>
    <row r="197" spans="1:10">
      <c r="A197" s="85" t="s">
        <v>65</v>
      </c>
      <c r="B197" s="16" t="s">
        <v>20</v>
      </c>
      <c r="C197" s="86" t="s">
        <v>88</v>
      </c>
      <c r="D197" s="86" t="s">
        <v>267</v>
      </c>
      <c r="E197" s="86"/>
      <c r="F197" s="16" t="str">
        <f t="shared" si="6"/>
        <v>AOUT</v>
      </c>
      <c r="G197" s="94">
        <v>42968</v>
      </c>
      <c r="H197" s="88">
        <v>42971</v>
      </c>
      <c r="I197" s="16">
        <f t="shared" si="5"/>
        <v>3</v>
      </c>
      <c r="J197" s="95">
        <v>149.41999999999999</v>
      </c>
    </row>
    <row r="198" spans="1:10">
      <c r="A198" s="85" t="s">
        <v>67</v>
      </c>
      <c r="B198" s="16" t="s">
        <v>20</v>
      </c>
      <c r="C198" s="86" t="s">
        <v>74</v>
      </c>
      <c r="D198" s="86" t="s">
        <v>268</v>
      </c>
      <c r="E198" s="86"/>
      <c r="F198" s="16" t="str">
        <f t="shared" si="6"/>
        <v>AOUT</v>
      </c>
      <c r="G198" s="94">
        <v>42961</v>
      </c>
      <c r="H198" s="88">
        <v>42965</v>
      </c>
      <c r="I198" s="16">
        <f t="shared" si="5"/>
        <v>4</v>
      </c>
      <c r="J198" s="95">
        <v>158.01</v>
      </c>
    </row>
    <row r="199" spans="1:10">
      <c r="A199" s="85" t="s">
        <v>65</v>
      </c>
      <c r="B199" s="16" t="s">
        <v>20</v>
      </c>
      <c r="C199" s="86" t="s">
        <v>88</v>
      </c>
      <c r="D199" s="86" t="s">
        <v>269</v>
      </c>
      <c r="E199" s="86"/>
      <c r="F199" s="16" t="str">
        <f t="shared" si="6"/>
        <v>AOUT</v>
      </c>
      <c r="G199" s="94">
        <v>42956</v>
      </c>
      <c r="H199" s="88">
        <v>42959</v>
      </c>
      <c r="I199" s="16">
        <f t="shared" si="5"/>
        <v>3</v>
      </c>
      <c r="J199" s="95">
        <v>158.1</v>
      </c>
    </row>
    <row r="200" spans="1:10">
      <c r="A200" s="85" t="s">
        <v>57</v>
      </c>
      <c r="B200" s="16" t="s">
        <v>20</v>
      </c>
      <c r="C200" s="86" t="s">
        <v>74</v>
      </c>
      <c r="D200" s="86" t="s">
        <v>270</v>
      </c>
      <c r="E200" s="86"/>
      <c r="F200" s="16" t="str">
        <f t="shared" si="6"/>
        <v>AOUT</v>
      </c>
      <c r="G200" s="88">
        <v>42960</v>
      </c>
      <c r="H200" s="88">
        <v>42963</v>
      </c>
      <c r="I200" s="16">
        <f t="shared" ref="I200:I268" si="7">H200-G200</f>
        <v>3</v>
      </c>
      <c r="J200" s="95">
        <v>162.16999999999999</v>
      </c>
    </row>
    <row r="201" spans="1:10">
      <c r="A201" s="85" t="s">
        <v>62</v>
      </c>
      <c r="B201" s="16" t="s">
        <v>20</v>
      </c>
      <c r="C201" s="86" t="s">
        <v>88</v>
      </c>
      <c r="D201" s="86" t="s">
        <v>271</v>
      </c>
      <c r="E201" s="86"/>
      <c r="F201" s="16" t="str">
        <f t="shared" si="6"/>
        <v>AOUT</v>
      </c>
      <c r="G201" s="94">
        <v>42950</v>
      </c>
      <c r="H201" s="88">
        <v>42953</v>
      </c>
      <c r="I201" s="16">
        <f t="shared" si="7"/>
        <v>3</v>
      </c>
      <c r="J201" s="95">
        <v>165</v>
      </c>
    </row>
    <row r="202" spans="1:10">
      <c r="A202" s="85" t="s">
        <v>57</v>
      </c>
      <c r="B202" s="16" t="s">
        <v>20</v>
      </c>
      <c r="C202" s="86" t="s">
        <v>88</v>
      </c>
      <c r="D202" s="86" t="s">
        <v>272</v>
      </c>
      <c r="E202" s="86"/>
      <c r="F202" s="16" t="str">
        <f t="shared" si="6"/>
        <v>AOUT</v>
      </c>
      <c r="G202" s="94">
        <v>42963</v>
      </c>
      <c r="H202" s="88">
        <v>42967</v>
      </c>
      <c r="I202" s="16">
        <f t="shared" si="7"/>
        <v>4</v>
      </c>
      <c r="J202" s="95">
        <v>166</v>
      </c>
    </row>
    <row r="203" spans="1:10">
      <c r="A203" s="85" t="s">
        <v>60</v>
      </c>
      <c r="B203" s="16" t="s">
        <v>20</v>
      </c>
      <c r="C203" s="86" t="s">
        <v>88</v>
      </c>
      <c r="D203" s="86" t="s">
        <v>273</v>
      </c>
      <c r="E203" s="86"/>
      <c r="F203" s="16" t="str">
        <f t="shared" si="6"/>
        <v>AOUT</v>
      </c>
      <c r="G203" s="94">
        <v>42962</v>
      </c>
      <c r="H203" s="88">
        <v>42966</v>
      </c>
      <c r="I203" s="16">
        <f t="shared" si="7"/>
        <v>4</v>
      </c>
      <c r="J203" s="95">
        <v>173.52</v>
      </c>
    </row>
    <row r="204" spans="1:10">
      <c r="A204" s="85" t="s">
        <v>63</v>
      </c>
      <c r="B204" s="16" t="s">
        <v>20</v>
      </c>
      <c r="C204" s="86" t="s">
        <v>88</v>
      </c>
      <c r="D204" s="86" t="s">
        <v>274</v>
      </c>
      <c r="E204" s="86"/>
      <c r="F204" s="16" t="str">
        <f t="shared" si="6"/>
        <v>AOUT</v>
      </c>
      <c r="G204" s="94">
        <v>42955</v>
      </c>
      <c r="H204" s="88">
        <v>42959</v>
      </c>
      <c r="I204" s="16">
        <f t="shared" si="7"/>
        <v>4</v>
      </c>
      <c r="J204" s="95">
        <v>174</v>
      </c>
    </row>
    <row r="205" spans="1:10">
      <c r="A205" s="85" t="s">
        <v>63</v>
      </c>
      <c r="B205" s="16" t="s">
        <v>20</v>
      </c>
      <c r="C205" s="86" t="s">
        <v>74</v>
      </c>
      <c r="D205" s="86" t="s">
        <v>275</v>
      </c>
      <c r="E205" s="86"/>
      <c r="F205" s="16" t="str">
        <f t="shared" si="6"/>
        <v>AOUT</v>
      </c>
      <c r="G205" s="88">
        <v>42951</v>
      </c>
      <c r="H205" s="88">
        <v>42954</v>
      </c>
      <c r="I205" s="16">
        <f t="shared" si="7"/>
        <v>3</v>
      </c>
      <c r="J205" s="95">
        <v>177.32</v>
      </c>
    </row>
    <row r="206" spans="1:10">
      <c r="A206" s="85" t="s">
        <v>60</v>
      </c>
      <c r="B206" s="16" t="s">
        <v>20</v>
      </c>
      <c r="C206" s="86" t="s">
        <v>74</v>
      </c>
      <c r="D206" s="86" t="s">
        <v>276</v>
      </c>
      <c r="E206" s="86"/>
      <c r="F206" s="16" t="str">
        <f t="shared" si="6"/>
        <v>AOUT</v>
      </c>
      <c r="G206" s="94">
        <v>42973</v>
      </c>
      <c r="H206" s="88">
        <v>42977</v>
      </c>
      <c r="I206" s="16">
        <f t="shared" si="7"/>
        <v>4</v>
      </c>
      <c r="J206" s="95">
        <v>179.76</v>
      </c>
    </row>
    <row r="207" spans="1:10">
      <c r="A207" s="85" t="s">
        <v>67</v>
      </c>
      <c r="B207" s="16" t="s">
        <v>20</v>
      </c>
      <c r="C207" s="86" t="s">
        <v>74</v>
      </c>
      <c r="D207" s="86" t="s">
        <v>277</v>
      </c>
      <c r="E207" s="86"/>
      <c r="F207" s="16" t="str">
        <f t="shared" si="6"/>
        <v>AOUT</v>
      </c>
      <c r="G207" s="94">
        <v>42953</v>
      </c>
      <c r="H207" s="88">
        <v>42958</v>
      </c>
      <c r="I207" s="16">
        <f t="shared" si="7"/>
        <v>5</v>
      </c>
      <c r="J207" s="95">
        <v>183.19</v>
      </c>
    </row>
    <row r="208" spans="1:10">
      <c r="A208" s="85" t="s">
        <v>67</v>
      </c>
      <c r="B208" s="16" t="s">
        <v>20</v>
      </c>
      <c r="C208" s="86" t="s">
        <v>88</v>
      </c>
      <c r="D208" s="86" t="s">
        <v>278</v>
      </c>
      <c r="E208" s="86"/>
      <c r="F208" s="16" t="str">
        <f t="shared" si="6"/>
        <v>JUILLET</v>
      </c>
      <c r="G208" s="94">
        <v>42946</v>
      </c>
      <c r="H208" s="88">
        <v>42948</v>
      </c>
      <c r="I208" s="16">
        <f t="shared" si="7"/>
        <v>2</v>
      </c>
      <c r="J208" s="95">
        <v>185</v>
      </c>
    </row>
    <row r="209" spans="1:10">
      <c r="A209" s="85" t="s">
        <v>67</v>
      </c>
      <c r="B209" s="16" t="s">
        <v>20</v>
      </c>
      <c r="C209" s="86" t="s">
        <v>88</v>
      </c>
      <c r="D209" s="86" t="s">
        <v>278</v>
      </c>
      <c r="E209" s="86"/>
      <c r="F209" s="16" t="str">
        <f t="shared" si="6"/>
        <v>AOUT</v>
      </c>
      <c r="G209" s="94">
        <v>42948</v>
      </c>
      <c r="H209" s="88">
        <v>42951</v>
      </c>
      <c r="I209" s="16">
        <f t="shared" si="7"/>
        <v>3</v>
      </c>
      <c r="J209" s="95">
        <v>185</v>
      </c>
    </row>
    <row r="210" spans="1:10">
      <c r="A210" s="85" t="s">
        <v>67</v>
      </c>
      <c r="B210" s="16" t="s">
        <v>20</v>
      </c>
      <c r="C210" s="86" t="s">
        <v>88</v>
      </c>
      <c r="D210" s="86" t="s">
        <v>279</v>
      </c>
      <c r="E210" s="86"/>
      <c r="F210" s="16" t="str">
        <f t="shared" si="6"/>
        <v>AOUT</v>
      </c>
      <c r="G210" s="94">
        <v>42969</v>
      </c>
      <c r="H210" s="88">
        <v>42974</v>
      </c>
      <c r="I210" s="16">
        <f t="shared" si="7"/>
        <v>5</v>
      </c>
      <c r="J210" s="95">
        <v>187.98</v>
      </c>
    </row>
    <row r="211" spans="1:10">
      <c r="A211" s="85" t="s">
        <v>65</v>
      </c>
      <c r="B211" s="16" t="s">
        <v>20</v>
      </c>
      <c r="C211" s="86" t="s">
        <v>88</v>
      </c>
      <c r="D211" s="86" t="s">
        <v>280</v>
      </c>
      <c r="E211" s="86"/>
      <c r="F211" s="16" t="str">
        <f t="shared" si="6"/>
        <v>AOUT</v>
      </c>
      <c r="G211" s="94">
        <v>42954</v>
      </c>
      <c r="H211" s="88">
        <v>42957</v>
      </c>
      <c r="I211" s="16">
        <f t="shared" si="7"/>
        <v>3</v>
      </c>
      <c r="J211" s="95">
        <v>189</v>
      </c>
    </row>
    <row r="212" spans="1:10">
      <c r="A212" s="85" t="s">
        <v>62</v>
      </c>
      <c r="B212" s="16" t="s">
        <v>20</v>
      </c>
      <c r="C212" s="86" t="s">
        <v>88</v>
      </c>
      <c r="D212" s="86" t="s">
        <v>281</v>
      </c>
      <c r="E212" s="86"/>
      <c r="F212" s="16" t="str">
        <f t="shared" si="6"/>
        <v>AOUT</v>
      </c>
      <c r="G212" s="94">
        <v>42954</v>
      </c>
      <c r="H212" s="88">
        <v>42958</v>
      </c>
      <c r="I212" s="16">
        <f t="shared" si="7"/>
        <v>4</v>
      </c>
      <c r="J212" s="95">
        <v>192.8</v>
      </c>
    </row>
    <row r="213" spans="1:10">
      <c r="A213" s="85" t="s">
        <v>65</v>
      </c>
      <c r="B213" s="16" t="s">
        <v>20</v>
      </c>
      <c r="C213" s="86" t="s">
        <v>88</v>
      </c>
      <c r="D213" s="86" t="s">
        <v>282</v>
      </c>
      <c r="E213" s="86"/>
      <c r="F213" s="16" t="str">
        <f t="shared" si="6"/>
        <v>AOUT</v>
      </c>
      <c r="G213" s="94">
        <v>42949</v>
      </c>
      <c r="H213" s="88">
        <v>42952</v>
      </c>
      <c r="I213" s="16">
        <f t="shared" si="7"/>
        <v>3</v>
      </c>
      <c r="J213" s="95">
        <v>193</v>
      </c>
    </row>
    <row r="214" spans="1:10">
      <c r="A214" s="85" t="s">
        <v>62</v>
      </c>
      <c r="B214" s="16" t="s">
        <v>20</v>
      </c>
      <c r="C214" s="86" t="s">
        <v>88</v>
      </c>
      <c r="D214" s="86" t="s">
        <v>283</v>
      </c>
      <c r="E214" s="86"/>
      <c r="F214" s="16" t="str">
        <f t="shared" si="6"/>
        <v>AOUT</v>
      </c>
      <c r="G214" s="94">
        <v>42963</v>
      </c>
      <c r="H214" s="88">
        <v>42967</v>
      </c>
      <c r="I214" s="16">
        <f t="shared" si="7"/>
        <v>4</v>
      </c>
      <c r="J214" s="95">
        <v>205</v>
      </c>
    </row>
    <row r="215" spans="1:10">
      <c r="A215" s="85" t="s">
        <v>63</v>
      </c>
      <c r="B215" s="16" t="s">
        <v>20</v>
      </c>
      <c r="C215" s="86" t="s">
        <v>88</v>
      </c>
      <c r="D215" s="86" t="s">
        <v>284</v>
      </c>
      <c r="E215" s="86"/>
      <c r="F215" s="16" t="str">
        <f t="shared" si="6"/>
        <v>JUILLET</v>
      </c>
      <c r="G215" s="94">
        <v>42945</v>
      </c>
      <c r="H215" s="88">
        <v>42948</v>
      </c>
      <c r="I215" s="16">
        <f t="shared" si="7"/>
        <v>3</v>
      </c>
      <c r="J215" s="95">
        <v>210</v>
      </c>
    </row>
    <row r="216" spans="1:10">
      <c r="A216" s="85" t="s">
        <v>63</v>
      </c>
      <c r="B216" s="16" t="s">
        <v>20</v>
      </c>
      <c r="C216" s="86" t="s">
        <v>88</v>
      </c>
      <c r="D216" s="86" t="s">
        <v>284</v>
      </c>
      <c r="E216" s="86"/>
      <c r="F216" s="16" t="str">
        <f t="shared" si="6"/>
        <v>AOUT</v>
      </c>
      <c r="G216" s="94">
        <v>42948</v>
      </c>
      <c r="H216" s="88">
        <v>42950</v>
      </c>
      <c r="I216" s="16">
        <f t="shared" si="7"/>
        <v>2</v>
      </c>
      <c r="J216" s="95">
        <v>210</v>
      </c>
    </row>
    <row r="217" spans="1:10">
      <c r="A217" s="85" t="s">
        <v>57</v>
      </c>
      <c r="B217" s="16" t="s">
        <v>20</v>
      </c>
      <c r="C217" s="86" t="s">
        <v>74</v>
      </c>
      <c r="D217" s="86" t="s">
        <v>285</v>
      </c>
      <c r="E217" s="86"/>
      <c r="F217" s="16" t="str">
        <f t="shared" si="6"/>
        <v>JUILLET</v>
      </c>
      <c r="G217" s="94">
        <v>42947</v>
      </c>
      <c r="H217" s="88">
        <v>42948</v>
      </c>
      <c r="I217" s="16">
        <f t="shared" si="7"/>
        <v>1</v>
      </c>
      <c r="J217" s="95">
        <v>216</v>
      </c>
    </row>
    <row r="218" spans="1:10">
      <c r="A218" s="85" t="s">
        <v>57</v>
      </c>
      <c r="B218" s="16" t="s">
        <v>20</v>
      </c>
      <c r="C218" s="86" t="s">
        <v>74</v>
      </c>
      <c r="D218" s="86" t="s">
        <v>285</v>
      </c>
      <c r="E218" s="86"/>
      <c r="F218" s="16" t="str">
        <f t="shared" si="6"/>
        <v>AOUT</v>
      </c>
      <c r="G218" s="94">
        <v>42948</v>
      </c>
      <c r="H218" s="88">
        <v>42951</v>
      </c>
      <c r="I218" s="16">
        <f t="shared" si="7"/>
        <v>3</v>
      </c>
      <c r="J218" s="95">
        <v>216</v>
      </c>
    </row>
    <row r="219" spans="1:10">
      <c r="A219" s="85" t="s">
        <v>59</v>
      </c>
      <c r="B219" s="16" t="s">
        <v>20</v>
      </c>
      <c r="C219" s="86" t="s">
        <v>88</v>
      </c>
      <c r="D219" s="86" t="s">
        <v>286</v>
      </c>
      <c r="E219" s="86"/>
      <c r="F219" s="16" t="str">
        <f t="shared" si="6"/>
        <v>AOUT</v>
      </c>
      <c r="G219" s="94">
        <v>42961</v>
      </c>
      <c r="H219" s="88">
        <v>42966</v>
      </c>
      <c r="I219" s="16">
        <f t="shared" si="7"/>
        <v>5</v>
      </c>
      <c r="J219" s="95">
        <v>221.72</v>
      </c>
    </row>
    <row r="220" spans="1:10">
      <c r="A220" s="85" t="s">
        <v>65</v>
      </c>
      <c r="B220" s="16" t="s">
        <v>20</v>
      </c>
      <c r="C220" s="86" t="s">
        <v>88</v>
      </c>
      <c r="D220" s="86" t="s">
        <v>287</v>
      </c>
      <c r="E220" s="86"/>
      <c r="F220" s="16" t="str">
        <f t="shared" si="6"/>
        <v>AOUT</v>
      </c>
      <c r="G220" s="94">
        <v>42962</v>
      </c>
      <c r="H220" s="88">
        <v>42966</v>
      </c>
      <c r="I220" s="16">
        <f t="shared" si="7"/>
        <v>4</v>
      </c>
      <c r="J220" s="95">
        <v>231.36</v>
      </c>
    </row>
    <row r="221" spans="1:10">
      <c r="A221" s="85" t="s">
        <v>65</v>
      </c>
      <c r="B221" s="16" t="s">
        <v>20</v>
      </c>
      <c r="C221" s="86" t="s">
        <v>88</v>
      </c>
      <c r="D221" s="86" t="s">
        <v>288</v>
      </c>
      <c r="E221" s="86"/>
      <c r="F221" s="16" t="str">
        <f t="shared" si="6"/>
        <v>AOUT</v>
      </c>
      <c r="G221" s="94">
        <v>42959</v>
      </c>
      <c r="H221" s="88">
        <v>42962</v>
      </c>
      <c r="I221" s="16">
        <f t="shared" si="7"/>
        <v>3</v>
      </c>
      <c r="J221" s="95">
        <v>236.18</v>
      </c>
    </row>
    <row r="222" spans="1:10">
      <c r="A222" s="85" t="s">
        <v>61</v>
      </c>
      <c r="B222" s="16" t="s">
        <v>20</v>
      </c>
      <c r="C222" s="86" t="s">
        <v>88</v>
      </c>
      <c r="D222" s="86" t="s">
        <v>289</v>
      </c>
      <c r="E222" s="86"/>
      <c r="F222" s="16" t="str">
        <f t="shared" si="6"/>
        <v>AOUT</v>
      </c>
      <c r="G222" s="94">
        <v>42948</v>
      </c>
      <c r="H222" s="88">
        <v>42951</v>
      </c>
      <c r="I222" s="16">
        <f t="shared" si="7"/>
        <v>3</v>
      </c>
      <c r="J222" s="95">
        <v>250</v>
      </c>
    </row>
    <row r="223" spans="1:10">
      <c r="A223" s="85" t="s">
        <v>65</v>
      </c>
      <c r="B223" s="16" t="s">
        <v>20</v>
      </c>
      <c r="C223" s="86" t="s">
        <v>88</v>
      </c>
      <c r="D223" s="86" t="s">
        <v>290</v>
      </c>
      <c r="E223" s="86"/>
      <c r="F223" s="16" t="str">
        <f t="shared" si="6"/>
        <v>AOUT</v>
      </c>
      <c r="G223" s="94">
        <v>42973</v>
      </c>
      <c r="H223" s="88">
        <v>42977</v>
      </c>
      <c r="I223" s="16">
        <f t="shared" si="7"/>
        <v>4</v>
      </c>
      <c r="J223" s="95">
        <v>251</v>
      </c>
    </row>
    <row r="224" spans="1:10">
      <c r="A224" s="85" t="s">
        <v>61</v>
      </c>
      <c r="B224" s="16" t="s">
        <v>20</v>
      </c>
      <c r="C224" s="86" t="s">
        <v>88</v>
      </c>
      <c r="D224" s="86" t="s">
        <v>291</v>
      </c>
      <c r="E224" s="86"/>
      <c r="F224" s="16" t="str">
        <f t="shared" si="6"/>
        <v>AOUT</v>
      </c>
      <c r="G224" s="94">
        <v>42952</v>
      </c>
      <c r="H224" s="88">
        <v>42955</v>
      </c>
      <c r="I224" s="16">
        <f t="shared" si="7"/>
        <v>3</v>
      </c>
      <c r="J224" s="95">
        <v>251</v>
      </c>
    </row>
    <row r="225" spans="1:10">
      <c r="A225" s="85" t="s">
        <v>58</v>
      </c>
      <c r="B225" s="16" t="s">
        <v>20</v>
      </c>
      <c r="C225" s="86" t="s">
        <v>88</v>
      </c>
      <c r="D225" s="86" t="s">
        <v>292</v>
      </c>
      <c r="E225" s="86"/>
      <c r="F225" s="16" t="str">
        <f t="shared" si="6"/>
        <v>AOUT</v>
      </c>
      <c r="G225" s="94">
        <v>42963</v>
      </c>
      <c r="H225" s="88">
        <v>42969</v>
      </c>
      <c r="I225" s="16">
        <f t="shared" si="7"/>
        <v>6</v>
      </c>
      <c r="J225" s="95">
        <v>263</v>
      </c>
    </row>
    <row r="226" spans="1:10">
      <c r="A226" s="85" t="s">
        <v>60</v>
      </c>
      <c r="B226" s="16" t="s">
        <v>20</v>
      </c>
      <c r="C226" s="86" t="s">
        <v>88</v>
      </c>
      <c r="D226" s="86" t="s">
        <v>293</v>
      </c>
      <c r="E226" s="86"/>
      <c r="F226" s="16" t="str">
        <f t="shared" si="6"/>
        <v>JUILLET</v>
      </c>
      <c r="G226" s="94">
        <v>42946</v>
      </c>
      <c r="H226" s="88">
        <v>42948</v>
      </c>
      <c r="I226" s="16">
        <f t="shared" si="7"/>
        <v>2</v>
      </c>
      <c r="J226" s="95">
        <v>287</v>
      </c>
    </row>
    <row r="227" spans="1:10">
      <c r="A227" s="85" t="s">
        <v>60</v>
      </c>
      <c r="B227" s="16" t="s">
        <v>20</v>
      </c>
      <c r="C227" s="86" t="s">
        <v>88</v>
      </c>
      <c r="D227" s="86" t="s">
        <v>293</v>
      </c>
      <c r="E227" s="86"/>
      <c r="F227" s="16" t="str">
        <f t="shared" si="6"/>
        <v>AOUT</v>
      </c>
      <c r="G227" s="94">
        <v>42948</v>
      </c>
      <c r="H227" s="88">
        <v>42953</v>
      </c>
      <c r="I227" s="16">
        <f t="shared" si="7"/>
        <v>5</v>
      </c>
      <c r="J227" s="95">
        <v>287</v>
      </c>
    </row>
    <row r="228" spans="1:10">
      <c r="A228" s="85" t="s">
        <v>61</v>
      </c>
      <c r="B228" s="16" t="s">
        <v>20</v>
      </c>
      <c r="C228" s="86" t="s">
        <v>88</v>
      </c>
      <c r="D228" s="86" t="s">
        <v>294</v>
      </c>
      <c r="E228" s="86"/>
      <c r="F228" s="16" t="str">
        <f t="shared" si="6"/>
        <v>AOUT</v>
      </c>
      <c r="G228" s="94">
        <v>42959</v>
      </c>
      <c r="H228" s="88">
        <v>42962</v>
      </c>
      <c r="I228" s="16">
        <f t="shared" si="7"/>
        <v>3</v>
      </c>
      <c r="J228" s="95">
        <v>300</v>
      </c>
    </row>
    <row r="229" spans="1:10">
      <c r="A229" s="85" t="s">
        <v>61</v>
      </c>
      <c r="B229" s="16" t="s">
        <v>20</v>
      </c>
      <c r="C229" s="86" t="s">
        <v>74</v>
      </c>
      <c r="D229" s="86" t="s">
        <v>295</v>
      </c>
      <c r="E229" s="86"/>
      <c r="F229" s="16" t="str">
        <f t="shared" si="6"/>
        <v>AOUT</v>
      </c>
      <c r="G229" s="88">
        <v>42955</v>
      </c>
      <c r="H229" s="88">
        <v>42959</v>
      </c>
      <c r="I229" s="16">
        <f t="shared" si="7"/>
        <v>4</v>
      </c>
      <c r="J229" s="95">
        <v>348.68</v>
      </c>
    </row>
    <row r="230" spans="1:10">
      <c r="A230" s="85" t="s">
        <v>66</v>
      </c>
      <c r="B230" s="16" t="s">
        <v>20</v>
      </c>
      <c r="C230" s="86" t="s">
        <v>88</v>
      </c>
      <c r="D230" s="86" t="s">
        <v>296</v>
      </c>
      <c r="E230" s="86"/>
      <c r="F230" s="16" t="str">
        <f t="shared" si="6"/>
        <v>JUILLET</v>
      </c>
      <c r="G230" s="94">
        <v>42947</v>
      </c>
      <c r="H230" s="88">
        <v>42948</v>
      </c>
      <c r="I230" s="16">
        <f t="shared" si="7"/>
        <v>1</v>
      </c>
      <c r="J230" s="95">
        <v>400</v>
      </c>
    </row>
    <row r="231" spans="1:10">
      <c r="A231" s="85" t="s">
        <v>66</v>
      </c>
      <c r="B231" s="16" t="s">
        <v>20</v>
      </c>
      <c r="C231" s="86" t="s">
        <v>88</v>
      </c>
      <c r="D231" s="86" t="s">
        <v>296</v>
      </c>
      <c r="E231" s="86"/>
      <c r="F231" s="16" t="str">
        <f t="shared" si="6"/>
        <v>AOUT</v>
      </c>
      <c r="G231" s="94">
        <v>42948</v>
      </c>
      <c r="H231" s="88">
        <v>42955</v>
      </c>
      <c r="I231" s="16">
        <f t="shared" si="7"/>
        <v>7</v>
      </c>
      <c r="J231" s="95">
        <v>400</v>
      </c>
    </row>
    <row r="232" spans="1:10">
      <c r="A232" s="85" t="s">
        <v>58</v>
      </c>
      <c r="B232" s="16" t="s">
        <v>20</v>
      </c>
      <c r="C232" s="86" t="s">
        <v>88</v>
      </c>
      <c r="D232" s="86" t="s">
        <v>221</v>
      </c>
      <c r="E232" s="86"/>
      <c r="F232" s="16" t="str">
        <f t="shared" si="6"/>
        <v>JUILLET</v>
      </c>
      <c r="G232" s="94">
        <v>42947</v>
      </c>
      <c r="H232" s="88">
        <v>42948</v>
      </c>
      <c r="I232" s="16">
        <f t="shared" si="7"/>
        <v>1</v>
      </c>
      <c r="J232" s="95">
        <v>456</v>
      </c>
    </row>
    <row r="233" spans="1:10">
      <c r="A233" s="85" t="s">
        <v>58</v>
      </c>
      <c r="B233" s="16" t="s">
        <v>20</v>
      </c>
      <c r="C233" s="86" t="s">
        <v>88</v>
      </c>
      <c r="D233" s="86" t="s">
        <v>221</v>
      </c>
      <c r="E233" s="86"/>
      <c r="F233" s="16" t="str">
        <f t="shared" si="6"/>
        <v>AOUT</v>
      </c>
      <c r="G233" s="94">
        <v>42948</v>
      </c>
      <c r="H233" s="88">
        <v>42959</v>
      </c>
      <c r="I233" s="16">
        <f t="shared" si="7"/>
        <v>11</v>
      </c>
      <c r="J233" s="95">
        <v>456</v>
      </c>
    </row>
    <row r="234" spans="1:10">
      <c r="A234" s="85" t="s">
        <v>61</v>
      </c>
      <c r="B234" s="16" t="s">
        <v>20</v>
      </c>
      <c r="C234" s="86" t="s">
        <v>74</v>
      </c>
      <c r="D234" s="86" t="s">
        <v>297</v>
      </c>
      <c r="E234" s="86"/>
      <c r="F234" s="16" t="str">
        <f t="shared" si="6"/>
        <v>AOUT</v>
      </c>
      <c r="G234" s="94">
        <v>42962</v>
      </c>
      <c r="H234" s="88">
        <v>42972</v>
      </c>
      <c r="I234" s="16">
        <f t="shared" si="7"/>
        <v>10</v>
      </c>
      <c r="J234" s="95">
        <v>767</v>
      </c>
    </row>
    <row r="235" spans="1:10">
      <c r="A235" s="85" t="s">
        <v>64</v>
      </c>
      <c r="B235" s="16" t="s">
        <v>22</v>
      </c>
      <c r="C235" s="86" t="s">
        <v>74</v>
      </c>
      <c r="D235" s="86" t="s">
        <v>298</v>
      </c>
      <c r="E235" s="86"/>
      <c r="F235" s="16" t="str">
        <f t="shared" si="6"/>
        <v>AOUT</v>
      </c>
      <c r="G235" s="94">
        <v>42957</v>
      </c>
      <c r="H235" s="88">
        <v>42960</v>
      </c>
      <c r="I235" s="16">
        <f t="shared" si="7"/>
        <v>3</v>
      </c>
      <c r="J235" s="95">
        <v>140.4</v>
      </c>
    </row>
    <row r="236" spans="1:10">
      <c r="A236" s="85" t="s">
        <v>65</v>
      </c>
      <c r="B236" s="16" t="s">
        <v>21</v>
      </c>
      <c r="C236" s="86" t="s">
        <v>88</v>
      </c>
      <c r="D236" s="86" t="s">
        <v>288</v>
      </c>
      <c r="E236" s="86"/>
      <c r="F236" s="16" t="str">
        <f t="shared" si="6"/>
        <v>AOUT</v>
      </c>
      <c r="G236" s="94">
        <v>42959</v>
      </c>
      <c r="H236" s="88">
        <v>42962</v>
      </c>
      <c r="I236" s="16">
        <f t="shared" si="7"/>
        <v>3</v>
      </c>
      <c r="J236" s="95">
        <v>20</v>
      </c>
    </row>
    <row r="237" spans="1:10">
      <c r="A237" s="85" t="s">
        <v>64</v>
      </c>
      <c r="B237" s="16" t="s">
        <v>20</v>
      </c>
      <c r="C237" s="86" t="s">
        <v>222</v>
      </c>
      <c r="D237" s="86" t="s">
        <v>299</v>
      </c>
      <c r="E237" s="86"/>
      <c r="F237" s="16" t="str">
        <f t="shared" si="6"/>
        <v>AOUT</v>
      </c>
      <c r="G237" s="94">
        <v>42978</v>
      </c>
      <c r="H237" s="88">
        <v>42979</v>
      </c>
      <c r="I237" s="16">
        <f t="shared" si="7"/>
        <v>1</v>
      </c>
      <c r="J237" s="95">
        <v>35</v>
      </c>
    </row>
    <row r="238" spans="1:10">
      <c r="A238" s="85" t="s">
        <v>66</v>
      </c>
      <c r="B238" s="16" t="s">
        <v>20</v>
      </c>
      <c r="C238" s="86" t="s">
        <v>74</v>
      </c>
      <c r="D238" s="86" t="s">
        <v>300</v>
      </c>
      <c r="E238" s="86"/>
      <c r="F238" s="16" t="str">
        <f t="shared" si="6"/>
        <v>SEPTEMBRE</v>
      </c>
      <c r="G238" s="94">
        <v>42995</v>
      </c>
      <c r="H238" s="88">
        <v>42997</v>
      </c>
      <c r="I238" s="16">
        <f t="shared" si="7"/>
        <v>2</v>
      </c>
      <c r="J238" s="95">
        <v>74.22</v>
      </c>
    </row>
    <row r="239" spans="1:10">
      <c r="A239" s="85" t="s">
        <v>64</v>
      </c>
      <c r="B239" s="16" t="s">
        <v>20</v>
      </c>
      <c r="C239" s="86" t="s">
        <v>88</v>
      </c>
      <c r="D239" s="86" t="s">
        <v>301</v>
      </c>
      <c r="E239" s="86"/>
      <c r="F239" s="16" t="str">
        <f t="shared" si="6"/>
        <v>SEPTEMBRE</v>
      </c>
      <c r="G239" s="94">
        <v>43000</v>
      </c>
      <c r="H239" s="88">
        <v>43002</v>
      </c>
      <c r="I239" s="16">
        <f t="shared" si="7"/>
        <v>2</v>
      </c>
      <c r="J239" s="95">
        <v>84.83</v>
      </c>
    </row>
    <row r="240" spans="1:10">
      <c r="A240" s="85" t="s">
        <v>68</v>
      </c>
      <c r="B240" s="16" t="s">
        <v>20</v>
      </c>
      <c r="C240" s="86" t="s">
        <v>88</v>
      </c>
      <c r="D240" s="86" t="s">
        <v>302</v>
      </c>
      <c r="E240" s="86"/>
      <c r="F240" s="16" t="str">
        <f t="shared" si="6"/>
        <v>SEPTEMBRE</v>
      </c>
      <c r="G240" s="94">
        <v>42992</v>
      </c>
      <c r="H240" s="88">
        <v>42995</v>
      </c>
      <c r="I240" s="16">
        <f t="shared" si="7"/>
        <v>3</v>
      </c>
      <c r="J240" s="95">
        <v>91.58</v>
      </c>
    </row>
    <row r="241" spans="1:10">
      <c r="A241" s="85" t="s">
        <v>57</v>
      </c>
      <c r="B241" s="16" t="s">
        <v>20</v>
      </c>
      <c r="C241" s="86" t="s">
        <v>74</v>
      </c>
      <c r="D241" s="86" t="s">
        <v>303</v>
      </c>
      <c r="E241" s="86"/>
      <c r="F241" s="16" t="str">
        <f t="shared" si="6"/>
        <v>SEPTEMBRE</v>
      </c>
      <c r="G241" s="88">
        <v>43005</v>
      </c>
      <c r="H241" s="88">
        <v>43007</v>
      </c>
      <c r="I241" s="16">
        <f t="shared" si="7"/>
        <v>2</v>
      </c>
      <c r="J241" s="95">
        <v>94.3</v>
      </c>
    </row>
    <row r="242" spans="1:10">
      <c r="A242" s="85" t="s">
        <v>60</v>
      </c>
      <c r="B242" s="16" t="s">
        <v>20</v>
      </c>
      <c r="C242" s="86" t="s">
        <v>88</v>
      </c>
      <c r="D242" s="86" t="s">
        <v>304</v>
      </c>
      <c r="E242" s="86"/>
      <c r="F242" s="16" t="str">
        <f t="shared" si="6"/>
        <v>SEPTEMBRE</v>
      </c>
      <c r="G242" s="94">
        <v>42991</v>
      </c>
      <c r="H242" s="88">
        <v>42993</v>
      </c>
      <c r="I242" s="16">
        <f t="shared" si="7"/>
        <v>2</v>
      </c>
      <c r="J242" s="95">
        <v>106.04</v>
      </c>
    </row>
    <row r="243" spans="1:10">
      <c r="A243" s="85" t="s">
        <v>57</v>
      </c>
      <c r="B243" s="16" t="s">
        <v>20</v>
      </c>
      <c r="C243" s="86" t="s">
        <v>88</v>
      </c>
      <c r="D243" s="86" t="s">
        <v>305</v>
      </c>
      <c r="E243" s="86"/>
      <c r="F243" s="16" t="str">
        <f t="shared" si="6"/>
        <v>SEPTEMBRE</v>
      </c>
      <c r="G243" s="94">
        <v>42988</v>
      </c>
      <c r="H243" s="88">
        <v>42990</v>
      </c>
      <c r="I243" s="16">
        <f t="shared" si="7"/>
        <v>2</v>
      </c>
      <c r="J243" s="95">
        <v>106.04</v>
      </c>
    </row>
    <row r="244" spans="1:10">
      <c r="A244" s="85" t="s">
        <v>63</v>
      </c>
      <c r="B244" s="16" t="s">
        <v>20</v>
      </c>
      <c r="C244" s="86" t="s">
        <v>88</v>
      </c>
      <c r="D244" s="86" t="s">
        <v>306</v>
      </c>
      <c r="E244" s="86"/>
      <c r="F244" s="16" t="str">
        <f t="shared" si="6"/>
        <v>SEPTEMBRE</v>
      </c>
      <c r="G244" s="94">
        <v>42987</v>
      </c>
      <c r="H244" s="88">
        <v>42989</v>
      </c>
      <c r="I244" s="16">
        <f t="shared" si="7"/>
        <v>2</v>
      </c>
      <c r="J244" s="95">
        <v>111.82</v>
      </c>
    </row>
    <row r="245" spans="1:10">
      <c r="A245" s="85" t="s">
        <v>66</v>
      </c>
      <c r="B245" s="16" t="s">
        <v>20</v>
      </c>
      <c r="C245" s="86" t="s">
        <v>88</v>
      </c>
      <c r="D245" s="86" t="s">
        <v>307</v>
      </c>
      <c r="E245" s="86"/>
      <c r="F245" s="16" t="str">
        <f t="shared" si="6"/>
        <v>SEPTEMBRE</v>
      </c>
      <c r="G245" s="94">
        <v>42979</v>
      </c>
      <c r="H245" s="88">
        <v>42982</v>
      </c>
      <c r="I245" s="16">
        <f t="shared" si="7"/>
        <v>3</v>
      </c>
      <c r="J245" s="95">
        <v>114.72</v>
      </c>
    </row>
    <row r="246" spans="1:10">
      <c r="A246" s="85" t="s">
        <v>64</v>
      </c>
      <c r="B246" s="16" t="s">
        <v>20</v>
      </c>
      <c r="C246" s="86" t="s">
        <v>88</v>
      </c>
      <c r="D246" s="86" t="s">
        <v>308</v>
      </c>
      <c r="E246" s="86"/>
      <c r="F246" s="16" t="str">
        <f t="shared" si="6"/>
        <v>SEPTEMBRE</v>
      </c>
      <c r="G246" s="94">
        <v>43002</v>
      </c>
      <c r="H246" s="88">
        <v>43005</v>
      </c>
      <c r="I246" s="16">
        <f t="shared" si="7"/>
        <v>3</v>
      </c>
      <c r="J246" s="95">
        <v>117.61</v>
      </c>
    </row>
    <row r="247" spans="1:10">
      <c r="A247" s="85" t="s">
        <v>62</v>
      </c>
      <c r="B247" s="16" t="s">
        <v>20</v>
      </c>
      <c r="C247" s="86" t="s">
        <v>222</v>
      </c>
      <c r="D247" s="86" t="s">
        <v>227</v>
      </c>
      <c r="E247" s="86"/>
      <c r="F247" s="16" t="str">
        <f t="shared" si="6"/>
        <v>AOUT</v>
      </c>
      <c r="G247" s="94">
        <v>42976</v>
      </c>
      <c r="H247" s="88">
        <v>42979</v>
      </c>
      <c r="I247" s="16">
        <f t="shared" si="7"/>
        <v>3</v>
      </c>
      <c r="J247" s="95">
        <v>120</v>
      </c>
    </row>
    <row r="248" spans="1:10">
      <c r="A248" s="85" t="s">
        <v>66</v>
      </c>
      <c r="B248" s="16" t="s">
        <v>20</v>
      </c>
      <c r="C248" s="86" t="s">
        <v>88</v>
      </c>
      <c r="D248" s="86" t="s">
        <v>309</v>
      </c>
      <c r="E248" s="86"/>
      <c r="F248" s="16" t="str">
        <f t="shared" si="6"/>
        <v>SEPTEMBRE</v>
      </c>
      <c r="G248" s="94">
        <v>42992</v>
      </c>
      <c r="H248" s="88">
        <v>42995</v>
      </c>
      <c r="I248" s="16">
        <f t="shared" si="7"/>
        <v>3</v>
      </c>
      <c r="J248" s="95">
        <v>120.5</v>
      </c>
    </row>
    <row r="249" spans="1:10">
      <c r="A249" s="85" t="s">
        <v>64</v>
      </c>
      <c r="B249" s="16" t="s">
        <v>20</v>
      </c>
      <c r="C249" s="86" t="s">
        <v>88</v>
      </c>
      <c r="D249" s="86" t="s">
        <v>310</v>
      </c>
      <c r="E249" s="86"/>
      <c r="F249" s="16" t="str">
        <f t="shared" si="6"/>
        <v>SEPTEMBRE</v>
      </c>
      <c r="G249" s="94">
        <v>42993</v>
      </c>
      <c r="H249" s="88">
        <v>42996</v>
      </c>
      <c r="I249" s="16">
        <f t="shared" si="7"/>
        <v>3</v>
      </c>
      <c r="J249" s="95">
        <v>123.39</v>
      </c>
    </row>
    <row r="250" spans="1:10">
      <c r="A250" s="85" t="s">
        <v>67</v>
      </c>
      <c r="B250" s="16" t="s">
        <v>20</v>
      </c>
      <c r="C250" s="86" t="s">
        <v>88</v>
      </c>
      <c r="D250" s="86" t="s">
        <v>311</v>
      </c>
      <c r="E250" s="86"/>
      <c r="F250" s="16" t="str">
        <f t="shared" si="6"/>
        <v>SEPTEMBRE</v>
      </c>
      <c r="G250" s="94">
        <v>42979</v>
      </c>
      <c r="H250" s="88">
        <v>42982</v>
      </c>
      <c r="I250" s="16">
        <f t="shared" si="7"/>
        <v>3</v>
      </c>
      <c r="J250" s="95">
        <v>123.39</v>
      </c>
    </row>
    <row r="251" spans="1:10">
      <c r="A251" s="85" t="s">
        <v>63</v>
      </c>
      <c r="B251" s="16" t="s">
        <v>20</v>
      </c>
      <c r="C251" s="86" t="s">
        <v>88</v>
      </c>
      <c r="D251" s="86" t="s">
        <v>312</v>
      </c>
      <c r="E251" s="86"/>
      <c r="F251" s="16" t="str">
        <f t="shared" si="6"/>
        <v>SEPTEMBRE</v>
      </c>
      <c r="G251" s="94">
        <v>43000</v>
      </c>
      <c r="H251" s="88">
        <v>43002</v>
      </c>
      <c r="I251" s="16">
        <f t="shared" si="7"/>
        <v>2</v>
      </c>
      <c r="J251" s="95">
        <v>125.32</v>
      </c>
    </row>
    <row r="252" spans="1:10">
      <c r="A252" s="85" t="s">
        <v>66</v>
      </c>
      <c r="B252" s="16" t="s">
        <v>20</v>
      </c>
      <c r="C252" s="86" t="s">
        <v>74</v>
      </c>
      <c r="D252" s="86" t="s">
        <v>313</v>
      </c>
      <c r="E252" s="86"/>
      <c r="F252" s="16" t="str">
        <f t="shared" si="6"/>
        <v>SEPTEMBRE</v>
      </c>
      <c r="G252" s="94">
        <v>42997</v>
      </c>
      <c r="H252" s="88">
        <v>43000</v>
      </c>
      <c r="I252" s="16">
        <f t="shared" si="7"/>
        <v>3</v>
      </c>
      <c r="J252" s="95">
        <v>131.1</v>
      </c>
    </row>
    <row r="253" spans="1:10">
      <c r="A253" s="85" t="s">
        <v>57</v>
      </c>
      <c r="B253" s="16" t="s">
        <v>20</v>
      </c>
      <c r="C253" s="86" t="s">
        <v>74</v>
      </c>
      <c r="D253" s="86" t="s">
        <v>314</v>
      </c>
      <c r="E253" s="86"/>
      <c r="F253" s="16" t="str">
        <f t="shared" si="6"/>
        <v>SEPTEMBRE</v>
      </c>
      <c r="G253" s="94">
        <v>42982</v>
      </c>
      <c r="H253" s="88">
        <v>42985</v>
      </c>
      <c r="I253" s="16">
        <f t="shared" si="7"/>
        <v>3</v>
      </c>
      <c r="J253" s="95">
        <v>131.1</v>
      </c>
    </row>
    <row r="254" spans="1:10">
      <c r="A254" s="85" t="s">
        <v>57</v>
      </c>
      <c r="B254" s="16" t="s">
        <v>20</v>
      </c>
      <c r="C254" s="86" t="s">
        <v>88</v>
      </c>
      <c r="D254" s="86" t="s">
        <v>315</v>
      </c>
      <c r="E254" s="86"/>
      <c r="F254" s="16" t="str">
        <f t="shared" si="6"/>
        <v>SEPTEMBRE</v>
      </c>
      <c r="G254" s="94">
        <v>42979</v>
      </c>
      <c r="H254" s="88">
        <v>42982</v>
      </c>
      <c r="I254" s="16">
        <f t="shared" si="7"/>
        <v>3</v>
      </c>
      <c r="J254" s="95">
        <v>132.07</v>
      </c>
    </row>
    <row r="255" spans="1:10">
      <c r="A255" s="85" t="s">
        <v>60</v>
      </c>
      <c r="B255" s="16" t="s">
        <v>20</v>
      </c>
      <c r="C255" s="86" t="s">
        <v>74</v>
      </c>
      <c r="D255" s="86" t="s">
        <v>316</v>
      </c>
      <c r="E255" s="86"/>
      <c r="F255" s="16" t="str">
        <f t="shared" si="6"/>
        <v>SEPTEMBRE</v>
      </c>
      <c r="G255" s="94">
        <v>42996</v>
      </c>
      <c r="H255" s="88">
        <v>42999</v>
      </c>
      <c r="I255" s="16">
        <f t="shared" si="7"/>
        <v>3</v>
      </c>
      <c r="J255" s="95">
        <v>134</v>
      </c>
    </row>
    <row r="256" spans="1:10">
      <c r="A256" s="85" t="s">
        <v>68</v>
      </c>
      <c r="B256" s="16" t="s">
        <v>20</v>
      </c>
      <c r="C256" s="86" t="s">
        <v>88</v>
      </c>
      <c r="D256" s="86" t="s">
        <v>317</v>
      </c>
      <c r="E256" s="86"/>
      <c r="F256" s="16" t="str">
        <f t="shared" si="6"/>
        <v>SEPTEMBRE</v>
      </c>
      <c r="G256" s="88">
        <v>42979</v>
      </c>
      <c r="H256" s="88">
        <v>42981</v>
      </c>
      <c r="I256" s="16">
        <f t="shared" si="7"/>
        <v>2</v>
      </c>
      <c r="J256" s="95">
        <v>134.96</v>
      </c>
    </row>
    <row r="257" spans="1:10">
      <c r="A257" s="85" t="s">
        <v>57</v>
      </c>
      <c r="B257" s="16" t="s">
        <v>20</v>
      </c>
      <c r="C257" s="86" t="s">
        <v>88</v>
      </c>
      <c r="D257" s="86" t="s">
        <v>318</v>
      </c>
      <c r="E257" s="86"/>
      <c r="F257" s="16" t="str">
        <f t="shared" ref="F257:F320" si="8">IF(G257="","",CHOOSE(MONTH(G257),"JANVIER","FEVRIER","MARS","AVRIL","MAI","JUIN","JUILLET","AOUT","SEPTEMBRE","OCTOBRE","NOVEMBRE","DECEMBRE"))</f>
        <v>AOUT</v>
      </c>
      <c r="G257" s="94">
        <v>42976</v>
      </c>
      <c r="H257" s="88">
        <v>42979</v>
      </c>
      <c r="I257" s="16">
        <f t="shared" si="7"/>
        <v>3</v>
      </c>
      <c r="J257" s="95">
        <v>138</v>
      </c>
    </row>
    <row r="258" spans="1:10">
      <c r="A258" s="85" t="s">
        <v>60</v>
      </c>
      <c r="B258" s="16" t="s">
        <v>20</v>
      </c>
      <c r="C258" s="86" t="s">
        <v>88</v>
      </c>
      <c r="D258" s="86" t="s">
        <v>319</v>
      </c>
      <c r="E258" s="86"/>
      <c r="F258" s="16" t="str">
        <f t="shared" si="8"/>
        <v>AOUT</v>
      </c>
      <c r="G258" s="94">
        <v>42977</v>
      </c>
      <c r="H258" s="88">
        <v>42979</v>
      </c>
      <c r="I258" s="16">
        <f t="shared" si="7"/>
        <v>2</v>
      </c>
      <c r="J258" s="95">
        <v>138</v>
      </c>
    </row>
    <row r="259" spans="1:10">
      <c r="A259" s="85" t="s">
        <v>60</v>
      </c>
      <c r="B259" s="16" t="s">
        <v>20</v>
      </c>
      <c r="C259" s="86" t="s">
        <v>88</v>
      </c>
      <c r="D259" s="86" t="s">
        <v>319</v>
      </c>
      <c r="E259" s="86"/>
      <c r="F259" s="16" t="str">
        <f t="shared" si="8"/>
        <v>SEPTEMBRE</v>
      </c>
      <c r="G259" s="94">
        <v>42979</v>
      </c>
      <c r="H259" s="88">
        <v>42980</v>
      </c>
      <c r="I259" s="16">
        <f t="shared" si="7"/>
        <v>1</v>
      </c>
      <c r="J259" s="95">
        <v>138</v>
      </c>
    </row>
    <row r="260" spans="1:10">
      <c r="A260" s="85" t="s">
        <v>58</v>
      </c>
      <c r="B260" s="16" t="s">
        <v>20</v>
      </c>
      <c r="C260" s="86" t="s">
        <v>88</v>
      </c>
      <c r="D260" s="86" t="s">
        <v>320</v>
      </c>
      <c r="E260" s="86"/>
      <c r="F260" s="16" t="str">
        <f t="shared" si="8"/>
        <v>SEPTEMBRE</v>
      </c>
      <c r="G260" s="88">
        <v>42980</v>
      </c>
      <c r="H260" s="88">
        <v>42983</v>
      </c>
      <c r="I260" s="16">
        <f t="shared" si="7"/>
        <v>3</v>
      </c>
      <c r="J260" s="95">
        <v>140.74</v>
      </c>
    </row>
    <row r="261" spans="1:10">
      <c r="A261" s="85" t="s">
        <v>61</v>
      </c>
      <c r="B261" s="16" t="s">
        <v>20</v>
      </c>
      <c r="C261" s="86" t="s">
        <v>88</v>
      </c>
      <c r="D261" s="86" t="s">
        <v>321</v>
      </c>
      <c r="E261" s="86"/>
      <c r="F261" s="16" t="str">
        <f t="shared" si="8"/>
        <v>SEPTEMBRE</v>
      </c>
      <c r="G261" s="88">
        <v>42982</v>
      </c>
      <c r="H261" s="88">
        <v>42984</v>
      </c>
      <c r="I261" s="16">
        <f t="shared" si="7"/>
        <v>2</v>
      </c>
      <c r="J261" s="95">
        <v>144.6</v>
      </c>
    </row>
    <row r="262" spans="1:10">
      <c r="A262" s="85" t="s">
        <v>57</v>
      </c>
      <c r="B262" s="16" t="s">
        <v>20</v>
      </c>
      <c r="C262" s="86" t="s">
        <v>74</v>
      </c>
      <c r="D262" s="86" t="s">
        <v>322</v>
      </c>
      <c r="E262" s="86"/>
      <c r="F262" s="16" t="str">
        <f t="shared" si="8"/>
        <v>SEPTEMBRE</v>
      </c>
      <c r="G262" s="88">
        <v>42985</v>
      </c>
      <c r="H262" s="88">
        <v>42988</v>
      </c>
      <c r="I262" s="16">
        <f t="shared" si="7"/>
        <v>3</v>
      </c>
      <c r="J262" s="95">
        <v>145.66</v>
      </c>
    </row>
    <row r="263" spans="1:10">
      <c r="A263" s="85" t="s">
        <v>69</v>
      </c>
      <c r="B263" s="16" t="s">
        <v>20</v>
      </c>
      <c r="C263" s="86" t="s">
        <v>88</v>
      </c>
      <c r="D263" s="86" t="s">
        <v>323</v>
      </c>
      <c r="E263" s="86"/>
      <c r="F263" s="16" t="str">
        <f t="shared" si="8"/>
        <v>SEPTEMBRE</v>
      </c>
      <c r="G263" s="88">
        <v>43003</v>
      </c>
      <c r="H263" s="88">
        <v>43006</v>
      </c>
      <c r="I263" s="16">
        <f t="shared" si="7"/>
        <v>3</v>
      </c>
      <c r="J263" s="95">
        <v>149.41999999999999</v>
      </c>
    </row>
    <row r="264" spans="1:10">
      <c r="A264" s="85" t="s">
        <v>60</v>
      </c>
      <c r="B264" s="16" t="s">
        <v>20</v>
      </c>
      <c r="C264" s="86" t="s">
        <v>88</v>
      </c>
      <c r="D264" s="86" t="s">
        <v>324</v>
      </c>
      <c r="E264" s="86"/>
      <c r="F264" s="16" t="str">
        <f t="shared" si="8"/>
        <v>SEPTEMBRE</v>
      </c>
      <c r="G264" s="88">
        <v>42988</v>
      </c>
      <c r="H264" s="88">
        <v>42991</v>
      </c>
      <c r="I264" s="16">
        <f t="shared" si="7"/>
        <v>3</v>
      </c>
      <c r="J264" s="95">
        <v>149.41999999999999</v>
      </c>
    </row>
    <row r="265" spans="1:10">
      <c r="A265" s="85" t="s">
        <v>60</v>
      </c>
      <c r="B265" s="16" t="s">
        <v>20</v>
      </c>
      <c r="C265" s="86" t="s">
        <v>88</v>
      </c>
      <c r="D265" s="86" t="s">
        <v>325</v>
      </c>
      <c r="E265" s="86"/>
      <c r="F265" s="16" t="str">
        <f t="shared" si="8"/>
        <v>SEPTEMBRE</v>
      </c>
      <c r="G265" s="88">
        <v>42980</v>
      </c>
      <c r="H265" s="88">
        <v>42983</v>
      </c>
      <c r="I265" s="16">
        <f t="shared" si="7"/>
        <v>3</v>
      </c>
      <c r="J265" s="95">
        <v>149.41999999999999</v>
      </c>
    </row>
    <row r="266" spans="1:10">
      <c r="A266" s="85" t="s">
        <v>69</v>
      </c>
      <c r="B266" s="16" t="s">
        <v>20</v>
      </c>
      <c r="C266" s="86" t="s">
        <v>88</v>
      </c>
      <c r="D266" s="86" t="s">
        <v>326</v>
      </c>
      <c r="E266" s="86"/>
      <c r="F266" s="16" t="str">
        <f t="shared" si="8"/>
        <v>SEPTEMBRE</v>
      </c>
      <c r="G266" s="88">
        <v>42999</v>
      </c>
      <c r="H266" s="88">
        <v>43003</v>
      </c>
      <c r="I266" s="16">
        <f t="shared" si="7"/>
        <v>4</v>
      </c>
      <c r="J266" s="95">
        <v>154.24</v>
      </c>
    </row>
    <row r="267" spans="1:10">
      <c r="A267" s="85" t="s">
        <v>64</v>
      </c>
      <c r="B267" s="16" t="s">
        <v>20</v>
      </c>
      <c r="C267" s="86" t="s">
        <v>88</v>
      </c>
      <c r="D267" s="86" t="s">
        <v>327</v>
      </c>
      <c r="E267" s="86"/>
      <c r="F267" s="16" t="str">
        <f t="shared" si="8"/>
        <v>SEPTEMBRE</v>
      </c>
      <c r="G267" s="88">
        <v>42996</v>
      </c>
      <c r="H267" s="88">
        <v>43000</v>
      </c>
      <c r="I267" s="16">
        <f t="shared" si="7"/>
        <v>4</v>
      </c>
      <c r="J267" s="95">
        <v>154.24</v>
      </c>
    </row>
    <row r="268" spans="1:10">
      <c r="A268" s="85" t="s">
        <v>64</v>
      </c>
      <c r="B268" s="16" t="s">
        <v>20</v>
      </c>
      <c r="C268" s="86" t="s">
        <v>88</v>
      </c>
      <c r="D268" s="86" t="s">
        <v>328</v>
      </c>
      <c r="E268" s="86"/>
      <c r="F268" s="16" t="str">
        <f t="shared" si="8"/>
        <v>SEPTEMBRE</v>
      </c>
      <c r="G268" s="88">
        <v>42988</v>
      </c>
      <c r="H268" s="88">
        <v>42992</v>
      </c>
      <c r="I268" s="16">
        <f t="shared" si="7"/>
        <v>4</v>
      </c>
      <c r="J268" s="95">
        <v>154.24</v>
      </c>
    </row>
    <row r="269" spans="1:10">
      <c r="A269" s="85" t="s">
        <v>64</v>
      </c>
      <c r="B269" s="16" t="s">
        <v>20</v>
      </c>
      <c r="C269" s="86" t="s">
        <v>88</v>
      </c>
      <c r="D269" s="86" t="s">
        <v>329</v>
      </c>
      <c r="E269" s="86"/>
      <c r="F269" s="16" t="str">
        <f t="shared" si="8"/>
        <v>SEPTEMBRE</v>
      </c>
      <c r="G269" s="88">
        <v>42979</v>
      </c>
      <c r="H269" s="88">
        <v>42983</v>
      </c>
      <c r="I269" s="16">
        <f t="shared" ref="I269:I339" si="9">H269-G269</f>
        <v>4</v>
      </c>
      <c r="J269" s="95">
        <v>154.24</v>
      </c>
    </row>
    <row r="270" spans="1:10">
      <c r="A270" s="85" t="s">
        <v>67</v>
      </c>
      <c r="B270" s="16" t="s">
        <v>20</v>
      </c>
      <c r="C270" s="86" t="s">
        <v>88</v>
      </c>
      <c r="D270" s="86" t="s">
        <v>330</v>
      </c>
      <c r="E270" s="86"/>
      <c r="F270" s="16" t="str">
        <f t="shared" si="8"/>
        <v>AOUT</v>
      </c>
      <c r="G270" s="88">
        <v>42975</v>
      </c>
      <c r="H270" s="88">
        <v>42979</v>
      </c>
      <c r="I270" s="16">
        <f t="shared" si="9"/>
        <v>4</v>
      </c>
      <c r="J270" s="95">
        <v>156</v>
      </c>
    </row>
    <row r="271" spans="1:10">
      <c r="A271" s="85" t="s">
        <v>58</v>
      </c>
      <c r="B271" s="16" t="s">
        <v>20</v>
      </c>
      <c r="C271" s="86" t="s">
        <v>88</v>
      </c>
      <c r="D271" s="86" t="s">
        <v>331</v>
      </c>
      <c r="E271" s="86"/>
      <c r="F271" s="16" t="str">
        <f t="shared" si="8"/>
        <v>SEPTEMBRE</v>
      </c>
      <c r="G271" s="88">
        <v>43003</v>
      </c>
      <c r="H271" s="88">
        <v>43006</v>
      </c>
      <c r="I271" s="16">
        <f t="shared" si="9"/>
        <v>3</v>
      </c>
      <c r="J271" s="95">
        <v>158.1</v>
      </c>
    </row>
    <row r="272" spans="1:10">
      <c r="A272" s="85" t="s">
        <v>58</v>
      </c>
      <c r="B272" s="16" t="s">
        <v>20</v>
      </c>
      <c r="C272" s="86" t="s">
        <v>88</v>
      </c>
      <c r="D272" s="86" t="s">
        <v>332</v>
      </c>
      <c r="E272" s="86"/>
      <c r="F272" s="16" t="str">
        <f t="shared" si="8"/>
        <v>SEPTEMBRE</v>
      </c>
      <c r="G272" s="88">
        <v>43000</v>
      </c>
      <c r="H272" s="88">
        <v>43003</v>
      </c>
      <c r="I272" s="16">
        <f t="shared" si="9"/>
        <v>3</v>
      </c>
      <c r="J272" s="95">
        <v>158.1</v>
      </c>
    </row>
    <row r="273" spans="1:10">
      <c r="A273" s="85" t="s">
        <v>58</v>
      </c>
      <c r="B273" s="16" t="s">
        <v>20</v>
      </c>
      <c r="C273" s="86" t="s">
        <v>88</v>
      </c>
      <c r="D273" s="86" t="s">
        <v>333</v>
      </c>
      <c r="E273" s="86"/>
      <c r="F273" s="16" t="str">
        <f t="shared" si="8"/>
        <v>SEPTEMBRE</v>
      </c>
      <c r="G273" s="88">
        <v>42999</v>
      </c>
      <c r="H273" s="88">
        <v>43002</v>
      </c>
      <c r="I273" s="16">
        <f t="shared" si="9"/>
        <v>3</v>
      </c>
      <c r="J273" s="95">
        <v>158.1</v>
      </c>
    </row>
    <row r="274" spans="1:10">
      <c r="A274" s="85" t="s">
        <v>67</v>
      </c>
      <c r="B274" s="16" t="s">
        <v>20</v>
      </c>
      <c r="C274" s="86" t="s">
        <v>88</v>
      </c>
      <c r="D274" s="86" t="s">
        <v>334</v>
      </c>
      <c r="E274" s="86"/>
      <c r="F274" s="16" t="str">
        <f t="shared" si="8"/>
        <v>SEPTEMBRE</v>
      </c>
      <c r="G274" s="88">
        <v>42999</v>
      </c>
      <c r="H274" s="88">
        <v>43002</v>
      </c>
      <c r="I274" s="16">
        <f t="shared" si="9"/>
        <v>3</v>
      </c>
      <c r="J274" s="95">
        <v>158.1</v>
      </c>
    </row>
    <row r="275" spans="1:10">
      <c r="A275" s="85" t="s">
        <v>67</v>
      </c>
      <c r="B275" s="16" t="s">
        <v>20</v>
      </c>
      <c r="C275" s="86" t="s">
        <v>88</v>
      </c>
      <c r="D275" s="86" t="s">
        <v>335</v>
      </c>
      <c r="E275" s="86"/>
      <c r="F275" s="16" t="str">
        <f t="shared" si="8"/>
        <v>SEPTEMBRE</v>
      </c>
      <c r="G275" s="88">
        <v>42996</v>
      </c>
      <c r="H275" s="88">
        <v>42999</v>
      </c>
      <c r="I275" s="16">
        <f t="shared" si="9"/>
        <v>3</v>
      </c>
      <c r="J275" s="95">
        <v>158.1</v>
      </c>
    </row>
    <row r="276" spans="1:10">
      <c r="A276" s="85" t="s">
        <v>63</v>
      </c>
      <c r="B276" s="16" t="s">
        <v>20</v>
      </c>
      <c r="C276" s="86" t="s">
        <v>88</v>
      </c>
      <c r="D276" s="86" t="s">
        <v>336</v>
      </c>
      <c r="E276" s="86"/>
      <c r="F276" s="16" t="str">
        <f t="shared" si="8"/>
        <v>SEPTEMBRE</v>
      </c>
      <c r="G276" s="88">
        <v>42992</v>
      </c>
      <c r="H276" s="88">
        <v>42995</v>
      </c>
      <c r="I276" s="16">
        <f t="shared" si="9"/>
        <v>3</v>
      </c>
      <c r="J276" s="95">
        <v>158.1</v>
      </c>
    </row>
    <row r="277" spans="1:10">
      <c r="A277" s="85" t="s">
        <v>63</v>
      </c>
      <c r="B277" s="16" t="s">
        <v>20</v>
      </c>
      <c r="C277" s="86" t="s">
        <v>88</v>
      </c>
      <c r="D277" s="86" t="s">
        <v>337</v>
      </c>
      <c r="E277" s="86"/>
      <c r="F277" s="16" t="str">
        <f t="shared" si="8"/>
        <v>SEPTEMBRE</v>
      </c>
      <c r="G277" s="88">
        <v>42989</v>
      </c>
      <c r="H277" s="88">
        <v>42992</v>
      </c>
      <c r="I277" s="16">
        <f t="shared" si="9"/>
        <v>3</v>
      </c>
      <c r="J277" s="95">
        <v>158.1</v>
      </c>
    </row>
    <row r="278" spans="1:10">
      <c r="A278" s="85" t="s">
        <v>58</v>
      </c>
      <c r="B278" s="16" t="s">
        <v>20</v>
      </c>
      <c r="C278" s="86" t="s">
        <v>74</v>
      </c>
      <c r="D278" s="86" t="s">
        <v>338</v>
      </c>
      <c r="E278" s="86"/>
      <c r="F278" s="16" t="str">
        <f t="shared" si="8"/>
        <v>SEPTEMBRE</v>
      </c>
      <c r="G278" s="88">
        <v>42993</v>
      </c>
      <c r="H278" s="88">
        <v>42996</v>
      </c>
      <c r="I278" s="16">
        <f t="shared" si="9"/>
        <v>3</v>
      </c>
      <c r="J278" s="95">
        <v>160.17999999999998</v>
      </c>
    </row>
    <row r="279" spans="1:10">
      <c r="A279" s="85" t="s">
        <v>60</v>
      </c>
      <c r="B279" s="16" t="s">
        <v>20</v>
      </c>
      <c r="C279" s="86" t="s">
        <v>88</v>
      </c>
      <c r="D279" s="86" t="s">
        <v>339</v>
      </c>
      <c r="E279" s="86"/>
      <c r="F279" s="16" t="str">
        <f t="shared" si="8"/>
        <v>SEPTEMBRE</v>
      </c>
      <c r="G279" s="88">
        <v>42993</v>
      </c>
      <c r="H279" s="88">
        <v>42996</v>
      </c>
      <c r="I279" s="16">
        <f t="shared" si="9"/>
        <v>3</v>
      </c>
      <c r="J279" s="95">
        <v>165.81</v>
      </c>
    </row>
    <row r="280" spans="1:10">
      <c r="A280" s="85" t="s">
        <v>67</v>
      </c>
      <c r="B280" s="16" t="s">
        <v>20</v>
      </c>
      <c r="C280" s="86" t="s">
        <v>88</v>
      </c>
      <c r="D280" s="86" t="s">
        <v>340</v>
      </c>
      <c r="E280" s="86"/>
      <c r="F280" s="16" t="str">
        <f t="shared" si="8"/>
        <v>SEPTEMBRE</v>
      </c>
      <c r="G280" s="88">
        <v>42982</v>
      </c>
      <c r="H280" s="88">
        <v>42986</v>
      </c>
      <c r="I280" s="16">
        <f t="shared" si="9"/>
        <v>4</v>
      </c>
      <c r="J280" s="95">
        <v>167.74</v>
      </c>
    </row>
    <row r="281" spans="1:10">
      <c r="A281" s="85" t="s">
        <v>61</v>
      </c>
      <c r="B281" s="16" t="s">
        <v>20</v>
      </c>
      <c r="C281" s="86" t="s">
        <v>74</v>
      </c>
      <c r="D281" s="86" t="s">
        <v>341</v>
      </c>
      <c r="E281" s="86"/>
      <c r="F281" s="16" t="str">
        <f t="shared" si="8"/>
        <v>SEPTEMBRE</v>
      </c>
      <c r="G281" s="88">
        <v>42995</v>
      </c>
      <c r="H281" s="88">
        <v>42998</v>
      </c>
      <c r="I281" s="16">
        <f t="shared" si="9"/>
        <v>3</v>
      </c>
      <c r="J281" s="95">
        <v>179.46</v>
      </c>
    </row>
    <row r="282" spans="1:10">
      <c r="A282" s="85" t="s">
        <v>58</v>
      </c>
      <c r="B282" s="16" t="s">
        <v>20</v>
      </c>
      <c r="C282" s="86" t="s">
        <v>222</v>
      </c>
      <c r="D282" s="86" t="s">
        <v>342</v>
      </c>
      <c r="E282" s="86"/>
      <c r="F282" s="16" t="str">
        <f t="shared" si="8"/>
        <v>SEPTEMBRE</v>
      </c>
      <c r="G282" s="88">
        <v>42983</v>
      </c>
      <c r="H282" s="88">
        <v>42986</v>
      </c>
      <c r="I282" s="16">
        <f t="shared" si="9"/>
        <v>3</v>
      </c>
      <c r="J282" s="95">
        <v>180</v>
      </c>
    </row>
    <row r="283" spans="1:10">
      <c r="A283" s="85" t="s">
        <v>58</v>
      </c>
      <c r="B283" s="16" t="s">
        <v>20</v>
      </c>
      <c r="C283" s="86" t="s">
        <v>222</v>
      </c>
      <c r="D283" s="86" t="s">
        <v>342</v>
      </c>
      <c r="E283" s="86"/>
      <c r="F283" s="16" t="str">
        <f t="shared" si="8"/>
        <v>SEPTEMBRE</v>
      </c>
      <c r="G283" s="88">
        <v>42996</v>
      </c>
      <c r="H283" s="88">
        <v>42999</v>
      </c>
      <c r="I283" s="16">
        <f t="shared" si="9"/>
        <v>3</v>
      </c>
      <c r="J283" s="95">
        <v>180</v>
      </c>
    </row>
    <row r="284" spans="1:10">
      <c r="A284" s="85" t="s">
        <v>66</v>
      </c>
      <c r="B284" s="16" t="s">
        <v>20</v>
      </c>
      <c r="C284" s="86" t="s">
        <v>88</v>
      </c>
      <c r="D284" s="86" t="s">
        <v>343</v>
      </c>
      <c r="E284" s="86"/>
      <c r="F284" s="16" t="str">
        <f t="shared" si="8"/>
        <v>SEPTEMBRE</v>
      </c>
      <c r="G284" s="88">
        <v>42982</v>
      </c>
      <c r="H284" s="88">
        <v>42986</v>
      </c>
      <c r="I284" s="16">
        <f t="shared" si="9"/>
        <v>4</v>
      </c>
      <c r="J284" s="95">
        <v>181.23</v>
      </c>
    </row>
    <row r="285" spans="1:10">
      <c r="A285" s="85" t="s">
        <v>58</v>
      </c>
      <c r="B285" s="16" t="s">
        <v>20</v>
      </c>
      <c r="C285" s="86" t="s">
        <v>88</v>
      </c>
      <c r="D285" s="86" t="s">
        <v>344</v>
      </c>
      <c r="E285" s="86"/>
      <c r="F285" s="16" t="str">
        <f t="shared" si="8"/>
        <v>AOUT</v>
      </c>
      <c r="G285" s="88">
        <v>42975</v>
      </c>
      <c r="H285" s="88">
        <v>42979</v>
      </c>
      <c r="I285" s="16">
        <f t="shared" si="9"/>
        <v>4</v>
      </c>
      <c r="J285" s="95">
        <v>183</v>
      </c>
    </row>
    <row r="286" spans="1:10">
      <c r="A286" s="85" t="s">
        <v>66</v>
      </c>
      <c r="B286" s="16" t="s">
        <v>20</v>
      </c>
      <c r="C286" s="86" t="s">
        <v>88</v>
      </c>
      <c r="D286" s="86" t="s">
        <v>345</v>
      </c>
      <c r="E286" s="86"/>
      <c r="F286" s="16" t="str">
        <f t="shared" si="8"/>
        <v>SEPTEMBRE</v>
      </c>
      <c r="G286" s="88">
        <v>43001</v>
      </c>
      <c r="H286" s="88">
        <v>43006</v>
      </c>
      <c r="I286" s="16">
        <f t="shared" si="9"/>
        <v>5</v>
      </c>
      <c r="J286" s="95">
        <v>187.98</v>
      </c>
    </row>
    <row r="287" spans="1:10">
      <c r="A287" s="85" t="s">
        <v>64</v>
      </c>
      <c r="B287" s="16" t="s">
        <v>20</v>
      </c>
      <c r="C287" s="86" t="s">
        <v>88</v>
      </c>
      <c r="D287" s="86" t="s">
        <v>346</v>
      </c>
      <c r="E287" s="86"/>
      <c r="F287" s="16" t="str">
        <f t="shared" si="8"/>
        <v>SEPTEMBRE</v>
      </c>
      <c r="G287" s="88">
        <v>42983</v>
      </c>
      <c r="H287" s="88">
        <v>42988</v>
      </c>
      <c r="I287" s="16">
        <f t="shared" si="9"/>
        <v>5</v>
      </c>
      <c r="J287" s="95">
        <v>187.98</v>
      </c>
    </row>
    <row r="288" spans="1:10">
      <c r="A288" s="85" t="s">
        <v>60</v>
      </c>
      <c r="B288" s="16" t="s">
        <v>20</v>
      </c>
      <c r="C288" s="86" t="s">
        <v>88</v>
      </c>
      <c r="D288" s="86" t="s">
        <v>347</v>
      </c>
      <c r="E288" s="86"/>
      <c r="F288" s="16" t="str">
        <f t="shared" si="8"/>
        <v>SEPTEMBRE</v>
      </c>
      <c r="G288" s="88">
        <v>42999</v>
      </c>
      <c r="H288" s="88">
        <v>43003</v>
      </c>
      <c r="I288" s="16">
        <f t="shared" si="9"/>
        <v>4</v>
      </c>
      <c r="J288" s="95">
        <v>192.8</v>
      </c>
    </row>
    <row r="289" spans="1:10">
      <c r="A289" s="85" t="s">
        <v>68</v>
      </c>
      <c r="B289" s="16" t="s">
        <v>20</v>
      </c>
      <c r="C289" s="86" t="s">
        <v>88</v>
      </c>
      <c r="D289" s="86" t="s">
        <v>348</v>
      </c>
      <c r="E289" s="86"/>
      <c r="F289" s="16" t="str">
        <f t="shared" si="8"/>
        <v>SEPTEMBRE</v>
      </c>
      <c r="G289" s="88">
        <v>42986</v>
      </c>
      <c r="H289" s="88">
        <v>42989</v>
      </c>
      <c r="I289" s="16">
        <f t="shared" si="9"/>
        <v>3</v>
      </c>
      <c r="J289" s="95">
        <v>192.8</v>
      </c>
    </row>
    <row r="290" spans="1:10">
      <c r="A290" s="85" t="s">
        <v>60</v>
      </c>
      <c r="B290" s="16" t="s">
        <v>20</v>
      </c>
      <c r="C290" s="86" t="s">
        <v>88</v>
      </c>
      <c r="D290" s="86" t="s">
        <v>349</v>
      </c>
      <c r="E290" s="86"/>
      <c r="F290" s="16" t="str">
        <f t="shared" si="8"/>
        <v>SEPTEMBRE</v>
      </c>
      <c r="G290" s="88">
        <v>42983</v>
      </c>
      <c r="H290" s="88">
        <v>42987</v>
      </c>
      <c r="I290" s="16">
        <f t="shared" si="9"/>
        <v>4</v>
      </c>
      <c r="J290" s="95">
        <v>192.8</v>
      </c>
    </row>
    <row r="291" spans="1:10">
      <c r="A291" s="85" t="s">
        <v>58</v>
      </c>
      <c r="B291" s="16" t="s">
        <v>20</v>
      </c>
      <c r="C291" s="86" t="s">
        <v>88</v>
      </c>
      <c r="D291" s="86" t="s">
        <v>350</v>
      </c>
      <c r="E291" s="86"/>
      <c r="F291" s="16" t="str">
        <f t="shared" si="8"/>
        <v>SEPTEMBRE</v>
      </c>
      <c r="G291" s="88">
        <v>42989</v>
      </c>
      <c r="H291" s="88">
        <v>42993</v>
      </c>
      <c r="I291" s="16">
        <f t="shared" si="9"/>
        <v>4</v>
      </c>
      <c r="J291" s="95">
        <v>204.37</v>
      </c>
    </row>
    <row r="292" spans="1:10">
      <c r="A292" s="85" t="s">
        <v>63</v>
      </c>
      <c r="B292" s="16" t="s">
        <v>20</v>
      </c>
      <c r="C292" s="86" t="s">
        <v>88</v>
      </c>
      <c r="D292" s="86" t="s">
        <v>351</v>
      </c>
      <c r="E292" s="86"/>
      <c r="F292" s="16" t="str">
        <f t="shared" si="8"/>
        <v>SEPTEMBRE</v>
      </c>
      <c r="G292" s="88">
        <v>42983</v>
      </c>
      <c r="H292" s="88">
        <v>42987</v>
      </c>
      <c r="I292" s="16">
        <f t="shared" si="9"/>
        <v>4</v>
      </c>
      <c r="J292" s="95">
        <v>204.37</v>
      </c>
    </row>
    <row r="293" spans="1:10">
      <c r="A293" s="85" t="s">
        <v>61</v>
      </c>
      <c r="B293" s="16" t="s">
        <v>20</v>
      </c>
      <c r="C293" s="86" t="s">
        <v>88</v>
      </c>
      <c r="D293" s="86" t="s">
        <v>352</v>
      </c>
      <c r="E293" s="86"/>
      <c r="F293" s="16" t="str">
        <f t="shared" si="8"/>
        <v>SEPTEMBRE</v>
      </c>
      <c r="G293" s="88">
        <v>42979</v>
      </c>
      <c r="H293" s="88">
        <v>42982</v>
      </c>
      <c r="I293" s="16">
        <f t="shared" si="9"/>
        <v>3</v>
      </c>
      <c r="J293" s="95">
        <v>221.72</v>
      </c>
    </row>
    <row r="294" spans="1:10">
      <c r="A294" s="85" t="s">
        <v>63</v>
      </c>
      <c r="B294" s="16" t="s">
        <v>20</v>
      </c>
      <c r="C294" s="86" t="s">
        <v>88</v>
      </c>
      <c r="D294" s="86" t="s">
        <v>353</v>
      </c>
      <c r="E294" s="86"/>
      <c r="F294" s="16" t="str">
        <f t="shared" si="8"/>
        <v>SEPTEMBRE</v>
      </c>
      <c r="G294" s="88">
        <v>43002</v>
      </c>
      <c r="H294" s="88">
        <v>43005</v>
      </c>
      <c r="I294" s="16">
        <f t="shared" si="9"/>
        <v>3</v>
      </c>
      <c r="J294" s="95">
        <v>222</v>
      </c>
    </row>
    <row r="295" spans="1:10">
      <c r="A295" s="85" t="s">
        <v>66</v>
      </c>
      <c r="B295" s="16" t="s">
        <v>20</v>
      </c>
      <c r="C295" s="86" t="s">
        <v>88</v>
      </c>
      <c r="D295" s="86" t="s">
        <v>354</v>
      </c>
      <c r="E295" s="86"/>
      <c r="F295" s="16" t="str">
        <f t="shared" si="8"/>
        <v>SEPTEMBRE</v>
      </c>
      <c r="G295" s="88">
        <v>42986</v>
      </c>
      <c r="H295" s="88">
        <v>42991</v>
      </c>
      <c r="I295" s="16">
        <f t="shared" si="9"/>
        <v>5</v>
      </c>
      <c r="J295" s="95">
        <v>222</v>
      </c>
    </row>
    <row r="296" spans="1:10">
      <c r="A296" s="85" t="s">
        <v>68</v>
      </c>
      <c r="B296" s="16" t="s">
        <v>20</v>
      </c>
      <c r="C296" s="86" t="s">
        <v>74</v>
      </c>
      <c r="D296" s="86" t="s">
        <v>355</v>
      </c>
      <c r="E296" s="86"/>
      <c r="F296" s="16" t="str">
        <f t="shared" si="8"/>
        <v>SEPTEMBRE</v>
      </c>
      <c r="G296" s="88">
        <v>42981</v>
      </c>
      <c r="H296" s="88">
        <v>42985</v>
      </c>
      <c r="I296" s="16">
        <f t="shared" si="9"/>
        <v>4</v>
      </c>
      <c r="J296" s="95">
        <v>223.8</v>
      </c>
    </row>
    <row r="297" spans="1:10">
      <c r="A297" s="85" t="s">
        <v>63</v>
      </c>
      <c r="B297" s="16" t="s">
        <v>20</v>
      </c>
      <c r="C297" s="86" t="s">
        <v>88</v>
      </c>
      <c r="D297" s="86" t="s">
        <v>337</v>
      </c>
      <c r="E297" s="86"/>
      <c r="F297" s="16" t="str">
        <f t="shared" si="8"/>
        <v>SEPTEMBRE</v>
      </c>
      <c r="G297" s="88">
        <v>42995</v>
      </c>
      <c r="H297" s="88">
        <v>43000</v>
      </c>
      <c r="I297" s="16">
        <f t="shared" si="9"/>
        <v>5</v>
      </c>
      <c r="J297" s="95">
        <v>236.18</v>
      </c>
    </row>
    <row r="298" spans="1:10">
      <c r="A298" s="85" t="s">
        <v>61</v>
      </c>
      <c r="B298" s="16" t="s">
        <v>20</v>
      </c>
      <c r="C298" s="86" t="s">
        <v>74</v>
      </c>
      <c r="D298" s="86" t="s">
        <v>356</v>
      </c>
      <c r="E298" s="86"/>
      <c r="F298" s="16" t="str">
        <f t="shared" si="8"/>
        <v>SEPTEMBRE</v>
      </c>
      <c r="G298" s="88">
        <v>42992</v>
      </c>
      <c r="H298" s="88">
        <v>42995</v>
      </c>
      <c r="I298" s="16">
        <f t="shared" si="9"/>
        <v>3</v>
      </c>
      <c r="J298" s="95">
        <v>243.23999999999998</v>
      </c>
    </row>
    <row r="299" spans="1:10">
      <c r="A299" s="85" t="s">
        <v>61</v>
      </c>
      <c r="B299" s="16" t="s">
        <v>20</v>
      </c>
      <c r="C299" s="86" t="s">
        <v>74</v>
      </c>
      <c r="D299" s="86" t="s">
        <v>357</v>
      </c>
      <c r="E299" s="86"/>
      <c r="F299" s="16" t="str">
        <f t="shared" si="8"/>
        <v>SEPTEMBRE</v>
      </c>
      <c r="G299" s="88">
        <v>43004</v>
      </c>
      <c r="H299" s="88">
        <v>43007</v>
      </c>
      <c r="I299" s="16">
        <f t="shared" si="9"/>
        <v>3</v>
      </c>
      <c r="J299" s="95">
        <v>243.23999999999998</v>
      </c>
    </row>
    <row r="300" spans="1:10">
      <c r="A300" s="85" t="s">
        <v>67</v>
      </c>
      <c r="B300" s="16" t="s">
        <v>20</v>
      </c>
      <c r="C300" s="86" t="s">
        <v>88</v>
      </c>
      <c r="D300" s="86" t="s">
        <v>358</v>
      </c>
      <c r="E300" s="86"/>
      <c r="F300" s="16" t="str">
        <f t="shared" si="8"/>
        <v>SEPTEMBRE</v>
      </c>
      <c r="G300" s="88">
        <v>43002</v>
      </c>
      <c r="H300" s="88">
        <v>43007</v>
      </c>
      <c r="I300" s="16">
        <f t="shared" si="9"/>
        <v>5</v>
      </c>
      <c r="J300" s="95">
        <v>269.92</v>
      </c>
    </row>
    <row r="301" spans="1:10">
      <c r="A301" s="85" t="s">
        <v>61</v>
      </c>
      <c r="B301" s="16" t="s">
        <v>20</v>
      </c>
      <c r="C301" s="86" t="s">
        <v>74</v>
      </c>
      <c r="D301" s="86" t="s">
        <v>359</v>
      </c>
      <c r="E301" s="86"/>
      <c r="F301" s="16" t="str">
        <f t="shared" si="8"/>
        <v>SEPTEMBRE</v>
      </c>
      <c r="G301" s="88">
        <v>42989</v>
      </c>
      <c r="H301" s="88">
        <v>42992</v>
      </c>
      <c r="I301" s="16">
        <f t="shared" si="9"/>
        <v>3</v>
      </c>
      <c r="J301" s="95">
        <v>282.2</v>
      </c>
    </row>
    <row r="302" spans="1:10">
      <c r="A302" s="85" t="s">
        <v>63</v>
      </c>
      <c r="B302" s="16" t="s">
        <v>20</v>
      </c>
      <c r="C302" s="86" t="s">
        <v>74</v>
      </c>
      <c r="D302" s="86" t="s">
        <v>360</v>
      </c>
      <c r="E302" s="86"/>
      <c r="F302" s="16" t="str">
        <f t="shared" si="8"/>
        <v>AOUT</v>
      </c>
      <c r="G302" s="88">
        <v>42978</v>
      </c>
      <c r="H302" s="88">
        <v>42979</v>
      </c>
      <c r="I302" s="16">
        <f t="shared" si="9"/>
        <v>1</v>
      </c>
      <c r="J302" s="95">
        <v>284</v>
      </c>
    </row>
    <row r="303" spans="1:10">
      <c r="A303" s="85" t="s">
        <v>63</v>
      </c>
      <c r="B303" s="16" t="s">
        <v>20</v>
      </c>
      <c r="C303" s="86" t="s">
        <v>74</v>
      </c>
      <c r="D303" s="86" t="s">
        <v>360</v>
      </c>
      <c r="E303" s="86"/>
      <c r="F303" s="16" t="str">
        <f t="shared" si="8"/>
        <v>SEPTEMBRE</v>
      </c>
      <c r="G303" s="88">
        <v>42979</v>
      </c>
      <c r="H303" s="88">
        <v>42982</v>
      </c>
      <c r="I303" s="16">
        <f t="shared" si="9"/>
        <v>3</v>
      </c>
      <c r="J303" s="95">
        <v>284</v>
      </c>
    </row>
    <row r="304" spans="1:10">
      <c r="A304" s="85" t="s">
        <v>66</v>
      </c>
      <c r="B304" s="16" t="s">
        <v>20</v>
      </c>
      <c r="C304" s="86" t="s">
        <v>74</v>
      </c>
      <c r="D304" s="86" t="s">
        <v>361</v>
      </c>
      <c r="E304" s="86"/>
      <c r="F304" s="16" t="str">
        <f t="shared" si="8"/>
        <v>AOUT</v>
      </c>
      <c r="G304" s="88">
        <v>42968</v>
      </c>
      <c r="H304" s="88">
        <v>42979</v>
      </c>
      <c r="I304" s="16">
        <f t="shared" si="9"/>
        <v>11</v>
      </c>
      <c r="J304" s="95">
        <v>308.88</v>
      </c>
    </row>
    <row r="305" spans="1:10">
      <c r="A305" s="85" t="s">
        <v>61</v>
      </c>
      <c r="B305" s="16" t="s">
        <v>20</v>
      </c>
      <c r="C305" s="86" t="s">
        <v>74</v>
      </c>
      <c r="D305" s="86" t="s">
        <v>362</v>
      </c>
      <c r="E305" s="86"/>
      <c r="F305" s="16" t="str">
        <f t="shared" si="8"/>
        <v>AOUT</v>
      </c>
      <c r="G305" s="88">
        <v>42973</v>
      </c>
      <c r="H305" s="88">
        <v>42979</v>
      </c>
      <c r="I305" s="16">
        <f t="shared" si="9"/>
        <v>6</v>
      </c>
      <c r="J305" s="95">
        <v>356.96</v>
      </c>
    </row>
    <row r="306" spans="1:10">
      <c r="A306" s="85" t="s">
        <v>67</v>
      </c>
      <c r="B306" s="16" t="s">
        <v>20</v>
      </c>
      <c r="C306" s="86" t="s">
        <v>88</v>
      </c>
      <c r="D306" s="86" t="s">
        <v>363</v>
      </c>
      <c r="E306" s="86"/>
      <c r="F306" s="16" t="str">
        <f t="shared" si="8"/>
        <v>SEPTEMBRE</v>
      </c>
      <c r="G306" s="88">
        <v>42986</v>
      </c>
      <c r="H306" s="88">
        <v>42995</v>
      </c>
      <c r="I306" s="16">
        <f t="shared" si="9"/>
        <v>9</v>
      </c>
      <c r="J306" s="95">
        <v>366.32</v>
      </c>
    </row>
    <row r="307" spans="1:10">
      <c r="A307" s="85" t="s">
        <v>61</v>
      </c>
      <c r="B307" s="16" t="s">
        <v>20</v>
      </c>
      <c r="C307" s="86" t="s">
        <v>74</v>
      </c>
      <c r="D307" s="86" t="s">
        <v>364</v>
      </c>
      <c r="E307" s="86"/>
      <c r="F307" s="16" t="str">
        <f t="shared" si="8"/>
        <v>SEPTEMBRE</v>
      </c>
      <c r="G307" s="88">
        <v>42984</v>
      </c>
      <c r="H307" s="88">
        <v>42989</v>
      </c>
      <c r="I307" s="16">
        <f t="shared" si="9"/>
        <v>5</v>
      </c>
      <c r="J307" s="95">
        <v>518</v>
      </c>
    </row>
    <row r="308" spans="1:10">
      <c r="A308" s="85" t="s">
        <v>61</v>
      </c>
      <c r="B308" s="16" t="s">
        <v>20</v>
      </c>
      <c r="C308" s="86" t="s">
        <v>74</v>
      </c>
      <c r="D308" s="86" t="s">
        <v>365</v>
      </c>
      <c r="E308" s="86"/>
      <c r="F308" s="16" t="str">
        <f t="shared" si="8"/>
        <v>SEPTEMBRE</v>
      </c>
      <c r="G308" s="88">
        <v>42998</v>
      </c>
      <c r="H308" s="88">
        <v>43004</v>
      </c>
      <c r="I308" s="16">
        <f t="shared" si="9"/>
        <v>6</v>
      </c>
      <c r="J308" s="95">
        <v>636.65000000000009</v>
      </c>
    </row>
    <row r="309" spans="1:10">
      <c r="A309" s="85" t="s">
        <v>57</v>
      </c>
      <c r="B309" s="16" t="s">
        <v>20</v>
      </c>
      <c r="C309" s="86" t="s">
        <v>74</v>
      </c>
      <c r="D309" s="86" t="s">
        <v>366</v>
      </c>
      <c r="E309" s="86"/>
      <c r="F309" s="16" t="str">
        <f t="shared" si="8"/>
        <v>SEPTEMBRE</v>
      </c>
      <c r="G309" s="88">
        <v>42990</v>
      </c>
      <c r="H309" s="88">
        <v>43004</v>
      </c>
      <c r="I309" s="16">
        <f t="shared" si="9"/>
        <v>14</v>
      </c>
      <c r="J309" s="95">
        <v>747.75</v>
      </c>
    </row>
    <row r="310" spans="1:10">
      <c r="A310" s="85" t="s">
        <v>57</v>
      </c>
      <c r="B310" s="16" t="s">
        <v>22</v>
      </c>
      <c r="C310" s="86" t="s">
        <v>74</v>
      </c>
      <c r="D310" s="86" t="s">
        <v>367</v>
      </c>
      <c r="E310" s="86"/>
      <c r="F310" s="16" t="str">
        <f t="shared" si="8"/>
        <v>AOUT</v>
      </c>
      <c r="G310" s="88">
        <v>42975</v>
      </c>
      <c r="H310" s="88">
        <v>42979</v>
      </c>
      <c r="I310" s="16">
        <f t="shared" si="9"/>
        <v>4</v>
      </c>
      <c r="J310" s="95">
        <v>0</v>
      </c>
    </row>
    <row r="311" spans="1:10">
      <c r="A311" s="85" t="s">
        <v>57</v>
      </c>
      <c r="B311" s="16" t="s">
        <v>22</v>
      </c>
      <c r="C311" s="86" t="s">
        <v>74</v>
      </c>
      <c r="D311" s="86" t="s">
        <v>367</v>
      </c>
      <c r="E311" s="86"/>
      <c r="F311" s="16" t="str">
        <f t="shared" si="8"/>
        <v>SEPTEMBRE</v>
      </c>
      <c r="G311" s="88">
        <v>42979</v>
      </c>
      <c r="H311" s="88">
        <v>42981</v>
      </c>
      <c r="I311" s="16">
        <f t="shared" si="9"/>
        <v>2</v>
      </c>
      <c r="J311" s="95">
        <v>0</v>
      </c>
    </row>
    <row r="312" spans="1:10">
      <c r="A312" s="85" t="s">
        <v>57</v>
      </c>
      <c r="B312" s="16" t="s">
        <v>22</v>
      </c>
      <c r="C312" s="86" t="s">
        <v>74</v>
      </c>
      <c r="D312" s="86" t="s">
        <v>368</v>
      </c>
      <c r="E312" s="86"/>
      <c r="F312" s="16" t="str">
        <f t="shared" si="8"/>
        <v>SEPTEMBRE</v>
      </c>
      <c r="G312" s="88">
        <v>42981</v>
      </c>
      <c r="H312" s="88">
        <v>42986</v>
      </c>
      <c r="I312" s="16">
        <f t="shared" si="9"/>
        <v>5</v>
      </c>
      <c r="J312" s="95">
        <v>0</v>
      </c>
    </row>
    <row r="313" spans="1:10">
      <c r="A313" s="85" t="s">
        <v>57</v>
      </c>
      <c r="B313" s="16" t="s">
        <v>22</v>
      </c>
      <c r="C313" s="86" t="s">
        <v>74</v>
      </c>
      <c r="D313" s="86" t="s">
        <v>369</v>
      </c>
      <c r="E313" s="86"/>
      <c r="F313" s="16" t="str">
        <f t="shared" si="8"/>
        <v>SEPTEMBRE</v>
      </c>
      <c r="G313" s="88">
        <v>42993</v>
      </c>
      <c r="H313" s="88">
        <v>42998</v>
      </c>
      <c r="I313" s="16">
        <f t="shared" si="9"/>
        <v>5</v>
      </c>
      <c r="J313" s="95">
        <v>0</v>
      </c>
    </row>
    <row r="314" spans="1:10">
      <c r="A314" s="85" t="s">
        <v>58</v>
      </c>
      <c r="B314" s="16" t="s">
        <v>22</v>
      </c>
      <c r="C314" s="86" t="s">
        <v>88</v>
      </c>
      <c r="D314" s="86" t="s">
        <v>370</v>
      </c>
      <c r="E314" s="86"/>
      <c r="F314" s="16" t="str">
        <f t="shared" si="8"/>
        <v>AOUT</v>
      </c>
      <c r="G314" s="88">
        <v>42964</v>
      </c>
      <c r="H314" s="88">
        <v>42979</v>
      </c>
      <c r="I314" s="16">
        <f t="shared" si="9"/>
        <v>15</v>
      </c>
      <c r="J314" s="95">
        <v>289.2</v>
      </c>
    </row>
    <row r="315" spans="1:10">
      <c r="A315" s="85" t="s">
        <v>66</v>
      </c>
      <c r="B315" s="16" t="s">
        <v>21</v>
      </c>
      <c r="C315" s="86" t="s">
        <v>88</v>
      </c>
      <c r="D315" s="86" t="s">
        <v>345</v>
      </c>
      <c r="E315" s="86"/>
      <c r="F315" s="16" t="str">
        <f t="shared" si="8"/>
        <v>SEPTEMBRE</v>
      </c>
      <c r="G315" s="88">
        <v>43001</v>
      </c>
      <c r="H315" s="88">
        <v>43006</v>
      </c>
      <c r="I315" s="16">
        <f t="shared" si="9"/>
        <v>5</v>
      </c>
      <c r="J315" s="95">
        <v>10</v>
      </c>
    </row>
    <row r="316" spans="1:10">
      <c r="A316" s="85" t="s">
        <v>63</v>
      </c>
      <c r="B316" s="16" t="s">
        <v>21</v>
      </c>
      <c r="C316" s="86" t="s">
        <v>88</v>
      </c>
      <c r="D316" s="86" t="s">
        <v>312</v>
      </c>
      <c r="E316" s="86"/>
      <c r="F316" s="16" t="str">
        <f t="shared" si="8"/>
        <v>SEPTEMBRE</v>
      </c>
      <c r="G316" s="88">
        <v>43000</v>
      </c>
      <c r="H316" s="88">
        <v>43002</v>
      </c>
      <c r="I316" s="16">
        <f t="shared" si="9"/>
        <v>2</v>
      </c>
      <c r="J316" s="95">
        <v>15</v>
      </c>
    </row>
    <row r="317" spans="1:10">
      <c r="A317" s="85" t="s">
        <v>64</v>
      </c>
      <c r="B317" s="16" t="s">
        <v>21</v>
      </c>
      <c r="C317" s="86" t="s">
        <v>88</v>
      </c>
      <c r="D317" s="86" t="s">
        <v>328</v>
      </c>
      <c r="E317" s="86"/>
      <c r="F317" s="16" t="str">
        <f t="shared" si="8"/>
        <v>SEPTEMBRE</v>
      </c>
      <c r="G317" s="88">
        <v>42988</v>
      </c>
      <c r="H317" s="88">
        <v>42992</v>
      </c>
      <c r="I317" s="16">
        <f t="shared" si="9"/>
        <v>4</v>
      </c>
      <c r="J317" s="95">
        <v>20</v>
      </c>
    </row>
    <row r="318" spans="1:10">
      <c r="A318" s="85" t="s">
        <v>70</v>
      </c>
      <c r="B318" s="16" t="s">
        <v>20</v>
      </c>
      <c r="C318" s="86" t="s">
        <v>74</v>
      </c>
      <c r="D318" s="86" t="s">
        <v>371</v>
      </c>
      <c r="E318" s="86"/>
      <c r="F318" s="16" t="str">
        <f t="shared" si="8"/>
        <v>SEPTEMBRE</v>
      </c>
      <c r="G318" s="88">
        <v>43006</v>
      </c>
      <c r="H318" s="88">
        <v>43009</v>
      </c>
      <c r="I318" s="16">
        <f t="shared" si="9"/>
        <v>3</v>
      </c>
      <c r="J318" s="95">
        <v>149.41999999999999</v>
      </c>
    </row>
    <row r="319" spans="1:10">
      <c r="A319" s="85" t="s">
        <v>60</v>
      </c>
      <c r="B319" s="16" t="s">
        <v>20</v>
      </c>
      <c r="C319" s="86" t="s">
        <v>88</v>
      </c>
      <c r="D319" s="86" t="s">
        <v>372</v>
      </c>
      <c r="E319" s="86"/>
      <c r="F319" s="16" t="str">
        <f t="shared" si="8"/>
        <v>SEPTEMBRE</v>
      </c>
      <c r="G319" s="88">
        <v>43006</v>
      </c>
      <c r="H319" s="88">
        <v>43009</v>
      </c>
      <c r="I319" s="16">
        <f t="shared" si="9"/>
        <v>3</v>
      </c>
      <c r="J319" s="95">
        <v>193</v>
      </c>
    </row>
    <row r="320" spans="1:10">
      <c r="A320" s="85" t="s">
        <v>64</v>
      </c>
      <c r="B320" s="16" t="s">
        <v>20</v>
      </c>
      <c r="C320" s="86" t="s">
        <v>88</v>
      </c>
      <c r="D320" s="86" t="s">
        <v>373</v>
      </c>
      <c r="E320" s="86"/>
      <c r="F320" s="16" t="str">
        <f t="shared" si="8"/>
        <v>SEPTEMBRE</v>
      </c>
      <c r="G320" s="88">
        <v>43006</v>
      </c>
      <c r="H320" s="88">
        <v>43009</v>
      </c>
      <c r="I320" s="16">
        <f t="shared" si="9"/>
        <v>3</v>
      </c>
      <c r="J320" s="95">
        <v>129.18</v>
      </c>
    </row>
    <row r="321" spans="1:10">
      <c r="A321" s="85" t="s">
        <v>58</v>
      </c>
      <c r="B321" s="16" t="s">
        <v>20</v>
      </c>
      <c r="C321" s="86" t="s">
        <v>88</v>
      </c>
      <c r="D321" s="86" t="s">
        <v>374</v>
      </c>
      <c r="E321" s="86"/>
      <c r="F321" s="16" t="str">
        <f t="shared" ref="F321:F384" si="10">IF(G321="","",CHOOSE(MONTH(G321),"JANVIER","FEVRIER","MARS","AVRIL","MAI","JUIN","JUILLET","AOUT","SEPTEMBRE","OCTOBRE","NOVEMBRE","DECEMBRE"))</f>
        <v>SEPTEMBRE</v>
      </c>
      <c r="G321" s="88">
        <v>43006</v>
      </c>
      <c r="H321" s="88">
        <v>43009</v>
      </c>
      <c r="I321" s="16">
        <f t="shared" si="9"/>
        <v>3</v>
      </c>
      <c r="J321" s="95">
        <v>170</v>
      </c>
    </row>
    <row r="322" spans="1:10">
      <c r="A322" s="85" t="s">
        <v>63</v>
      </c>
      <c r="B322" s="16" t="s">
        <v>20</v>
      </c>
      <c r="C322" s="86" t="s">
        <v>88</v>
      </c>
      <c r="D322" s="86" t="s">
        <v>375</v>
      </c>
      <c r="E322" s="86"/>
      <c r="F322" s="16" t="str">
        <f t="shared" si="10"/>
        <v>SEPTEMBRE</v>
      </c>
      <c r="G322" s="88">
        <v>43005</v>
      </c>
      <c r="H322" s="88">
        <v>43009</v>
      </c>
      <c r="I322" s="16">
        <f t="shared" si="9"/>
        <v>4</v>
      </c>
      <c r="J322" s="95">
        <v>285</v>
      </c>
    </row>
    <row r="323" spans="1:10">
      <c r="A323" s="85" t="s">
        <v>63</v>
      </c>
      <c r="B323" s="16" t="s">
        <v>20</v>
      </c>
      <c r="C323" s="86" t="s">
        <v>88</v>
      </c>
      <c r="D323" s="86" t="s">
        <v>375</v>
      </c>
      <c r="E323" s="86"/>
      <c r="F323" s="16" t="str">
        <f t="shared" si="10"/>
        <v>OCTOBRE</v>
      </c>
      <c r="G323" s="88">
        <v>43009</v>
      </c>
      <c r="H323" s="88">
        <v>43010</v>
      </c>
      <c r="I323" s="16">
        <f t="shared" si="9"/>
        <v>1</v>
      </c>
      <c r="J323" s="95">
        <v>285</v>
      </c>
    </row>
    <row r="324" spans="1:10">
      <c r="A324" s="85" t="s">
        <v>67</v>
      </c>
      <c r="B324" s="16" t="s">
        <v>20</v>
      </c>
      <c r="C324" s="86" t="s">
        <v>88</v>
      </c>
      <c r="D324" s="86" t="s">
        <v>376</v>
      </c>
      <c r="E324" s="86"/>
      <c r="F324" s="16" t="str">
        <f t="shared" si="10"/>
        <v>SEPTEMBRE</v>
      </c>
      <c r="G324" s="88">
        <v>43007</v>
      </c>
      <c r="H324" s="88">
        <v>43009</v>
      </c>
      <c r="I324" s="16">
        <f t="shared" si="9"/>
        <v>2</v>
      </c>
      <c r="J324" s="95">
        <v>159</v>
      </c>
    </row>
    <row r="325" spans="1:10">
      <c r="A325" s="85" t="s">
        <v>67</v>
      </c>
      <c r="B325" s="16" t="s">
        <v>20</v>
      </c>
      <c r="C325" s="86" t="s">
        <v>88</v>
      </c>
      <c r="D325" s="86" t="s">
        <v>376</v>
      </c>
      <c r="E325" s="86"/>
      <c r="F325" s="16" t="str">
        <f t="shared" si="10"/>
        <v>OCTOBRE</v>
      </c>
      <c r="G325" s="88">
        <v>43009</v>
      </c>
      <c r="H325" s="88">
        <v>43010</v>
      </c>
      <c r="I325" s="16">
        <f t="shared" si="9"/>
        <v>1</v>
      </c>
      <c r="J325" s="95">
        <v>159</v>
      </c>
    </row>
    <row r="326" spans="1:10">
      <c r="A326" s="85" t="s">
        <v>61</v>
      </c>
      <c r="B326" s="16" t="s">
        <v>20</v>
      </c>
      <c r="C326" s="86" t="s">
        <v>88</v>
      </c>
      <c r="D326" s="86" t="s">
        <v>377</v>
      </c>
      <c r="E326" s="86"/>
      <c r="F326" s="16" t="str">
        <f t="shared" si="10"/>
        <v>SEPTEMBRE</v>
      </c>
      <c r="G326" s="88">
        <v>43007</v>
      </c>
      <c r="H326" s="88">
        <v>43009</v>
      </c>
      <c r="I326" s="16">
        <f t="shared" si="9"/>
        <v>2</v>
      </c>
      <c r="J326" s="95">
        <v>330</v>
      </c>
    </row>
    <row r="327" spans="1:10">
      <c r="A327" s="85" t="s">
        <v>61</v>
      </c>
      <c r="B327" s="16" t="s">
        <v>20</v>
      </c>
      <c r="C327" s="86" t="s">
        <v>88</v>
      </c>
      <c r="D327" s="86" t="s">
        <v>377</v>
      </c>
      <c r="E327" s="86"/>
      <c r="F327" s="16" t="str">
        <f t="shared" si="10"/>
        <v>OCTOBRE</v>
      </c>
      <c r="G327" s="88">
        <v>43009</v>
      </c>
      <c r="H327" s="88">
        <v>43010</v>
      </c>
      <c r="I327" s="16">
        <f t="shared" si="9"/>
        <v>1</v>
      </c>
      <c r="J327" s="95">
        <v>330</v>
      </c>
    </row>
    <row r="328" spans="1:10">
      <c r="A328" s="85" t="s">
        <v>57</v>
      </c>
      <c r="B328" s="16" t="s">
        <v>20</v>
      </c>
      <c r="C328" s="86" t="s">
        <v>88</v>
      </c>
      <c r="D328" s="86" t="s">
        <v>378</v>
      </c>
      <c r="E328" s="86"/>
      <c r="F328" s="16" t="str">
        <f t="shared" si="10"/>
        <v>SEPTEMBRE</v>
      </c>
      <c r="G328" s="88">
        <v>43008</v>
      </c>
      <c r="H328" s="88">
        <v>43009</v>
      </c>
      <c r="I328" s="16">
        <f t="shared" si="9"/>
        <v>1</v>
      </c>
      <c r="J328" s="95">
        <v>156</v>
      </c>
    </row>
    <row r="329" spans="1:10">
      <c r="A329" s="85" t="s">
        <v>57</v>
      </c>
      <c r="B329" s="16" t="s">
        <v>20</v>
      </c>
      <c r="C329" s="86" t="s">
        <v>88</v>
      </c>
      <c r="D329" s="86" t="s">
        <v>378</v>
      </c>
      <c r="E329" s="86"/>
      <c r="F329" s="16" t="str">
        <f t="shared" si="10"/>
        <v>OCTOBRE</v>
      </c>
      <c r="G329" s="88">
        <v>43009</v>
      </c>
      <c r="H329" s="88">
        <v>43011</v>
      </c>
      <c r="I329" s="16">
        <f t="shared" si="9"/>
        <v>2</v>
      </c>
      <c r="J329" s="95">
        <v>156</v>
      </c>
    </row>
    <row r="330" spans="1:10">
      <c r="A330" s="85" t="s">
        <v>60</v>
      </c>
      <c r="B330" s="16" t="s">
        <v>20</v>
      </c>
      <c r="C330" s="86" t="s">
        <v>88</v>
      </c>
      <c r="D330" s="86" t="s">
        <v>379</v>
      </c>
      <c r="E330" s="86"/>
      <c r="F330" s="16" t="str">
        <f t="shared" si="10"/>
        <v>OCTOBRE</v>
      </c>
      <c r="G330" s="88">
        <v>43009</v>
      </c>
      <c r="H330" s="88">
        <v>43011</v>
      </c>
      <c r="I330" s="16">
        <f t="shared" si="9"/>
        <v>2</v>
      </c>
      <c r="J330" s="95">
        <v>106.04</v>
      </c>
    </row>
    <row r="331" spans="1:10">
      <c r="A331" s="85" t="s">
        <v>70</v>
      </c>
      <c r="B331" s="16" t="s">
        <v>20</v>
      </c>
      <c r="C331" s="86" t="s">
        <v>88</v>
      </c>
      <c r="D331" s="86" t="s">
        <v>380</v>
      </c>
      <c r="E331" s="86"/>
      <c r="F331" s="16" t="str">
        <f t="shared" si="10"/>
        <v>OCTOBRE</v>
      </c>
      <c r="G331" s="88">
        <v>43009</v>
      </c>
      <c r="H331" s="88">
        <v>43013</v>
      </c>
      <c r="I331" s="16">
        <f t="shared" si="9"/>
        <v>4</v>
      </c>
      <c r="J331" s="95">
        <v>236.18</v>
      </c>
    </row>
    <row r="332" spans="1:10">
      <c r="A332" s="85" t="s">
        <v>63</v>
      </c>
      <c r="B332" s="16" t="s">
        <v>20</v>
      </c>
      <c r="C332" s="86" t="s">
        <v>88</v>
      </c>
      <c r="D332" s="86" t="s">
        <v>381</v>
      </c>
      <c r="E332" s="86"/>
      <c r="F332" s="16" t="str">
        <f t="shared" si="10"/>
        <v>OCTOBRE</v>
      </c>
      <c r="G332" s="88">
        <v>43010</v>
      </c>
      <c r="H332" s="88">
        <v>43013</v>
      </c>
      <c r="I332" s="16">
        <f t="shared" si="9"/>
        <v>3</v>
      </c>
      <c r="J332" s="95">
        <v>178.34</v>
      </c>
    </row>
    <row r="333" spans="1:10">
      <c r="A333" s="85" t="s">
        <v>67</v>
      </c>
      <c r="B333" s="16" t="s">
        <v>20</v>
      </c>
      <c r="C333" s="86" t="s">
        <v>88</v>
      </c>
      <c r="D333" s="86" t="s">
        <v>382</v>
      </c>
      <c r="E333" s="86"/>
      <c r="F333" s="16" t="str">
        <f t="shared" si="10"/>
        <v>OCTOBRE</v>
      </c>
      <c r="G333" s="88">
        <v>43010</v>
      </c>
      <c r="H333" s="88">
        <v>43013</v>
      </c>
      <c r="I333" s="16">
        <f t="shared" si="9"/>
        <v>3</v>
      </c>
      <c r="J333" s="95">
        <v>158.1</v>
      </c>
    </row>
    <row r="334" spans="1:10">
      <c r="A334" s="85" t="s">
        <v>60</v>
      </c>
      <c r="B334" s="16" t="s">
        <v>20</v>
      </c>
      <c r="C334" s="86" t="s">
        <v>88</v>
      </c>
      <c r="D334" s="86" t="s">
        <v>383</v>
      </c>
      <c r="E334" s="86"/>
      <c r="F334" s="16" t="str">
        <f t="shared" si="10"/>
        <v>OCTOBRE</v>
      </c>
      <c r="G334" s="88">
        <v>43011</v>
      </c>
      <c r="H334" s="88">
        <v>43014</v>
      </c>
      <c r="I334" s="16">
        <f t="shared" si="9"/>
        <v>3</v>
      </c>
      <c r="J334" s="95">
        <v>169.66</v>
      </c>
    </row>
    <row r="335" spans="1:10">
      <c r="A335" s="85" t="s">
        <v>61</v>
      </c>
      <c r="B335" s="16" t="s">
        <v>20</v>
      </c>
      <c r="C335" s="86" t="s">
        <v>88</v>
      </c>
      <c r="D335" s="86" t="s">
        <v>384</v>
      </c>
      <c r="E335" s="86"/>
      <c r="F335" s="16" t="str">
        <f t="shared" si="10"/>
        <v>OCTOBRE</v>
      </c>
      <c r="G335" s="88">
        <v>43011</v>
      </c>
      <c r="H335" s="88">
        <v>43014</v>
      </c>
      <c r="I335" s="16">
        <f t="shared" si="9"/>
        <v>3</v>
      </c>
      <c r="J335" s="95">
        <v>265.10000000000002</v>
      </c>
    </row>
    <row r="336" spans="1:10">
      <c r="A336" s="85" t="s">
        <v>72</v>
      </c>
      <c r="B336" s="16" t="s">
        <v>20</v>
      </c>
      <c r="C336" s="86" t="s">
        <v>88</v>
      </c>
      <c r="D336" s="86" t="s">
        <v>385</v>
      </c>
      <c r="E336" s="86"/>
      <c r="F336" s="16" t="str">
        <f t="shared" si="10"/>
        <v>OCTOBRE</v>
      </c>
      <c r="G336" s="88">
        <v>43010</v>
      </c>
      <c r="H336" s="88">
        <v>43014</v>
      </c>
      <c r="I336" s="16">
        <f t="shared" si="9"/>
        <v>4</v>
      </c>
      <c r="J336" s="95">
        <v>154.24</v>
      </c>
    </row>
    <row r="337" spans="1:10">
      <c r="A337" s="85" t="s">
        <v>66</v>
      </c>
      <c r="B337" s="16" t="s">
        <v>20</v>
      </c>
      <c r="C337" s="86" t="s">
        <v>88</v>
      </c>
      <c r="D337" s="86" t="s">
        <v>386</v>
      </c>
      <c r="E337" s="86"/>
      <c r="F337" s="16" t="str">
        <f t="shared" si="10"/>
        <v>SEPTEMBRE</v>
      </c>
      <c r="G337" s="88">
        <v>43006</v>
      </c>
      <c r="H337" s="88">
        <v>43009</v>
      </c>
      <c r="I337" s="16">
        <f t="shared" si="9"/>
        <v>3</v>
      </c>
      <c r="J337" s="95">
        <v>328</v>
      </c>
    </row>
    <row r="338" spans="1:10">
      <c r="A338" s="85" t="s">
        <v>66</v>
      </c>
      <c r="B338" s="16" t="s">
        <v>20</v>
      </c>
      <c r="C338" s="86" t="s">
        <v>88</v>
      </c>
      <c r="D338" s="86" t="s">
        <v>386</v>
      </c>
      <c r="E338" s="86"/>
      <c r="F338" s="16" t="str">
        <f t="shared" si="10"/>
        <v>OCTOBRE</v>
      </c>
      <c r="G338" s="88">
        <v>43009</v>
      </c>
      <c r="H338" s="88">
        <v>43014</v>
      </c>
      <c r="I338" s="16">
        <f t="shared" si="9"/>
        <v>5</v>
      </c>
      <c r="J338" s="95">
        <v>328</v>
      </c>
    </row>
    <row r="339" spans="1:10">
      <c r="A339" s="85" t="s">
        <v>57</v>
      </c>
      <c r="B339" s="16" t="s">
        <v>20</v>
      </c>
      <c r="C339" s="86" t="s">
        <v>88</v>
      </c>
      <c r="D339" s="86" t="s">
        <v>387</v>
      </c>
      <c r="E339" s="86"/>
      <c r="F339" s="16" t="str">
        <f t="shared" si="10"/>
        <v>OCTOBRE</v>
      </c>
      <c r="G339" s="88">
        <v>43011</v>
      </c>
      <c r="H339" s="88">
        <v>43015</v>
      </c>
      <c r="I339" s="16">
        <f t="shared" si="9"/>
        <v>4</v>
      </c>
      <c r="J339" s="95">
        <v>223.65</v>
      </c>
    </row>
    <row r="340" spans="1:10">
      <c r="A340" s="85" t="s">
        <v>58</v>
      </c>
      <c r="B340" s="16" t="s">
        <v>20</v>
      </c>
      <c r="C340" s="86" t="s">
        <v>74</v>
      </c>
      <c r="D340" s="86" t="s">
        <v>388</v>
      </c>
      <c r="E340" s="86"/>
      <c r="F340" s="16" t="str">
        <f t="shared" si="10"/>
        <v>OCTOBRE</v>
      </c>
      <c r="G340" s="88">
        <v>43014</v>
      </c>
      <c r="H340" s="88">
        <v>43016</v>
      </c>
      <c r="I340" s="16">
        <f t="shared" ref="I340:I410" si="11">H340-G340</f>
        <v>2</v>
      </c>
      <c r="J340" s="95">
        <v>169.18</v>
      </c>
    </row>
    <row r="341" spans="1:10">
      <c r="A341" s="85" t="s">
        <v>66</v>
      </c>
      <c r="B341" s="16" t="s">
        <v>20</v>
      </c>
      <c r="C341" s="86" t="s">
        <v>88</v>
      </c>
      <c r="D341" s="86" t="s">
        <v>389</v>
      </c>
      <c r="E341" s="86"/>
      <c r="F341" s="16" t="str">
        <f t="shared" si="10"/>
        <v>OCTOBRE</v>
      </c>
      <c r="G341" s="88">
        <v>43014</v>
      </c>
      <c r="H341" s="88">
        <v>43016</v>
      </c>
      <c r="I341" s="16">
        <f t="shared" si="11"/>
        <v>2</v>
      </c>
      <c r="J341" s="95">
        <v>105.08</v>
      </c>
    </row>
    <row r="342" spans="1:10">
      <c r="A342" s="85" t="s">
        <v>72</v>
      </c>
      <c r="B342" s="16" t="s">
        <v>20</v>
      </c>
      <c r="C342" s="86" t="s">
        <v>74</v>
      </c>
      <c r="D342" s="86" t="s">
        <v>390</v>
      </c>
      <c r="E342" s="86"/>
      <c r="F342" s="16" t="str">
        <f t="shared" si="10"/>
        <v>OCTOBRE</v>
      </c>
      <c r="G342" s="88">
        <v>43014</v>
      </c>
      <c r="H342" s="88">
        <v>43017</v>
      </c>
      <c r="I342" s="16">
        <f t="shared" si="11"/>
        <v>3</v>
      </c>
      <c r="J342" s="95">
        <v>120.5</v>
      </c>
    </row>
    <row r="343" spans="1:10">
      <c r="A343" s="85" t="s">
        <v>67</v>
      </c>
      <c r="B343" s="16" t="s">
        <v>20</v>
      </c>
      <c r="C343" s="86" t="s">
        <v>74</v>
      </c>
      <c r="D343" s="86" t="s">
        <v>391</v>
      </c>
      <c r="E343" s="86"/>
      <c r="F343" s="16" t="str">
        <f t="shared" si="10"/>
        <v>OCTOBRE</v>
      </c>
      <c r="G343" s="88">
        <v>43014</v>
      </c>
      <c r="H343" s="88">
        <v>43017</v>
      </c>
      <c r="I343" s="16">
        <f t="shared" si="11"/>
        <v>3</v>
      </c>
      <c r="J343" s="95">
        <v>153.28</v>
      </c>
    </row>
    <row r="344" spans="1:10">
      <c r="A344" s="85" t="s">
        <v>63</v>
      </c>
      <c r="B344" s="16" t="s">
        <v>20</v>
      </c>
      <c r="C344" s="86" t="s">
        <v>74</v>
      </c>
      <c r="D344" s="86" t="s">
        <v>392</v>
      </c>
      <c r="E344" s="86"/>
      <c r="F344" s="16" t="str">
        <f t="shared" si="10"/>
        <v>OCTOBRE</v>
      </c>
      <c r="G344" s="88">
        <v>43013</v>
      </c>
      <c r="H344" s="88">
        <v>43017</v>
      </c>
      <c r="I344" s="16">
        <f t="shared" si="11"/>
        <v>4</v>
      </c>
      <c r="J344" s="95">
        <v>230.4</v>
      </c>
    </row>
    <row r="345" spans="1:10">
      <c r="A345" s="85" t="s">
        <v>58</v>
      </c>
      <c r="B345" s="16" t="s">
        <v>20</v>
      </c>
      <c r="C345" s="86" t="s">
        <v>88</v>
      </c>
      <c r="D345" s="86" t="s">
        <v>393</v>
      </c>
      <c r="E345" s="86"/>
      <c r="F345" s="16" t="str">
        <f t="shared" si="10"/>
        <v>OCTOBRE</v>
      </c>
      <c r="G345" s="88">
        <v>43014</v>
      </c>
      <c r="H345" s="88">
        <v>43017</v>
      </c>
      <c r="I345" s="16">
        <f t="shared" si="11"/>
        <v>3</v>
      </c>
      <c r="J345" s="95">
        <v>164.84</v>
      </c>
    </row>
    <row r="346" spans="1:10">
      <c r="A346" s="85" t="s">
        <v>60</v>
      </c>
      <c r="B346" s="16" t="s">
        <v>20</v>
      </c>
      <c r="C346" s="86" t="s">
        <v>88</v>
      </c>
      <c r="D346" s="86" t="s">
        <v>394</v>
      </c>
      <c r="E346" s="86"/>
      <c r="F346" s="16" t="str">
        <f t="shared" si="10"/>
        <v>OCTOBRE</v>
      </c>
      <c r="G346" s="88">
        <v>43014</v>
      </c>
      <c r="H346" s="88">
        <v>43017</v>
      </c>
      <c r="I346" s="16">
        <f t="shared" si="11"/>
        <v>3</v>
      </c>
      <c r="J346" s="95">
        <v>161.94999999999999</v>
      </c>
    </row>
    <row r="347" spans="1:10">
      <c r="A347" s="85" t="s">
        <v>57</v>
      </c>
      <c r="B347" s="16" t="s">
        <v>20</v>
      </c>
      <c r="C347" s="86" t="s">
        <v>74</v>
      </c>
      <c r="D347" s="86" t="s">
        <v>395</v>
      </c>
      <c r="E347" s="86"/>
      <c r="F347" s="16" t="str">
        <f t="shared" si="10"/>
        <v>OCTOBRE</v>
      </c>
      <c r="G347" s="88">
        <v>43015</v>
      </c>
      <c r="H347" s="88">
        <v>43018</v>
      </c>
      <c r="I347" s="16">
        <f t="shared" si="11"/>
        <v>3</v>
      </c>
      <c r="J347" s="95">
        <v>148.58000000000001</v>
      </c>
    </row>
    <row r="348" spans="1:10">
      <c r="A348" s="85" t="s">
        <v>61</v>
      </c>
      <c r="B348" s="16" t="s">
        <v>20</v>
      </c>
      <c r="C348" s="86" t="s">
        <v>88</v>
      </c>
      <c r="D348" s="86" t="s">
        <v>396</v>
      </c>
      <c r="E348" s="86"/>
      <c r="F348" s="16" t="str">
        <f t="shared" si="10"/>
        <v>OCTOBRE</v>
      </c>
      <c r="G348" s="88">
        <v>43015</v>
      </c>
      <c r="H348" s="88">
        <v>43018</v>
      </c>
      <c r="I348" s="16">
        <f t="shared" si="11"/>
        <v>3</v>
      </c>
      <c r="J348" s="95">
        <v>265.10000000000002</v>
      </c>
    </row>
    <row r="349" spans="1:10">
      <c r="A349" s="85" t="s">
        <v>70</v>
      </c>
      <c r="B349" s="16" t="s">
        <v>20</v>
      </c>
      <c r="C349" s="86" t="s">
        <v>74</v>
      </c>
      <c r="D349" s="86" t="s">
        <v>397</v>
      </c>
      <c r="E349" s="86"/>
      <c r="F349" s="16" t="str">
        <f t="shared" si="10"/>
        <v>OCTOBRE</v>
      </c>
      <c r="G349" s="88">
        <v>43013</v>
      </c>
      <c r="H349" s="88">
        <v>43019</v>
      </c>
      <c r="I349" s="16">
        <f t="shared" si="11"/>
        <v>6</v>
      </c>
      <c r="J349" s="95">
        <v>366.32</v>
      </c>
    </row>
    <row r="350" spans="1:10">
      <c r="A350" s="85" t="s">
        <v>71</v>
      </c>
      <c r="B350" s="16" t="s">
        <v>20</v>
      </c>
      <c r="C350" s="86" t="s">
        <v>74</v>
      </c>
      <c r="D350" s="86" t="s">
        <v>398</v>
      </c>
      <c r="E350" s="86"/>
      <c r="F350" s="16" t="str">
        <f t="shared" si="10"/>
        <v>OCTOBRE</v>
      </c>
      <c r="G350" s="88">
        <v>43013</v>
      </c>
      <c r="H350" s="88">
        <v>43020</v>
      </c>
      <c r="I350" s="16">
        <f t="shared" si="11"/>
        <v>7</v>
      </c>
      <c r="J350" s="95">
        <v>289.2</v>
      </c>
    </row>
    <row r="351" spans="1:10">
      <c r="A351" s="85" t="s">
        <v>63</v>
      </c>
      <c r="B351" s="16" t="s">
        <v>20</v>
      </c>
      <c r="C351" s="86" t="s">
        <v>88</v>
      </c>
      <c r="D351" s="86" t="s">
        <v>399</v>
      </c>
      <c r="E351" s="86"/>
      <c r="F351" s="16" t="str">
        <f t="shared" si="10"/>
        <v>OCTOBRE</v>
      </c>
      <c r="G351" s="88">
        <v>43017</v>
      </c>
      <c r="H351" s="88">
        <v>43020</v>
      </c>
      <c r="I351" s="16">
        <f t="shared" si="11"/>
        <v>3</v>
      </c>
      <c r="J351" s="95">
        <v>163.88</v>
      </c>
    </row>
    <row r="352" spans="1:10">
      <c r="A352" s="85" t="s">
        <v>61</v>
      </c>
      <c r="B352" s="16" t="s">
        <v>20</v>
      </c>
      <c r="C352" s="86" t="s">
        <v>74</v>
      </c>
      <c r="D352" s="86" t="s">
        <v>400</v>
      </c>
      <c r="E352" s="86"/>
      <c r="F352" s="16" t="str">
        <f t="shared" si="10"/>
        <v>OCTOBRE</v>
      </c>
      <c r="G352" s="88">
        <v>43018</v>
      </c>
      <c r="H352" s="88">
        <v>43020</v>
      </c>
      <c r="I352" s="16">
        <f t="shared" si="11"/>
        <v>2</v>
      </c>
      <c r="J352" s="95">
        <v>82.54</v>
      </c>
    </row>
    <row r="353" spans="1:10">
      <c r="A353" s="85" t="s">
        <v>57</v>
      </c>
      <c r="B353" s="16" t="s">
        <v>20</v>
      </c>
      <c r="C353" s="86" t="s">
        <v>88</v>
      </c>
      <c r="D353" s="86" t="s">
        <v>401</v>
      </c>
      <c r="E353" s="86"/>
      <c r="F353" s="16" t="str">
        <f t="shared" si="10"/>
        <v>OCTOBRE</v>
      </c>
      <c r="G353" s="88">
        <v>43018</v>
      </c>
      <c r="H353" s="88">
        <v>43020</v>
      </c>
      <c r="I353" s="16">
        <f t="shared" si="11"/>
        <v>2</v>
      </c>
      <c r="J353" s="95">
        <v>106.04</v>
      </c>
    </row>
    <row r="354" spans="1:10">
      <c r="A354" s="85" t="s">
        <v>61</v>
      </c>
      <c r="B354" s="16" t="s">
        <v>20</v>
      </c>
      <c r="C354" s="86" t="s">
        <v>88</v>
      </c>
      <c r="D354" s="86" t="s">
        <v>402</v>
      </c>
      <c r="E354" s="86"/>
      <c r="F354" s="16" t="str">
        <f t="shared" si="10"/>
        <v>OCTOBRE</v>
      </c>
      <c r="G354" s="88">
        <v>43018</v>
      </c>
      <c r="H354" s="88">
        <v>43020</v>
      </c>
      <c r="I354" s="16">
        <f t="shared" si="11"/>
        <v>2</v>
      </c>
      <c r="J354" s="95">
        <v>67.48</v>
      </c>
    </row>
    <row r="355" spans="1:10">
      <c r="A355" s="85" t="s">
        <v>72</v>
      </c>
      <c r="B355" s="16" t="s">
        <v>20</v>
      </c>
      <c r="C355" s="86" t="s">
        <v>88</v>
      </c>
      <c r="D355" s="86" t="s">
        <v>403</v>
      </c>
      <c r="E355" s="86"/>
      <c r="F355" s="16" t="str">
        <f t="shared" si="10"/>
        <v>OCTOBRE</v>
      </c>
      <c r="G355" s="88">
        <v>43017</v>
      </c>
      <c r="H355" s="88">
        <v>43021</v>
      </c>
      <c r="I355" s="16">
        <f t="shared" si="11"/>
        <v>4</v>
      </c>
      <c r="J355" s="95">
        <v>192.8</v>
      </c>
    </row>
    <row r="356" spans="1:10">
      <c r="A356" s="85" t="s">
        <v>60</v>
      </c>
      <c r="B356" s="16" t="s">
        <v>20</v>
      </c>
      <c r="C356" s="86" t="s">
        <v>74</v>
      </c>
      <c r="D356" s="86" t="s">
        <v>404</v>
      </c>
      <c r="E356" s="86"/>
      <c r="F356" s="16" t="str">
        <f t="shared" si="10"/>
        <v>OCTOBRE</v>
      </c>
      <c r="G356" s="88">
        <v>43018</v>
      </c>
      <c r="H356" s="88">
        <v>43022</v>
      </c>
      <c r="I356" s="16">
        <f t="shared" si="11"/>
        <v>4</v>
      </c>
      <c r="J356" s="95">
        <v>248.6</v>
      </c>
    </row>
    <row r="357" spans="1:10">
      <c r="A357" s="85" t="s">
        <v>63</v>
      </c>
      <c r="B357" s="16" t="s">
        <v>20</v>
      </c>
      <c r="C357" s="86" t="s">
        <v>74</v>
      </c>
      <c r="D357" s="86" t="s">
        <v>405</v>
      </c>
      <c r="E357" s="86"/>
      <c r="F357" s="16" t="str">
        <f t="shared" si="10"/>
        <v>OCTOBRE</v>
      </c>
      <c r="G357" s="88">
        <v>43020</v>
      </c>
      <c r="H357" s="88">
        <v>43023</v>
      </c>
      <c r="I357" s="16">
        <f t="shared" si="11"/>
        <v>3</v>
      </c>
      <c r="J357" s="95">
        <v>183.14</v>
      </c>
    </row>
    <row r="358" spans="1:10">
      <c r="A358" s="85" t="s">
        <v>61</v>
      </c>
      <c r="B358" s="16" t="s">
        <v>20</v>
      </c>
      <c r="C358" s="86" t="s">
        <v>74</v>
      </c>
      <c r="D358" s="86" t="s">
        <v>406</v>
      </c>
      <c r="E358" s="86"/>
      <c r="F358" s="16" t="str">
        <f t="shared" si="10"/>
        <v>OCTOBRE</v>
      </c>
      <c r="G358" s="88">
        <v>43020</v>
      </c>
      <c r="H358" s="88">
        <v>43023</v>
      </c>
      <c r="I358" s="16">
        <f t="shared" si="11"/>
        <v>3</v>
      </c>
      <c r="J358" s="95">
        <v>268.95999999999998</v>
      </c>
    </row>
    <row r="359" spans="1:10">
      <c r="A359" s="85" t="s">
        <v>66</v>
      </c>
      <c r="B359" s="16" t="s">
        <v>20</v>
      </c>
      <c r="C359" s="86" t="s">
        <v>74</v>
      </c>
      <c r="D359" s="86" t="s">
        <v>407</v>
      </c>
      <c r="E359" s="86"/>
      <c r="F359" s="16" t="str">
        <f t="shared" si="10"/>
        <v>OCTOBRE</v>
      </c>
      <c r="G359" s="88">
        <v>43020</v>
      </c>
      <c r="H359" s="88">
        <v>43023</v>
      </c>
      <c r="I359" s="16">
        <f t="shared" si="11"/>
        <v>3</v>
      </c>
      <c r="J359" s="95">
        <v>148.58000000000001</v>
      </c>
    </row>
    <row r="360" spans="1:10">
      <c r="A360" s="85" t="s">
        <v>57</v>
      </c>
      <c r="B360" s="16" t="s">
        <v>20</v>
      </c>
      <c r="C360" s="86" t="s">
        <v>88</v>
      </c>
      <c r="D360" s="86" t="s">
        <v>408</v>
      </c>
      <c r="E360" s="86"/>
      <c r="F360" s="16" t="str">
        <f t="shared" si="10"/>
        <v>OCTOBRE</v>
      </c>
      <c r="G360" s="88">
        <v>43020</v>
      </c>
      <c r="H360" s="88">
        <v>43023</v>
      </c>
      <c r="I360" s="16">
        <f t="shared" si="11"/>
        <v>3</v>
      </c>
      <c r="J360" s="95">
        <v>172.56</v>
      </c>
    </row>
    <row r="361" spans="1:10">
      <c r="A361" s="85" t="s">
        <v>71</v>
      </c>
      <c r="B361" s="16" t="s">
        <v>20</v>
      </c>
      <c r="C361" s="86" t="s">
        <v>88</v>
      </c>
      <c r="D361" s="86" t="s">
        <v>409</v>
      </c>
      <c r="E361" s="86"/>
      <c r="F361" s="16" t="str">
        <f t="shared" si="10"/>
        <v>OCTOBRE</v>
      </c>
      <c r="G361" s="88">
        <v>43020</v>
      </c>
      <c r="H361" s="88">
        <v>43023</v>
      </c>
      <c r="I361" s="16">
        <f t="shared" si="11"/>
        <v>3</v>
      </c>
      <c r="J361" s="95">
        <v>178.34</v>
      </c>
    </row>
    <row r="362" spans="1:10">
      <c r="A362" s="85" t="s">
        <v>72</v>
      </c>
      <c r="B362" s="16" t="s">
        <v>20</v>
      </c>
      <c r="C362" s="86" t="s">
        <v>88</v>
      </c>
      <c r="D362" s="86" t="s">
        <v>410</v>
      </c>
      <c r="E362" s="86"/>
      <c r="F362" s="16" t="str">
        <f t="shared" si="10"/>
        <v>OCTOBRE</v>
      </c>
      <c r="G362" s="88">
        <v>43021</v>
      </c>
      <c r="H362" s="88">
        <v>43024</v>
      </c>
      <c r="I362" s="16">
        <f t="shared" si="11"/>
        <v>3</v>
      </c>
      <c r="J362" s="95">
        <v>149.41999999999999</v>
      </c>
    </row>
    <row r="363" spans="1:10">
      <c r="A363" s="85" t="s">
        <v>70</v>
      </c>
      <c r="B363" s="16" t="s">
        <v>20</v>
      </c>
      <c r="C363" s="86" t="s">
        <v>88</v>
      </c>
      <c r="D363" s="86" t="s">
        <v>411</v>
      </c>
      <c r="E363" s="86"/>
      <c r="F363" s="16" t="str">
        <f t="shared" si="10"/>
        <v>OCTOBRE</v>
      </c>
      <c r="G363" s="88">
        <v>43019</v>
      </c>
      <c r="H363" s="88">
        <v>43024</v>
      </c>
      <c r="I363" s="16">
        <f t="shared" si="11"/>
        <v>5</v>
      </c>
      <c r="J363" s="95">
        <v>308.48</v>
      </c>
    </row>
    <row r="364" spans="1:10">
      <c r="A364" s="85" t="s">
        <v>60</v>
      </c>
      <c r="B364" s="16" t="s">
        <v>20</v>
      </c>
      <c r="C364" s="86" t="s">
        <v>74</v>
      </c>
      <c r="D364" s="86" t="s">
        <v>412</v>
      </c>
      <c r="E364" s="86"/>
      <c r="F364" s="16" t="str">
        <f t="shared" si="10"/>
        <v>OCTOBRE</v>
      </c>
      <c r="G364" s="88">
        <v>43022</v>
      </c>
      <c r="H364" s="88">
        <v>43025</v>
      </c>
      <c r="I364" s="16">
        <f t="shared" si="11"/>
        <v>3</v>
      </c>
      <c r="J364" s="95">
        <v>172.56</v>
      </c>
    </row>
    <row r="365" spans="1:10">
      <c r="A365" s="85" t="s">
        <v>58</v>
      </c>
      <c r="B365" s="16" t="s">
        <v>20</v>
      </c>
      <c r="C365" s="86" t="s">
        <v>88</v>
      </c>
      <c r="D365" s="86" t="s">
        <v>413</v>
      </c>
      <c r="E365" s="86"/>
      <c r="F365" s="16" t="str">
        <f t="shared" si="10"/>
        <v>OCTOBRE</v>
      </c>
      <c r="G365" s="88">
        <v>43020</v>
      </c>
      <c r="H365" s="88">
        <v>43025</v>
      </c>
      <c r="I365" s="16">
        <f t="shared" si="11"/>
        <v>5</v>
      </c>
      <c r="J365" s="95">
        <v>266.06</v>
      </c>
    </row>
    <row r="366" spans="1:10">
      <c r="A366" s="85" t="s">
        <v>67</v>
      </c>
      <c r="B366" s="16" t="s">
        <v>20</v>
      </c>
      <c r="C366" s="86" t="s">
        <v>74</v>
      </c>
      <c r="D366" s="86" t="s">
        <v>414</v>
      </c>
      <c r="E366" s="86"/>
      <c r="F366" s="16" t="str">
        <f t="shared" si="10"/>
        <v>OCTOBRE</v>
      </c>
      <c r="G366" s="88">
        <v>43017</v>
      </c>
      <c r="H366" s="88">
        <v>43026</v>
      </c>
      <c r="I366" s="16">
        <f t="shared" si="11"/>
        <v>9</v>
      </c>
      <c r="J366" s="95">
        <v>393.3</v>
      </c>
    </row>
    <row r="367" spans="1:10">
      <c r="A367" s="85" t="s">
        <v>71</v>
      </c>
      <c r="B367" s="16" t="s">
        <v>20</v>
      </c>
      <c r="C367" s="86" t="s">
        <v>74</v>
      </c>
      <c r="D367" s="86" t="s">
        <v>415</v>
      </c>
      <c r="E367" s="86"/>
      <c r="F367" s="16" t="str">
        <f t="shared" si="10"/>
        <v>OCTOBRE</v>
      </c>
      <c r="G367" s="88">
        <v>43024</v>
      </c>
      <c r="H367" s="88">
        <v>43026</v>
      </c>
      <c r="I367" s="16">
        <f t="shared" si="11"/>
        <v>2</v>
      </c>
      <c r="J367" s="95">
        <v>97.11</v>
      </c>
    </row>
    <row r="368" spans="1:10">
      <c r="A368" s="85" t="s">
        <v>57</v>
      </c>
      <c r="B368" s="16" t="s">
        <v>20</v>
      </c>
      <c r="C368" s="86" t="s">
        <v>88</v>
      </c>
      <c r="D368" s="86" t="s">
        <v>416</v>
      </c>
      <c r="E368" s="86"/>
      <c r="F368" s="16" t="str">
        <f t="shared" si="10"/>
        <v>OCTOBRE</v>
      </c>
      <c r="G368" s="88">
        <v>43024</v>
      </c>
      <c r="H368" s="88">
        <v>43026</v>
      </c>
      <c r="I368" s="16">
        <f t="shared" si="11"/>
        <v>2</v>
      </c>
      <c r="J368" s="95">
        <v>118.57</v>
      </c>
    </row>
    <row r="369" spans="1:10">
      <c r="A369" s="85" t="s">
        <v>66</v>
      </c>
      <c r="B369" s="16" t="s">
        <v>20</v>
      </c>
      <c r="C369" s="86" t="s">
        <v>74</v>
      </c>
      <c r="D369" s="86" t="s">
        <v>417</v>
      </c>
      <c r="E369" s="86"/>
      <c r="F369" s="16" t="str">
        <f t="shared" si="10"/>
        <v>OCTOBRE</v>
      </c>
      <c r="G369" s="88">
        <v>43024</v>
      </c>
      <c r="H369" s="88">
        <v>43028</v>
      </c>
      <c r="I369" s="16">
        <f t="shared" si="11"/>
        <v>4</v>
      </c>
      <c r="J369" s="95">
        <v>156.35</v>
      </c>
    </row>
    <row r="370" spans="1:10">
      <c r="A370" s="85" t="s">
        <v>61</v>
      </c>
      <c r="B370" s="16" t="s">
        <v>20</v>
      </c>
      <c r="C370" s="86" t="s">
        <v>74</v>
      </c>
      <c r="D370" s="86" t="s">
        <v>418</v>
      </c>
      <c r="E370" s="86"/>
      <c r="F370" s="16" t="str">
        <f t="shared" si="10"/>
        <v>OCTOBRE</v>
      </c>
      <c r="G370" s="88">
        <v>43024</v>
      </c>
      <c r="H370" s="88">
        <v>43028</v>
      </c>
      <c r="I370" s="16">
        <f t="shared" si="11"/>
        <v>4</v>
      </c>
      <c r="J370" s="95">
        <v>336</v>
      </c>
    </row>
    <row r="371" spans="1:10">
      <c r="A371" s="85" t="s">
        <v>60</v>
      </c>
      <c r="B371" s="16" t="s">
        <v>20</v>
      </c>
      <c r="C371" s="86" t="s">
        <v>88</v>
      </c>
      <c r="D371" s="86" t="s">
        <v>419</v>
      </c>
      <c r="E371" s="86"/>
      <c r="F371" s="16" t="str">
        <f t="shared" si="10"/>
        <v>OCTOBRE</v>
      </c>
      <c r="G371" s="88">
        <v>43025</v>
      </c>
      <c r="H371" s="88">
        <v>43028</v>
      </c>
      <c r="I371" s="16">
        <f t="shared" si="11"/>
        <v>3</v>
      </c>
      <c r="J371" s="95">
        <v>155.21</v>
      </c>
    </row>
    <row r="372" spans="1:10">
      <c r="A372" s="85" t="s">
        <v>72</v>
      </c>
      <c r="B372" s="16" t="s">
        <v>20</v>
      </c>
      <c r="C372" s="86" t="s">
        <v>88</v>
      </c>
      <c r="D372" s="86" t="s">
        <v>420</v>
      </c>
      <c r="E372" s="86"/>
      <c r="F372" s="16" t="str">
        <f t="shared" si="10"/>
        <v>OCTOBRE</v>
      </c>
      <c r="G372" s="88">
        <v>43024</v>
      </c>
      <c r="H372" s="88">
        <v>43028</v>
      </c>
      <c r="I372" s="16">
        <f t="shared" si="11"/>
        <v>4</v>
      </c>
      <c r="J372" s="95">
        <v>192.8</v>
      </c>
    </row>
    <row r="373" spans="1:10">
      <c r="A373" s="85" t="s">
        <v>63</v>
      </c>
      <c r="B373" s="16" t="s">
        <v>20</v>
      </c>
      <c r="C373" s="86" t="s">
        <v>421</v>
      </c>
      <c r="D373" s="86" t="s">
        <v>422</v>
      </c>
      <c r="E373" s="86"/>
      <c r="F373" s="16" t="str">
        <f t="shared" si="10"/>
        <v>OCTOBRE</v>
      </c>
      <c r="G373" s="88">
        <v>43023</v>
      </c>
      <c r="H373" s="88">
        <v>43028</v>
      </c>
      <c r="I373" s="16">
        <f t="shared" si="11"/>
        <v>5</v>
      </c>
      <c r="J373" s="95">
        <v>250.64</v>
      </c>
    </row>
    <row r="374" spans="1:10">
      <c r="A374" s="85" t="s">
        <v>71</v>
      </c>
      <c r="B374" s="16" t="s">
        <v>20</v>
      </c>
      <c r="C374" s="86" t="s">
        <v>88</v>
      </c>
      <c r="D374" s="86" t="s">
        <v>423</v>
      </c>
      <c r="E374" s="86"/>
      <c r="F374" s="16" t="str">
        <f t="shared" si="10"/>
        <v>OCTOBRE</v>
      </c>
      <c r="G374" s="88">
        <v>43026</v>
      </c>
      <c r="H374" s="88">
        <v>43029</v>
      </c>
      <c r="I374" s="16">
        <f t="shared" si="11"/>
        <v>3</v>
      </c>
      <c r="J374" s="95">
        <v>134.96</v>
      </c>
    </row>
    <row r="375" spans="1:10">
      <c r="A375" s="85" t="s">
        <v>61</v>
      </c>
      <c r="B375" s="16" t="s">
        <v>20</v>
      </c>
      <c r="C375" s="86" t="s">
        <v>88</v>
      </c>
      <c r="D375" s="86" t="s">
        <v>424</v>
      </c>
      <c r="E375" s="86"/>
      <c r="F375" s="16" t="str">
        <f t="shared" si="10"/>
        <v>OCTOBRE</v>
      </c>
      <c r="G375" s="88">
        <v>43028</v>
      </c>
      <c r="H375" s="88">
        <v>43030</v>
      </c>
      <c r="I375" s="16">
        <f t="shared" si="11"/>
        <v>2</v>
      </c>
      <c r="J375" s="95">
        <v>157.13</v>
      </c>
    </row>
    <row r="376" spans="1:10">
      <c r="A376" s="85" t="s">
        <v>70</v>
      </c>
      <c r="B376" s="16" t="s">
        <v>20</v>
      </c>
      <c r="C376" s="86" t="s">
        <v>88</v>
      </c>
      <c r="D376" s="86" t="s">
        <v>425</v>
      </c>
      <c r="E376" s="86"/>
      <c r="F376" s="16" t="str">
        <f t="shared" si="10"/>
        <v>OCTOBRE</v>
      </c>
      <c r="G376" s="88">
        <v>43027</v>
      </c>
      <c r="H376" s="88">
        <v>43030</v>
      </c>
      <c r="I376" s="16">
        <f t="shared" si="11"/>
        <v>3</v>
      </c>
      <c r="J376" s="95">
        <v>181.23</v>
      </c>
    </row>
    <row r="377" spans="1:10">
      <c r="A377" s="85" t="s">
        <v>60</v>
      </c>
      <c r="B377" s="16" t="s">
        <v>20</v>
      </c>
      <c r="C377" s="86" t="s">
        <v>421</v>
      </c>
      <c r="D377" s="86" t="s">
        <v>426</v>
      </c>
      <c r="E377" s="86"/>
      <c r="F377" s="16" t="str">
        <f t="shared" si="10"/>
        <v>OCTOBRE</v>
      </c>
      <c r="G377" s="88">
        <v>43028</v>
      </c>
      <c r="H377" s="88">
        <v>43031</v>
      </c>
      <c r="I377" s="16">
        <f t="shared" si="11"/>
        <v>3</v>
      </c>
      <c r="J377" s="95">
        <v>69.41</v>
      </c>
    </row>
    <row r="378" spans="1:10">
      <c r="A378" s="85" t="s">
        <v>71</v>
      </c>
      <c r="B378" s="16" t="s">
        <v>20</v>
      </c>
      <c r="C378" s="86" t="s">
        <v>88</v>
      </c>
      <c r="D378" s="86" t="s">
        <v>427</v>
      </c>
      <c r="E378" s="86"/>
      <c r="F378" s="16" t="str">
        <f t="shared" si="10"/>
        <v>OCTOBRE</v>
      </c>
      <c r="G378" s="88">
        <v>43029</v>
      </c>
      <c r="H378" s="88">
        <v>43031</v>
      </c>
      <c r="I378" s="16">
        <f t="shared" si="11"/>
        <v>2</v>
      </c>
      <c r="J378" s="95">
        <v>132.07</v>
      </c>
    </row>
    <row r="379" spans="1:10">
      <c r="A379" s="85" t="s">
        <v>66</v>
      </c>
      <c r="B379" s="16" t="s">
        <v>20</v>
      </c>
      <c r="C379" s="86" t="s">
        <v>74</v>
      </c>
      <c r="D379" s="86" t="s">
        <v>428</v>
      </c>
      <c r="E379" s="86"/>
      <c r="F379" s="16" t="str">
        <f t="shared" si="10"/>
        <v>OCTOBRE</v>
      </c>
      <c r="G379" s="88">
        <v>43028</v>
      </c>
      <c r="H379" s="88">
        <v>43032</v>
      </c>
      <c r="I379" s="16">
        <f t="shared" si="11"/>
        <v>4</v>
      </c>
      <c r="J379" s="95">
        <v>142.75</v>
      </c>
    </row>
    <row r="380" spans="1:10">
      <c r="A380" s="85" t="s">
        <v>63</v>
      </c>
      <c r="B380" s="16" t="s">
        <v>20</v>
      </c>
      <c r="C380" s="86" t="s">
        <v>74</v>
      </c>
      <c r="D380" s="86" t="s">
        <v>429</v>
      </c>
      <c r="E380" s="86"/>
      <c r="F380" s="16" t="str">
        <f t="shared" si="10"/>
        <v>OCTOBRE</v>
      </c>
      <c r="G380" s="88">
        <v>43029</v>
      </c>
      <c r="H380" s="88">
        <v>43032</v>
      </c>
      <c r="I380" s="16">
        <f t="shared" si="11"/>
        <v>3</v>
      </c>
      <c r="J380" s="95">
        <v>167.74</v>
      </c>
    </row>
    <row r="381" spans="1:10">
      <c r="A381" s="85" t="s">
        <v>72</v>
      </c>
      <c r="B381" s="16" t="s">
        <v>20</v>
      </c>
      <c r="C381" s="86" t="s">
        <v>74</v>
      </c>
      <c r="D381" s="86" t="s">
        <v>430</v>
      </c>
      <c r="E381" s="86"/>
      <c r="F381" s="16" t="str">
        <f t="shared" si="10"/>
        <v>OCTOBRE</v>
      </c>
      <c r="G381" s="88">
        <v>43029</v>
      </c>
      <c r="H381" s="88">
        <v>43032</v>
      </c>
      <c r="I381" s="16">
        <f t="shared" si="11"/>
        <v>3</v>
      </c>
      <c r="J381" s="95">
        <v>131.1</v>
      </c>
    </row>
    <row r="382" spans="1:10">
      <c r="A382" s="85" t="s">
        <v>67</v>
      </c>
      <c r="B382" s="16" t="s">
        <v>20</v>
      </c>
      <c r="C382" s="86" t="s">
        <v>88</v>
      </c>
      <c r="D382" s="86" t="s">
        <v>431</v>
      </c>
      <c r="E382" s="86"/>
      <c r="F382" s="16" t="str">
        <f t="shared" si="10"/>
        <v>OCTOBRE</v>
      </c>
      <c r="G382" s="88">
        <v>43027</v>
      </c>
      <c r="H382" s="88">
        <v>43032</v>
      </c>
      <c r="I382" s="16">
        <f t="shared" si="11"/>
        <v>5</v>
      </c>
      <c r="J382" s="95">
        <v>230.4</v>
      </c>
    </row>
    <row r="383" spans="1:10">
      <c r="A383" s="85" t="s">
        <v>61</v>
      </c>
      <c r="B383" s="16" t="s">
        <v>20</v>
      </c>
      <c r="C383" s="86" t="s">
        <v>88</v>
      </c>
      <c r="D383" s="86" t="s">
        <v>432</v>
      </c>
      <c r="E383" s="86"/>
      <c r="F383" s="16" t="str">
        <f t="shared" si="10"/>
        <v>OCTOBRE</v>
      </c>
      <c r="G383" s="88">
        <v>43030</v>
      </c>
      <c r="H383" s="88">
        <v>43033</v>
      </c>
      <c r="I383" s="16">
        <f t="shared" si="11"/>
        <v>3</v>
      </c>
      <c r="J383" s="95">
        <v>222.68</v>
      </c>
    </row>
    <row r="384" spans="1:10">
      <c r="A384" s="85" t="s">
        <v>70</v>
      </c>
      <c r="B384" s="16" t="s">
        <v>20</v>
      </c>
      <c r="C384" s="86" t="s">
        <v>88</v>
      </c>
      <c r="D384" s="86" t="s">
        <v>433</v>
      </c>
      <c r="E384" s="86"/>
      <c r="F384" s="16" t="str">
        <f t="shared" si="10"/>
        <v>OCTOBRE</v>
      </c>
      <c r="G384" s="88">
        <v>43030</v>
      </c>
      <c r="H384" s="88">
        <v>43033</v>
      </c>
      <c r="I384" s="16">
        <f t="shared" si="11"/>
        <v>3</v>
      </c>
      <c r="J384" s="95">
        <v>149.41999999999999</v>
      </c>
    </row>
    <row r="385" spans="1:10">
      <c r="A385" s="85" t="s">
        <v>60</v>
      </c>
      <c r="B385" s="16" t="s">
        <v>20</v>
      </c>
      <c r="C385" s="86" t="s">
        <v>88</v>
      </c>
      <c r="D385" s="86" t="s">
        <v>434</v>
      </c>
      <c r="E385" s="86"/>
      <c r="F385" s="16" t="str">
        <f t="shared" ref="F385:F448" si="12">IF(G385="","",CHOOSE(MONTH(G385),"JANVIER","FEVRIER","MARS","AVRIL","MAI","JUIN","JUILLET","AOUT","SEPTEMBRE","OCTOBRE","NOVEMBRE","DECEMBRE"))</f>
        <v>OCTOBRE</v>
      </c>
      <c r="G385" s="88">
        <v>43029</v>
      </c>
      <c r="H385" s="88">
        <v>43034</v>
      </c>
      <c r="I385" s="16">
        <f t="shared" si="11"/>
        <v>5</v>
      </c>
      <c r="J385" s="95">
        <v>242.93</v>
      </c>
    </row>
    <row r="386" spans="1:10">
      <c r="A386" s="85" t="s">
        <v>63</v>
      </c>
      <c r="B386" s="16" t="s">
        <v>20</v>
      </c>
      <c r="C386" s="86" t="s">
        <v>88</v>
      </c>
      <c r="D386" s="86" t="s">
        <v>435</v>
      </c>
      <c r="E386" s="86"/>
      <c r="F386" s="16" t="str">
        <f t="shared" si="12"/>
        <v>OCTOBRE</v>
      </c>
      <c r="G386" s="88">
        <v>43032</v>
      </c>
      <c r="H386" s="88">
        <v>43035</v>
      </c>
      <c r="I386" s="16">
        <f t="shared" si="11"/>
        <v>3</v>
      </c>
      <c r="J386" s="95">
        <v>165.81</v>
      </c>
    </row>
    <row r="387" spans="1:10">
      <c r="A387" s="85" t="s">
        <v>67</v>
      </c>
      <c r="B387" s="16" t="s">
        <v>20</v>
      </c>
      <c r="C387" s="86" t="s">
        <v>88</v>
      </c>
      <c r="D387" s="86" t="s">
        <v>436</v>
      </c>
      <c r="E387" s="86"/>
      <c r="F387" s="16" t="str">
        <f t="shared" si="12"/>
        <v>OCTOBRE</v>
      </c>
      <c r="G387" s="88">
        <v>43033</v>
      </c>
      <c r="H387" s="88">
        <v>43035</v>
      </c>
      <c r="I387" s="16">
        <f t="shared" si="11"/>
        <v>2</v>
      </c>
      <c r="J387" s="95">
        <v>103.15</v>
      </c>
    </row>
    <row r="388" spans="1:10">
      <c r="A388" s="85" t="s">
        <v>57</v>
      </c>
      <c r="B388" s="16" t="s">
        <v>20</v>
      </c>
      <c r="C388" s="86" t="s">
        <v>74</v>
      </c>
      <c r="D388" s="86" t="s">
        <v>437</v>
      </c>
      <c r="E388" s="86"/>
      <c r="F388" s="16" t="str">
        <f t="shared" si="12"/>
        <v>OCTOBRE</v>
      </c>
      <c r="G388" s="88">
        <v>43032</v>
      </c>
      <c r="H388" s="88">
        <v>43035</v>
      </c>
      <c r="I388" s="16">
        <f t="shared" si="11"/>
        <v>3</v>
      </c>
      <c r="J388" s="95">
        <v>145.66</v>
      </c>
    </row>
    <row r="389" spans="1:10">
      <c r="A389" s="85" t="s">
        <v>66</v>
      </c>
      <c r="B389" s="16" t="s">
        <v>20</v>
      </c>
      <c r="C389" s="86" t="s">
        <v>74</v>
      </c>
      <c r="D389" s="86" t="s">
        <v>438</v>
      </c>
      <c r="E389" s="86"/>
      <c r="F389" s="16" t="str">
        <f t="shared" si="12"/>
        <v>OCTOBRE</v>
      </c>
      <c r="G389" s="88">
        <v>43032</v>
      </c>
      <c r="H389" s="88">
        <v>43035</v>
      </c>
      <c r="I389" s="16">
        <f t="shared" si="11"/>
        <v>3</v>
      </c>
      <c r="J389" s="95">
        <v>87.4</v>
      </c>
    </row>
    <row r="390" spans="1:10">
      <c r="A390" s="85" t="s">
        <v>72</v>
      </c>
      <c r="B390" s="16" t="s">
        <v>20</v>
      </c>
      <c r="C390" s="86" t="s">
        <v>88</v>
      </c>
      <c r="D390" s="86" t="s">
        <v>439</v>
      </c>
      <c r="E390" s="86"/>
      <c r="F390" s="16" t="str">
        <f t="shared" si="12"/>
        <v>OCTOBRE</v>
      </c>
      <c r="G390" s="88">
        <v>43032</v>
      </c>
      <c r="H390" s="88">
        <v>43036</v>
      </c>
      <c r="I390" s="16">
        <f t="shared" si="11"/>
        <v>4</v>
      </c>
      <c r="J390" s="95">
        <v>186.05</v>
      </c>
    </row>
    <row r="391" spans="1:10">
      <c r="A391" s="85" t="s">
        <v>63</v>
      </c>
      <c r="B391" s="16" t="s">
        <v>20</v>
      </c>
      <c r="C391" s="86" t="s">
        <v>74</v>
      </c>
      <c r="D391" s="86" t="s">
        <v>440</v>
      </c>
      <c r="E391" s="86"/>
      <c r="F391" s="16" t="str">
        <f t="shared" si="12"/>
        <v>OCTOBRE</v>
      </c>
      <c r="G391" s="88">
        <v>43035</v>
      </c>
      <c r="H391" s="88">
        <v>43037</v>
      </c>
      <c r="I391" s="16">
        <f t="shared" si="11"/>
        <v>2</v>
      </c>
      <c r="J391" s="95">
        <v>106.04</v>
      </c>
    </row>
    <row r="392" spans="1:10">
      <c r="A392" s="85" t="s">
        <v>60</v>
      </c>
      <c r="B392" s="16" t="s">
        <v>20</v>
      </c>
      <c r="C392" s="86" t="s">
        <v>74</v>
      </c>
      <c r="D392" s="86" t="s">
        <v>441</v>
      </c>
      <c r="E392" s="86"/>
      <c r="F392" s="16" t="str">
        <f t="shared" si="12"/>
        <v>OCTOBRE</v>
      </c>
      <c r="G392" s="88">
        <v>43034</v>
      </c>
      <c r="H392" s="88">
        <v>43037</v>
      </c>
      <c r="I392" s="16">
        <f t="shared" si="11"/>
        <v>3</v>
      </c>
      <c r="J392" s="95">
        <v>176.41</v>
      </c>
    </row>
    <row r="393" spans="1:10">
      <c r="A393" s="85" t="s">
        <v>61</v>
      </c>
      <c r="B393" s="16" t="s">
        <v>20</v>
      </c>
      <c r="C393" s="86" t="s">
        <v>421</v>
      </c>
      <c r="D393" s="86" t="s">
        <v>442</v>
      </c>
      <c r="E393" s="86"/>
      <c r="F393" s="16" t="str">
        <f t="shared" si="12"/>
        <v>OCTOBRE</v>
      </c>
      <c r="G393" s="88">
        <v>43033</v>
      </c>
      <c r="H393" s="88">
        <v>43038</v>
      </c>
      <c r="I393" s="16">
        <f t="shared" si="11"/>
        <v>5</v>
      </c>
      <c r="J393" s="95">
        <v>408.74</v>
      </c>
    </row>
    <row r="394" spans="1:10">
      <c r="A394" s="85" t="s">
        <v>67</v>
      </c>
      <c r="B394" s="16" t="s">
        <v>20</v>
      </c>
      <c r="C394" s="86" t="s">
        <v>88</v>
      </c>
      <c r="D394" s="86" t="s">
        <v>443</v>
      </c>
      <c r="E394" s="86"/>
      <c r="F394" s="16" t="str">
        <f t="shared" si="12"/>
        <v>OCTOBRE</v>
      </c>
      <c r="G394" s="88">
        <v>43035</v>
      </c>
      <c r="H394" s="88">
        <v>43038</v>
      </c>
      <c r="I394" s="16">
        <f t="shared" si="11"/>
        <v>3</v>
      </c>
      <c r="J394" s="95">
        <v>134.96</v>
      </c>
    </row>
    <row r="395" spans="1:10">
      <c r="A395" s="85" t="s">
        <v>66</v>
      </c>
      <c r="B395" s="16" t="s">
        <v>20</v>
      </c>
      <c r="C395" s="86" t="s">
        <v>88</v>
      </c>
      <c r="D395" s="86" t="s">
        <v>444</v>
      </c>
      <c r="E395" s="86"/>
      <c r="F395" s="16" t="str">
        <f t="shared" si="12"/>
        <v>OCTOBRE</v>
      </c>
      <c r="G395" s="88">
        <v>43035</v>
      </c>
      <c r="H395" s="88">
        <v>43038</v>
      </c>
      <c r="I395" s="16">
        <f t="shared" si="11"/>
        <v>3</v>
      </c>
      <c r="J395" s="95">
        <v>137.85</v>
      </c>
    </row>
    <row r="396" spans="1:10">
      <c r="A396" s="85" t="s">
        <v>70</v>
      </c>
      <c r="B396" s="16" t="s">
        <v>20</v>
      </c>
      <c r="C396" s="86" t="s">
        <v>74</v>
      </c>
      <c r="D396" s="86" t="s">
        <v>445</v>
      </c>
      <c r="E396" s="86"/>
      <c r="F396" s="16" t="str">
        <f t="shared" si="12"/>
        <v>OCTOBRE</v>
      </c>
      <c r="G396" s="88">
        <v>43033</v>
      </c>
      <c r="H396" s="88">
        <v>43039</v>
      </c>
      <c r="I396" s="16">
        <f t="shared" si="11"/>
        <v>6</v>
      </c>
      <c r="J396" s="95">
        <v>291.13</v>
      </c>
    </row>
    <row r="397" spans="1:10">
      <c r="A397" s="85" t="s">
        <v>57</v>
      </c>
      <c r="B397" s="16" t="s">
        <v>20</v>
      </c>
      <c r="C397" s="86" t="s">
        <v>88</v>
      </c>
      <c r="D397" s="86" t="s">
        <v>446</v>
      </c>
      <c r="E397" s="86"/>
      <c r="F397" s="16" t="str">
        <f t="shared" si="12"/>
        <v>OCTOBRE</v>
      </c>
      <c r="G397" s="88">
        <v>43036</v>
      </c>
      <c r="H397" s="88">
        <v>43039</v>
      </c>
      <c r="I397" s="16">
        <f t="shared" si="11"/>
        <v>3</v>
      </c>
      <c r="J397" s="95">
        <v>159.06</v>
      </c>
    </row>
    <row r="398" spans="1:10">
      <c r="A398" s="85" t="s">
        <v>71</v>
      </c>
      <c r="B398" s="16" t="s">
        <v>20</v>
      </c>
      <c r="C398" s="86" t="s">
        <v>88</v>
      </c>
      <c r="D398" s="86" t="s">
        <v>447</v>
      </c>
      <c r="E398" s="86"/>
      <c r="F398" s="16" t="str">
        <f t="shared" si="12"/>
        <v>OCTOBRE</v>
      </c>
      <c r="G398" s="88">
        <v>43035</v>
      </c>
      <c r="H398" s="88">
        <v>43039</v>
      </c>
      <c r="I398" s="16">
        <f t="shared" si="11"/>
        <v>4</v>
      </c>
      <c r="J398" s="95">
        <v>173.52</v>
      </c>
    </row>
    <row r="399" spans="1:10">
      <c r="A399" s="85" t="s">
        <v>66</v>
      </c>
      <c r="B399" s="16" t="s">
        <v>21</v>
      </c>
      <c r="C399" s="86" t="s">
        <v>448</v>
      </c>
      <c r="D399" s="86" t="s">
        <v>428</v>
      </c>
      <c r="E399" s="86"/>
      <c r="F399" s="16" t="str">
        <f t="shared" si="12"/>
        <v>OCTOBRE</v>
      </c>
      <c r="G399" s="88">
        <v>43028</v>
      </c>
      <c r="H399" s="88">
        <v>43032</v>
      </c>
      <c r="I399" s="16">
        <f t="shared" si="11"/>
        <v>4</v>
      </c>
      <c r="J399" s="95">
        <v>23.8</v>
      </c>
    </row>
    <row r="400" spans="1:10">
      <c r="A400" s="85" t="s">
        <v>60</v>
      </c>
      <c r="B400" s="16" t="s">
        <v>20</v>
      </c>
      <c r="C400" s="86" t="s">
        <v>88</v>
      </c>
      <c r="D400" s="86" t="s">
        <v>449</v>
      </c>
      <c r="E400" s="86"/>
      <c r="F400" s="16" t="str">
        <f t="shared" si="12"/>
        <v>NOVEMBRE</v>
      </c>
      <c r="G400" s="88">
        <v>43041</v>
      </c>
      <c r="H400" s="88">
        <v>43043</v>
      </c>
      <c r="I400" s="16">
        <f t="shared" si="11"/>
        <v>2</v>
      </c>
      <c r="J400" s="95">
        <v>96.4</v>
      </c>
    </row>
    <row r="401" spans="1:10">
      <c r="A401" s="85" t="s">
        <v>66</v>
      </c>
      <c r="B401" s="16" t="s">
        <v>20</v>
      </c>
      <c r="C401" s="86" t="s">
        <v>74</v>
      </c>
      <c r="D401" s="86" t="s">
        <v>450</v>
      </c>
      <c r="E401" s="86"/>
      <c r="F401" s="16" t="str">
        <f t="shared" si="12"/>
        <v>OCTOBRE</v>
      </c>
      <c r="G401" s="88">
        <v>43038</v>
      </c>
      <c r="H401" s="88">
        <v>43040</v>
      </c>
      <c r="I401" s="16">
        <f t="shared" si="11"/>
        <v>2</v>
      </c>
      <c r="J401" s="95">
        <v>105</v>
      </c>
    </row>
    <row r="402" spans="1:10">
      <c r="A402" s="85" t="s">
        <v>66</v>
      </c>
      <c r="B402" s="16" t="s">
        <v>20</v>
      </c>
      <c r="C402" s="86" t="s">
        <v>74</v>
      </c>
      <c r="D402" s="86" t="s">
        <v>450</v>
      </c>
      <c r="E402" s="86"/>
      <c r="F402" s="16" t="str">
        <f t="shared" si="12"/>
        <v>NOVEMBRE</v>
      </c>
      <c r="G402" s="88">
        <v>43040</v>
      </c>
      <c r="H402" s="88">
        <v>43041</v>
      </c>
      <c r="I402" s="16">
        <f t="shared" si="11"/>
        <v>1</v>
      </c>
      <c r="J402" s="95">
        <v>105</v>
      </c>
    </row>
    <row r="403" spans="1:10">
      <c r="A403" s="85" t="s">
        <v>70</v>
      </c>
      <c r="B403" s="16" t="s">
        <v>20</v>
      </c>
      <c r="C403" s="86" t="s">
        <v>88</v>
      </c>
      <c r="D403" s="86" t="s">
        <v>451</v>
      </c>
      <c r="E403" s="86"/>
      <c r="F403" s="16" t="str">
        <f t="shared" si="12"/>
        <v>OCTOBRE</v>
      </c>
      <c r="G403" s="88">
        <v>43039</v>
      </c>
      <c r="H403" s="88">
        <v>43040</v>
      </c>
      <c r="I403" s="16">
        <f t="shared" si="11"/>
        <v>1</v>
      </c>
      <c r="J403" s="95">
        <v>106</v>
      </c>
    </row>
    <row r="404" spans="1:10">
      <c r="A404" s="85" t="s">
        <v>70</v>
      </c>
      <c r="B404" s="16" t="s">
        <v>20</v>
      </c>
      <c r="C404" s="86" t="s">
        <v>88</v>
      </c>
      <c r="D404" s="86" t="s">
        <v>451</v>
      </c>
      <c r="E404" s="86"/>
      <c r="F404" s="16" t="str">
        <f t="shared" si="12"/>
        <v>NOVEMBRE</v>
      </c>
      <c r="G404" s="88">
        <v>43040</v>
      </c>
      <c r="H404" s="88">
        <v>43041</v>
      </c>
      <c r="I404" s="16">
        <f t="shared" si="11"/>
        <v>1</v>
      </c>
      <c r="J404" s="95">
        <v>106</v>
      </c>
    </row>
    <row r="405" spans="1:10">
      <c r="A405" s="85" t="s">
        <v>57</v>
      </c>
      <c r="B405" s="16" t="s">
        <v>20</v>
      </c>
      <c r="C405" s="86" t="s">
        <v>88</v>
      </c>
      <c r="D405" s="86" t="s">
        <v>452</v>
      </c>
      <c r="E405" s="86"/>
      <c r="F405" s="16" t="str">
        <f t="shared" si="12"/>
        <v>NOVEMBRE</v>
      </c>
      <c r="G405" s="88">
        <v>43064</v>
      </c>
      <c r="H405" s="88">
        <v>43066</v>
      </c>
      <c r="I405" s="16">
        <f t="shared" si="11"/>
        <v>2</v>
      </c>
      <c r="J405" s="95">
        <v>115.68</v>
      </c>
    </row>
    <row r="406" spans="1:10">
      <c r="A406" s="85" t="s">
        <v>66</v>
      </c>
      <c r="B406" s="16" t="s">
        <v>20</v>
      </c>
      <c r="C406" s="86" t="s">
        <v>74</v>
      </c>
      <c r="D406" s="86" t="s">
        <v>453</v>
      </c>
      <c r="E406" s="86"/>
      <c r="F406" s="16" t="str">
        <f t="shared" si="12"/>
        <v>NOVEMBRE</v>
      </c>
      <c r="G406" s="88">
        <v>43057</v>
      </c>
      <c r="H406" s="88">
        <v>43060</v>
      </c>
      <c r="I406" s="16">
        <f t="shared" si="11"/>
        <v>3</v>
      </c>
      <c r="J406" s="95">
        <v>121.39</v>
      </c>
    </row>
    <row r="407" spans="1:10">
      <c r="A407" s="85" t="s">
        <v>66</v>
      </c>
      <c r="B407" s="16" t="s">
        <v>20</v>
      </c>
      <c r="C407" s="86" t="s">
        <v>74</v>
      </c>
      <c r="D407" s="86" t="s">
        <v>454</v>
      </c>
      <c r="E407" s="86"/>
      <c r="F407" s="16" t="str">
        <f t="shared" si="12"/>
        <v>NOVEMBRE</v>
      </c>
      <c r="G407" s="88">
        <v>43041</v>
      </c>
      <c r="H407" s="88">
        <v>43044</v>
      </c>
      <c r="I407" s="16">
        <f t="shared" si="11"/>
        <v>3</v>
      </c>
      <c r="J407" s="95">
        <v>124.29999999999998</v>
      </c>
    </row>
    <row r="408" spans="1:10">
      <c r="A408" s="85" t="s">
        <v>72</v>
      </c>
      <c r="B408" s="16" t="s">
        <v>20</v>
      </c>
      <c r="C408" s="86" t="s">
        <v>88</v>
      </c>
      <c r="D408" s="86" t="s">
        <v>455</v>
      </c>
      <c r="E408" s="86"/>
      <c r="F408" s="16" t="str">
        <f t="shared" si="12"/>
        <v>NOVEMBRE</v>
      </c>
      <c r="G408" s="88">
        <v>43066</v>
      </c>
      <c r="H408" s="88">
        <v>43069</v>
      </c>
      <c r="I408" s="16">
        <f t="shared" si="11"/>
        <v>3</v>
      </c>
      <c r="J408" s="95">
        <v>128.21</v>
      </c>
    </row>
    <row r="409" spans="1:10">
      <c r="A409" s="85" t="s">
        <v>57</v>
      </c>
      <c r="B409" s="16" t="s">
        <v>20</v>
      </c>
      <c r="C409" s="86" t="s">
        <v>74</v>
      </c>
      <c r="D409" s="86" t="s">
        <v>456</v>
      </c>
      <c r="E409" s="86"/>
      <c r="F409" s="16" t="str">
        <f t="shared" si="12"/>
        <v>NOVEMBRE</v>
      </c>
      <c r="G409" s="88">
        <v>43053</v>
      </c>
      <c r="H409" s="88">
        <v>43055</v>
      </c>
      <c r="I409" s="16">
        <f t="shared" si="11"/>
        <v>2</v>
      </c>
      <c r="J409" s="95">
        <v>130.13</v>
      </c>
    </row>
    <row r="410" spans="1:10">
      <c r="A410" s="85" t="s">
        <v>67</v>
      </c>
      <c r="B410" s="16" t="s">
        <v>20</v>
      </c>
      <c r="C410" s="86" t="s">
        <v>88</v>
      </c>
      <c r="D410" s="86" t="s">
        <v>457</v>
      </c>
      <c r="E410" s="86"/>
      <c r="F410" s="16" t="str">
        <f t="shared" si="12"/>
        <v>NOVEMBRE</v>
      </c>
      <c r="G410" s="88">
        <v>43049</v>
      </c>
      <c r="H410" s="88">
        <v>43052</v>
      </c>
      <c r="I410" s="16">
        <f t="shared" si="11"/>
        <v>3</v>
      </c>
      <c r="J410" s="95">
        <v>134.96</v>
      </c>
    </row>
    <row r="411" spans="1:10">
      <c r="A411" s="85" t="s">
        <v>72</v>
      </c>
      <c r="B411" s="16" t="s">
        <v>20</v>
      </c>
      <c r="C411" s="86" t="s">
        <v>88</v>
      </c>
      <c r="D411" s="86" t="s">
        <v>458</v>
      </c>
      <c r="E411" s="86"/>
      <c r="F411" s="16" t="str">
        <f t="shared" si="12"/>
        <v>NOVEMBRE</v>
      </c>
      <c r="G411" s="88">
        <v>43049</v>
      </c>
      <c r="H411" s="88">
        <v>43052</v>
      </c>
      <c r="I411" s="16">
        <f t="shared" ref="I411:I476" si="13">H411-G411</f>
        <v>3</v>
      </c>
      <c r="J411" s="95">
        <v>134.96</v>
      </c>
    </row>
    <row r="412" spans="1:10">
      <c r="A412" s="85" t="s">
        <v>67</v>
      </c>
      <c r="B412" s="16" t="s">
        <v>20</v>
      </c>
      <c r="C412" s="86" t="s">
        <v>88</v>
      </c>
      <c r="D412" s="86" t="s">
        <v>459</v>
      </c>
      <c r="E412" s="86"/>
      <c r="F412" s="16" t="str">
        <f t="shared" si="12"/>
        <v>NOVEMBRE</v>
      </c>
      <c r="G412" s="88">
        <v>43042</v>
      </c>
      <c r="H412" s="88">
        <v>43045</v>
      </c>
      <c r="I412" s="16">
        <f t="shared" si="13"/>
        <v>3</v>
      </c>
      <c r="J412" s="95">
        <v>134.96</v>
      </c>
    </row>
    <row r="413" spans="1:10">
      <c r="A413" s="85" t="s">
        <v>67</v>
      </c>
      <c r="B413" s="16" t="s">
        <v>20</v>
      </c>
      <c r="C413" s="86" t="s">
        <v>88</v>
      </c>
      <c r="D413" s="86" t="s">
        <v>460</v>
      </c>
      <c r="E413" s="86"/>
      <c r="F413" s="16" t="str">
        <f t="shared" si="12"/>
        <v>NOVEMBRE</v>
      </c>
      <c r="G413" s="88">
        <v>43063</v>
      </c>
      <c r="H413" s="88">
        <v>43066</v>
      </c>
      <c r="I413" s="16">
        <f t="shared" si="13"/>
        <v>3</v>
      </c>
      <c r="J413" s="95">
        <v>134.96</v>
      </c>
    </row>
    <row r="414" spans="1:10">
      <c r="A414" s="85" t="s">
        <v>72</v>
      </c>
      <c r="B414" s="16" t="s">
        <v>20</v>
      </c>
      <c r="C414" s="86" t="s">
        <v>88</v>
      </c>
      <c r="D414" s="86" t="s">
        <v>461</v>
      </c>
      <c r="E414" s="86"/>
      <c r="F414" s="16" t="str">
        <f t="shared" si="12"/>
        <v>NOVEMBRE</v>
      </c>
      <c r="G414" s="88">
        <v>43056</v>
      </c>
      <c r="H414" s="88">
        <v>43059</v>
      </c>
      <c r="I414" s="16">
        <f t="shared" si="13"/>
        <v>3</v>
      </c>
      <c r="J414" s="95">
        <v>134.96</v>
      </c>
    </row>
    <row r="415" spans="1:10">
      <c r="A415" s="85" t="s">
        <v>71</v>
      </c>
      <c r="B415" s="16" t="s">
        <v>20</v>
      </c>
      <c r="C415" s="86" t="s">
        <v>74</v>
      </c>
      <c r="D415" s="86" t="s">
        <v>462</v>
      </c>
      <c r="E415" s="86"/>
      <c r="F415" s="16" t="str">
        <f t="shared" si="12"/>
        <v>NOVEMBRE</v>
      </c>
      <c r="G415" s="88">
        <v>43053</v>
      </c>
      <c r="H415" s="88">
        <v>43055</v>
      </c>
      <c r="I415" s="16">
        <f t="shared" si="13"/>
        <v>2</v>
      </c>
      <c r="J415" s="95">
        <v>136.53</v>
      </c>
    </row>
    <row r="416" spans="1:10">
      <c r="A416" s="85" t="s">
        <v>71</v>
      </c>
      <c r="B416" s="16" t="s">
        <v>20</v>
      </c>
      <c r="C416" s="86" t="s">
        <v>74</v>
      </c>
      <c r="D416" s="86" t="s">
        <v>463</v>
      </c>
      <c r="E416" s="86"/>
      <c r="F416" s="16" t="str">
        <f t="shared" si="12"/>
        <v>NOVEMBRE</v>
      </c>
      <c r="G416" s="88">
        <v>43056</v>
      </c>
      <c r="H416" s="88">
        <v>43058</v>
      </c>
      <c r="I416" s="16">
        <f t="shared" si="13"/>
        <v>2</v>
      </c>
      <c r="J416" s="95">
        <v>136.53</v>
      </c>
    </row>
    <row r="417" spans="1:10">
      <c r="A417" s="85" t="s">
        <v>72</v>
      </c>
      <c r="B417" s="16" t="s">
        <v>20</v>
      </c>
      <c r="C417" s="86" t="s">
        <v>74</v>
      </c>
      <c r="D417" s="86" t="s">
        <v>464</v>
      </c>
      <c r="E417" s="86"/>
      <c r="F417" s="16" t="str">
        <f t="shared" si="12"/>
        <v>NOVEMBRE</v>
      </c>
      <c r="G417" s="88">
        <v>43063</v>
      </c>
      <c r="H417" s="88">
        <v>43066</v>
      </c>
      <c r="I417" s="16">
        <f t="shared" si="13"/>
        <v>3</v>
      </c>
      <c r="J417" s="95">
        <v>136.53</v>
      </c>
    </row>
    <row r="418" spans="1:10">
      <c r="A418" s="85" t="s">
        <v>72</v>
      </c>
      <c r="B418" s="16" t="s">
        <v>20</v>
      </c>
      <c r="C418" s="86" t="s">
        <v>88</v>
      </c>
      <c r="D418" s="86" t="s">
        <v>465</v>
      </c>
      <c r="E418" s="86"/>
      <c r="F418" s="16" t="str">
        <f t="shared" si="12"/>
        <v>NOVEMBRE</v>
      </c>
      <c r="G418" s="88">
        <v>43046</v>
      </c>
      <c r="H418" s="88">
        <v>43049</v>
      </c>
      <c r="I418" s="16">
        <f t="shared" si="13"/>
        <v>3</v>
      </c>
      <c r="J418" s="95">
        <v>140.74</v>
      </c>
    </row>
    <row r="419" spans="1:10">
      <c r="A419" s="85" t="s">
        <v>67</v>
      </c>
      <c r="B419" s="16" t="s">
        <v>20</v>
      </c>
      <c r="C419" s="86" t="s">
        <v>88</v>
      </c>
      <c r="D419" s="86" t="s">
        <v>466</v>
      </c>
      <c r="E419" s="86"/>
      <c r="F419" s="16" t="str">
        <f t="shared" si="12"/>
        <v>OCTOBRE</v>
      </c>
      <c r="G419" s="88">
        <v>43038</v>
      </c>
      <c r="H419" s="88">
        <v>43040</v>
      </c>
      <c r="I419" s="16">
        <f t="shared" si="13"/>
        <v>2</v>
      </c>
      <c r="J419" s="95">
        <v>147</v>
      </c>
    </row>
    <row r="420" spans="1:10">
      <c r="A420" s="85" t="s">
        <v>67</v>
      </c>
      <c r="B420" s="16" t="s">
        <v>20</v>
      </c>
      <c r="C420" s="86" t="s">
        <v>88</v>
      </c>
      <c r="D420" s="86" t="s">
        <v>466</v>
      </c>
      <c r="E420" s="86"/>
      <c r="F420" s="16" t="str">
        <f t="shared" si="12"/>
        <v>NOVEMBRE</v>
      </c>
      <c r="G420" s="88">
        <v>43040</v>
      </c>
      <c r="H420" s="88">
        <v>43041</v>
      </c>
      <c r="I420" s="16">
        <f t="shared" si="13"/>
        <v>1</v>
      </c>
      <c r="J420" s="95">
        <v>147</v>
      </c>
    </row>
    <row r="421" spans="1:10">
      <c r="A421" s="85" t="s">
        <v>67</v>
      </c>
      <c r="B421" s="16" t="s">
        <v>20</v>
      </c>
      <c r="C421" s="86" t="s">
        <v>421</v>
      </c>
      <c r="D421" s="86" t="s">
        <v>467</v>
      </c>
      <c r="E421" s="86"/>
      <c r="F421" s="16" t="str">
        <f t="shared" si="12"/>
        <v>NOVEMBRE</v>
      </c>
      <c r="G421" s="88">
        <v>43052</v>
      </c>
      <c r="H421" s="88">
        <v>43055</v>
      </c>
      <c r="I421" s="16">
        <f t="shared" si="13"/>
        <v>3</v>
      </c>
      <c r="J421" s="95">
        <v>145.71428571428572</v>
      </c>
    </row>
    <row r="422" spans="1:10">
      <c r="A422" s="85" t="s">
        <v>67</v>
      </c>
      <c r="B422" s="16" t="s">
        <v>20</v>
      </c>
      <c r="C422" s="86" t="s">
        <v>421</v>
      </c>
      <c r="D422" s="86" t="s">
        <v>467</v>
      </c>
      <c r="E422" s="86"/>
      <c r="F422" s="16" t="str">
        <f t="shared" si="12"/>
        <v>NOVEMBRE</v>
      </c>
      <c r="G422" s="88">
        <v>43045</v>
      </c>
      <c r="H422" s="88">
        <v>43048</v>
      </c>
      <c r="I422" s="16">
        <f t="shared" si="13"/>
        <v>3</v>
      </c>
      <c r="J422" s="95">
        <v>145.71428571428572</v>
      </c>
    </row>
    <row r="423" spans="1:10">
      <c r="A423" s="85" t="s">
        <v>67</v>
      </c>
      <c r="B423" s="16" t="s">
        <v>20</v>
      </c>
      <c r="C423" s="86" t="s">
        <v>421</v>
      </c>
      <c r="D423" s="86" t="s">
        <v>467</v>
      </c>
      <c r="E423" s="86"/>
      <c r="F423" s="16" t="str">
        <f t="shared" si="12"/>
        <v>NOVEMBRE</v>
      </c>
      <c r="G423" s="88">
        <v>43059</v>
      </c>
      <c r="H423" s="88">
        <v>43062</v>
      </c>
      <c r="I423" s="16">
        <f t="shared" si="13"/>
        <v>3</v>
      </c>
      <c r="J423" s="95">
        <v>145.71428571428572</v>
      </c>
    </row>
    <row r="424" spans="1:10">
      <c r="A424" s="85" t="s">
        <v>66</v>
      </c>
      <c r="B424" s="16" t="s">
        <v>20</v>
      </c>
      <c r="C424" s="86" t="s">
        <v>421</v>
      </c>
      <c r="D424" s="86" t="s">
        <v>467</v>
      </c>
      <c r="E424" s="86"/>
      <c r="F424" s="16" t="str">
        <f t="shared" si="12"/>
        <v>NOVEMBRE</v>
      </c>
      <c r="G424" s="88">
        <v>43066</v>
      </c>
      <c r="H424" s="88">
        <v>43069</v>
      </c>
      <c r="I424" s="16">
        <f t="shared" si="13"/>
        <v>3</v>
      </c>
      <c r="J424" s="95">
        <v>145.71428571428572</v>
      </c>
    </row>
    <row r="425" spans="1:10">
      <c r="A425" s="85" t="s">
        <v>72</v>
      </c>
      <c r="B425" s="16" t="s">
        <v>20</v>
      </c>
      <c r="C425" s="86" t="s">
        <v>74</v>
      </c>
      <c r="D425" s="86" t="s">
        <v>468</v>
      </c>
      <c r="E425" s="86"/>
      <c r="F425" s="16" t="str">
        <f t="shared" si="12"/>
        <v>NOVEMBRE</v>
      </c>
      <c r="G425" s="88">
        <v>43053</v>
      </c>
      <c r="H425" s="88">
        <v>43056</v>
      </c>
      <c r="I425" s="16">
        <f t="shared" si="13"/>
        <v>3</v>
      </c>
      <c r="J425" s="95">
        <v>147.21</v>
      </c>
    </row>
    <row r="426" spans="1:10">
      <c r="A426" s="85" t="s">
        <v>60</v>
      </c>
      <c r="B426" s="16" t="s">
        <v>20</v>
      </c>
      <c r="C426" s="86" t="s">
        <v>88</v>
      </c>
      <c r="D426" s="86" t="s">
        <v>469</v>
      </c>
      <c r="E426" s="86"/>
      <c r="F426" s="16" t="str">
        <f t="shared" si="12"/>
        <v>OCTOBRE</v>
      </c>
      <c r="G426" s="88">
        <v>43038</v>
      </c>
      <c r="H426" s="88">
        <v>43040</v>
      </c>
      <c r="I426" s="16">
        <f t="shared" si="13"/>
        <v>2</v>
      </c>
      <c r="J426" s="95">
        <v>147</v>
      </c>
    </row>
    <row r="427" spans="1:10">
      <c r="A427" s="85" t="s">
        <v>60</v>
      </c>
      <c r="B427" s="16" t="s">
        <v>20</v>
      </c>
      <c r="C427" s="86" t="s">
        <v>88</v>
      </c>
      <c r="D427" s="86" t="s">
        <v>469</v>
      </c>
      <c r="E427" s="86"/>
      <c r="F427" s="16" t="str">
        <f t="shared" si="12"/>
        <v>NOVEMBRE</v>
      </c>
      <c r="G427" s="88">
        <v>43040</v>
      </c>
      <c r="H427" s="88">
        <v>43041</v>
      </c>
      <c r="I427" s="16">
        <f t="shared" si="13"/>
        <v>1</v>
      </c>
      <c r="J427" s="95">
        <v>147</v>
      </c>
    </row>
    <row r="428" spans="1:10">
      <c r="A428" s="85" t="s">
        <v>61</v>
      </c>
      <c r="B428" s="16" t="s">
        <v>20</v>
      </c>
      <c r="C428" s="86" t="s">
        <v>74</v>
      </c>
      <c r="D428" s="86" t="s">
        <v>470</v>
      </c>
      <c r="E428" s="86"/>
      <c r="F428" s="16" t="str">
        <f t="shared" si="12"/>
        <v>NOVEMBRE</v>
      </c>
      <c r="G428" s="88">
        <v>43043</v>
      </c>
      <c r="H428" s="88">
        <v>43046</v>
      </c>
      <c r="I428" s="16">
        <f t="shared" si="13"/>
        <v>3</v>
      </c>
      <c r="J428" s="95">
        <v>148.19</v>
      </c>
    </row>
    <row r="429" spans="1:10">
      <c r="A429" s="85" t="s">
        <v>57</v>
      </c>
      <c r="B429" s="16" t="s">
        <v>20</v>
      </c>
      <c r="C429" s="86" t="s">
        <v>88</v>
      </c>
      <c r="D429" s="86" t="s">
        <v>471</v>
      </c>
      <c r="E429" s="86"/>
      <c r="F429" s="16" t="str">
        <f t="shared" si="12"/>
        <v>NOVEMBRE</v>
      </c>
      <c r="G429" s="88">
        <v>43044</v>
      </c>
      <c r="H429" s="88">
        <v>43047</v>
      </c>
      <c r="I429" s="16">
        <f t="shared" si="13"/>
        <v>3</v>
      </c>
      <c r="J429" s="95">
        <v>149.41999999999999</v>
      </c>
    </row>
    <row r="430" spans="1:10">
      <c r="A430" s="85" t="s">
        <v>70</v>
      </c>
      <c r="B430" s="16" t="s">
        <v>20</v>
      </c>
      <c r="C430" s="86" t="s">
        <v>88</v>
      </c>
      <c r="D430" s="86" t="s">
        <v>472</v>
      </c>
      <c r="E430" s="86"/>
      <c r="F430" s="16" t="str">
        <f t="shared" si="12"/>
        <v>NOVEMBRE</v>
      </c>
      <c r="G430" s="88">
        <v>43053</v>
      </c>
      <c r="H430" s="88">
        <v>43056</v>
      </c>
      <c r="I430" s="16">
        <f t="shared" si="13"/>
        <v>3</v>
      </c>
      <c r="J430" s="95">
        <v>149.41999999999999</v>
      </c>
    </row>
    <row r="431" spans="1:10">
      <c r="A431" s="85" t="s">
        <v>66</v>
      </c>
      <c r="B431" s="16" t="s">
        <v>20</v>
      </c>
      <c r="C431" s="86" t="s">
        <v>88</v>
      </c>
      <c r="D431" s="86" t="s">
        <v>473</v>
      </c>
      <c r="E431" s="86"/>
      <c r="F431" s="16" t="str">
        <f t="shared" si="12"/>
        <v>NOVEMBRE</v>
      </c>
      <c r="G431" s="88">
        <v>43051</v>
      </c>
      <c r="H431" s="88">
        <v>43055</v>
      </c>
      <c r="I431" s="16">
        <f t="shared" si="13"/>
        <v>4</v>
      </c>
      <c r="J431" s="95">
        <v>154.24</v>
      </c>
    </row>
    <row r="432" spans="1:10">
      <c r="A432" s="85" t="s">
        <v>61</v>
      </c>
      <c r="B432" s="16" t="s">
        <v>20</v>
      </c>
      <c r="C432" s="86" t="s">
        <v>74</v>
      </c>
      <c r="D432" s="86" t="s">
        <v>474</v>
      </c>
      <c r="E432" s="86"/>
      <c r="F432" s="16" t="str">
        <f t="shared" si="12"/>
        <v>NOVEMBRE</v>
      </c>
      <c r="G432" s="88">
        <v>43048</v>
      </c>
      <c r="H432" s="88">
        <v>43051</v>
      </c>
      <c r="I432" s="16">
        <f t="shared" si="13"/>
        <v>3</v>
      </c>
      <c r="J432" s="95">
        <v>158.87</v>
      </c>
    </row>
    <row r="433" spans="1:10">
      <c r="A433" s="85" t="s">
        <v>70</v>
      </c>
      <c r="B433" s="16" t="s">
        <v>20</v>
      </c>
      <c r="C433" s="86" t="s">
        <v>88</v>
      </c>
      <c r="D433" s="86" t="s">
        <v>475</v>
      </c>
      <c r="E433" s="86"/>
      <c r="F433" s="16" t="str">
        <f t="shared" si="12"/>
        <v>NOVEMBRE</v>
      </c>
      <c r="G433" s="88">
        <v>43041</v>
      </c>
      <c r="H433" s="88">
        <v>43044</v>
      </c>
      <c r="I433" s="16">
        <f t="shared" si="13"/>
        <v>3</v>
      </c>
      <c r="J433" s="95">
        <v>160.99</v>
      </c>
    </row>
    <row r="434" spans="1:10">
      <c r="A434" s="85" t="s">
        <v>63</v>
      </c>
      <c r="B434" s="16" t="s">
        <v>20</v>
      </c>
      <c r="C434" s="86" t="s">
        <v>88</v>
      </c>
      <c r="D434" s="86" t="s">
        <v>476</v>
      </c>
      <c r="E434" s="86"/>
      <c r="F434" s="16" t="str">
        <f t="shared" si="12"/>
        <v>OCTOBRE</v>
      </c>
      <c r="G434" s="88">
        <v>43037</v>
      </c>
      <c r="H434" s="88">
        <v>43040</v>
      </c>
      <c r="I434" s="16">
        <f t="shared" si="13"/>
        <v>3</v>
      </c>
      <c r="J434" s="95">
        <v>162.91999999999999</v>
      </c>
    </row>
    <row r="435" spans="1:10">
      <c r="A435" s="85" t="s">
        <v>57</v>
      </c>
      <c r="B435" s="16" t="s">
        <v>20</v>
      </c>
      <c r="C435" s="86" t="s">
        <v>88</v>
      </c>
      <c r="D435" s="86" t="s">
        <v>477</v>
      </c>
      <c r="E435" s="86"/>
      <c r="F435" s="16" t="str">
        <f t="shared" si="12"/>
        <v>NOVEMBRE</v>
      </c>
      <c r="G435" s="88">
        <v>43055</v>
      </c>
      <c r="H435" s="88">
        <v>43058</v>
      </c>
      <c r="I435" s="16">
        <f t="shared" si="13"/>
        <v>3</v>
      </c>
      <c r="J435" s="95">
        <v>165.81</v>
      </c>
    </row>
    <row r="436" spans="1:10">
      <c r="A436" s="85" t="s">
        <v>72</v>
      </c>
      <c r="B436" s="16" t="s">
        <v>20</v>
      </c>
      <c r="C436" s="86" t="s">
        <v>88</v>
      </c>
      <c r="D436" s="86" t="s">
        <v>478</v>
      </c>
      <c r="E436" s="86"/>
      <c r="F436" s="16" t="str">
        <f t="shared" si="12"/>
        <v>NOVEMBRE</v>
      </c>
      <c r="G436" s="88">
        <v>43042</v>
      </c>
      <c r="H436" s="88">
        <v>43046</v>
      </c>
      <c r="I436" s="16">
        <f t="shared" si="13"/>
        <v>4</v>
      </c>
      <c r="J436" s="95">
        <v>169.66</v>
      </c>
    </row>
    <row r="437" spans="1:10">
      <c r="A437" s="85" t="s">
        <v>70</v>
      </c>
      <c r="B437" s="16" t="s">
        <v>20</v>
      </c>
      <c r="C437" s="86" t="s">
        <v>74</v>
      </c>
      <c r="D437" s="86" t="s">
        <v>479</v>
      </c>
      <c r="E437" s="86"/>
      <c r="F437" s="16" t="str">
        <f t="shared" si="12"/>
        <v>NOVEMBRE</v>
      </c>
      <c r="G437" s="88">
        <v>43056</v>
      </c>
      <c r="H437" s="88">
        <v>43059</v>
      </c>
      <c r="I437" s="16">
        <f t="shared" si="13"/>
        <v>3</v>
      </c>
      <c r="J437" s="95">
        <v>175.66</v>
      </c>
    </row>
    <row r="438" spans="1:10">
      <c r="A438" s="85" t="s">
        <v>71</v>
      </c>
      <c r="B438" s="16" t="s">
        <v>20</v>
      </c>
      <c r="C438" s="86" t="s">
        <v>88</v>
      </c>
      <c r="D438" s="86" t="s">
        <v>480</v>
      </c>
      <c r="E438" s="86"/>
      <c r="F438" s="16" t="str">
        <f t="shared" si="12"/>
        <v>NOVEMBRE</v>
      </c>
      <c r="G438" s="88">
        <v>43050</v>
      </c>
      <c r="H438" s="88">
        <v>43053</v>
      </c>
      <c r="I438" s="16">
        <f t="shared" si="13"/>
        <v>3</v>
      </c>
      <c r="J438" s="95">
        <v>177.38</v>
      </c>
    </row>
    <row r="439" spans="1:10">
      <c r="A439" s="85" t="s">
        <v>57</v>
      </c>
      <c r="B439" s="16" t="s">
        <v>20</v>
      </c>
      <c r="C439" s="86" t="s">
        <v>74</v>
      </c>
      <c r="D439" s="86" t="s">
        <v>481</v>
      </c>
      <c r="E439" s="86"/>
      <c r="F439" s="16" t="str">
        <f t="shared" si="12"/>
        <v>NOVEMBRE</v>
      </c>
      <c r="G439" s="88">
        <v>43060</v>
      </c>
      <c r="H439" s="88">
        <v>43064</v>
      </c>
      <c r="I439" s="16">
        <f t="shared" si="13"/>
        <v>4</v>
      </c>
      <c r="J439" s="95">
        <v>183.54</v>
      </c>
    </row>
    <row r="440" spans="1:10">
      <c r="A440" s="85" t="s">
        <v>61</v>
      </c>
      <c r="B440" s="16" t="s">
        <v>20</v>
      </c>
      <c r="C440" s="86" t="s">
        <v>74</v>
      </c>
      <c r="D440" s="86" t="s">
        <v>482</v>
      </c>
      <c r="E440" s="86"/>
      <c r="F440" s="16" t="str">
        <f t="shared" si="12"/>
        <v>NOVEMBRE</v>
      </c>
      <c r="G440" s="88">
        <v>43059</v>
      </c>
      <c r="H440" s="88">
        <v>43063</v>
      </c>
      <c r="I440" s="16">
        <f t="shared" si="13"/>
        <v>4</v>
      </c>
      <c r="J440" s="95">
        <v>189.94</v>
      </c>
    </row>
    <row r="441" spans="1:10">
      <c r="A441" s="85" t="s">
        <v>71</v>
      </c>
      <c r="B441" s="16" t="s">
        <v>20</v>
      </c>
      <c r="C441" s="86" t="s">
        <v>88</v>
      </c>
      <c r="D441" s="86" t="s">
        <v>483</v>
      </c>
      <c r="E441" s="86"/>
      <c r="F441" s="16" t="str">
        <f t="shared" si="12"/>
        <v>NOVEMBRE</v>
      </c>
      <c r="G441" s="88">
        <v>43040</v>
      </c>
      <c r="H441" s="88">
        <v>43043</v>
      </c>
      <c r="I441" s="16">
        <f t="shared" si="13"/>
        <v>3</v>
      </c>
      <c r="J441" s="95">
        <v>192.8</v>
      </c>
    </row>
    <row r="442" spans="1:10">
      <c r="A442" s="85" t="s">
        <v>57</v>
      </c>
      <c r="B442" s="16" t="s">
        <v>20</v>
      </c>
      <c r="C442" s="86" t="s">
        <v>74</v>
      </c>
      <c r="D442" s="86" t="s">
        <v>484</v>
      </c>
      <c r="E442" s="86"/>
      <c r="F442" s="16" t="str">
        <f t="shared" si="12"/>
        <v>NOVEMBRE</v>
      </c>
      <c r="G442" s="88">
        <v>43064</v>
      </c>
      <c r="H442" s="88">
        <v>43068</v>
      </c>
      <c r="I442" s="16">
        <f t="shared" si="13"/>
        <v>4</v>
      </c>
      <c r="J442" s="95">
        <v>194.22</v>
      </c>
    </row>
    <row r="443" spans="1:10">
      <c r="A443" s="85" t="s">
        <v>71</v>
      </c>
      <c r="B443" s="16" t="s">
        <v>20</v>
      </c>
      <c r="C443" s="86" t="s">
        <v>74</v>
      </c>
      <c r="D443" s="86" t="s">
        <v>485</v>
      </c>
      <c r="E443" s="86"/>
      <c r="F443" s="16" t="str">
        <f t="shared" si="12"/>
        <v>NOVEMBRE</v>
      </c>
      <c r="G443" s="88">
        <v>43062</v>
      </c>
      <c r="H443" s="88">
        <v>43065</v>
      </c>
      <c r="I443" s="16">
        <f t="shared" si="13"/>
        <v>3</v>
      </c>
      <c r="J443" s="95">
        <v>194.8</v>
      </c>
    </row>
    <row r="444" spans="1:10">
      <c r="A444" s="85" t="s">
        <v>57</v>
      </c>
      <c r="B444" s="16" t="s">
        <v>20</v>
      </c>
      <c r="C444" s="86" t="s">
        <v>88</v>
      </c>
      <c r="D444" s="86" t="s">
        <v>486</v>
      </c>
      <c r="E444" s="86"/>
      <c r="F444" s="16" t="str">
        <f t="shared" si="12"/>
        <v>NOVEMBRE</v>
      </c>
      <c r="G444" s="88">
        <v>43040</v>
      </c>
      <c r="H444" s="88">
        <v>43044</v>
      </c>
      <c r="I444" s="16">
        <f t="shared" si="13"/>
        <v>4</v>
      </c>
      <c r="J444" s="95">
        <v>197.62</v>
      </c>
    </row>
    <row r="445" spans="1:10">
      <c r="A445" s="85" t="s">
        <v>72</v>
      </c>
      <c r="B445" s="16" t="s">
        <v>20</v>
      </c>
      <c r="C445" s="86" t="s">
        <v>88</v>
      </c>
      <c r="D445" s="86" t="s">
        <v>420</v>
      </c>
      <c r="E445" s="86"/>
      <c r="F445" s="16" t="str">
        <f t="shared" si="12"/>
        <v>NOVEMBRE</v>
      </c>
      <c r="G445" s="88">
        <v>43059</v>
      </c>
      <c r="H445" s="88">
        <v>43063</v>
      </c>
      <c r="I445" s="16">
        <f t="shared" si="13"/>
        <v>4</v>
      </c>
      <c r="J445" s="95">
        <v>202.44</v>
      </c>
    </row>
    <row r="446" spans="1:10">
      <c r="A446" s="85" t="s">
        <v>66</v>
      </c>
      <c r="B446" s="16" t="s">
        <v>20</v>
      </c>
      <c r="C446" s="86" t="s">
        <v>88</v>
      </c>
      <c r="D446" s="86" t="s">
        <v>487</v>
      </c>
      <c r="E446" s="86"/>
      <c r="F446" s="16" t="str">
        <f t="shared" si="12"/>
        <v>NOVEMBRE</v>
      </c>
      <c r="G446" s="88">
        <v>43061</v>
      </c>
      <c r="H446" s="88">
        <v>43065</v>
      </c>
      <c r="I446" s="16">
        <f t="shared" si="13"/>
        <v>4</v>
      </c>
      <c r="J446" s="95">
        <v>212.08</v>
      </c>
    </row>
    <row r="447" spans="1:10">
      <c r="A447" s="85" t="s">
        <v>72</v>
      </c>
      <c r="B447" s="16" t="s">
        <v>20</v>
      </c>
      <c r="C447" s="86" t="s">
        <v>88</v>
      </c>
      <c r="D447" s="86" t="s">
        <v>488</v>
      </c>
      <c r="E447" s="86"/>
      <c r="F447" s="16" t="str">
        <f t="shared" si="12"/>
        <v>OCTOBRE</v>
      </c>
      <c r="G447" s="88">
        <v>43037</v>
      </c>
      <c r="H447" s="88">
        <v>43040</v>
      </c>
      <c r="I447" s="16">
        <f t="shared" si="13"/>
        <v>3</v>
      </c>
      <c r="J447" s="95">
        <v>215</v>
      </c>
    </row>
    <row r="448" spans="1:10">
      <c r="A448" s="85" t="s">
        <v>72</v>
      </c>
      <c r="B448" s="16" t="s">
        <v>20</v>
      </c>
      <c r="C448" s="86" t="s">
        <v>88</v>
      </c>
      <c r="D448" s="86" t="s">
        <v>488</v>
      </c>
      <c r="E448" s="86"/>
      <c r="F448" s="16" t="str">
        <f t="shared" si="12"/>
        <v>NOVEMBRE</v>
      </c>
      <c r="G448" s="88">
        <v>43040</v>
      </c>
      <c r="H448" s="88">
        <v>43042</v>
      </c>
      <c r="I448" s="16">
        <f t="shared" si="13"/>
        <v>2</v>
      </c>
      <c r="J448" s="95">
        <v>215</v>
      </c>
    </row>
    <row r="449" spans="1:10">
      <c r="A449" s="85" t="s">
        <v>57</v>
      </c>
      <c r="B449" s="16" t="s">
        <v>20</v>
      </c>
      <c r="C449" s="86" t="s">
        <v>88</v>
      </c>
      <c r="D449" s="86" t="s">
        <v>489</v>
      </c>
      <c r="E449" s="86"/>
      <c r="F449" s="16" t="str">
        <f t="shared" ref="F449:F512" si="14">IF(G449="","",CHOOSE(MONTH(G449),"JANVIER","FEVRIER","MARS","AVRIL","MAI","JUIN","JUILLET","AOUT","SEPTEMBRE","OCTOBRE","NOVEMBRE","DECEMBRE"))</f>
        <v>NOVEMBRE</v>
      </c>
      <c r="G449" s="88">
        <v>43049</v>
      </c>
      <c r="H449" s="88">
        <v>43053</v>
      </c>
      <c r="I449" s="16">
        <f t="shared" si="13"/>
        <v>4</v>
      </c>
      <c r="J449" s="95">
        <v>219.79</v>
      </c>
    </row>
    <row r="450" spans="1:10">
      <c r="A450" s="85" t="s">
        <v>66</v>
      </c>
      <c r="B450" s="16" t="s">
        <v>20</v>
      </c>
      <c r="C450" s="86" t="s">
        <v>74</v>
      </c>
      <c r="D450" s="86" t="s">
        <v>490</v>
      </c>
      <c r="E450" s="86"/>
      <c r="F450" s="16" t="str">
        <f t="shared" si="14"/>
        <v>NOVEMBRE</v>
      </c>
      <c r="G450" s="88">
        <v>43045</v>
      </c>
      <c r="H450" s="88">
        <v>43051</v>
      </c>
      <c r="I450" s="16">
        <f t="shared" si="13"/>
        <v>6</v>
      </c>
      <c r="J450" s="95">
        <v>228.20999999999998</v>
      </c>
    </row>
    <row r="451" spans="1:10">
      <c r="A451" s="85" t="s">
        <v>61</v>
      </c>
      <c r="B451" s="16" t="s">
        <v>20</v>
      </c>
      <c r="C451" s="86" t="s">
        <v>88</v>
      </c>
      <c r="D451" s="86" t="s">
        <v>491</v>
      </c>
      <c r="E451" s="86"/>
      <c r="F451" s="16" t="str">
        <f t="shared" si="14"/>
        <v>NOVEMBRE</v>
      </c>
      <c r="G451" s="88">
        <v>43052</v>
      </c>
      <c r="H451" s="88">
        <v>43055</v>
      </c>
      <c r="I451" s="16">
        <f t="shared" si="13"/>
        <v>3</v>
      </c>
      <c r="J451" s="95">
        <v>232.32</v>
      </c>
    </row>
    <row r="452" spans="1:10">
      <c r="A452" s="85" t="s">
        <v>61</v>
      </c>
      <c r="B452" s="16" t="s">
        <v>20</v>
      </c>
      <c r="C452" s="86" t="s">
        <v>74</v>
      </c>
      <c r="D452" s="86" t="s">
        <v>492</v>
      </c>
      <c r="E452" s="86"/>
      <c r="F452" s="16" t="str">
        <f t="shared" si="14"/>
        <v>NOVEMBRE</v>
      </c>
      <c r="G452" s="88">
        <v>43063</v>
      </c>
      <c r="H452" s="88">
        <v>43066</v>
      </c>
      <c r="I452" s="16">
        <f t="shared" si="13"/>
        <v>3</v>
      </c>
      <c r="J452" s="95">
        <v>250.15000000000003</v>
      </c>
    </row>
    <row r="453" spans="1:10">
      <c r="A453" s="85" t="s">
        <v>70</v>
      </c>
      <c r="B453" s="16" t="s">
        <v>20</v>
      </c>
      <c r="C453" s="86" t="s">
        <v>88</v>
      </c>
      <c r="D453" s="86" t="s">
        <v>493</v>
      </c>
      <c r="E453" s="86"/>
      <c r="F453" s="16" t="str">
        <f t="shared" si="14"/>
        <v>NOVEMBRE</v>
      </c>
      <c r="G453" s="88">
        <v>43062</v>
      </c>
      <c r="H453" s="88">
        <v>43066</v>
      </c>
      <c r="I453" s="16">
        <f t="shared" si="13"/>
        <v>4</v>
      </c>
      <c r="J453" s="95">
        <v>250.64</v>
      </c>
    </row>
    <row r="454" spans="1:10">
      <c r="A454" s="85" t="s">
        <v>71</v>
      </c>
      <c r="B454" s="16" t="s">
        <v>20</v>
      </c>
      <c r="C454" s="86" t="s">
        <v>74</v>
      </c>
      <c r="D454" s="86" t="s">
        <v>494</v>
      </c>
      <c r="E454" s="86"/>
      <c r="F454" s="16" t="str">
        <f t="shared" si="14"/>
        <v>NOVEMBRE</v>
      </c>
      <c r="G454" s="88">
        <v>43058</v>
      </c>
      <c r="H454" s="88">
        <v>43062</v>
      </c>
      <c r="I454" s="16">
        <f t="shared" si="13"/>
        <v>4</v>
      </c>
      <c r="J454" s="95">
        <v>259.86</v>
      </c>
    </row>
    <row r="455" spans="1:10">
      <c r="A455" s="85" t="s">
        <v>61</v>
      </c>
      <c r="B455" s="16" t="s">
        <v>20</v>
      </c>
      <c r="C455" s="86" t="s">
        <v>88</v>
      </c>
      <c r="D455" s="86" t="s">
        <v>495</v>
      </c>
      <c r="E455" s="86"/>
      <c r="F455" s="16" t="str">
        <f t="shared" si="14"/>
        <v>NOVEMBRE</v>
      </c>
      <c r="G455" s="88">
        <v>43055</v>
      </c>
      <c r="H455" s="88">
        <v>43058</v>
      </c>
      <c r="I455" s="16">
        <f t="shared" si="13"/>
        <v>3</v>
      </c>
      <c r="J455" s="95">
        <v>264.14</v>
      </c>
    </row>
    <row r="456" spans="1:10">
      <c r="A456" s="85" t="s">
        <v>71</v>
      </c>
      <c r="B456" s="16" t="s">
        <v>20</v>
      </c>
      <c r="C456" s="86" t="s">
        <v>88</v>
      </c>
      <c r="D456" s="86" t="s">
        <v>496</v>
      </c>
      <c r="E456" s="86"/>
      <c r="F456" s="16" t="str">
        <f t="shared" si="14"/>
        <v>NOVEMBRE</v>
      </c>
      <c r="G456" s="88">
        <v>43044</v>
      </c>
      <c r="H456" s="88">
        <v>43049</v>
      </c>
      <c r="I456" s="16">
        <f t="shared" si="13"/>
        <v>5</v>
      </c>
      <c r="J456" s="95">
        <v>279.56</v>
      </c>
    </row>
    <row r="457" spans="1:10">
      <c r="A457" s="85" t="s">
        <v>70</v>
      </c>
      <c r="B457" s="16" t="s">
        <v>20</v>
      </c>
      <c r="C457" s="86" t="s">
        <v>88</v>
      </c>
      <c r="D457" s="86" t="s">
        <v>497</v>
      </c>
      <c r="E457" s="86"/>
      <c r="F457" s="16" t="str">
        <f t="shared" si="14"/>
        <v>NOVEMBRE</v>
      </c>
      <c r="G457" s="88">
        <v>43045</v>
      </c>
      <c r="H457" s="88">
        <v>43051</v>
      </c>
      <c r="I457" s="16">
        <f t="shared" si="13"/>
        <v>6</v>
      </c>
      <c r="J457" s="95">
        <v>286.31</v>
      </c>
    </row>
    <row r="458" spans="1:10">
      <c r="A458" s="85" t="s">
        <v>61</v>
      </c>
      <c r="B458" s="16" t="s">
        <v>20</v>
      </c>
      <c r="C458" s="86" t="s">
        <v>88</v>
      </c>
      <c r="D458" s="86" t="s">
        <v>498</v>
      </c>
      <c r="E458" s="86"/>
      <c r="F458" s="16" t="str">
        <f t="shared" si="14"/>
        <v>OCTOBRE</v>
      </c>
      <c r="G458" s="88">
        <v>43039</v>
      </c>
      <c r="H458" s="88">
        <v>43040</v>
      </c>
      <c r="I458" s="16">
        <f t="shared" si="13"/>
        <v>1</v>
      </c>
      <c r="J458" s="95">
        <v>360</v>
      </c>
    </row>
    <row r="459" spans="1:10">
      <c r="A459" s="85" t="s">
        <v>61</v>
      </c>
      <c r="B459" s="16" t="s">
        <v>20</v>
      </c>
      <c r="C459" s="86" t="s">
        <v>88</v>
      </c>
      <c r="D459" s="86" t="s">
        <v>498</v>
      </c>
      <c r="E459" s="86"/>
      <c r="F459" s="16" t="str">
        <f t="shared" si="14"/>
        <v>NOVEMBRE</v>
      </c>
      <c r="G459" s="88">
        <v>43040</v>
      </c>
      <c r="H459" s="88">
        <v>43043</v>
      </c>
      <c r="I459" s="16">
        <f t="shared" si="13"/>
        <v>3</v>
      </c>
      <c r="J459" s="95">
        <v>360</v>
      </c>
    </row>
    <row r="460" spans="1:10">
      <c r="A460" s="85" t="s">
        <v>60</v>
      </c>
      <c r="B460" s="16" t="s">
        <v>20</v>
      </c>
      <c r="C460" s="86" t="s">
        <v>88</v>
      </c>
      <c r="D460" s="86" t="s">
        <v>499</v>
      </c>
      <c r="E460" s="86"/>
      <c r="F460" s="16" t="str">
        <f t="shared" si="14"/>
        <v>NOVEMBRE</v>
      </c>
      <c r="G460" s="88">
        <v>43043</v>
      </c>
      <c r="H460" s="88">
        <v>43064</v>
      </c>
      <c r="I460" s="16">
        <f t="shared" si="13"/>
        <v>21</v>
      </c>
      <c r="J460" s="95">
        <v>930.26</v>
      </c>
    </row>
    <row r="461" spans="1:10">
      <c r="A461" s="85" t="s">
        <v>61</v>
      </c>
      <c r="B461" s="16" t="s">
        <v>22</v>
      </c>
      <c r="C461" s="86" t="s">
        <v>74</v>
      </c>
      <c r="D461" s="86" t="s">
        <v>367</v>
      </c>
      <c r="E461" s="86"/>
      <c r="F461" s="16" t="str">
        <f t="shared" si="14"/>
        <v>NOVEMBRE</v>
      </c>
      <c r="G461" s="88">
        <v>43046</v>
      </c>
      <c r="H461" s="88">
        <v>43048</v>
      </c>
      <c r="I461" s="16">
        <f t="shared" si="13"/>
        <v>2</v>
      </c>
      <c r="J461" s="95">
        <v>140.4</v>
      </c>
    </row>
    <row r="462" spans="1:10">
      <c r="A462" s="85" t="s">
        <v>57</v>
      </c>
      <c r="B462" s="16" t="s">
        <v>20</v>
      </c>
      <c r="C462" s="86" t="s">
        <v>88</v>
      </c>
      <c r="D462" s="16" t="s">
        <v>500</v>
      </c>
      <c r="E462" s="86"/>
      <c r="F462" s="16" t="str">
        <f t="shared" si="14"/>
        <v>NOVEMBRE</v>
      </c>
      <c r="G462" s="88">
        <v>43068</v>
      </c>
      <c r="H462" s="88">
        <v>43070</v>
      </c>
      <c r="I462" s="16">
        <f t="shared" si="13"/>
        <v>2</v>
      </c>
      <c r="J462" s="95">
        <v>106.04</v>
      </c>
    </row>
    <row r="463" spans="1:10">
      <c r="A463" s="85" t="s">
        <v>73</v>
      </c>
      <c r="B463" s="16" t="s">
        <v>20</v>
      </c>
      <c r="C463" s="86" t="s">
        <v>88</v>
      </c>
      <c r="D463" s="16" t="s">
        <v>501</v>
      </c>
      <c r="E463" s="86"/>
      <c r="F463" s="16" t="str">
        <f t="shared" si="14"/>
        <v>DECEMBRE</v>
      </c>
      <c r="G463" s="88">
        <v>43098</v>
      </c>
      <c r="H463" s="88">
        <v>43100</v>
      </c>
      <c r="I463" s="16">
        <f t="shared" si="13"/>
        <v>2</v>
      </c>
      <c r="J463" s="95">
        <v>107.97</v>
      </c>
    </row>
    <row r="464" spans="1:10">
      <c r="A464" s="85" t="s">
        <v>60</v>
      </c>
      <c r="B464" s="16" t="s">
        <v>20</v>
      </c>
      <c r="C464" s="16" t="s">
        <v>74</v>
      </c>
      <c r="D464" s="16" t="s">
        <v>502</v>
      </c>
      <c r="E464" s="86"/>
      <c r="F464" s="16" t="str">
        <f t="shared" si="14"/>
        <v>DECEMBRE</v>
      </c>
      <c r="G464" s="88">
        <v>43081</v>
      </c>
      <c r="H464" s="88">
        <v>43083</v>
      </c>
      <c r="I464" s="16">
        <f t="shared" si="13"/>
        <v>2</v>
      </c>
      <c r="J464" s="95">
        <v>117.11</v>
      </c>
    </row>
    <row r="465" spans="1:10">
      <c r="A465" s="85" t="s">
        <v>71</v>
      </c>
      <c r="B465" s="16" t="s">
        <v>20</v>
      </c>
      <c r="C465" s="16" t="s">
        <v>74</v>
      </c>
      <c r="D465" s="16" t="s">
        <v>503</v>
      </c>
      <c r="E465" s="86"/>
      <c r="F465" s="16" t="str">
        <f t="shared" si="14"/>
        <v>DECEMBRE</v>
      </c>
      <c r="G465" s="88">
        <v>43098</v>
      </c>
      <c r="H465" s="88">
        <v>43100</v>
      </c>
      <c r="I465" s="16">
        <f t="shared" si="13"/>
        <v>2</v>
      </c>
      <c r="J465" s="95">
        <v>117.43</v>
      </c>
    </row>
    <row r="466" spans="1:10">
      <c r="A466" s="85" t="s">
        <v>57</v>
      </c>
      <c r="B466" s="16" t="s">
        <v>20</v>
      </c>
      <c r="C466" s="86" t="s">
        <v>88</v>
      </c>
      <c r="D466" s="16" t="s">
        <v>504</v>
      </c>
      <c r="E466" s="86"/>
      <c r="F466" s="16" t="str">
        <f t="shared" si="14"/>
        <v>DECEMBRE</v>
      </c>
      <c r="G466" s="88">
        <v>43090</v>
      </c>
      <c r="H466" s="88">
        <v>43092</v>
      </c>
      <c r="I466" s="16">
        <f t="shared" si="13"/>
        <v>2</v>
      </c>
      <c r="J466" s="95">
        <v>117.61</v>
      </c>
    </row>
    <row r="467" spans="1:10">
      <c r="A467" s="85" t="s">
        <v>57</v>
      </c>
      <c r="B467" s="16" t="s">
        <v>20</v>
      </c>
      <c r="C467" s="16" t="s">
        <v>74</v>
      </c>
      <c r="D467" s="16" t="s">
        <v>505</v>
      </c>
      <c r="E467" s="86"/>
      <c r="F467" s="16" t="str">
        <f t="shared" si="14"/>
        <v>DECEMBRE</v>
      </c>
      <c r="G467" s="88">
        <v>43074</v>
      </c>
      <c r="H467" s="88">
        <v>43076</v>
      </c>
      <c r="I467" s="16">
        <f t="shared" si="13"/>
        <v>2</v>
      </c>
      <c r="J467" s="95">
        <v>126.24</v>
      </c>
    </row>
    <row r="468" spans="1:10">
      <c r="A468" s="85" t="s">
        <v>66</v>
      </c>
      <c r="B468" s="16" t="s">
        <v>20</v>
      </c>
      <c r="C468" s="16" t="s">
        <v>74</v>
      </c>
      <c r="D468" s="16" t="s">
        <v>506</v>
      </c>
      <c r="E468" s="86"/>
      <c r="F468" s="16" t="str">
        <f t="shared" si="14"/>
        <v>DECEMBRE</v>
      </c>
      <c r="G468" s="88">
        <v>43081</v>
      </c>
      <c r="H468" s="88">
        <v>43084</v>
      </c>
      <c r="I468" s="16">
        <f t="shared" si="13"/>
        <v>3</v>
      </c>
      <c r="J468" s="95">
        <v>131.1</v>
      </c>
    </row>
    <row r="469" spans="1:10">
      <c r="A469" s="85" t="s">
        <v>72</v>
      </c>
      <c r="B469" s="16" t="s">
        <v>20</v>
      </c>
      <c r="C469" s="86" t="s">
        <v>88</v>
      </c>
      <c r="D469" s="16" t="s">
        <v>507</v>
      </c>
      <c r="E469" s="86"/>
      <c r="F469" s="16" t="str">
        <f t="shared" si="14"/>
        <v>NOVEMBRE</v>
      </c>
      <c r="G469" s="88">
        <v>43069</v>
      </c>
      <c r="H469" s="88">
        <v>43070</v>
      </c>
      <c r="I469" s="16">
        <f t="shared" si="13"/>
        <v>1</v>
      </c>
      <c r="J469" s="95">
        <v>135</v>
      </c>
    </row>
    <row r="470" spans="1:10">
      <c r="A470" s="85" t="s">
        <v>72</v>
      </c>
      <c r="B470" s="16" t="s">
        <v>20</v>
      </c>
      <c r="C470" s="86" t="s">
        <v>88</v>
      </c>
      <c r="D470" s="16" t="s">
        <v>507</v>
      </c>
      <c r="E470" s="86"/>
      <c r="F470" s="16" t="str">
        <f t="shared" si="14"/>
        <v>DECEMBRE</v>
      </c>
      <c r="G470" s="88">
        <v>43070</v>
      </c>
      <c r="H470" s="88">
        <v>43072</v>
      </c>
      <c r="I470" s="16">
        <f t="shared" si="13"/>
        <v>2</v>
      </c>
      <c r="J470" s="95">
        <v>135</v>
      </c>
    </row>
    <row r="471" spans="1:10">
      <c r="A471" s="85" t="s">
        <v>66</v>
      </c>
      <c r="B471" s="16" t="s">
        <v>20</v>
      </c>
      <c r="C471" s="86" t="s">
        <v>88</v>
      </c>
      <c r="D471" s="16" t="s">
        <v>508</v>
      </c>
      <c r="E471" s="86"/>
      <c r="F471" s="16" t="str">
        <f t="shared" si="14"/>
        <v>DECEMBRE</v>
      </c>
      <c r="G471" s="88">
        <v>43070</v>
      </c>
      <c r="H471" s="88">
        <v>43073</v>
      </c>
      <c r="I471" s="16">
        <f t="shared" si="13"/>
        <v>3</v>
      </c>
      <c r="J471" s="95">
        <v>149.41999999999999</v>
      </c>
    </row>
    <row r="472" spans="1:10">
      <c r="A472" s="85" t="s">
        <v>67</v>
      </c>
      <c r="B472" s="16" t="s">
        <v>20</v>
      </c>
      <c r="C472" s="16" t="s">
        <v>74</v>
      </c>
      <c r="D472" s="16" t="s">
        <v>509</v>
      </c>
      <c r="E472" s="86"/>
      <c r="F472" s="16" t="str">
        <f t="shared" si="14"/>
        <v>NOVEMBRE</v>
      </c>
      <c r="G472" s="88">
        <v>43068</v>
      </c>
      <c r="H472" s="88">
        <v>43070</v>
      </c>
      <c r="I472" s="16">
        <f t="shared" si="13"/>
        <v>2</v>
      </c>
      <c r="J472" s="95">
        <v>150</v>
      </c>
    </row>
    <row r="473" spans="1:10">
      <c r="A473" s="85" t="s">
        <v>67</v>
      </c>
      <c r="B473" s="16" t="s">
        <v>20</v>
      </c>
      <c r="C473" s="16" t="s">
        <v>74</v>
      </c>
      <c r="D473" s="16" t="s">
        <v>509</v>
      </c>
      <c r="E473" s="86"/>
      <c r="F473" s="16" t="str">
        <f t="shared" si="14"/>
        <v>DECEMBRE</v>
      </c>
      <c r="G473" s="88">
        <v>43070</v>
      </c>
      <c r="H473" s="88">
        <v>43071</v>
      </c>
      <c r="I473" s="16">
        <f t="shared" si="13"/>
        <v>1</v>
      </c>
      <c r="J473" s="95">
        <v>150</v>
      </c>
    </row>
    <row r="474" spans="1:10">
      <c r="A474" s="85" t="s">
        <v>57</v>
      </c>
      <c r="B474" s="16" t="s">
        <v>20</v>
      </c>
      <c r="C474" s="86" t="s">
        <v>88</v>
      </c>
      <c r="D474" s="16" t="s">
        <v>510</v>
      </c>
      <c r="E474" s="86"/>
      <c r="F474" s="16" t="str">
        <f t="shared" si="14"/>
        <v>DECEMBRE</v>
      </c>
      <c r="G474" s="88">
        <v>43083</v>
      </c>
      <c r="H474" s="88">
        <v>43085</v>
      </c>
      <c r="I474" s="16">
        <f t="shared" si="13"/>
        <v>2</v>
      </c>
      <c r="J474" s="95">
        <v>152.31</v>
      </c>
    </row>
    <row r="475" spans="1:10">
      <c r="A475" s="85" t="s">
        <v>73</v>
      </c>
      <c r="B475" s="16" t="s">
        <v>20</v>
      </c>
      <c r="C475" s="86" t="s">
        <v>88</v>
      </c>
      <c r="D475" s="16" t="s">
        <v>511</v>
      </c>
      <c r="E475" s="86"/>
      <c r="F475" s="16" t="str">
        <f t="shared" si="14"/>
        <v>DECEMBRE</v>
      </c>
      <c r="G475" s="88">
        <v>43095</v>
      </c>
      <c r="H475" s="88">
        <v>43098</v>
      </c>
      <c r="I475" s="16">
        <f t="shared" si="13"/>
        <v>3</v>
      </c>
      <c r="J475" s="95">
        <v>152.31</v>
      </c>
    </row>
    <row r="476" spans="1:10">
      <c r="A476" s="85" t="s">
        <v>60</v>
      </c>
      <c r="B476" s="16" t="s">
        <v>20</v>
      </c>
      <c r="C476" s="16" t="s">
        <v>74</v>
      </c>
      <c r="D476" s="16" t="s">
        <v>512</v>
      </c>
      <c r="E476" s="86"/>
      <c r="F476" s="16" t="str">
        <f t="shared" si="14"/>
        <v>DECEMBRE</v>
      </c>
      <c r="G476" s="88">
        <v>43083</v>
      </c>
      <c r="H476" s="88">
        <v>43086</v>
      </c>
      <c r="I476" s="16">
        <f t="shared" si="13"/>
        <v>3</v>
      </c>
      <c r="J476" s="95">
        <v>165.66</v>
      </c>
    </row>
    <row r="477" spans="1:10">
      <c r="A477" s="85" t="s">
        <v>57</v>
      </c>
      <c r="B477" s="16" t="s">
        <v>20</v>
      </c>
      <c r="C477" s="86" t="s">
        <v>88</v>
      </c>
      <c r="D477" s="16" t="s">
        <v>513</v>
      </c>
      <c r="E477" s="86"/>
      <c r="F477" s="16" t="str">
        <f t="shared" si="14"/>
        <v>DECEMBRE</v>
      </c>
      <c r="G477" s="88">
        <v>43095</v>
      </c>
      <c r="H477" s="88">
        <v>43098</v>
      </c>
      <c r="I477" s="16">
        <f t="shared" ref="I477:I515" si="15">H477-G477</f>
        <v>3</v>
      </c>
      <c r="J477" s="95">
        <v>166.77</v>
      </c>
    </row>
    <row r="478" spans="1:10">
      <c r="A478" s="85" t="s">
        <v>60</v>
      </c>
      <c r="B478" s="16" t="s">
        <v>20</v>
      </c>
      <c r="C478" s="86" t="s">
        <v>88</v>
      </c>
      <c r="D478" s="16" t="s">
        <v>514</v>
      </c>
      <c r="E478" s="86"/>
      <c r="F478" s="16" t="str">
        <f t="shared" si="14"/>
        <v>NOVEMBRE</v>
      </c>
      <c r="G478" s="88">
        <v>43067</v>
      </c>
      <c r="H478" s="88">
        <v>43070</v>
      </c>
      <c r="I478" s="16">
        <f t="shared" si="15"/>
        <v>3</v>
      </c>
      <c r="J478" s="95">
        <v>176</v>
      </c>
    </row>
    <row r="479" spans="1:10">
      <c r="A479" s="85" t="s">
        <v>60</v>
      </c>
      <c r="B479" s="16" t="s">
        <v>20</v>
      </c>
      <c r="C479" s="86" t="s">
        <v>88</v>
      </c>
      <c r="D479" s="16" t="s">
        <v>514</v>
      </c>
      <c r="E479" s="86"/>
      <c r="F479" s="16" t="str">
        <f t="shared" si="14"/>
        <v>DECEMBRE</v>
      </c>
      <c r="G479" s="88">
        <v>43070</v>
      </c>
      <c r="H479" s="88">
        <v>43071</v>
      </c>
      <c r="I479" s="16">
        <f t="shared" si="15"/>
        <v>1</v>
      </c>
      <c r="J479" s="95">
        <v>176</v>
      </c>
    </row>
    <row r="480" spans="1:10">
      <c r="A480" s="85" t="s">
        <v>72</v>
      </c>
      <c r="B480" s="16" t="s">
        <v>20</v>
      </c>
      <c r="C480" s="86" t="s">
        <v>88</v>
      </c>
      <c r="D480" s="16" t="s">
        <v>515</v>
      </c>
      <c r="E480" s="86"/>
      <c r="F480" s="16" t="str">
        <f t="shared" si="14"/>
        <v>DECEMBRE</v>
      </c>
      <c r="G480" s="88">
        <v>43080</v>
      </c>
      <c r="H480" s="88">
        <v>43084</v>
      </c>
      <c r="I480" s="16">
        <f t="shared" si="15"/>
        <v>4</v>
      </c>
      <c r="J480" s="95">
        <v>185.09</v>
      </c>
    </row>
    <row r="481" spans="1:10">
      <c r="A481" s="85" t="s">
        <v>71</v>
      </c>
      <c r="B481" s="16" t="s">
        <v>20</v>
      </c>
      <c r="C481" s="86" t="s">
        <v>88</v>
      </c>
      <c r="D481" s="16" t="s">
        <v>516</v>
      </c>
      <c r="E481" s="86"/>
      <c r="F481" s="16" t="str">
        <f t="shared" si="14"/>
        <v>DECEMBRE</v>
      </c>
      <c r="G481" s="88">
        <v>43070</v>
      </c>
      <c r="H481" s="88">
        <v>43073</v>
      </c>
      <c r="I481" s="16">
        <f t="shared" si="15"/>
        <v>3</v>
      </c>
      <c r="J481" s="95">
        <v>189.91</v>
      </c>
    </row>
    <row r="482" spans="1:10">
      <c r="A482" s="85" t="s">
        <v>57</v>
      </c>
      <c r="B482" s="16" t="s">
        <v>20</v>
      </c>
      <c r="C482" s="16" t="s">
        <v>74</v>
      </c>
      <c r="D482" s="16" t="s">
        <v>517</v>
      </c>
      <c r="E482" s="86"/>
      <c r="F482" s="16" t="str">
        <f t="shared" si="14"/>
        <v>DECEMBRE</v>
      </c>
      <c r="G482" s="88">
        <v>43085</v>
      </c>
      <c r="H482" s="88">
        <v>43089</v>
      </c>
      <c r="I482" s="16">
        <f t="shared" si="15"/>
        <v>4</v>
      </c>
      <c r="J482" s="89">
        <v>199.07999999999998</v>
      </c>
    </row>
    <row r="483" spans="1:10">
      <c r="A483" s="85" t="s">
        <v>72</v>
      </c>
      <c r="B483" s="16" t="s">
        <v>20</v>
      </c>
      <c r="C483" s="86" t="s">
        <v>88</v>
      </c>
      <c r="D483" s="16" t="s">
        <v>518</v>
      </c>
      <c r="E483" s="86"/>
      <c r="F483" s="16" t="str">
        <f t="shared" si="14"/>
        <v>DECEMBRE</v>
      </c>
      <c r="G483" s="88">
        <v>43095</v>
      </c>
      <c r="H483" s="88">
        <v>43099</v>
      </c>
      <c r="I483" s="16">
        <f t="shared" si="15"/>
        <v>4</v>
      </c>
      <c r="J483" s="95">
        <v>199.55</v>
      </c>
    </row>
    <row r="484" spans="1:10">
      <c r="A484" s="85" t="s">
        <v>70</v>
      </c>
      <c r="B484" s="16" t="s">
        <v>20</v>
      </c>
      <c r="C484" s="16" t="s">
        <v>74</v>
      </c>
      <c r="D484" s="16" t="s">
        <v>519</v>
      </c>
      <c r="E484" s="86"/>
      <c r="F484" s="16" t="str">
        <f t="shared" si="14"/>
        <v>NOVEMBRE</v>
      </c>
      <c r="G484" s="88">
        <v>43067</v>
      </c>
      <c r="H484" s="88">
        <v>43070</v>
      </c>
      <c r="I484" s="16">
        <f t="shared" si="15"/>
        <v>3</v>
      </c>
      <c r="J484" s="95">
        <v>201.88</v>
      </c>
    </row>
    <row r="485" spans="1:10">
      <c r="A485" s="85" t="s">
        <v>71</v>
      </c>
      <c r="B485" s="16" t="s">
        <v>20</v>
      </c>
      <c r="C485" s="16" t="s">
        <v>74</v>
      </c>
      <c r="D485" s="16" t="s">
        <v>520</v>
      </c>
      <c r="E485" s="86"/>
      <c r="F485" s="16" t="str">
        <f t="shared" si="14"/>
        <v>DECEMBRE</v>
      </c>
      <c r="G485" s="88">
        <v>43073</v>
      </c>
      <c r="H485" s="88">
        <v>43076</v>
      </c>
      <c r="I485" s="16">
        <f t="shared" si="15"/>
        <v>3</v>
      </c>
      <c r="J485" s="95">
        <v>209.36</v>
      </c>
    </row>
    <row r="486" spans="1:10">
      <c r="A486" s="85" t="s">
        <v>63</v>
      </c>
      <c r="B486" s="16" t="s">
        <v>20</v>
      </c>
      <c r="C486" s="16" t="s">
        <v>74</v>
      </c>
      <c r="D486" s="16" t="s">
        <v>521</v>
      </c>
      <c r="E486" s="86"/>
      <c r="F486" s="16" t="str">
        <f t="shared" si="14"/>
        <v>DECEMBRE</v>
      </c>
      <c r="G486" s="88">
        <v>43077</v>
      </c>
      <c r="H486" s="88">
        <v>43080</v>
      </c>
      <c r="I486" s="16">
        <f t="shared" si="15"/>
        <v>3</v>
      </c>
      <c r="J486" s="95">
        <v>211.73</v>
      </c>
    </row>
    <row r="487" spans="1:10">
      <c r="A487" s="85" t="s">
        <v>71</v>
      </c>
      <c r="B487" s="16" t="s">
        <v>20</v>
      </c>
      <c r="C487" s="86" t="s">
        <v>88</v>
      </c>
      <c r="D487" s="16" t="s">
        <v>522</v>
      </c>
      <c r="E487" s="86"/>
      <c r="F487" s="16" t="str">
        <f t="shared" si="14"/>
        <v>DECEMBRE</v>
      </c>
      <c r="G487" s="88">
        <v>43086</v>
      </c>
      <c r="H487" s="88">
        <v>43090</v>
      </c>
      <c r="I487" s="16">
        <f t="shared" si="15"/>
        <v>4</v>
      </c>
      <c r="J487" s="95">
        <v>212.08</v>
      </c>
    </row>
    <row r="488" spans="1:10">
      <c r="A488" s="85" t="s">
        <v>66</v>
      </c>
      <c r="B488" s="16" t="s">
        <v>20</v>
      </c>
      <c r="C488" s="16" t="s">
        <v>74</v>
      </c>
      <c r="D488" s="16" t="s">
        <v>523</v>
      </c>
      <c r="E488" s="86"/>
      <c r="F488" s="16" t="str">
        <f t="shared" si="14"/>
        <v>DECEMBRE</v>
      </c>
      <c r="G488" s="88">
        <v>43073</v>
      </c>
      <c r="H488" s="88">
        <v>43077</v>
      </c>
      <c r="I488" s="16">
        <f t="shared" si="15"/>
        <v>4</v>
      </c>
      <c r="J488" s="95">
        <v>252.48999999999998</v>
      </c>
    </row>
    <row r="489" spans="1:10">
      <c r="A489" s="85" t="s">
        <v>70</v>
      </c>
      <c r="B489" s="16" t="s">
        <v>20</v>
      </c>
      <c r="C489" s="16" t="s">
        <v>74</v>
      </c>
      <c r="D489" s="16" t="s">
        <v>524</v>
      </c>
      <c r="E489" s="86"/>
      <c r="F489" s="16" t="str">
        <f t="shared" si="14"/>
        <v>DECEMBRE</v>
      </c>
      <c r="G489" s="88">
        <v>43070</v>
      </c>
      <c r="H489" s="88">
        <v>43073</v>
      </c>
      <c r="I489" s="16">
        <f t="shared" si="15"/>
        <v>3</v>
      </c>
      <c r="J489" s="95">
        <v>261.12</v>
      </c>
    </row>
    <row r="490" spans="1:10">
      <c r="A490" s="85" t="s">
        <v>57</v>
      </c>
      <c r="B490" s="16" t="s">
        <v>20</v>
      </c>
      <c r="C490" s="16" t="s">
        <v>74</v>
      </c>
      <c r="D490" s="16" t="s">
        <v>525</v>
      </c>
      <c r="E490" s="86"/>
      <c r="F490" s="16" t="str">
        <f t="shared" si="14"/>
        <v>DECEMBRE</v>
      </c>
      <c r="G490" s="88">
        <v>43070</v>
      </c>
      <c r="H490" s="88">
        <v>43074</v>
      </c>
      <c r="I490" s="16">
        <f t="shared" si="15"/>
        <v>4</v>
      </c>
      <c r="J490" s="95">
        <v>266.08</v>
      </c>
    </row>
    <row r="491" spans="1:10">
      <c r="A491" s="85" t="s">
        <v>72</v>
      </c>
      <c r="B491" s="16" t="s">
        <v>20</v>
      </c>
      <c r="C491" s="16" t="s">
        <v>74</v>
      </c>
      <c r="D491" s="16" t="s">
        <v>526</v>
      </c>
      <c r="E491" s="86"/>
      <c r="F491" s="16" t="str">
        <f t="shared" si="14"/>
        <v>DECEMBRE</v>
      </c>
      <c r="G491" s="88">
        <v>43085</v>
      </c>
      <c r="H491" s="88">
        <v>43091</v>
      </c>
      <c r="I491" s="16">
        <f t="shared" si="15"/>
        <v>6</v>
      </c>
      <c r="J491" s="95">
        <v>278.8</v>
      </c>
    </row>
    <row r="492" spans="1:10">
      <c r="A492" s="85" t="s">
        <v>60</v>
      </c>
      <c r="B492" s="16" t="s">
        <v>20</v>
      </c>
      <c r="C492" s="86" t="s">
        <v>88</v>
      </c>
      <c r="D492" s="16" t="s">
        <v>527</v>
      </c>
      <c r="E492" s="86"/>
      <c r="F492" s="16" t="str">
        <f t="shared" si="14"/>
        <v>NOVEMBRE</v>
      </c>
      <c r="G492" s="88">
        <v>43068</v>
      </c>
      <c r="H492" s="88">
        <v>43070</v>
      </c>
      <c r="I492" s="16">
        <f t="shared" si="15"/>
        <v>2</v>
      </c>
      <c r="J492" s="95">
        <v>280</v>
      </c>
    </row>
    <row r="493" spans="1:10">
      <c r="A493" s="85" t="s">
        <v>60</v>
      </c>
      <c r="B493" s="16" t="s">
        <v>20</v>
      </c>
      <c r="C493" s="86" t="s">
        <v>88</v>
      </c>
      <c r="D493" s="16" t="s">
        <v>527</v>
      </c>
      <c r="E493" s="86"/>
      <c r="F493" s="16" t="str">
        <f t="shared" si="14"/>
        <v>DECEMBRE</v>
      </c>
      <c r="G493" s="88">
        <v>43070</v>
      </c>
      <c r="H493" s="88">
        <v>43073</v>
      </c>
      <c r="I493" s="16">
        <f t="shared" si="15"/>
        <v>3</v>
      </c>
      <c r="J493" s="95">
        <v>280</v>
      </c>
    </row>
    <row r="494" spans="1:10">
      <c r="A494" s="85" t="s">
        <v>70</v>
      </c>
      <c r="B494" s="16" t="s">
        <v>20</v>
      </c>
      <c r="C494" s="16" t="s">
        <v>74</v>
      </c>
      <c r="D494" s="16" t="s">
        <v>528</v>
      </c>
      <c r="E494" s="86"/>
      <c r="F494" s="16" t="str">
        <f t="shared" si="14"/>
        <v>DECEMBRE</v>
      </c>
      <c r="G494" s="88">
        <v>43080</v>
      </c>
      <c r="H494" s="88">
        <v>43085</v>
      </c>
      <c r="I494" s="16">
        <f t="shared" si="15"/>
        <v>5</v>
      </c>
      <c r="J494" s="95">
        <v>294.64999999999998</v>
      </c>
    </row>
    <row r="495" spans="1:10">
      <c r="A495" s="85" t="s">
        <v>71</v>
      </c>
      <c r="B495" s="16" t="s">
        <v>20</v>
      </c>
      <c r="C495" s="16" t="s">
        <v>74</v>
      </c>
      <c r="D495" s="16" t="s">
        <v>529</v>
      </c>
      <c r="E495" s="86"/>
      <c r="F495" s="16" t="str">
        <f t="shared" si="14"/>
        <v>DECEMBRE</v>
      </c>
      <c r="G495" s="88">
        <v>43080</v>
      </c>
      <c r="H495" s="88">
        <v>43086</v>
      </c>
      <c r="I495" s="16">
        <f t="shared" si="15"/>
        <v>6</v>
      </c>
      <c r="J495" s="95">
        <v>297.29000000000002</v>
      </c>
    </row>
    <row r="496" spans="1:10">
      <c r="A496" s="85" t="s">
        <v>71</v>
      </c>
      <c r="B496" s="16" t="s">
        <v>20</v>
      </c>
      <c r="C496" s="86" t="s">
        <v>88</v>
      </c>
      <c r="D496" s="16" t="s">
        <v>530</v>
      </c>
      <c r="E496" s="86"/>
      <c r="F496" s="16" t="str">
        <f t="shared" si="14"/>
        <v>DECEMBRE</v>
      </c>
      <c r="G496" s="88">
        <v>43076</v>
      </c>
      <c r="H496" s="88">
        <v>43079</v>
      </c>
      <c r="I496" s="16">
        <f t="shared" si="15"/>
        <v>3</v>
      </c>
      <c r="J496" s="95">
        <v>308.48</v>
      </c>
    </row>
    <row r="497" spans="1:10">
      <c r="A497" s="85" t="s">
        <v>61</v>
      </c>
      <c r="B497" s="16" t="s">
        <v>20</v>
      </c>
      <c r="C497" s="16" t="s">
        <v>74</v>
      </c>
      <c r="D497" s="16" t="s">
        <v>531</v>
      </c>
      <c r="E497" s="86"/>
      <c r="F497" s="16" t="str">
        <f t="shared" si="14"/>
        <v>NOVEMBRE</v>
      </c>
      <c r="G497" s="88">
        <v>43056</v>
      </c>
      <c r="H497" s="88">
        <v>43070</v>
      </c>
      <c r="I497" s="16">
        <f t="shared" si="15"/>
        <v>14</v>
      </c>
      <c r="J497" s="95">
        <v>330.75</v>
      </c>
    </row>
    <row r="498" spans="1:10">
      <c r="A498" s="85" t="s">
        <v>67</v>
      </c>
      <c r="B498" s="16" t="s">
        <v>20</v>
      </c>
      <c r="C498" s="86" t="s">
        <v>88</v>
      </c>
      <c r="D498" s="16" t="s">
        <v>532</v>
      </c>
      <c r="E498" s="86"/>
      <c r="F498" s="16" t="str">
        <f t="shared" si="14"/>
        <v>DECEMBRE</v>
      </c>
      <c r="G498" s="88">
        <v>43077</v>
      </c>
      <c r="H498" s="88">
        <v>43080</v>
      </c>
      <c r="I498" s="16">
        <f t="shared" si="15"/>
        <v>3</v>
      </c>
      <c r="J498" s="95">
        <v>355.72</v>
      </c>
    </row>
    <row r="499" spans="1:10">
      <c r="A499" s="85" t="s">
        <v>61</v>
      </c>
      <c r="B499" s="16" t="s">
        <v>20</v>
      </c>
      <c r="C499" s="16" t="s">
        <v>74</v>
      </c>
      <c r="D499" s="16" t="s">
        <v>533</v>
      </c>
      <c r="E499" s="86"/>
      <c r="F499" s="16" t="str">
        <f t="shared" si="14"/>
        <v>DECEMBRE</v>
      </c>
      <c r="G499" s="88">
        <v>43070</v>
      </c>
      <c r="H499" s="88">
        <v>43073</v>
      </c>
      <c r="I499" s="16">
        <f t="shared" si="15"/>
        <v>3</v>
      </c>
      <c r="J499" s="95">
        <v>373.48</v>
      </c>
    </row>
    <row r="500" spans="1:10">
      <c r="A500" s="85" t="s">
        <v>70</v>
      </c>
      <c r="B500" s="16" t="s">
        <v>20</v>
      </c>
      <c r="C500" s="16" t="s">
        <v>74</v>
      </c>
      <c r="D500" s="16" t="s">
        <v>534</v>
      </c>
      <c r="E500" s="86"/>
      <c r="F500" s="16" t="str">
        <f t="shared" si="14"/>
        <v>DECEMBRE</v>
      </c>
      <c r="G500" s="88">
        <v>43073</v>
      </c>
      <c r="H500" s="88">
        <v>43077</v>
      </c>
      <c r="I500" s="16">
        <f t="shared" si="15"/>
        <v>4</v>
      </c>
      <c r="J500" s="89">
        <v>418.44</v>
      </c>
    </row>
    <row r="501" spans="1:10">
      <c r="A501" s="85" t="s">
        <v>57</v>
      </c>
      <c r="B501" s="16" t="s">
        <v>20</v>
      </c>
      <c r="C501" s="16" t="s">
        <v>74</v>
      </c>
      <c r="D501" s="16" t="s">
        <v>535</v>
      </c>
      <c r="E501" s="86"/>
      <c r="F501" s="16" t="str">
        <f t="shared" si="14"/>
        <v>DECEMBRE</v>
      </c>
      <c r="G501" s="88">
        <v>43076</v>
      </c>
      <c r="H501" s="88">
        <v>43079</v>
      </c>
      <c r="I501" s="16">
        <f t="shared" si="15"/>
        <v>3</v>
      </c>
      <c r="J501" s="89">
        <v>437</v>
      </c>
    </row>
    <row r="502" spans="1:10">
      <c r="A502" s="85" t="s">
        <v>61</v>
      </c>
      <c r="B502" s="16" t="s">
        <v>20</v>
      </c>
      <c r="C502" s="16" t="s">
        <v>74</v>
      </c>
      <c r="D502" s="16" t="s">
        <v>536</v>
      </c>
      <c r="E502" s="86"/>
      <c r="F502" s="16" t="str">
        <f t="shared" si="14"/>
        <v>DECEMBRE</v>
      </c>
      <c r="G502" s="88">
        <v>43078</v>
      </c>
      <c r="H502" s="88">
        <v>43081</v>
      </c>
      <c r="I502" s="16">
        <f t="shared" si="15"/>
        <v>3</v>
      </c>
      <c r="J502" s="89">
        <v>454.08000000000004</v>
      </c>
    </row>
    <row r="503" spans="1:10">
      <c r="A503" s="85" t="s">
        <v>73</v>
      </c>
      <c r="B503" s="16" t="s">
        <v>20</v>
      </c>
      <c r="C503" s="16" t="s">
        <v>74</v>
      </c>
      <c r="D503" s="16" t="s">
        <v>537</v>
      </c>
      <c r="E503" s="86"/>
      <c r="F503" s="16" t="str">
        <f t="shared" si="14"/>
        <v>DECEMBRE</v>
      </c>
      <c r="G503" s="88">
        <v>43076</v>
      </c>
      <c r="H503" s="88">
        <v>43079</v>
      </c>
      <c r="I503" s="16">
        <f t="shared" si="15"/>
        <v>3</v>
      </c>
      <c r="J503" s="95">
        <v>457</v>
      </c>
    </row>
    <row r="504" spans="1:10">
      <c r="A504" s="85" t="s">
        <v>72</v>
      </c>
      <c r="B504" s="16" t="s">
        <v>20</v>
      </c>
      <c r="C504" s="16" t="s">
        <v>74</v>
      </c>
      <c r="D504" s="16" t="s">
        <v>538</v>
      </c>
      <c r="E504" s="86"/>
      <c r="F504" s="16" t="str">
        <f t="shared" si="14"/>
        <v>DECEMBRE</v>
      </c>
      <c r="G504" s="88">
        <v>43075</v>
      </c>
      <c r="H504" s="88">
        <v>43079</v>
      </c>
      <c r="I504" s="16">
        <f t="shared" si="15"/>
        <v>4</v>
      </c>
      <c r="J504" s="95">
        <v>466.71000000000004</v>
      </c>
    </row>
    <row r="505" spans="1:10">
      <c r="A505" s="85" t="s">
        <v>70</v>
      </c>
      <c r="B505" s="16" t="s">
        <v>20</v>
      </c>
      <c r="C505" s="16" t="s">
        <v>74</v>
      </c>
      <c r="D505" s="16" t="s">
        <v>539</v>
      </c>
      <c r="E505" s="86"/>
      <c r="F505" s="16" t="str">
        <f t="shared" si="14"/>
        <v>DECEMBRE</v>
      </c>
      <c r="G505" s="88">
        <v>43077</v>
      </c>
      <c r="H505" s="88">
        <v>43080</v>
      </c>
      <c r="I505" s="16">
        <f t="shared" si="15"/>
        <v>3</v>
      </c>
      <c r="J505" s="89">
        <v>484.46999999999991</v>
      </c>
    </row>
    <row r="506" spans="1:10">
      <c r="A506" s="85" t="s">
        <v>66</v>
      </c>
      <c r="B506" s="16" t="s">
        <v>20</v>
      </c>
      <c r="C506" s="16" t="s">
        <v>74</v>
      </c>
      <c r="D506" s="16" t="s">
        <v>540</v>
      </c>
      <c r="E506" s="86"/>
      <c r="F506" s="16" t="str">
        <f t="shared" si="14"/>
        <v>DECEMBRE</v>
      </c>
      <c r="G506" s="88">
        <v>43077</v>
      </c>
      <c r="H506" s="88">
        <v>43081</v>
      </c>
      <c r="I506" s="16">
        <f t="shared" si="15"/>
        <v>4</v>
      </c>
      <c r="J506" s="89">
        <v>490.41</v>
      </c>
    </row>
    <row r="507" spans="1:10">
      <c r="A507" s="85" t="s">
        <v>60</v>
      </c>
      <c r="B507" s="16" t="s">
        <v>20</v>
      </c>
      <c r="C507" s="86" t="s">
        <v>88</v>
      </c>
      <c r="D507" s="16" t="s">
        <v>541</v>
      </c>
      <c r="E507" s="86"/>
      <c r="F507" s="16" t="str">
        <f t="shared" si="14"/>
        <v>DECEMBRE</v>
      </c>
      <c r="G507" s="88">
        <v>43076</v>
      </c>
      <c r="H507" s="88">
        <v>43080</v>
      </c>
      <c r="I507" s="16">
        <f t="shared" si="15"/>
        <v>4</v>
      </c>
      <c r="J507" s="89">
        <v>506.1</v>
      </c>
    </row>
    <row r="508" spans="1:10">
      <c r="A508" s="85" t="s">
        <v>61</v>
      </c>
      <c r="B508" s="16" t="s">
        <v>20</v>
      </c>
      <c r="C508" s="16" t="s">
        <v>74</v>
      </c>
      <c r="D508" s="16" t="s">
        <v>542</v>
      </c>
      <c r="E508" s="86"/>
      <c r="F508" s="16" t="str">
        <f t="shared" si="14"/>
        <v>DECEMBRE</v>
      </c>
      <c r="G508" s="88">
        <v>43075</v>
      </c>
      <c r="H508" s="88">
        <v>43078</v>
      </c>
      <c r="I508" s="16">
        <f t="shared" si="15"/>
        <v>3</v>
      </c>
      <c r="J508" s="89">
        <v>748.31999999999994</v>
      </c>
    </row>
    <row r="509" spans="1:10">
      <c r="A509" s="85" t="s">
        <v>71</v>
      </c>
      <c r="B509" s="16" t="s">
        <v>22</v>
      </c>
      <c r="C509" s="16" t="s">
        <v>74</v>
      </c>
      <c r="D509" s="16" t="s">
        <v>543</v>
      </c>
      <c r="E509" s="86"/>
      <c r="F509" s="16" t="str">
        <f t="shared" si="14"/>
        <v>DECEMBRE</v>
      </c>
      <c r="G509" s="88">
        <v>43070</v>
      </c>
      <c r="H509" s="88">
        <v>43073</v>
      </c>
      <c r="I509" s="16">
        <f t="shared" si="15"/>
        <v>3</v>
      </c>
      <c r="J509" s="89">
        <v>73.36</v>
      </c>
    </row>
    <row r="510" spans="1:10">
      <c r="A510" s="85" t="s">
        <v>60</v>
      </c>
      <c r="B510" s="16" t="s">
        <v>22</v>
      </c>
      <c r="C510" s="16" t="s">
        <v>74</v>
      </c>
      <c r="D510" s="16" t="s">
        <v>544</v>
      </c>
      <c r="E510" s="86"/>
      <c r="F510" s="16" t="str">
        <f t="shared" si="14"/>
        <v>DECEMBRE</v>
      </c>
      <c r="G510" s="88">
        <v>43070</v>
      </c>
      <c r="H510" s="88">
        <v>43073</v>
      </c>
      <c r="I510" s="16">
        <f t="shared" si="15"/>
        <v>3</v>
      </c>
      <c r="J510" s="89">
        <v>49.84</v>
      </c>
    </row>
    <row r="511" spans="1:10">
      <c r="A511" s="85" t="s">
        <v>60</v>
      </c>
      <c r="B511" s="16" t="s">
        <v>22</v>
      </c>
      <c r="C511" s="16" t="s">
        <v>74</v>
      </c>
      <c r="D511" s="16" t="s">
        <v>545</v>
      </c>
      <c r="E511" s="86"/>
      <c r="F511" s="16" t="str">
        <f t="shared" si="14"/>
        <v>DECEMBRE</v>
      </c>
      <c r="G511" s="88">
        <v>43076</v>
      </c>
      <c r="H511" s="88">
        <v>43080</v>
      </c>
      <c r="I511" s="16">
        <f t="shared" si="15"/>
        <v>4</v>
      </c>
      <c r="J511" s="89">
        <v>178.66</v>
      </c>
    </row>
    <row r="512" spans="1:10">
      <c r="A512" s="85" t="s">
        <v>60</v>
      </c>
      <c r="B512" s="16" t="s">
        <v>21</v>
      </c>
      <c r="C512" s="86" t="s">
        <v>88</v>
      </c>
      <c r="D512" s="86" t="s">
        <v>546</v>
      </c>
      <c r="E512" s="86"/>
      <c r="F512" s="16" t="str">
        <f t="shared" si="14"/>
        <v>NOVEMBRE</v>
      </c>
      <c r="G512" s="88">
        <v>43068</v>
      </c>
      <c r="H512" s="88">
        <v>43070</v>
      </c>
      <c r="I512" s="16">
        <f t="shared" si="15"/>
        <v>2</v>
      </c>
      <c r="J512" s="95">
        <v>300</v>
      </c>
    </row>
    <row r="513" spans="1:10">
      <c r="A513" s="85" t="s">
        <v>60</v>
      </c>
      <c r="B513" s="16" t="s">
        <v>21</v>
      </c>
      <c r="C513" s="86" t="s">
        <v>88</v>
      </c>
      <c r="D513" s="86" t="s">
        <v>546</v>
      </c>
      <c r="E513" s="86"/>
      <c r="F513" s="16" t="str">
        <f t="shared" ref="F513:F515" si="16">IF(G513="","",CHOOSE(MONTH(G513),"JANVIER","FEVRIER","MARS","AVRIL","MAI","JUIN","JUILLET","AOUT","SEPTEMBRE","OCTOBRE","NOVEMBRE","DECEMBRE"))</f>
        <v>DECEMBRE</v>
      </c>
      <c r="G513" s="88">
        <v>43070</v>
      </c>
      <c r="H513" s="88">
        <v>43073</v>
      </c>
      <c r="I513" s="16">
        <f t="shared" si="15"/>
        <v>3</v>
      </c>
      <c r="J513" s="95">
        <v>300</v>
      </c>
    </row>
    <row r="514" spans="1:10">
      <c r="A514" s="85" t="s">
        <v>60</v>
      </c>
      <c r="B514" s="16" t="s">
        <v>21</v>
      </c>
      <c r="C514" s="86" t="s">
        <v>88</v>
      </c>
      <c r="D514" s="86" t="s">
        <v>546</v>
      </c>
      <c r="E514" s="86"/>
      <c r="F514" s="16" t="str">
        <f t="shared" si="16"/>
        <v>NOVEMBRE</v>
      </c>
      <c r="G514" s="88">
        <v>43068</v>
      </c>
      <c r="H514" s="88">
        <v>43070</v>
      </c>
      <c r="I514" s="16">
        <f t="shared" si="15"/>
        <v>2</v>
      </c>
      <c r="J514" s="95">
        <v>1000</v>
      </c>
    </row>
    <row r="515" spans="1:10" ht="12.75" customHeight="1">
      <c r="A515" s="85" t="s">
        <v>60</v>
      </c>
      <c r="B515" s="16" t="s">
        <v>21</v>
      </c>
      <c r="C515" s="86" t="s">
        <v>88</v>
      </c>
      <c r="D515" s="86" t="s">
        <v>546</v>
      </c>
      <c r="E515" s="86"/>
      <c r="F515" s="16" t="str">
        <f t="shared" si="16"/>
        <v>DECEMBRE</v>
      </c>
      <c r="G515" s="88">
        <v>43070</v>
      </c>
      <c r="H515" s="88">
        <v>43073</v>
      </c>
      <c r="I515" s="16">
        <f t="shared" si="15"/>
        <v>3</v>
      </c>
      <c r="J515" s="95">
        <v>1000</v>
      </c>
    </row>
  </sheetData>
  <autoFilter ref="A1:J1"/>
  <dataValidations count="2">
    <dataValidation type="list" allowBlank="1" showInputMessage="1" showErrorMessage="1" sqref="B2:B72">
      <formula1>Types</formula1>
    </dataValidation>
    <dataValidation type="list" allowBlank="1" showInputMessage="1" showErrorMessage="1" sqref="A2:A72">
      <formula1>Appartements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496"/>
  <sheetViews>
    <sheetView showGridLines="0" showZeros="0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1.25"/>
  <cols>
    <col min="1" max="1" width="16.7109375" style="17" bestFit="1" customWidth="1"/>
    <col min="2" max="2" width="16.7109375" style="17" customWidth="1"/>
    <col min="3" max="3" width="12.7109375" style="17" customWidth="1"/>
    <col min="4" max="4" width="28.7109375" style="17" customWidth="1"/>
    <col min="5" max="5" width="12.7109375" style="17" customWidth="1"/>
    <col min="6" max="12" width="11.7109375" style="17" customWidth="1"/>
    <col min="13" max="13" width="15.7109375" style="17" customWidth="1"/>
    <col min="14" max="16384" width="11.42578125" style="17"/>
  </cols>
  <sheetData>
    <row r="1" spans="1:13" ht="42" customHeight="1">
      <c r="A1" s="13" t="s">
        <v>12</v>
      </c>
      <c r="B1" s="11" t="s">
        <v>23</v>
      </c>
      <c r="C1" s="11" t="s">
        <v>19</v>
      </c>
      <c r="D1" s="11" t="s">
        <v>24</v>
      </c>
      <c r="E1" s="12" t="s">
        <v>29</v>
      </c>
      <c r="F1" s="13" t="s">
        <v>15</v>
      </c>
      <c r="G1" s="14" t="s">
        <v>16</v>
      </c>
      <c r="H1" s="10" t="s">
        <v>17</v>
      </c>
      <c r="I1" s="52" t="s">
        <v>27</v>
      </c>
      <c r="J1" s="53" t="s">
        <v>26</v>
      </c>
      <c r="K1" s="53" t="s">
        <v>25</v>
      </c>
      <c r="L1" s="54" t="s">
        <v>18</v>
      </c>
      <c r="M1" s="15" t="s">
        <v>51</v>
      </c>
    </row>
    <row r="2" spans="1:13">
      <c r="A2" s="85"/>
      <c r="B2" s="16"/>
      <c r="C2" s="86"/>
      <c r="D2" s="87"/>
      <c r="E2" s="16"/>
      <c r="F2" s="88"/>
      <c r="G2" s="88"/>
      <c r="H2" s="16"/>
      <c r="I2" s="89"/>
      <c r="J2" s="89"/>
      <c r="K2" s="89"/>
      <c r="L2" s="89"/>
      <c r="M2" s="89"/>
    </row>
    <row r="3" spans="1:13">
      <c r="A3" s="85"/>
      <c r="B3" s="16"/>
      <c r="C3" s="86"/>
      <c r="D3" s="87"/>
      <c r="E3" s="16"/>
      <c r="F3" s="88"/>
      <c r="G3" s="88"/>
      <c r="H3" s="16"/>
      <c r="I3" s="89"/>
      <c r="J3" s="89"/>
      <c r="K3" s="89"/>
      <c r="L3" s="89"/>
      <c r="M3" s="89"/>
    </row>
    <row r="4" spans="1:13">
      <c r="A4" s="85"/>
      <c r="B4" s="16"/>
      <c r="C4" s="86"/>
      <c r="D4" s="16"/>
      <c r="E4" s="16"/>
      <c r="F4" s="88"/>
      <c r="G4" s="88"/>
      <c r="H4" s="16"/>
      <c r="I4" s="89"/>
      <c r="J4" s="89"/>
      <c r="K4" s="89"/>
      <c r="L4" s="89"/>
      <c r="M4" s="89"/>
    </row>
    <row r="5" spans="1:13">
      <c r="A5" s="85"/>
      <c r="B5" s="16"/>
      <c r="C5" s="86"/>
      <c r="D5" s="16"/>
      <c r="E5" s="16"/>
      <c r="F5" s="88"/>
      <c r="G5" s="88"/>
      <c r="H5" s="16"/>
      <c r="I5" s="90"/>
      <c r="J5" s="90"/>
      <c r="K5" s="90"/>
      <c r="L5" s="90"/>
      <c r="M5" s="90"/>
    </row>
    <row r="6" spans="1:13">
      <c r="A6" s="85"/>
      <c r="B6" s="16"/>
      <c r="C6" s="86"/>
      <c r="D6" s="16"/>
      <c r="E6" s="16"/>
      <c r="F6" s="88"/>
      <c r="G6" s="88"/>
      <c r="H6" s="16"/>
      <c r="I6" s="89"/>
      <c r="J6" s="89"/>
      <c r="K6" s="89"/>
      <c r="L6" s="89"/>
      <c r="M6" s="89"/>
    </row>
    <row r="7" spans="1:13">
      <c r="A7" s="85"/>
      <c r="B7" s="16"/>
      <c r="C7" s="86"/>
      <c r="D7" s="16"/>
      <c r="E7" s="16"/>
      <c r="F7" s="88"/>
      <c r="G7" s="88"/>
      <c r="H7" s="16"/>
      <c r="I7" s="89"/>
      <c r="J7" s="89"/>
      <c r="K7" s="89"/>
      <c r="L7" s="89"/>
      <c r="M7" s="89"/>
    </row>
    <row r="8" spans="1:13">
      <c r="A8" s="85"/>
      <c r="B8" s="16"/>
      <c r="C8" s="86"/>
      <c r="D8" s="16"/>
      <c r="E8" s="16"/>
      <c r="F8" s="88"/>
      <c r="G8" s="88"/>
      <c r="H8" s="16"/>
      <c r="I8" s="89"/>
      <c r="J8" s="89"/>
      <c r="K8" s="89"/>
      <c r="L8" s="89"/>
      <c r="M8" s="89"/>
    </row>
    <row r="9" spans="1:13">
      <c r="A9" s="85"/>
      <c r="B9" s="16"/>
      <c r="C9" s="86"/>
      <c r="D9" s="16"/>
      <c r="E9" s="16"/>
      <c r="F9" s="88"/>
      <c r="G9" s="88"/>
      <c r="H9" s="16"/>
      <c r="I9" s="89"/>
      <c r="J9" s="89"/>
      <c r="K9" s="89"/>
      <c r="L9" s="89"/>
      <c r="M9" s="89"/>
    </row>
    <row r="10" spans="1:13">
      <c r="A10" s="85"/>
      <c r="B10" s="16"/>
      <c r="C10" s="86"/>
      <c r="D10" s="16"/>
      <c r="E10" s="16"/>
      <c r="F10" s="88"/>
      <c r="G10" s="88"/>
      <c r="H10" s="16"/>
      <c r="I10" s="89"/>
      <c r="J10" s="89"/>
      <c r="K10" s="89"/>
      <c r="L10" s="89"/>
      <c r="M10" s="89"/>
    </row>
    <row r="11" spans="1:13">
      <c r="A11" s="85"/>
      <c r="B11" s="16"/>
      <c r="C11" s="86"/>
      <c r="D11" s="16"/>
      <c r="E11" s="16"/>
      <c r="F11" s="88"/>
      <c r="G11" s="88"/>
      <c r="H11" s="16"/>
      <c r="I11" s="89"/>
      <c r="J11" s="89"/>
      <c r="K11" s="89"/>
      <c r="L11" s="89"/>
      <c r="M11" s="89"/>
    </row>
    <row r="12" spans="1:13">
      <c r="A12" s="85"/>
      <c r="B12" s="16"/>
      <c r="C12" s="86"/>
      <c r="D12" s="16"/>
      <c r="E12" s="16"/>
      <c r="F12" s="88"/>
      <c r="G12" s="88"/>
      <c r="H12" s="16"/>
      <c r="I12" s="91"/>
      <c r="J12" s="91"/>
      <c r="K12" s="91"/>
      <c r="L12" s="91"/>
      <c r="M12" s="91"/>
    </row>
    <row r="13" spans="1:13">
      <c r="A13" s="85"/>
      <c r="B13" s="16"/>
      <c r="C13" s="86"/>
      <c r="D13" s="16"/>
      <c r="E13" s="16"/>
      <c r="F13" s="88"/>
      <c r="G13" s="88"/>
      <c r="H13" s="16"/>
      <c r="I13" s="91"/>
      <c r="J13" s="91"/>
      <c r="K13" s="91"/>
      <c r="L13" s="91"/>
      <c r="M13" s="91"/>
    </row>
    <row r="14" spans="1:13">
      <c r="A14" s="85"/>
      <c r="B14" s="16"/>
      <c r="C14" s="86"/>
      <c r="D14" s="16"/>
      <c r="E14" s="16"/>
      <c r="F14" s="88"/>
      <c r="G14" s="88"/>
      <c r="H14" s="16"/>
      <c r="I14" s="89"/>
      <c r="J14" s="89"/>
      <c r="K14" s="89"/>
      <c r="L14" s="89"/>
      <c r="M14" s="89"/>
    </row>
    <row r="15" spans="1:13">
      <c r="A15" s="85"/>
      <c r="B15" s="16"/>
      <c r="C15" s="86"/>
      <c r="D15" s="16"/>
      <c r="E15" s="16"/>
      <c r="F15" s="88"/>
      <c r="G15" s="88"/>
      <c r="H15" s="16"/>
      <c r="I15" s="89"/>
      <c r="J15" s="89"/>
      <c r="K15" s="89"/>
      <c r="L15" s="89"/>
      <c r="M15" s="89"/>
    </row>
    <row r="16" spans="1:13">
      <c r="A16" s="85"/>
      <c r="B16" s="16"/>
      <c r="C16" s="86"/>
      <c r="D16" s="16"/>
      <c r="E16" s="16"/>
      <c r="F16" s="88"/>
      <c r="G16" s="88"/>
      <c r="H16" s="16"/>
      <c r="I16" s="91"/>
      <c r="J16" s="91"/>
      <c r="K16" s="91"/>
      <c r="L16" s="91"/>
      <c r="M16" s="91"/>
    </row>
    <row r="17" spans="1:13">
      <c r="A17" s="85"/>
      <c r="B17" s="16"/>
      <c r="C17" s="86"/>
      <c r="D17" s="16"/>
      <c r="E17" s="16"/>
      <c r="F17" s="88"/>
      <c r="G17" s="88"/>
      <c r="H17" s="16"/>
      <c r="I17" s="91"/>
      <c r="J17" s="91"/>
      <c r="K17" s="91"/>
      <c r="L17" s="91"/>
      <c r="M17" s="91"/>
    </row>
    <row r="18" spans="1:13">
      <c r="A18" s="85"/>
      <c r="B18" s="16"/>
      <c r="C18" s="86"/>
      <c r="D18" s="16"/>
      <c r="E18" s="16"/>
      <c r="F18" s="88"/>
      <c r="G18" s="88"/>
      <c r="H18" s="16"/>
      <c r="I18" s="91"/>
      <c r="J18" s="91"/>
      <c r="K18" s="91"/>
      <c r="L18" s="91"/>
      <c r="M18" s="91"/>
    </row>
    <row r="19" spans="1:13">
      <c r="A19" s="85"/>
      <c r="B19" s="16"/>
      <c r="C19" s="86"/>
      <c r="D19" s="16"/>
      <c r="E19" s="16"/>
      <c r="F19" s="88"/>
      <c r="G19" s="88"/>
      <c r="H19" s="16"/>
      <c r="I19" s="89"/>
      <c r="J19" s="89"/>
      <c r="K19" s="89"/>
      <c r="L19" s="89"/>
      <c r="M19" s="89"/>
    </row>
    <row r="20" spans="1:13">
      <c r="A20" s="85"/>
      <c r="B20" s="16"/>
      <c r="C20" s="86"/>
      <c r="D20" s="16"/>
      <c r="E20" s="16"/>
      <c r="F20" s="88"/>
      <c r="G20" s="88"/>
      <c r="H20" s="16"/>
      <c r="I20" s="89"/>
      <c r="J20" s="89"/>
      <c r="K20" s="89"/>
      <c r="L20" s="89"/>
      <c r="M20" s="89"/>
    </row>
    <row r="21" spans="1:13">
      <c r="A21" s="85"/>
      <c r="B21" s="16"/>
      <c r="C21" s="86"/>
      <c r="D21" s="16"/>
      <c r="E21" s="16"/>
      <c r="F21" s="88"/>
      <c r="G21" s="88"/>
      <c r="H21" s="16"/>
      <c r="I21" s="89"/>
      <c r="J21" s="89"/>
      <c r="K21" s="89"/>
      <c r="L21" s="89"/>
      <c r="M21" s="89"/>
    </row>
    <row r="22" spans="1:13">
      <c r="A22" s="85"/>
      <c r="B22" s="16"/>
      <c r="C22" s="86"/>
      <c r="D22" s="16"/>
      <c r="E22" s="16"/>
      <c r="F22" s="88"/>
      <c r="G22" s="88"/>
      <c r="H22" s="16"/>
      <c r="I22" s="89"/>
      <c r="J22" s="89"/>
      <c r="K22" s="89"/>
      <c r="L22" s="89"/>
      <c r="M22" s="89"/>
    </row>
    <row r="23" spans="1:13">
      <c r="A23" s="85"/>
      <c r="B23" s="16"/>
      <c r="C23" s="86"/>
      <c r="D23" s="16"/>
      <c r="E23" s="16"/>
      <c r="F23" s="88"/>
      <c r="G23" s="88"/>
      <c r="H23" s="16"/>
      <c r="I23" s="89"/>
      <c r="J23" s="89"/>
      <c r="K23" s="89"/>
      <c r="L23" s="89"/>
      <c r="M23" s="89"/>
    </row>
    <row r="24" spans="1:13">
      <c r="A24" s="85"/>
      <c r="B24" s="16"/>
      <c r="C24" s="86"/>
      <c r="D24" s="16"/>
      <c r="E24" s="16"/>
      <c r="F24" s="92"/>
      <c r="G24" s="88"/>
      <c r="H24" s="16"/>
      <c r="I24" s="93"/>
      <c r="J24" s="93"/>
      <c r="K24" s="93"/>
      <c r="L24" s="93"/>
      <c r="M24" s="93"/>
    </row>
    <row r="25" spans="1:13">
      <c r="A25" s="85"/>
      <c r="B25" s="16"/>
      <c r="C25" s="86"/>
      <c r="D25" s="16"/>
      <c r="E25" s="16"/>
      <c r="F25" s="94"/>
      <c r="G25" s="94"/>
      <c r="H25" s="16"/>
      <c r="I25" s="95"/>
      <c r="J25" s="95"/>
      <c r="K25" s="95"/>
      <c r="L25" s="95"/>
      <c r="M25" s="95"/>
    </row>
    <row r="26" spans="1:13">
      <c r="A26" s="85"/>
      <c r="B26" s="16"/>
      <c r="C26" s="86"/>
      <c r="D26" s="16"/>
      <c r="E26" s="16"/>
      <c r="F26" s="92"/>
      <c r="G26" s="88"/>
      <c r="H26" s="16"/>
      <c r="I26" s="93"/>
      <c r="J26" s="93"/>
      <c r="K26" s="93"/>
      <c r="L26" s="93"/>
      <c r="M26" s="93"/>
    </row>
    <row r="27" spans="1:13">
      <c r="A27" s="85"/>
      <c r="B27" s="16"/>
      <c r="C27" s="86"/>
      <c r="D27" s="16"/>
      <c r="E27" s="16"/>
      <c r="F27" s="92"/>
      <c r="G27" s="88"/>
      <c r="H27" s="16"/>
      <c r="I27" s="93"/>
      <c r="J27" s="93"/>
      <c r="K27" s="93"/>
      <c r="L27" s="93"/>
      <c r="M27" s="93"/>
    </row>
    <row r="28" spans="1:13">
      <c r="A28" s="85"/>
      <c r="B28" s="16"/>
      <c r="C28" s="86"/>
      <c r="D28" s="16"/>
      <c r="E28" s="16"/>
      <c r="F28" s="92"/>
      <c r="G28" s="88"/>
      <c r="H28" s="16"/>
      <c r="I28" s="93"/>
      <c r="J28" s="93"/>
      <c r="K28" s="93"/>
      <c r="L28" s="93"/>
      <c r="M28" s="93"/>
    </row>
    <row r="29" spans="1:13">
      <c r="A29" s="85"/>
      <c r="B29" s="16"/>
      <c r="C29" s="86"/>
      <c r="D29" s="16"/>
      <c r="E29" s="16"/>
      <c r="F29" s="88"/>
      <c r="G29" s="88"/>
      <c r="H29" s="16"/>
      <c r="I29" s="91"/>
      <c r="J29" s="91"/>
      <c r="K29" s="91"/>
      <c r="L29" s="91"/>
      <c r="M29" s="91"/>
    </row>
    <row r="30" spans="1:13">
      <c r="A30" s="85"/>
      <c r="B30" s="16"/>
      <c r="C30" s="86"/>
      <c r="D30" s="96"/>
      <c r="E30" s="16"/>
      <c r="F30" s="92"/>
      <c r="G30" s="88"/>
      <c r="H30" s="16"/>
      <c r="I30" s="93"/>
      <c r="J30" s="93"/>
      <c r="K30" s="93"/>
      <c r="L30" s="93"/>
      <c r="M30" s="93"/>
    </row>
    <row r="31" spans="1:13">
      <c r="A31" s="85"/>
      <c r="B31" s="16"/>
      <c r="C31" s="86"/>
      <c r="D31" s="96"/>
      <c r="E31" s="16"/>
      <c r="F31" s="92"/>
      <c r="G31" s="88"/>
      <c r="H31" s="16"/>
      <c r="I31" s="93"/>
      <c r="J31" s="93"/>
      <c r="K31" s="93"/>
      <c r="L31" s="93"/>
      <c r="M31" s="93"/>
    </row>
    <row r="32" spans="1:13">
      <c r="A32" s="85"/>
      <c r="B32" s="16"/>
      <c r="C32" s="86"/>
      <c r="D32" s="16"/>
      <c r="E32" s="16"/>
      <c r="F32" s="88"/>
      <c r="G32" s="88"/>
      <c r="H32" s="16"/>
      <c r="I32" s="91"/>
      <c r="J32" s="91"/>
      <c r="K32" s="91"/>
      <c r="L32" s="91"/>
      <c r="M32" s="91"/>
    </row>
    <row r="33" spans="1:13">
      <c r="A33" s="85"/>
      <c r="B33" s="16"/>
      <c r="C33" s="86"/>
      <c r="D33" s="86"/>
      <c r="E33" s="16"/>
      <c r="F33" s="94"/>
      <c r="G33" s="88"/>
      <c r="H33" s="16"/>
      <c r="I33" s="89"/>
      <c r="J33" s="89"/>
      <c r="K33" s="89"/>
      <c r="L33" s="89"/>
      <c r="M33" s="89"/>
    </row>
    <row r="34" spans="1:13">
      <c r="A34" s="85"/>
      <c r="B34" s="16"/>
      <c r="C34" s="86"/>
      <c r="D34" s="96"/>
      <c r="E34" s="16"/>
      <c r="F34" s="88"/>
      <c r="G34" s="88"/>
      <c r="H34" s="16"/>
      <c r="I34" s="89"/>
      <c r="J34" s="89"/>
      <c r="K34" s="89"/>
      <c r="L34" s="89"/>
      <c r="M34" s="89"/>
    </row>
    <row r="35" spans="1:13">
      <c r="A35" s="85"/>
      <c r="B35" s="16"/>
      <c r="C35" s="86"/>
      <c r="D35" s="96"/>
      <c r="E35" s="16"/>
      <c r="F35" s="88"/>
      <c r="G35" s="88"/>
      <c r="H35" s="16"/>
      <c r="I35" s="89"/>
      <c r="J35" s="89"/>
      <c r="K35" s="89"/>
      <c r="L35" s="89"/>
      <c r="M35" s="89"/>
    </row>
    <row r="36" spans="1:13">
      <c r="A36" s="85"/>
      <c r="B36" s="16"/>
      <c r="C36" s="86"/>
      <c r="D36" s="86"/>
      <c r="E36" s="16"/>
      <c r="F36" s="94"/>
      <c r="G36" s="88"/>
      <c r="H36" s="16"/>
      <c r="I36" s="89"/>
      <c r="J36" s="89"/>
      <c r="K36" s="89"/>
      <c r="L36" s="89"/>
      <c r="M36" s="89"/>
    </row>
    <row r="37" spans="1:13">
      <c r="A37" s="85"/>
      <c r="B37" s="16"/>
      <c r="C37" s="86"/>
      <c r="D37" s="96"/>
      <c r="E37" s="16"/>
      <c r="F37" s="94"/>
      <c r="G37" s="88"/>
      <c r="H37" s="16"/>
      <c r="I37" s="89"/>
      <c r="J37" s="89"/>
      <c r="K37" s="89"/>
      <c r="L37" s="89"/>
      <c r="M37" s="89"/>
    </row>
    <row r="38" spans="1:13">
      <c r="A38" s="85"/>
      <c r="B38" s="16"/>
      <c r="C38" s="86"/>
      <c r="D38" s="96"/>
      <c r="E38" s="16"/>
      <c r="F38" s="94"/>
      <c r="G38" s="88"/>
      <c r="H38" s="16"/>
      <c r="I38" s="89"/>
      <c r="J38" s="89"/>
      <c r="K38" s="89"/>
      <c r="L38" s="89"/>
      <c r="M38" s="89"/>
    </row>
    <row r="39" spans="1:13">
      <c r="A39" s="85"/>
      <c r="B39" s="16"/>
      <c r="C39" s="86"/>
      <c r="D39" s="96"/>
      <c r="E39" s="16"/>
      <c r="F39" s="94"/>
      <c r="G39" s="88"/>
      <c r="H39" s="16"/>
      <c r="I39" s="89"/>
      <c r="J39" s="89"/>
      <c r="K39" s="89"/>
      <c r="L39" s="89"/>
      <c r="M39" s="89"/>
    </row>
    <row r="40" spans="1:13">
      <c r="A40" s="85"/>
      <c r="B40" s="16"/>
      <c r="C40" s="86"/>
      <c r="D40" s="96"/>
      <c r="E40" s="16"/>
      <c r="F40" s="92"/>
      <c r="G40" s="88"/>
      <c r="H40" s="16"/>
      <c r="I40" s="93"/>
      <c r="J40" s="93"/>
      <c r="K40" s="93"/>
      <c r="L40" s="93"/>
      <c r="M40" s="93"/>
    </row>
    <row r="41" spans="1:13">
      <c r="A41" s="85"/>
      <c r="B41" s="16"/>
      <c r="C41" s="86"/>
      <c r="D41" s="96"/>
      <c r="E41" s="16"/>
      <c r="F41" s="94"/>
      <c r="G41" s="88"/>
      <c r="H41" s="16"/>
      <c r="I41" s="89"/>
      <c r="J41" s="89"/>
      <c r="K41" s="89"/>
      <c r="L41" s="89"/>
      <c r="M41" s="89"/>
    </row>
    <row r="42" spans="1:13">
      <c r="A42" s="85"/>
      <c r="B42" s="16"/>
      <c r="C42" s="86"/>
      <c r="D42" s="86"/>
      <c r="E42" s="16"/>
      <c r="F42" s="94"/>
      <c r="G42" s="94"/>
      <c r="H42" s="16"/>
      <c r="I42" s="95"/>
      <c r="J42" s="95"/>
      <c r="K42" s="95"/>
      <c r="L42" s="95"/>
      <c r="M42" s="95"/>
    </row>
    <row r="43" spans="1:13">
      <c r="A43" s="85"/>
      <c r="B43" s="16"/>
      <c r="C43" s="86"/>
      <c r="D43" s="16"/>
      <c r="E43" s="16"/>
      <c r="F43" s="94"/>
      <c r="G43" s="88"/>
      <c r="H43" s="16"/>
      <c r="I43" s="89"/>
      <c r="J43" s="89"/>
      <c r="K43" s="89"/>
      <c r="L43" s="89"/>
      <c r="M43" s="89"/>
    </row>
    <row r="44" spans="1:13">
      <c r="A44" s="85"/>
      <c r="B44" s="16"/>
      <c r="C44" s="86"/>
      <c r="D44" s="96"/>
      <c r="E44" s="16"/>
      <c r="F44" s="94"/>
      <c r="G44" s="88"/>
      <c r="H44" s="16"/>
      <c r="I44" s="89"/>
      <c r="J44" s="89"/>
      <c r="K44" s="89"/>
      <c r="L44" s="89"/>
      <c r="M44" s="89"/>
    </row>
    <row r="45" spans="1:13">
      <c r="A45" s="85"/>
      <c r="B45" s="16"/>
      <c r="C45" s="86"/>
      <c r="D45" s="96"/>
      <c r="E45" s="16"/>
      <c r="F45" s="88"/>
      <c r="G45" s="88"/>
      <c r="H45" s="16"/>
      <c r="I45" s="91"/>
      <c r="J45" s="91"/>
      <c r="K45" s="91"/>
      <c r="L45" s="91"/>
      <c r="M45" s="91"/>
    </row>
    <row r="46" spans="1:13">
      <c r="A46" s="85"/>
      <c r="B46" s="16"/>
      <c r="C46" s="86"/>
      <c r="D46" s="96"/>
      <c r="E46" s="16"/>
      <c r="F46" s="92"/>
      <c r="G46" s="88"/>
      <c r="H46" s="16"/>
      <c r="I46" s="93"/>
      <c r="J46" s="93"/>
      <c r="K46" s="93"/>
      <c r="L46" s="93"/>
      <c r="M46" s="93"/>
    </row>
    <row r="47" spans="1:13">
      <c r="A47" s="85"/>
      <c r="B47" s="16"/>
      <c r="C47" s="86"/>
      <c r="D47" s="86"/>
      <c r="E47" s="16"/>
      <c r="F47" s="88"/>
      <c r="G47" s="88"/>
      <c r="H47" s="16"/>
      <c r="I47" s="89"/>
      <c r="J47" s="89"/>
      <c r="K47" s="89"/>
      <c r="L47" s="89"/>
      <c r="M47" s="89"/>
    </row>
    <row r="48" spans="1:13">
      <c r="A48" s="85"/>
      <c r="B48" s="16"/>
      <c r="C48" s="86"/>
      <c r="D48" s="16"/>
      <c r="E48" s="16"/>
      <c r="F48" s="94"/>
      <c r="G48" s="88"/>
      <c r="H48" s="16"/>
      <c r="I48" s="89"/>
      <c r="J48" s="89"/>
      <c r="K48" s="89"/>
      <c r="L48" s="89"/>
      <c r="M48" s="89"/>
    </row>
    <row r="49" spans="1:13">
      <c r="A49" s="85"/>
      <c r="B49" s="16"/>
      <c r="C49" s="86"/>
      <c r="D49" s="96"/>
      <c r="E49" s="16"/>
      <c r="F49" s="92"/>
      <c r="G49" s="88"/>
      <c r="H49" s="16"/>
      <c r="I49" s="93"/>
      <c r="J49" s="93"/>
      <c r="K49" s="93"/>
      <c r="L49" s="93"/>
      <c r="M49" s="93"/>
    </row>
    <row r="50" spans="1:13">
      <c r="A50" s="85"/>
      <c r="B50" s="16"/>
      <c r="C50" s="86"/>
      <c r="D50" s="16"/>
      <c r="E50" s="16"/>
      <c r="F50" s="88"/>
      <c r="G50" s="88"/>
      <c r="H50" s="16"/>
      <c r="I50" s="89"/>
      <c r="J50" s="89"/>
      <c r="K50" s="89"/>
      <c r="L50" s="89"/>
      <c r="M50" s="89"/>
    </row>
    <row r="51" spans="1:13">
      <c r="A51" s="85"/>
      <c r="B51" s="16"/>
      <c r="C51" s="86"/>
      <c r="D51" s="96"/>
      <c r="E51" s="16"/>
      <c r="F51" s="88"/>
      <c r="G51" s="88"/>
      <c r="H51" s="16"/>
      <c r="I51" s="89"/>
      <c r="J51" s="89"/>
      <c r="K51" s="89"/>
      <c r="L51" s="89"/>
      <c r="M51" s="89"/>
    </row>
    <row r="52" spans="1:13">
      <c r="A52" s="85"/>
      <c r="B52" s="16"/>
      <c r="C52" s="86"/>
      <c r="D52" s="96"/>
      <c r="E52" s="16"/>
      <c r="F52" s="94"/>
      <c r="G52" s="88"/>
      <c r="H52" s="16"/>
      <c r="I52" s="89"/>
      <c r="J52" s="89"/>
      <c r="K52" s="89"/>
      <c r="L52" s="89"/>
      <c r="M52" s="89"/>
    </row>
    <row r="53" spans="1:13">
      <c r="A53" s="85"/>
      <c r="B53" s="16"/>
      <c r="C53" s="86"/>
      <c r="D53" s="96"/>
      <c r="E53" s="16"/>
      <c r="F53" s="94"/>
      <c r="G53" s="88"/>
      <c r="H53" s="16"/>
      <c r="I53" s="95"/>
      <c r="J53" s="95"/>
      <c r="K53" s="95"/>
      <c r="L53" s="95"/>
      <c r="M53" s="95"/>
    </row>
    <row r="54" spans="1:13">
      <c r="A54" s="85"/>
      <c r="B54" s="16"/>
      <c r="C54" s="86"/>
      <c r="D54" s="96"/>
      <c r="E54" s="16"/>
      <c r="F54" s="88"/>
      <c r="G54" s="88"/>
      <c r="H54" s="16"/>
      <c r="I54" s="89"/>
      <c r="J54" s="89"/>
      <c r="K54" s="89"/>
      <c r="L54" s="89"/>
      <c r="M54" s="89"/>
    </row>
    <row r="55" spans="1:13">
      <c r="A55" s="85"/>
      <c r="B55" s="16"/>
      <c r="C55" s="86"/>
      <c r="D55" s="86"/>
      <c r="E55" s="16"/>
      <c r="F55" s="88"/>
      <c r="G55" s="88"/>
      <c r="H55" s="16"/>
      <c r="I55" s="91"/>
      <c r="J55" s="91"/>
      <c r="K55" s="91"/>
      <c r="L55" s="91"/>
      <c r="M55" s="91"/>
    </row>
    <row r="56" spans="1:13">
      <c r="A56" s="85"/>
      <c r="B56" s="16"/>
      <c r="C56" s="86"/>
      <c r="D56" s="86"/>
      <c r="E56" s="16"/>
      <c r="F56" s="94"/>
      <c r="G56" s="88"/>
      <c r="H56" s="16"/>
      <c r="I56" s="89"/>
      <c r="J56" s="89"/>
      <c r="K56" s="89"/>
      <c r="L56" s="89"/>
      <c r="M56" s="89"/>
    </row>
    <row r="57" spans="1:13">
      <c r="A57" s="85"/>
      <c r="B57" s="16"/>
      <c r="C57" s="86"/>
      <c r="D57" s="16"/>
      <c r="E57" s="16"/>
      <c r="F57" s="92"/>
      <c r="G57" s="88"/>
      <c r="H57" s="16"/>
      <c r="I57" s="89"/>
      <c r="J57" s="89"/>
      <c r="K57" s="89"/>
      <c r="L57" s="89"/>
      <c r="M57" s="89"/>
    </row>
    <row r="58" spans="1:13">
      <c r="A58" s="85"/>
      <c r="B58" s="16"/>
      <c r="C58" s="86"/>
      <c r="D58" s="16"/>
      <c r="E58" s="16"/>
      <c r="F58" s="94"/>
      <c r="G58" s="88"/>
      <c r="H58" s="16"/>
      <c r="I58" s="89"/>
      <c r="J58" s="89"/>
      <c r="K58" s="89"/>
      <c r="L58" s="89"/>
      <c r="M58" s="89"/>
    </row>
    <row r="59" spans="1:13">
      <c r="A59" s="85"/>
      <c r="B59" s="16"/>
      <c r="C59" s="86"/>
      <c r="D59" s="16"/>
      <c r="E59" s="16"/>
      <c r="F59" s="94"/>
      <c r="G59" s="88"/>
      <c r="H59" s="16"/>
      <c r="I59" s="95"/>
      <c r="J59" s="95"/>
      <c r="K59" s="95"/>
      <c r="L59" s="95"/>
      <c r="M59" s="95"/>
    </row>
    <row r="60" spans="1:13">
      <c r="A60" s="85"/>
      <c r="B60" s="16"/>
      <c r="C60" s="86"/>
      <c r="D60" s="96"/>
      <c r="E60" s="16"/>
      <c r="F60" s="88"/>
      <c r="G60" s="88"/>
      <c r="H60" s="16"/>
      <c r="I60" s="89"/>
      <c r="J60" s="89"/>
      <c r="K60" s="89"/>
      <c r="L60" s="89"/>
      <c r="M60" s="89"/>
    </row>
    <row r="61" spans="1:13">
      <c r="A61" s="85"/>
      <c r="B61" s="16"/>
      <c r="C61" s="86"/>
      <c r="D61" s="96"/>
      <c r="E61" s="16"/>
      <c r="F61" s="92"/>
      <c r="G61" s="88"/>
      <c r="H61" s="16"/>
      <c r="I61" s="89"/>
      <c r="J61" s="89"/>
      <c r="K61" s="89"/>
      <c r="L61" s="89"/>
      <c r="M61" s="89"/>
    </row>
    <row r="62" spans="1:13">
      <c r="A62" s="85"/>
      <c r="B62" s="16"/>
      <c r="C62" s="86"/>
      <c r="D62" s="86"/>
      <c r="E62" s="16"/>
      <c r="F62" s="92"/>
      <c r="G62" s="88"/>
      <c r="H62" s="16"/>
      <c r="I62" s="89"/>
      <c r="J62" s="89"/>
      <c r="K62" s="89"/>
      <c r="L62" s="89"/>
      <c r="M62" s="89"/>
    </row>
    <row r="63" spans="1:13">
      <c r="A63" s="85"/>
      <c r="B63" s="16"/>
      <c r="C63" s="86"/>
      <c r="D63" s="16"/>
      <c r="E63" s="16"/>
      <c r="F63" s="88"/>
      <c r="G63" s="88"/>
      <c r="H63" s="16"/>
      <c r="I63" s="89"/>
      <c r="J63" s="89"/>
      <c r="K63" s="89"/>
      <c r="L63" s="89"/>
      <c r="M63" s="89"/>
    </row>
    <row r="64" spans="1:13">
      <c r="A64" s="85"/>
      <c r="B64" s="16"/>
      <c r="C64" s="86"/>
      <c r="D64" s="86"/>
      <c r="E64" s="16"/>
      <c r="F64" s="88"/>
      <c r="G64" s="88"/>
      <c r="H64" s="16"/>
      <c r="I64" s="89"/>
      <c r="J64" s="89"/>
      <c r="K64" s="89"/>
      <c r="L64" s="89"/>
      <c r="M64" s="89"/>
    </row>
    <row r="65" spans="1:13">
      <c r="A65" s="85"/>
      <c r="B65" s="16"/>
      <c r="C65" s="86"/>
      <c r="D65" s="86"/>
      <c r="E65" s="16"/>
      <c r="F65" s="94"/>
      <c r="G65" s="88"/>
      <c r="H65" s="16"/>
      <c r="I65" s="89"/>
      <c r="J65" s="89"/>
      <c r="K65" s="89"/>
      <c r="L65" s="89"/>
      <c r="M65" s="89"/>
    </row>
    <row r="66" spans="1:13">
      <c r="A66" s="85"/>
      <c r="B66" s="16"/>
      <c r="C66" s="86"/>
      <c r="D66" s="86"/>
      <c r="E66" s="16"/>
      <c r="F66" s="92"/>
      <c r="G66" s="88"/>
      <c r="H66" s="16"/>
      <c r="I66" s="89"/>
      <c r="J66" s="89"/>
      <c r="K66" s="89"/>
      <c r="L66" s="89"/>
      <c r="M66" s="89"/>
    </row>
    <row r="67" spans="1:13">
      <c r="A67" s="85"/>
      <c r="B67" s="16"/>
      <c r="C67" s="86"/>
      <c r="D67" s="86"/>
      <c r="E67" s="16"/>
      <c r="F67" s="88"/>
      <c r="G67" s="88"/>
      <c r="H67" s="16"/>
      <c r="I67" s="89"/>
      <c r="J67" s="89"/>
      <c r="K67" s="89"/>
      <c r="L67" s="89"/>
      <c r="M67" s="89"/>
    </row>
    <row r="68" spans="1:13">
      <c r="A68" s="85"/>
      <c r="B68" s="16"/>
      <c r="C68" s="86"/>
      <c r="D68" s="86"/>
      <c r="E68" s="16"/>
      <c r="F68" s="92"/>
      <c r="G68" s="88"/>
      <c r="H68" s="16"/>
      <c r="I68" s="93"/>
      <c r="J68" s="93"/>
      <c r="K68" s="93"/>
      <c r="L68" s="93"/>
      <c r="M68" s="93"/>
    </row>
    <row r="69" spans="1:13">
      <c r="A69" s="85"/>
      <c r="B69" s="16"/>
      <c r="C69" s="86"/>
      <c r="D69" s="86"/>
      <c r="E69" s="16"/>
      <c r="F69" s="92"/>
      <c r="G69" s="88"/>
      <c r="H69" s="16"/>
      <c r="I69" s="93"/>
      <c r="J69" s="93"/>
      <c r="K69" s="93"/>
      <c r="L69" s="93"/>
      <c r="M69" s="93"/>
    </row>
    <row r="70" spans="1:13">
      <c r="A70" s="85"/>
      <c r="B70" s="16"/>
      <c r="C70" s="86"/>
      <c r="D70" s="86"/>
      <c r="E70" s="16"/>
      <c r="F70" s="92"/>
      <c r="G70" s="88"/>
      <c r="H70" s="16"/>
      <c r="I70" s="93"/>
      <c r="J70" s="93"/>
      <c r="K70" s="93"/>
      <c r="L70" s="93"/>
      <c r="M70" s="93"/>
    </row>
    <row r="71" spans="1:13">
      <c r="A71" s="85"/>
      <c r="B71" s="16"/>
      <c r="C71" s="86"/>
      <c r="D71" s="86"/>
      <c r="E71" s="16"/>
      <c r="F71" s="92"/>
      <c r="G71" s="88"/>
      <c r="H71" s="16"/>
      <c r="I71" s="89"/>
      <c r="J71" s="89"/>
      <c r="K71" s="89"/>
      <c r="L71" s="89"/>
      <c r="M71" s="89"/>
    </row>
    <row r="72" spans="1:13">
      <c r="A72" s="85"/>
      <c r="B72" s="16"/>
      <c r="C72" s="86"/>
      <c r="D72" s="86"/>
      <c r="E72" s="16"/>
      <c r="F72" s="94"/>
      <c r="G72" s="88"/>
      <c r="H72" s="16"/>
      <c r="I72" s="89"/>
      <c r="J72" s="89"/>
      <c r="K72" s="89"/>
      <c r="L72" s="89"/>
      <c r="M72" s="89"/>
    </row>
    <row r="73" spans="1:13">
      <c r="A73" s="85"/>
      <c r="B73" s="16"/>
      <c r="C73" s="86"/>
      <c r="D73" s="86"/>
      <c r="E73" s="16"/>
      <c r="F73" s="88"/>
      <c r="G73" s="88"/>
      <c r="H73" s="16"/>
      <c r="I73" s="91"/>
      <c r="J73" s="91"/>
      <c r="K73" s="91"/>
      <c r="L73" s="91"/>
      <c r="M73" s="91"/>
    </row>
    <row r="74" spans="1:13">
      <c r="A74" s="85"/>
      <c r="B74" s="16"/>
      <c r="C74" s="86"/>
      <c r="D74" s="86"/>
      <c r="E74" s="16"/>
      <c r="F74" s="94"/>
      <c r="G74" s="88"/>
      <c r="H74" s="16"/>
      <c r="I74" s="95"/>
      <c r="J74" s="95"/>
      <c r="K74" s="95"/>
      <c r="L74" s="95"/>
      <c r="M74" s="95"/>
    </row>
    <row r="75" spans="1:13">
      <c r="A75" s="85"/>
      <c r="B75" s="16"/>
      <c r="C75" s="86"/>
      <c r="D75" s="86"/>
      <c r="E75" s="16"/>
      <c r="F75" s="92"/>
      <c r="G75" s="88"/>
      <c r="H75" s="16"/>
      <c r="I75" s="89"/>
      <c r="J75" s="89"/>
      <c r="K75" s="89"/>
      <c r="L75" s="89"/>
      <c r="M75" s="89"/>
    </row>
    <row r="76" spans="1:13">
      <c r="A76" s="85"/>
      <c r="B76" s="16"/>
      <c r="C76" s="86"/>
      <c r="D76" s="86"/>
      <c r="E76" s="16"/>
      <c r="F76" s="92"/>
      <c r="G76" s="88"/>
      <c r="H76" s="16"/>
      <c r="I76" s="89"/>
      <c r="J76" s="89"/>
      <c r="K76" s="89"/>
      <c r="L76" s="89"/>
      <c r="M76" s="89"/>
    </row>
    <row r="77" spans="1:13">
      <c r="A77" s="85"/>
      <c r="B77" s="16"/>
      <c r="C77" s="86"/>
      <c r="D77" s="86"/>
      <c r="E77" s="16"/>
      <c r="F77" s="92"/>
      <c r="G77" s="88"/>
      <c r="H77" s="16"/>
      <c r="I77" s="93"/>
      <c r="J77" s="93"/>
      <c r="K77" s="93"/>
      <c r="L77" s="93"/>
      <c r="M77" s="93"/>
    </row>
    <row r="78" spans="1:13">
      <c r="A78" s="85"/>
      <c r="B78" s="16"/>
      <c r="C78" s="86"/>
      <c r="D78" s="86"/>
      <c r="E78" s="16"/>
      <c r="F78" s="88"/>
      <c r="G78" s="88"/>
      <c r="H78" s="16"/>
      <c r="I78" s="89"/>
      <c r="J78" s="89"/>
      <c r="K78" s="89"/>
      <c r="L78" s="89"/>
      <c r="M78" s="89"/>
    </row>
    <row r="79" spans="1:13">
      <c r="A79" s="85"/>
      <c r="B79" s="16"/>
      <c r="C79" s="86"/>
      <c r="D79" s="86"/>
      <c r="E79" s="16"/>
      <c r="F79" s="88"/>
      <c r="G79" s="88"/>
      <c r="H79" s="16"/>
      <c r="I79" s="89"/>
      <c r="J79" s="89"/>
      <c r="K79" s="89"/>
      <c r="L79" s="89"/>
      <c r="M79" s="89"/>
    </row>
    <row r="80" spans="1:13">
      <c r="A80" s="85"/>
      <c r="B80" s="16"/>
      <c r="C80" s="86"/>
      <c r="D80" s="86"/>
      <c r="E80" s="16"/>
      <c r="F80" s="94"/>
      <c r="G80" s="88"/>
      <c r="H80" s="16"/>
      <c r="I80" s="95"/>
      <c r="J80" s="95"/>
      <c r="K80" s="95"/>
      <c r="L80" s="95"/>
      <c r="M80" s="95"/>
    </row>
    <row r="81" spans="1:13">
      <c r="A81" s="85"/>
      <c r="B81" s="16"/>
      <c r="C81" s="86"/>
      <c r="D81" s="86"/>
      <c r="E81" s="16"/>
      <c r="F81" s="94"/>
      <c r="G81" s="88"/>
      <c r="H81" s="16"/>
      <c r="I81" s="89"/>
      <c r="J81" s="89"/>
      <c r="K81" s="89"/>
      <c r="L81" s="89"/>
      <c r="M81" s="89"/>
    </row>
    <row r="82" spans="1:13">
      <c r="A82" s="85"/>
      <c r="B82" s="16"/>
      <c r="C82" s="86"/>
      <c r="D82" s="86"/>
      <c r="E82" s="16"/>
      <c r="F82" s="94"/>
      <c r="G82" s="88"/>
      <c r="H82" s="16"/>
      <c r="I82" s="95"/>
      <c r="J82" s="95"/>
      <c r="K82" s="95"/>
      <c r="L82" s="95"/>
      <c r="M82" s="95"/>
    </row>
    <row r="83" spans="1:13">
      <c r="A83" s="85"/>
      <c r="B83" s="16"/>
      <c r="C83" s="86"/>
      <c r="D83" s="86"/>
      <c r="E83" s="16"/>
      <c r="F83" s="94"/>
      <c r="G83" s="88"/>
      <c r="H83" s="16"/>
      <c r="I83" s="95"/>
      <c r="J83" s="95"/>
      <c r="K83" s="95"/>
      <c r="L83" s="95"/>
      <c r="M83" s="95"/>
    </row>
    <row r="84" spans="1:13">
      <c r="A84" s="85"/>
      <c r="B84" s="16"/>
      <c r="C84" s="86"/>
      <c r="D84" s="86"/>
      <c r="E84" s="16"/>
      <c r="F84" s="88"/>
      <c r="G84" s="88"/>
      <c r="H84" s="16"/>
      <c r="I84" s="89"/>
      <c r="J84" s="89"/>
      <c r="K84" s="89"/>
      <c r="L84" s="89"/>
      <c r="M84" s="89"/>
    </row>
    <row r="85" spans="1:13">
      <c r="A85" s="85"/>
      <c r="B85" s="16"/>
      <c r="C85" s="86"/>
      <c r="D85" s="86"/>
      <c r="E85" s="16"/>
      <c r="F85" s="94"/>
      <c r="G85" s="88"/>
      <c r="H85" s="16"/>
      <c r="I85" s="95"/>
      <c r="J85" s="95"/>
      <c r="K85" s="95"/>
      <c r="L85" s="95"/>
      <c r="M85" s="95"/>
    </row>
    <row r="86" spans="1:13">
      <c r="A86" s="85"/>
      <c r="B86" s="16"/>
      <c r="C86" s="86"/>
      <c r="D86" s="86"/>
      <c r="E86" s="16"/>
      <c r="F86" s="94"/>
      <c r="G86" s="88"/>
      <c r="H86" s="16"/>
      <c r="I86" s="95"/>
      <c r="J86" s="95"/>
      <c r="K86" s="95"/>
      <c r="L86" s="95"/>
      <c r="M86" s="95"/>
    </row>
    <row r="87" spans="1:13">
      <c r="A87" s="85"/>
      <c r="B87" s="16"/>
      <c r="C87" s="86"/>
      <c r="D87" s="86"/>
      <c r="E87" s="16"/>
      <c r="F87" s="94"/>
      <c r="G87" s="88"/>
      <c r="H87" s="16"/>
      <c r="I87" s="95"/>
      <c r="J87" s="95"/>
      <c r="K87" s="95"/>
      <c r="L87" s="95"/>
      <c r="M87" s="95"/>
    </row>
    <row r="88" spans="1:13">
      <c r="A88" s="85"/>
      <c r="B88" s="16"/>
      <c r="C88" s="86"/>
      <c r="D88" s="86"/>
      <c r="E88" s="16"/>
      <c r="F88" s="94"/>
      <c r="G88" s="88"/>
      <c r="H88" s="16"/>
      <c r="I88" s="95"/>
      <c r="J88" s="95"/>
      <c r="K88" s="95"/>
      <c r="L88" s="95"/>
      <c r="M88" s="95"/>
    </row>
    <row r="89" spans="1:13">
      <c r="A89" s="85"/>
      <c r="B89" s="16"/>
      <c r="C89" s="86"/>
      <c r="D89" s="86"/>
      <c r="E89" s="16"/>
      <c r="F89" s="94"/>
      <c r="G89" s="88"/>
      <c r="H89" s="16"/>
      <c r="I89" s="95"/>
      <c r="J89" s="95"/>
      <c r="K89" s="95"/>
      <c r="L89" s="95"/>
      <c r="M89" s="95"/>
    </row>
    <row r="90" spans="1:13">
      <c r="A90" s="85"/>
      <c r="B90" s="16"/>
      <c r="C90" s="86"/>
      <c r="D90" s="86"/>
      <c r="E90" s="16"/>
      <c r="F90" s="94"/>
      <c r="G90" s="88"/>
      <c r="H90" s="16"/>
      <c r="I90" s="95"/>
      <c r="J90" s="95"/>
      <c r="K90" s="95"/>
      <c r="L90" s="95"/>
      <c r="M90" s="95"/>
    </row>
    <row r="91" spans="1:13">
      <c r="A91" s="85"/>
      <c r="B91" s="16"/>
      <c r="C91" s="86"/>
      <c r="D91" s="86"/>
      <c r="E91" s="16"/>
      <c r="F91" s="94"/>
      <c r="G91" s="88"/>
      <c r="H91" s="16"/>
      <c r="I91" s="95"/>
      <c r="J91" s="95"/>
      <c r="K91" s="95"/>
      <c r="L91" s="95"/>
      <c r="M91" s="95"/>
    </row>
    <row r="92" spans="1:13">
      <c r="A92" s="85"/>
      <c r="B92" s="16"/>
      <c r="C92" s="86"/>
      <c r="D92" s="86"/>
      <c r="E92" s="16"/>
      <c r="F92" s="94"/>
      <c r="G92" s="88"/>
      <c r="H92" s="16"/>
      <c r="I92" s="95"/>
      <c r="J92" s="95"/>
      <c r="K92" s="95"/>
      <c r="L92" s="95"/>
      <c r="M92" s="95"/>
    </row>
    <row r="93" spans="1:13">
      <c r="A93" s="85"/>
      <c r="B93" s="16"/>
      <c r="C93" s="86"/>
      <c r="D93" s="86"/>
      <c r="E93" s="16"/>
      <c r="F93" s="94"/>
      <c r="G93" s="88"/>
      <c r="H93" s="16"/>
      <c r="I93" s="95"/>
      <c r="J93" s="95"/>
      <c r="K93" s="95"/>
      <c r="L93" s="95"/>
      <c r="M93" s="95"/>
    </row>
    <row r="94" spans="1:13">
      <c r="A94" s="85"/>
      <c r="B94" s="16"/>
      <c r="C94" s="86"/>
      <c r="D94" s="86"/>
      <c r="E94" s="16"/>
      <c r="F94" s="94"/>
      <c r="G94" s="88"/>
      <c r="H94" s="16"/>
      <c r="I94" s="95"/>
      <c r="J94" s="95"/>
      <c r="K94" s="95"/>
      <c r="L94" s="95"/>
      <c r="M94" s="95"/>
    </row>
    <row r="95" spans="1:13">
      <c r="A95" s="85"/>
      <c r="B95" s="16"/>
      <c r="C95" s="86"/>
      <c r="D95" s="86"/>
      <c r="E95" s="16"/>
      <c r="F95" s="94"/>
      <c r="G95" s="88"/>
      <c r="H95" s="16"/>
      <c r="I95" s="95"/>
      <c r="J95" s="95"/>
      <c r="K95" s="95"/>
      <c r="L95" s="95"/>
      <c r="M95" s="95"/>
    </row>
    <row r="96" spans="1:13">
      <c r="A96" s="85"/>
      <c r="B96" s="16"/>
      <c r="C96" s="86"/>
      <c r="D96" s="86"/>
      <c r="E96" s="16"/>
      <c r="F96" s="94"/>
      <c r="G96" s="88"/>
      <c r="H96" s="16"/>
      <c r="I96" s="95"/>
      <c r="J96" s="95"/>
      <c r="K96" s="95"/>
      <c r="L96" s="95"/>
      <c r="M96" s="95"/>
    </row>
    <row r="97" spans="1:13">
      <c r="A97" s="85"/>
      <c r="B97" s="16"/>
      <c r="C97" s="86"/>
      <c r="D97" s="86"/>
      <c r="E97" s="16"/>
      <c r="F97" s="94"/>
      <c r="G97" s="88"/>
      <c r="H97" s="16"/>
      <c r="I97" s="95"/>
      <c r="J97" s="95"/>
      <c r="K97" s="95"/>
      <c r="L97" s="95"/>
      <c r="M97" s="95"/>
    </row>
    <row r="98" spans="1:13">
      <c r="A98" s="85"/>
      <c r="B98" s="16"/>
      <c r="C98" s="86"/>
      <c r="D98" s="86"/>
      <c r="E98" s="16"/>
      <c r="F98" s="94"/>
      <c r="G98" s="88"/>
      <c r="H98" s="16"/>
      <c r="I98" s="95"/>
      <c r="J98" s="95"/>
      <c r="K98" s="95"/>
      <c r="L98" s="95"/>
      <c r="M98" s="95"/>
    </row>
    <row r="99" spans="1:13">
      <c r="A99" s="85"/>
      <c r="B99" s="16"/>
      <c r="C99" s="86"/>
      <c r="D99" s="86"/>
      <c r="E99" s="16"/>
      <c r="F99" s="94"/>
      <c r="G99" s="88"/>
      <c r="H99" s="16"/>
      <c r="I99" s="95"/>
      <c r="J99" s="95"/>
      <c r="K99" s="95"/>
      <c r="L99" s="95"/>
      <c r="M99" s="95"/>
    </row>
    <row r="100" spans="1:13">
      <c r="A100" s="85"/>
      <c r="B100" s="16"/>
      <c r="C100" s="86"/>
      <c r="D100" s="86"/>
      <c r="E100" s="16"/>
      <c r="F100" s="94"/>
      <c r="G100" s="88"/>
      <c r="H100" s="16"/>
      <c r="I100" s="95"/>
      <c r="J100" s="95"/>
      <c r="K100" s="95"/>
      <c r="L100" s="95"/>
      <c r="M100" s="95"/>
    </row>
    <row r="101" spans="1:13">
      <c r="A101" s="85"/>
      <c r="B101" s="16"/>
      <c r="C101" s="86"/>
      <c r="D101" s="86"/>
      <c r="E101" s="16"/>
      <c r="F101" s="94"/>
      <c r="G101" s="88"/>
      <c r="H101" s="16"/>
      <c r="I101" s="95"/>
      <c r="J101" s="95"/>
      <c r="K101" s="95"/>
      <c r="L101" s="95"/>
      <c r="M101" s="95"/>
    </row>
    <row r="102" spans="1:13">
      <c r="A102" s="85"/>
      <c r="B102" s="16"/>
      <c r="C102" s="86"/>
      <c r="D102" s="86"/>
      <c r="E102" s="16"/>
      <c r="F102" s="94"/>
      <c r="G102" s="88"/>
      <c r="H102" s="16"/>
      <c r="I102" s="95"/>
      <c r="J102" s="95"/>
      <c r="K102" s="95"/>
      <c r="L102" s="95"/>
      <c r="M102" s="95"/>
    </row>
    <row r="103" spans="1:13">
      <c r="A103" s="85"/>
      <c r="B103" s="16"/>
      <c r="C103" s="86"/>
      <c r="D103" s="86"/>
      <c r="E103" s="16"/>
      <c r="F103" s="94"/>
      <c r="G103" s="88"/>
      <c r="H103" s="16"/>
      <c r="I103" s="95"/>
      <c r="J103" s="95"/>
      <c r="K103" s="95"/>
      <c r="L103" s="95"/>
      <c r="M103" s="95"/>
    </row>
    <row r="104" spans="1:13">
      <c r="A104" s="85"/>
      <c r="B104" s="16"/>
      <c r="C104" s="86"/>
      <c r="D104" s="86"/>
      <c r="E104" s="16"/>
      <c r="F104" s="94"/>
      <c r="G104" s="88"/>
      <c r="H104" s="16"/>
      <c r="I104" s="95"/>
      <c r="J104" s="95"/>
      <c r="K104" s="95"/>
      <c r="L104" s="95"/>
      <c r="M104" s="95"/>
    </row>
    <row r="105" spans="1:13">
      <c r="A105" s="85"/>
      <c r="B105" s="16"/>
      <c r="C105" s="86"/>
      <c r="D105" s="86"/>
      <c r="E105" s="16"/>
      <c r="F105" s="94"/>
      <c r="G105" s="88"/>
      <c r="H105" s="16"/>
      <c r="I105" s="95"/>
      <c r="J105" s="95"/>
      <c r="K105" s="95"/>
      <c r="L105" s="95"/>
      <c r="M105" s="95"/>
    </row>
    <row r="106" spans="1:13">
      <c r="A106" s="85"/>
      <c r="B106" s="16"/>
      <c r="C106" s="86"/>
      <c r="D106" s="86"/>
      <c r="E106" s="16"/>
      <c r="F106" s="94"/>
      <c r="G106" s="88"/>
      <c r="H106" s="16"/>
      <c r="I106" s="95"/>
      <c r="J106" s="95"/>
      <c r="K106" s="95"/>
      <c r="L106" s="95"/>
      <c r="M106" s="95"/>
    </row>
    <row r="107" spans="1:13">
      <c r="A107" s="85"/>
      <c r="B107" s="16"/>
      <c r="C107" s="86"/>
      <c r="D107" s="86"/>
      <c r="E107" s="16"/>
      <c r="F107" s="94"/>
      <c r="G107" s="88"/>
      <c r="H107" s="16"/>
      <c r="I107" s="95"/>
      <c r="J107" s="95"/>
      <c r="K107" s="95"/>
      <c r="L107" s="95"/>
      <c r="M107" s="95"/>
    </row>
    <row r="108" spans="1:13">
      <c r="A108" s="85"/>
      <c r="B108" s="16"/>
      <c r="C108" s="86"/>
      <c r="D108" s="86"/>
      <c r="E108" s="16"/>
      <c r="F108" s="94"/>
      <c r="G108" s="88"/>
      <c r="H108" s="16"/>
      <c r="I108" s="95"/>
      <c r="J108" s="95"/>
      <c r="K108" s="95"/>
      <c r="L108" s="95"/>
      <c r="M108" s="95"/>
    </row>
    <row r="109" spans="1:13">
      <c r="A109" s="85"/>
      <c r="B109" s="16"/>
      <c r="C109" s="86"/>
      <c r="D109" s="86"/>
      <c r="E109" s="16"/>
      <c r="F109" s="94"/>
      <c r="G109" s="88"/>
      <c r="H109" s="16"/>
      <c r="I109" s="95"/>
      <c r="J109" s="95"/>
      <c r="K109" s="95"/>
      <c r="L109" s="95"/>
      <c r="M109" s="95"/>
    </row>
    <row r="110" spans="1:13">
      <c r="A110" s="85"/>
      <c r="B110" s="16"/>
      <c r="C110" s="86"/>
      <c r="D110" s="86"/>
      <c r="E110" s="16"/>
      <c r="F110" s="94"/>
      <c r="G110" s="88"/>
      <c r="H110" s="16"/>
      <c r="I110" s="95"/>
      <c r="J110" s="95"/>
      <c r="K110" s="95"/>
      <c r="L110" s="95"/>
      <c r="M110" s="95"/>
    </row>
    <row r="111" spans="1:13">
      <c r="A111" s="85"/>
      <c r="B111" s="16"/>
      <c r="C111" s="86"/>
      <c r="D111" s="86"/>
      <c r="E111" s="16"/>
      <c r="F111" s="94"/>
      <c r="G111" s="88"/>
      <c r="H111" s="16"/>
      <c r="I111" s="95"/>
      <c r="J111" s="95"/>
      <c r="K111" s="95"/>
      <c r="L111" s="95"/>
      <c r="M111" s="95"/>
    </row>
    <row r="112" spans="1:13">
      <c r="A112" s="85"/>
      <c r="B112" s="16"/>
      <c r="C112" s="86"/>
      <c r="D112" s="86"/>
      <c r="E112" s="16"/>
      <c r="F112" s="94"/>
      <c r="G112" s="88"/>
      <c r="H112" s="16"/>
      <c r="I112" s="95"/>
      <c r="J112" s="95"/>
      <c r="K112" s="95"/>
      <c r="L112" s="95"/>
      <c r="M112" s="95"/>
    </row>
    <row r="113" spans="1:13">
      <c r="A113" s="85"/>
      <c r="B113" s="16"/>
      <c r="C113" s="86"/>
      <c r="D113" s="86"/>
      <c r="E113" s="16"/>
      <c r="F113" s="94"/>
      <c r="G113" s="88"/>
      <c r="H113" s="16"/>
      <c r="I113" s="95"/>
      <c r="J113" s="95"/>
      <c r="K113" s="95"/>
      <c r="L113" s="95"/>
      <c r="M113" s="95"/>
    </row>
    <row r="114" spans="1:13">
      <c r="A114" s="85"/>
      <c r="B114" s="16"/>
      <c r="C114" s="86"/>
      <c r="D114" s="86"/>
      <c r="E114" s="16"/>
      <c r="F114" s="94"/>
      <c r="G114" s="88"/>
      <c r="H114" s="16"/>
      <c r="I114" s="95"/>
      <c r="J114" s="95"/>
      <c r="K114" s="95"/>
      <c r="L114" s="95"/>
      <c r="M114" s="95"/>
    </row>
    <row r="115" spans="1:13">
      <c r="A115" s="85"/>
      <c r="B115" s="16"/>
      <c r="C115" s="86"/>
      <c r="D115" s="86"/>
      <c r="E115" s="16"/>
      <c r="F115" s="94"/>
      <c r="G115" s="88"/>
      <c r="H115" s="16"/>
      <c r="I115" s="95"/>
      <c r="J115" s="95"/>
      <c r="K115" s="95"/>
      <c r="L115" s="95"/>
      <c r="M115" s="95"/>
    </row>
    <row r="116" spans="1:13">
      <c r="A116" s="85"/>
      <c r="B116" s="16"/>
      <c r="C116" s="86"/>
      <c r="D116" s="86"/>
      <c r="E116" s="16"/>
      <c r="F116" s="94"/>
      <c r="G116" s="88"/>
      <c r="H116" s="16"/>
      <c r="I116" s="95"/>
      <c r="J116" s="95"/>
      <c r="K116" s="95"/>
      <c r="L116" s="95"/>
      <c r="M116" s="95"/>
    </row>
    <row r="117" spans="1:13">
      <c r="A117" s="85"/>
      <c r="B117" s="16"/>
      <c r="C117" s="86"/>
      <c r="D117" s="86"/>
      <c r="E117" s="16"/>
      <c r="F117" s="94"/>
      <c r="G117" s="88"/>
      <c r="H117" s="16"/>
      <c r="I117" s="95"/>
      <c r="J117" s="95"/>
      <c r="K117" s="95"/>
      <c r="L117" s="95"/>
      <c r="M117" s="95"/>
    </row>
    <row r="118" spans="1:13">
      <c r="A118" s="85"/>
      <c r="B118" s="16"/>
      <c r="C118" s="86"/>
      <c r="D118" s="86"/>
      <c r="E118" s="16"/>
      <c r="F118" s="94"/>
      <c r="G118" s="88"/>
      <c r="H118" s="16"/>
      <c r="I118" s="95"/>
      <c r="J118" s="95"/>
      <c r="K118" s="95"/>
      <c r="L118" s="95"/>
      <c r="M118" s="95"/>
    </row>
    <row r="119" spans="1:13">
      <c r="A119" s="85"/>
      <c r="B119" s="16"/>
      <c r="C119" s="86"/>
      <c r="D119" s="86"/>
      <c r="E119" s="16"/>
      <c r="F119" s="94"/>
      <c r="G119" s="88"/>
      <c r="H119" s="16"/>
      <c r="I119" s="95"/>
      <c r="J119" s="95"/>
      <c r="K119" s="95"/>
      <c r="L119" s="95"/>
      <c r="M119" s="95"/>
    </row>
    <row r="120" spans="1:13">
      <c r="A120" s="85"/>
      <c r="B120" s="16"/>
      <c r="C120" s="86"/>
      <c r="D120" s="86"/>
      <c r="E120" s="16"/>
      <c r="F120" s="94"/>
      <c r="G120" s="88"/>
      <c r="H120" s="16"/>
      <c r="I120" s="95"/>
      <c r="J120" s="95"/>
      <c r="K120" s="95"/>
      <c r="L120" s="95"/>
      <c r="M120" s="95"/>
    </row>
    <row r="121" spans="1:13">
      <c r="A121" s="85"/>
      <c r="B121" s="16"/>
      <c r="C121" s="86"/>
      <c r="D121" s="86"/>
      <c r="E121" s="16"/>
      <c r="F121" s="94"/>
      <c r="G121" s="88"/>
      <c r="H121" s="16"/>
      <c r="I121" s="95"/>
      <c r="J121" s="95"/>
      <c r="K121" s="95"/>
      <c r="L121" s="95"/>
      <c r="M121" s="95"/>
    </row>
    <row r="122" spans="1:13">
      <c r="A122" s="85"/>
      <c r="B122" s="16"/>
      <c r="C122" s="86"/>
      <c r="D122" s="86"/>
      <c r="E122" s="16"/>
      <c r="F122" s="94"/>
      <c r="G122" s="88"/>
      <c r="H122" s="16"/>
      <c r="I122" s="95"/>
      <c r="J122" s="95"/>
      <c r="K122" s="95"/>
      <c r="L122" s="95"/>
      <c r="M122" s="95"/>
    </row>
    <row r="123" spans="1:13">
      <c r="A123" s="85"/>
      <c r="B123" s="16"/>
      <c r="C123" s="86"/>
      <c r="D123" s="86"/>
      <c r="E123" s="16"/>
      <c r="F123" s="94"/>
      <c r="G123" s="88"/>
      <c r="H123" s="16"/>
      <c r="I123" s="95"/>
      <c r="J123" s="95"/>
      <c r="K123" s="95"/>
      <c r="L123" s="95"/>
      <c r="M123" s="95"/>
    </row>
    <row r="124" spans="1:13">
      <c r="A124" s="85"/>
      <c r="B124" s="16"/>
      <c r="C124" s="86"/>
      <c r="D124" s="86"/>
      <c r="E124" s="16"/>
      <c r="F124" s="94"/>
      <c r="G124" s="88"/>
      <c r="H124" s="16"/>
      <c r="I124" s="95"/>
      <c r="J124" s="95"/>
      <c r="K124" s="95"/>
      <c r="L124" s="95"/>
      <c r="M124" s="95"/>
    </row>
    <row r="125" spans="1:13">
      <c r="A125" s="85"/>
      <c r="B125" s="16"/>
      <c r="C125" s="86"/>
      <c r="D125" s="86"/>
      <c r="E125" s="16"/>
      <c r="F125" s="94"/>
      <c r="G125" s="88"/>
      <c r="H125" s="16"/>
      <c r="I125" s="95"/>
      <c r="J125" s="95"/>
      <c r="K125" s="95"/>
      <c r="L125" s="95"/>
      <c r="M125" s="95"/>
    </row>
    <row r="126" spans="1:13">
      <c r="A126" s="85"/>
      <c r="B126" s="16"/>
      <c r="C126" s="86"/>
      <c r="D126" s="86"/>
      <c r="E126" s="16"/>
      <c r="F126" s="94"/>
      <c r="G126" s="88"/>
      <c r="H126" s="16"/>
      <c r="I126" s="95"/>
      <c r="J126" s="95"/>
      <c r="K126" s="95"/>
      <c r="L126" s="95"/>
      <c r="M126" s="95"/>
    </row>
    <row r="127" spans="1:13">
      <c r="A127" s="85"/>
      <c r="B127" s="16"/>
      <c r="C127" s="86"/>
      <c r="D127" s="86"/>
      <c r="E127" s="16"/>
      <c r="F127" s="94"/>
      <c r="G127" s="88"/>
      <c r="H127" s="16"/>
      <c r="I127" s="95"/>
      <c r="J127" s="95"/>
      <c r="K127" s="95"/>
      <c r="L127" s="95"/>
      <c r="M127" s="95"/>
    </row>
    <row r="128" spans="1:13">
      <c r="A128" s="85"/>
      <c r="B128" s="16"/>
      <c r="C128" s="86"/>
      <c r="D128" s="86"/>
      <c r="E128" s="16"/>
      <c r="F128" s="94"/>
      <c r="G128" s="88"/>
      <c r="H128" s="16"/>
      <c r="I128" s="95"/>
      <c r="J128" s="95"/>
      <c r="K128" s="95"/>
      <c r="L128" s="95"/>
      <c r="M128" s="95"/>
    </row>
    <row r="129" spans="1:13">
      <c r="A129" s="85"/>
      <c r="B129" s="16"/>
      <c r="C129" s="86"/>
      <c r="D129" s="86"/>
      <c r="E129" s="16"/>
      <c r="F129" s="94"/>
      <c r="G129" s="88"/>
      <c r="H129" s="16"/>
      <c r="I129" s="95"/>
      <c r="J129" s="95"/>
      <c r="K129" s="95"/>
      <c r="L129" s="95"/>
      <c r="M129" s="95"/>
    </row>
    <row r="130" spans="1:13">
      <c r="A130" s="85"/>
      <c r="B130" s="16"/>
      <c r="C130" s="86"/>
      <c r="D130" s="86"/>
      <c r="E130" s="16"/>
      <c r="F130" s="94"/>
      <c r="G130" s="88"/>
      <c r="H130" s="16"/>
      <c r="I130" s="95"/>
      <c r="J130" s="95"/>
      <c r="K130" s="95"/>
      <c r="L130" s="95"/>
      <c r="M130" s="95"/>
    </row>
    <row r="131" spans="1:13">
      <c r="A131" s="85"/>
      <c r="B131" s="16"/>
      <c r="C131" s="86"/>
      <c r="D131" s="86"/>
      <c r="E131" s="16"/>
      <c r="F131" s="94"/>
      <c r="G131" s="88"/>
      <c r="H131" s="16"/>
      <c r="I131" s="95"/>
      <c r="J131" s="95"/>
      <c r="K131" s="95"/>
      <c r="L131" s="95"/>
      <c r="M131" s="95"/>
    </row>
    <row r="132" spans="1:13">
      <c r="A132" s="85"/>
      <c r="B132" s="16"/>
      <c r="C132" s="86"/>
      <c r="D132" s="86"/>
      <c r="E132" s="16"/>
      <c r="F132" s="94"/>
      <c r="G132" s="88"/>
      <c r="H132" s="16"/>
      <c r="I132" s="95"/>
      <c r="J132" s="95"/>
      <c r="K132" s="95"/>
      <c r="L132" s="95"/>
      <c r="M132" s="95"/>
    </row>
    <row r="133" spans="1:13">
      <c r="A133" s="85"/>
      <c r="B133" s="16"/>
      <c r="C133" s="86"/>
      <c r="D133" s="86"/>
      <c r="E133" s="16"/>
      <c r="F133" s="94"/>
      <c r="G133" s="88"/>
      <c r="H133" s="16"/>
      <c r="I133" s="95"/>
      <c r="J133" s="95"/>
      <c r="K133" s="95"/>
      <c r="L133" s="95"/>
      <c r="M133" s="95"/>
    </row>
    <row r="134" spans="1:13">
      <c r="A134" s="85"/>
      <c r="B134" s="16"/>
      <c r="C134" s="86"/>
      <c r="D134" s="86"/>
      <c r="E134" s="16"/>
      <c r="F134" s="94"/>
      <c r="G134" s="88"/>
      <c r="H134" s="16"/>
      <c r="I134" s="95"/>
      <c r="J134" s="95"/>
      <c r="K134" s="95"/>
      <c r="L134" s="95"/>
      <c r="M134" s="95"/>
    </row>
    <row r="135" spans="1:13">
      <c r="A135" s="85"/>
      <c r="B135" s="16"/>
      <c r="C135" s="86"/>
      <c r="D135" s="86"/>
      <c r="E135" s="16"/>
      <c r="F135" s="94"/>
      <c r="G135" s="88"/>
      <c r="H135" s="16"/>
      <c r="I135" s="95"/>
      <c r="J135" s="95"/>
      <c r="K135" s="95"/>
      <c r="L135" s="95"/>
      <c r="M135" s="95"/>
    </row>
    <row r="136" spans="1:13">
      <c r="A136" s="85"/>
      <c r="B136" s="16"/>
      <c r="C136" s="86"/>
      <c r="D136" s="86"/>
      <c r="E136" s="16"/>
      <c r="F136" s="94"/>
      <c r="G136" s="88"/>
      <c r="H136" s="16"/>
      <c r="I136" s="95"/>
      <c r="J136" s="95"/>
      <c r="K136" s="95"/>
      <c r="L136" s="95"/>
      <c r="M136" s="95"/>
    </row>
    <row r="137" spans="1:13">
      <c r="A137" s="85"/>
      <c r="B137" s="16"/>
      <c r="C137" s="86"/>
      <c r="D137" s="86"/>
      <c r="E137" s="16"/>
      <c r="F137" s="94"/>
      <c r="G137" s="88"/>
      <c r="H137" s="16"/>
      <c r="I137" s="95"/>
      <c r="J137" s="95"/>
      <c r="K137" s="95"/>
      <c r="L137" s="95"/>
      <c r="M137" s="95"/>
    </row>
    <row r="138" spans="1:13">
      <c r="A138" s="85"/>
      <c r="B138" s="16"/>
      <c r="C138" s="86"/>
      <c r="D138" s="86"/>
      <c r="E138" s="16"/>
      <c r="F138" s="94"/>
      <c r="G138" s="88"/>
      <c r="H138" s="16"/>
      <c r="I138" s="95"/>
      <c r="J138" s="95"/>
      <c r="K138" s="95"/>
      <c r="L138" s="95"/>
      <c r="M138" s="95"/>
    </row>
    <row r="139" spans="1:13">
      <c r="A139" s="85"/>
      <c r="B139" s="16"/>
      <c r="C139" s="86"/>
      <c r="D139" s="86"/>
      <c r="E139" s="16"/>
      <c r="F139" s="94"/>
      <c r="G139" s="88"/>
      <c r="H139" s="16"/>
      <c r="I139" s="95"/>
      <c r="J139" s="95"/>
      <c r="K139" s="95"/>
      <c r="L139" s="95"/>
      <c r="M139" s="95"/>
    </row>
    <row r="140" spans="1:13">
      <c r="A140" s="85"/>
      <c r="B140" s="16"/>
      <c r="C140" s="86"/>
      <c r="D140" s="86"/>
      <c r="E140" s="16"/>
      <c r="F140" s="94"/>
      <c r="G140" s="88"/>
      <c r="H140" s="16"/>
      <c r="I140" s="95"/>
      <c r="J140" s="95"/>
      <c r="K140" s="95"/>
      <c r="L140" s="95"/>
      <c r="M140" s="95"/>
    </row>
    <row r="141" spans="1:13">
      <c r="A141" s="85"/>
      <c r="B141" s="16"/>
      <c r="C141" s="86"/>
      <c r="D141" s="86"/>
      <c r="E141" s="16"/>
      <c r="F141" s="94"/>
      <c r="G141" s="88"/>
      <c r="H141" s="16"/>
      <c r="I141" s="95"/>
      <c r="J141" s="95"/>
      <c r="K141" s="95"/>
      <c r="L141" s="95"/>
      <c r="M141" s="95"/>
    </row>
    <row r="142" spans="1:13">
      <c r="A142" s="85"/>
      <c r="B142" s="16"/>
      <c r="C142" s="86"/>
      <c r="D142" s="86"/>
      <c r="E142" s="16"/>
      <c r="F142" s="94"/>
      <c r="G142" s="88"/>
      <c r="H142" s="16"/>
      <c r="I142" s="95"/>
      <c r="J142" s="95"/>
      <c r="K142" s="95"/>
      <c r="L142" s="95"/>
      <c r="M142" s="95"/>
    </row>
    <row r="143" spans="1:13">
      <c r="A143" s="85"/>
      <c r="B143" s="16"/>
      <c r="C143" s="86"/>
      <c r="D143" s="86"/>
      <c r="E143" s="16"/>
      <c r="F143" s="94"/>
      <c r="G143" s="88"/>
      <c r="H143" s="16"/>
      <c r="I143" s="95"/>
      <c r="J143" s="95"/>
      <c r="K143" s="95"/>
      <c r="L143" s="95"/>
      <c r="M143" s="95"/>
    </row>
    <row r="144" spans="1:13">
      <c r="A144" s="85"/>
      <c r="B144" s="16"/>
      <c r="C144" s="86"/>
      <c r="D144" s="86"/>
      <c r="E144" s="16"/>
      <c r="F144" s="94"/>
      <c r="G144" s="88"/>
      <c r="H144" s="16"/>
      <c r="I144" s="95"/>
      <c r="J144" s="95"/>
      <c r="K144" s="95"/>
      <c r="L144" s="95"/>
      <c r="M144" s="95"/>
    </row>
    <row r="145" spans="1:13">
      <c r="A145" s="85"/>
      <c r="B145" s="16"/>
      <c r="C145" s="86"/>
      <c r="D145" s="86"/>
      <c r="E145" s="16"/>
      <c r="F145" s="94"/>
      <c r="G145" s="88"/>
      <c r="H145" s="16"/>
      <c r="I145" s="95"/>
      <c r="J145" s="95"/>
      <c r="K145" s="95"/>
      <c r="L145" s="95"/>
      <c r="M145" s="95"/>
    </row>
    <row r="146" spans="1:13">
      <c r="A146" s="85"/>
      <c r="B146" s="16"/>
      <c r="C146" s="86"/>
      <c r="D146" s="86"/>
      <c r="E146" s="16"/>
      <c r="F146" s="94"/>
      <c r="G146" s="88"/>
      <c r="H146" s="16"/>
      <c r="I146" s="95"/>
      <c r="J146" s="95"/>
      <c r="K146" s="95"/>
      <c r="L146" s="95"/>
      <c r="M146" s="95"/>
    </row>
    <row r="147" spans="1:13">
      <c r="A147" s="85"/>
      <c r="B147" s="16"/>
      <c r="C147" s="86"/>
      <c r="D147" s="86"/>
      <c r="E147" s="16"/>
      <c r="F147" s="94"/>
      <c r="G147" s="88"/>
      <c r="H147" s="16"/>
      <c r="I147" s="95"/>
      <c r="J147" s="95"/>
      <c r="K147" s="95"/>
      <c r="L147" s="95"/>
      <c r="M147" s="95"/>
    </row>
    <row r="148" spans="1:13">
      <c r="A148" s="85"/>
      <c r="B148" s="16"/>
      <c r="C148" s="86"/>
      <c r="D148" s="86"/>
      <c r="E148" s="16"/>
      <c r="F148" s="94"/>
      <c r="G148" s="88"/>
      <c r="H148" s="16"/>
      <c r="I148" s="95"/>
      <c r="J148" s="95"/>
      <c r="K148" s="95"/>
      <c r="L148" s="95"/>
      <c r="M148" s="95"/>
    </row>
    <row r="149" spans="1:13">
      <c r="A149" s="85"/>
      <c r="B149" s="16"/>
      <c r="C149" s="86"/>
      <c r="D149" s="86"/>
      <c r="E149" s="16"/>
      <c r="F149" s="94"/>
      <c r="G149" s="88"/>
      <c r="H149" s="16"/>
      <c r="I149" s="95"/>
      <c r="J149" s="95"/>
      <c r="K149" s="95"/>
      <c r="L149" s="95"/>
      <c r="M149" s="95"/>
    </row>
    <row r="150" spans="1:13">
      <c r="A150" s="85"/>
      <c r="B150" s="16"/>
      <c r="C150" s="86"/>
      <c r="D150" s="86"/>
      <c r="E150" s="16"/>
      <c r="F150" s="94"/>
      <c r="G150" s="88"/>
      <c r="H150" s="16"/>
      <c r="I150" s="95"/>
      <c r="J150" s="95"/>
      <c r="K150" s="95"/>
      <c r="L150" s="95"/>
      <c r="M150" s="95"/>
    </row>
    <row r="151" spans="1:13">
      <c r="A151" s="85"/>
      <c r="B151" s="16"/>
      <c r="C151" s="86"/>
      <c r="D151" s="86"/>
      <c r="E151" s="16"/>
      <c r="F151" s="94"/>
      <c r="G151" s="88"/>
      <c r="H151" s="16"/>
      <c r="I151" s="95"/>
      <c r="J151" s="95"/>
      <c r="K151" s="95"/>
      <c r="L151" s="95"/>
      <c r="M151" s="95"/>
    </row>
    <row r="152" spans="1:13">
      <c r="A152" s="85"/>
      <c r="B152" s="16"/>
      <c r="C152" s="86"/>
      <c r="D152" s="86"/>
      <c r="E152" s="16"/>
      <c r="F152" s="94"/>
      <c r="G152" s="88"/>
      <c r="H152" s="16"/>
      <c r="I152" s="95"/>
      <c r="J152" s="95"/>
      <c r="K152" s="95"/>
      <c r="L152" s="95"/>
      <c r="M152" s="95"/>
    </row>
    <row r="153" spans="1:13">
      <c r="A153" s="85"/>
      <c r="B153" s="16"/>
      <c r="C153" s="86"/>
      <c r="D153" s="86"/>
      <c r="E153" s="16"/>
      <c r="F153" s="94"/>
      <c r="G153" s="88"/>
      <c r="H153" s="16"/>
      <c r="I153" s="95"/>
      <c r="J153" s="95"/>
      <c r="K153" s="95"/>
      <c r="L153" s="95"/>
      <c r="M153" s="95"/>
    </row>
    <row r="154" spans="1:13">
      <c r="A154" s="85"/>
      <c r="B154" s="16"/>
      <c r="C154" s="86"/>
      <c r="D154" s="86"/>
      <c r="E154" s="16"/>
      <c r="F154" s="94"/>
      <c r="G154" s="88"/>
      <c r="H154" s="16"/>
      <c r="I154" s="95"/>
      <c r="J154" s="95"/>
      <c r="K154" s="95"/>
      <c r="L154" s="95"/>
      <c r="M154" s="95"/>
    </row>
    <row r="155" spans="1:13">
      <c r="A155" s="85"/>
      <c r="B155" s="16"/>
      <c r="C155" s="86"/>
      <c r="D155" s="86"/>
      <c r="E155" s="16"/>
      <c r="F155" s="94"/>
      <c r="G155" s="88"/>
      <c r="H155" s="16"/>
      <c r="I155" s="95"/>
      <c r="J155" s="95"/>
      <c r="K155" s="95"/>
      <c r="L155" s="95"/>
      <c r="M155" s="95"/>
    </row>
    <row r="156" spans="1:13">
      <c r="A156" s="85"/>
      <c r="B156" s="16"/>
      <c r="C156" s="86"/>
      <c r="D156" s="86"/>
      <c r="E156" s="16"/>
      <c r="F156" s="94"/>
      <c r="G156" s="88"/>
      <c r="H156" s="16"/>
      <c r="I156" s="95"/>
      <c r="J156" s="95"/>
      <c r="K156" s="95"/>
      <c r="L156" s="95"/>
      <c r="M156" s="95"/>
    </row>
    <row r="157" spans="1:13">
      <c r="A157" s="85"/>
      <c r="B157" s="16"/>
      <c r="C157" s="86"/>
      <c r="D157" s="86"/>
      <c r="E157" s="16"/>
      <c r="F157" s="94"/>
      <c r="G157" s="88"/>
      <c r="H157" s="16"/>
      <c r="I157" s="95"/>
      <c r="J157" s="95"/>
      <c r="K157" s="95"/>
      <c r="L157" s="95"/>
      <c r="M157" s="95"/>
    </row>
    <row r="158" spans="1:13">
      <c r="A158" s="85"/>
      <c r="B158" s="16"/>
      <c r="C158" s="86"/>
      <c r="D158" s="86"/>
      <c r="E158" s="16"/>
      <c r="F158" s="94"/>
      <c r="G158" s="88"/>
      <c r="H158" s="16"/>
      <c r="I158" s="95"/>
      <c r="J158" s="95"/>
      <c r="K158" s="95"/>
      <c r="L158" s="95"/>
      <c r="M158" s="95"/>
    </row>
    <row r="159" spans="1:13">
      <c r="A159" s="85"/>
      <c r="B159" s="16"/>
      <c r="C159" s="86"/>
      <c r="D159" s="86"/>
      <c r="E159" s="16"/>
      <c r="F159" s="94"/>
      <c r="G159" s="88"/>
      <c r="H159" s="16"/>
      <c r="I159" s="95"/>
      <c r="J159" s="95"/>
      <c r="K159" s="95"/>
      <c r="L159" s="95"/>
      <c r="M159" s="95"/>
    </row>
    <row r="160" spans="1:13">
      <c r="A160" s="85"/>
      <c r="B160" s="16"/>
      <c r="C160" s="86"/>
      <c r="D160" s="86"/>
      <c r="E160" s="16"/>
      <c r="F160" s="94"/>
      <c r="G160" s="88"/>
      <c r="H160" s="16"/>
      <c r="I160" s="95"/>
      <c r="J160" s="95"/>
      <c r="K160" s="95"/>
      <c r="L160" s="95"/>
      <c r="M160" s="95"/>
    </row>
    <row r="161" spans="1:13">
      <c r="A161" s="85"/>
      <c r="B161" s="16"/>
      <c r="C161" s="86"/>
      <c r="D161" s="86"/>
      <c r="E161" s="16"/>
      <c r="F161" s="94"/>
      <c r="G161" s="88"/>
      <c r="H161" s="16"/>
      <c r="I161" s="95"/>
      <c r="J161" s="95"/>
      <c r="K161" s="95"/>
      <c r="L161" s="95"/>
      <c r="M161" s="95"/>
    </row>
    <row r="162" spans="1:13">
      <c r="A162" s="85"/>
      <c r="B162" s="16"/>
      <c r="C162" s="86"/>
      <c r="D162" s="86"/>
      <c r="E162" s="16"/>
      <c r="F162" s="94"/>
      <c r="G162" s="88"/>
      <c r="H162" s="16"/>
      <c r="I162" s="95"/>
      <c r="J162" s="95"/>
      <c r="K162" s="95"/>
      <c r="L162" s="95"/>
      <c r="M162" s="95"/>
    </row>
    <row r="163" spans="1:13">
      <c r="A163" s="85"/>
      <c r="B163" s="16"/>
      <c r="C163" s="86"/>
      <c r="D163" s="86"/>
      <c r="E163" s="16"/>
      <c r="F163" s="94"/>
      <c r="G163" s="88"/>
      <c r="H163" s="16"/>
      <c r="I163" s="95"/>
      <c r="J163" s="95"/>
      <c r="K163" s="95"/>
      <c r="L163" s="95"/>
      <c r="M163" s="95"/>
    </row>
    <row r="164" spans="1:13">
      <c r="A164" s="85"/>
      <c r="B164" s="16"/>
      <c r="C164" s="86"/>
      <c r="D164" s="86"/>
      <c r="E164" s="16"/>
      <c r="F164" s="94"/>
      <c r="G164" s="88"/>
      <c r="H164" s="16"/>
      <c r="I164" s="95"/>
      <c r="J164" s="95"/>
      <c r="K164" s="95"/>
      <c r="L164" s="95"/>
      <c r="M164" s="95"/>
    </row>
    <row r="165" spans="1:13">
      <c r="A165" s="85"/>
      <c r="B165" s="16"/>
      <c r="C165" s="86"/>
      <c r="D165" s="86"/>
      <c r="E165" s="16"/>
      <c r="F165" s="94"/>
      <c r="G165" s="88"/>
      <c r="H165" s="16"/>
      <c r="I165" s="95"/>
      <c r="J165" s="95"/>
      <c r="K165" s="95"/>
      <c r="L165" s="95"/>
      <c r="M165" s="95"/>
    </row>
    <row r="166" spans="1:13">
      <c r="A166" s="85"/>
      <c r="B166" s="16"/>
      <c r="C166" s="86"/>
      <c r="D166" s="86"/>
      <c r="E166" s="16"/>
      <c r="F166" s="94"/>
      <c r="G166" s="88"/>
      <c r="H166" s="16"/>
      <c r="I166" s="95"/>
      <c r="J166" s="95"/>
      <c r="K166" s="95"/>
      <c r="L166" s="95"/>
      <c r="M166" s="95"/>
    </row>
    <row r="167" spans="1:13">
      <c r="A167" s="85"/>
      <c r="B167" s="16"/>
      <c r="C167" s="86"/>
      <c r="D167" s="86"/>
      <c r="E167" s="16"/>
      <c r="F167" s="94"/>
      <c r="G167" s="88"/>
      <c r="H167" s="16"/>
      <c r="I167" s="95"/>
      <c r="J167" s="95"/>
      <c r="K167" s="95"/>
      <c r="L167" s="95"/>
      <c r="M167" s="95"/>
    </row>
    <row r="168" spans="1:13">
      <c r="A168" s="85"/>
      <c r="B168" s="16"/>
      <c r="C168" s="86"/>
      <c r="D168" s="86"/>
      <c r="E168" s="16"/>
      <c r="F168" s="94"/>
      <c r="G168" s="88"/>
      <c r="H168" s="16"/>
      <c r="I168" s="95"/>
      <c r="J168" s="95"/>
      <c r="K168" s="95"/>
      <c r="L168" s="95"/>
      <c r="M168" s="95"/>
    </row>
    <row r="169" spans="1:13">
      <c r="A169" s="85"/>
      <c r="B169" s="16"/>
      <c r="C169" s="86"/>
      <c r="D169" s="86"/>
      <c r="E169" s="16"/>
      <c r="F169" s="94"/>
      <c r="G169" s="88"/>
      <c r="H169" s="16"/>
      <c r="I169" s="95"/>
      <c r="J169" s="95"/>
      <c r="K169" s="95"/>
      <c r="L169" s="95"/>
      <c r="M169" s="95"/>
    </row>
    <row r="170" spans="1:13">
      <c r="A170" s="85"/>
      <c r="B170" s="16"/>
      <c r="C170" s="86"/>
      <c r="D170" s="86"/>
      <c r="E170" s="16"/>
      <c r="F170" s="94"/>
      <c r="G170" s="88"/>
      <c r="H170" s="16"/>
      <c r="I170" s="95"/>
      <c r="J170" s="95"/>
      <c r="K170" s="95"/>
      <c r="L170" s="95"/>
      <c r="M170" s="95"/>
    </row>
    <row r="171" spans="1:13">
      <c r="A171" s="85"/>
      <c r="B171" s="16"/>
      <c r="C171" s="86"/>
      <c r="D171" s="86"/>
      <c r="E171" s="16"/>
      <c r="F171" s="94"/>
      <c r="G171" s="88"/>
      <c r="H171" s="16"/>
      <c r="I171" s="95"/>
      <c r="J171" s="95"/>
      <c r="K171" s="95"/>
      <c r="L171" s="95"/>
      <c r="M171" s="95"/>
    </row>
    <row r="172" spans="1:13">
      <c r="A172" s="85"/>
      <c r="B172" s="16"/>
      <c r="C172" s="86"/>
      <c r="D172" s="86"/>
      <c r="E172" s="16"/>
      <c r="F172" s="94"/>
      <c r="G172" s="88"/>
      <c r="H172" s="16"/>
      <c r="I172" s="95"/>
      <c r="J172" s="95"/>
      <c r="K172" s="95"/>
      <c r="L172" s="95"/>
      <c r="M172" s="95"/>
    </row>
    <row r="173" spans="1:13">
      <c r="A173" s="85"/>
      <c r="B173" s="16"/>
      <c r="C173" s="86"/>
      <c r="D173" s="86"/>
      <c r="E173" s="16"/>
      <c r="F173" s="94"/>
      <c r="G173" s="88"/>
      <c r="H173" s="16"/>
      <c r="I173" s="95"/>
      <c r="J173" s="95"/>
      <c r="K173" s="95"/>
      <c r="L173" s="95"/>
      <c r="M173" s="95"/>
    </row>
    <row r="174" spans="1:13">
      <c r="A174" s="85"/>
      <c r="B174" s="16"/>
      <c r="C174" s="86"/>
      <c r="D174" s="86"/>
      <c r="E174" s="16"/>
      <c r="F174" s="94"/>
      <c r="G174" s="88"/>
      <c r="H174" s="16"/>
      <c r="I174" s="95"/>
      <c r="J174" s="95"/>
      <c r="K174" s="95"/>
      <c r="L174" s="95"/>
      <c r="M174" s="95"/>
    </row>
    <row r="175" spans="1:13">
      <c r="A175" s="85"/>
      <c r="B175" s="16"/>
      <c r="C175" s="86"/>
      <c r="D175" s="86"/>
      <c r="E175" s="16"/>
      <c r="F175" s="94"/>
      <c r="G175" s="88"/>
      <c r="H175" s="16"/>
      <c r="I175" s="95"/>
      <c r="J175" s="95"/>
      <c r="K175" s="95"/>
      <c r="L175" s="95"/>
      <c r="M175" s="95"/>
    </row>
    <row r="176" spans="1:13">
      <c r="A176" s="85"/>
      <c r="B176" s="16"/>
      <c r="C176" s="86"/>
      <c r="D176" s="86"/>
      <c r="E176" s="16"/>
      <c r="F176" s="94"/>
      <c r="G176" s="88"/>
      <c r="H176" s="16"/>
      <c r="I176" s="95"/>
      <c r="J176" s="95"/>
      <c r="K176" s="95"/>
      <c r="L176" s="95"/>
      <c r="M176" s="95"/>
    </row>
    <row r="177" spans="1:13">
      <c r="A177" s="85"/>
      <c r="B177" s="16"/>
      <c r="C177" s="86"/>
      <c r="D177" s="86"/>
      <c r="E177" s="16"/>
      <c r="F177" s="94"/>
      <c r="G177" s="88"/>
      <c r="H177" s="16"/>
      <c r="I177" s="95"/>
      <c r="J177" s="95"/>
      <c r="K177" s="95"/>
      <c r="L177" s="95"/>
      <c r="M177" s="95"/>
    </row>
    <row r="178" spans="1:13">
      <c r="A178" s="85"/>
      <c r="B178" s="16"/>
      <c r="C178" s="86"/>
      <c r="D178" s="86"/>
      <c r="E178" s="16"/>
      <c r="F178" s="94"/>
      <c r="G178" s="88"/>
      <c r="H178" s="16"/>
      <c r="I178" s="95"/>
      <c r="J178" s="95"/>
      <c r="K178" s="95"/>
      <c r="L178" s="95"/>
      <c r="M178" s="95"/>
    </row>
    <row r="179" spans="1:13">
      <c r="A179" s="85"/>
      <c r="B179" s="16"/>
      <c r="C179" s="86"/>
      <c r="D179" s="86"/>
      <c r="E179" s="16"/>
      <c r="F179" s="94"/>
      <c r="G179" s="88"/>
      <c r="H179" s="16"/>
      <c r="I179" s="95"/>
      <c r="J179" s="95"/>
      <c r="K179" s="95"/>
      <c r="L179" s="95"/>
      <c r="M179" s="95"/>
    </row>
    <row r="180" spans="1:13">
      <c r="A180" s="85"/>
      <c r="B180" s="16"/>
      <c r="C180" s="86"/>
      <c r="D180" s="86"/>
      <c r="E180" s="16"/>
      <c r="F180" s="94"/>
      <c r="G180" s="88"/>
      <c r="H180" s="16"/>
      <c r="I180" s="95"/>
      <c r="J180" s="95"/>
      <c r="K180" s="95"/>
      <c r="L180" s="95"/>
      <c r="M180" s="95"/>
    </row>
    <row r="181" spans="1:13">
      <c r="A181" s="85"/>
      <c r="B181" s="16"/>
      <c r="C181" s="86"/>
      <c r="D181" s="86"/>
      <c r="E181" s="16"/>
      <c r="F181" s="94"/>
      <c r="G181" s="88"/>
      <c r="H181" s="16"/>
      <c r="I181" s="95"/>
      <c r="J181" s="95"/>
      <c r="K181" s="95"/>
      <c r="L181" s="95"/>
      <c r="M181" s="95"/>
    </row>
    <row r="182" spans="1:13">
      <c r="A182" s="85"/>
      <c r="B182" s="16"/>
      <c r="C182" s="86"/>
      <c r="D182" s="86"/>
      <c r="E182" s="16"/>
      <c r="F182" s="94"/>
      <c r="G182" s="88"/>
      <c r="H182" s="16"/>
      <c r="I182" s="95"/>
      <c r="J182" s="95"/>
      <c r="K182" s="95"/>
      <c r="L182" s="95"/>
      <c r="M182" s="95"/>
    </row>
    <row r="183" spans="1:13">
      <c r="A183" s="85"/>
      <c r="B183" s="16"/>
      <c r="C183" s="86"/>
      <c r="D183" s="86"/>
      <c r="E183" s="16"/>
      <c r="F183" s="94"/>
      <c r="G183" s="88"/>
      <c r="H183" s="16"/>
      <c r="I183" s="95"/>
      <c r="J183" s="95"/>
      <c r="K183" s="95"/>
      <c r="L183" s="95"/>
      <c r="M183" s="95"/>
    </row>
    <row r="184" spans="1:13">
      <c r="A184" s="85"/>
      <c r="B184" s="16"/>
      <c r="C184" s="86"/>
      <c r="D184" s="86"/>
      <c r="E184" s="16"/>
      <c r="F184" s="94"/>
      <c r="G184" s="88"/>
      <c r="H184" s="16"/>
      <c r="I184" s="95"/>
      <c r="J184" s="95"/>
      <c r="K184" s="95"/>
      <c r="L184" s="95"/>
      <c r="M184" s="95"/>
    </row>
    <row r="185" spans="1:13">
      <c r="A185" s="85"/>
      <c r="B185" s="16"/>
      <c r="C185" s="86"/>
      <c r="D185" s="86"/>
      <c r="E185" s="16"/>
      <c r="F185" s="94"/>
      <c r="G185" s="88"/>
      <c r="H185" s="16"/>
      <c r="I185" s="95"/>
      <c r="J185" s="95"/>
      <c r="K185" s="95"/>
      <c r="L185" s="95"/>
      <c r="M185" s="95"/>
    </row>
    <row r="186" spans="1:13">
      <c r="A186" s="85"/>
      <c r="B186" s="16"/>
      <c r="C186" s="86"/>
      <c r="D186" s="86"/>
      <c r="E186" s="16"/>
      <c r="F186" s="94"/>
      <c r="G186" s="88"/>
      <c r="H186" s="16"/>
      <c r="I186" s="95"/>
      <c r="J186" s="95"/>
      <c r="K186" s="95"/>
      <c r="L186" s="95"/>
      <c r="M186" s="95"/>
    </row>
    <row r="187" spans="1:13">
      <c r="A187" s="85"/>
      <c r="B187" s="16"/>
      <c r="C187" s="86"/>
      <c r="D187" s="86"/>
      <c r="E187" s="16"/>
      <c r="F187" s="94"/>
      <c r="G187" s="88"/>
      <c r="H187" s="16"/>
      <c r="I187" s="95"/>
      <c r="J187" s="95"/>
      <c r="K187" s="95"/>
      <c r="L187" s="95"/>
      <c r="M187" s="95"/>
    </row>
    <row r="188" spans="1:13">
      <c r="A188" s="85"/>
      <c r="B188" s="16"/>
      <c r="C188" s="86"/>
      <c r="D188" s="86"/>
      <c r="E188" s="16"/>
      <c r="F188" s="94"/>
      <c r="G188" s="88"/>
      <c r="H188" s="16"/>
      <c r="I188" s="95"/>
      <c r="J188" s="95"/>
      <c r="K188" s="95"/>
      <c r="L188" s="95"/>
      <c r="M188" s="95"/>
    </row>
    <row r="189" spans="1:13">
      <c r="A189" s="85"/>
      <c r="B189" s="16"/>
      <c r="C189" s="86"/>
      <c r="D189" s="86"/>
      <c r="E189" s="16"/>
      <c r="F189" s="94"/>
      <c r="G189" s="88"/>
      <c r="H189" s="16"/>
      <c r="I189" s="95"/>
      <c r="J189" s="95"/>
      <c r="K189" s="95"/>
      <c r="L189" s="95"/>
      <c r="M189" s="95"/>
    </row>
    <row r="190" spans="1:13">
      <c r="A190" s="85"/>
      <c r="B190" s="16"/>
      <c r="C190" s="86"/>
      <c r="D190" s="86"/>
      <c r="E190" s="16"/>
      <c r="F190" s="94"/>
      <c r="G190" s="88"/>
      <c r="H190" s="16"/>
      <c r="I190" s="95"/>
      <c r="J190" s="95"/>
      <c r="K190" s="95"/>
      <c r="L190" s="95"/>
      <c r="M190" s="95"/>
    </row>
    <row r="191" spans="1:13">
      <c r="A191" s="85"/>
      <c r="B191" s="16"/>
      <c r="C191" s="86"/>
      <c r="D191" s="86"/>
      <c r="E191" s="16"/>
      <c r="F191" s="94"/>
      <c r="G191" s="88"/>
      <c r="H191" s="16"/>
      <c r="I191" s="95"/>
      <c r="J191" s="95"/>
      <c r="K191" s="95"/>
      <c r="L191" s="95"/>
      <c r="M191" s="95"/>
    </row>
    <row r="192" spans="1:13">
      <c r="A192" s="85"/>
      <c r="B192" s="16"/>
      <c r="C192" s="86"/>
      <c r="D192" s="86"/>
      <c r="E192" s="16"/>
      <c r="F192" s="94"/>
      <c r="G192" s="88"/>
      <c r="H192" s="16"/>
      <c r="I192" s="95"/>
      <c r="J192" s="95"/>
      <c r="K192" s="95"/>
      <c r="L192" s="95"/>
      <c r="M192" s="95"/>
    </row>
    <row r="193" spans="1:13">
      <c r="A193" s="85"/>
      <c r="B193" s="16"/>
      <c r="C193" s="86"/>
      <c r="D193" s="86"/>
      <c r="E193" s="16"/>
      <c r="F193" s="94"/>
      <c r="G193" s="88"/>
      <c r="H193" s="16"/>
      <c r="I193" s="95"/>
      <c r="J193" s="95"/>
      <c r="K193" s="95"/>
      <c r="L193" s="95"/>
      <c r="M193" s="95"/>
    </row>
    <row r="194" spans="1:13">
      <c r="A194" s="85"/>
      <c r="B194" s="16"/>
      <c r="C194" s="86"/>
      <c r="D194" s="86"/>
      <c r="E194" s="16"/>
      <c r="F194" s="94"/>
      <c r="G194" s="88"/>
      <c r="H194" s="16"/>
      <c r="I194" s="95"/>
      <c r="J194" s="95"/>
      <c r="K194" s="95"/>
      <c r="L194" s="95"/>
      <c r="M194" s="95"/>
    </row>
    <row r="195" spans="1:13">
      <c r="A195" s="85"/>
      <c r="B195" s="16"/>
      <c r="C195" s="86"/>
      <c r="D195" s="86"/>
      <c r="E195" s="16"/>
      <c r="F195" s="94"/>
      <c r="G195" s="88"/>
      <c r="H195" s="16"/>
      <c r="I195" s="95"/>
      <c r="J195" s="95"/>
      <c r="K195" s="95"/>
      <c r="L195" s="95"/>
      <c r="M195" s="95"/>
    </row>
    <row r="196" spans="1:13">
      <c r="A196" s="85"/>
      <c r="B196" s="16"/>
      <c r="C196" s="86"/>
      <c r="D196" s="86"/>
      <c r="E196" s="16"/>
      <c r="F196" s="94"/>
      <c r="G196" s="88"/>
      <c r="H196" s="16"/>
      <c r="I196" s="95"/>
      <c r="J196" s="95"/>
      <c r="K196" s="95"/>
      <c r="L196" s="95"/>
      <c r="M196" s="95"/>
    </row>
    <row r="197" spans="1:13">
      <c r="A197" s="85"/>
      <c r="B197" s="16"/>
      <c r="C197" s="86"/>
      <c r="D197" s="86"/>
      <c r="E197" s="16"/>
      <c r="F197" s="94"/>
      <c r="G197" s="88"/>
      <c r="H197" s="16"/>
      <c r="I197" s="95"/>
      <c r="J197" s="95"/>
      <c r="K197" s="95"/>
      <c r="L197" s="95"/>
      <c r="M197" s="95"/>
    </row>
    <row r="198" spans="1:13">
      <c r="A198" s="85"/>
      <c r="B198" s="16"/>
      <c r="C198" s="86"/>
      <c r="D198" s="86"/>
      <c r="E198" s="16"/>
      <c r="F198" s="94"/>
      <c r="G198" s="88"/>
      <c r="H198" s="16"/>
      <c r="I198" s="95"/>
      <c r="J198" s="95"/>
      <c r="K198" s="95"/>
      <c r="L198" s="95"/>
      <c r="M198" s="95"/>
    </row>
    <row r="199" spans="1:13">
      <c r="A199" s="85"/>
      <c r="B199" s="16"/>
      <c r="C199" s="86"/>
      <c r="D199" s="86"/>
      <c r="E199" s="16"/>
      <c r="F199" s="94"/>
      <c r="G199" s="88"/>
      <c r="H199" s="16"/>
      <c r="I199" s="95"/>
      <c r="J199" s="95"/>
      <c r="K199" s="95"/>
      <c r="L199" s="95"/>
      <c r="M199" s="95"/>
    </row>
    <row r="200" spans="1:13">
      <c r="A200" s="85"/>
      <c r="B200" s="16"/>
      <c r="C200" s="86"/>
      <c r="D200" s="86"/>
      <c r="E200" s="16"/>
      <c r="F200" s="88"/>
      <c r="G200" s="88"/>
      <c r="H200" s="16"/>
      <c r="I200" s="95"/>
      <c r="J200" s="95"/>
      <c r="K200" s="95"/>
      <c r="L200" s="95"/>
      <c r="M200" s="95"/>
    </row>
    <row r="201" spans="1:13">
      <c r="A201" s="85"/>
      <c r="B201" s="16"/>
      <c r="C201" s="86"/>
      <c r="D201" s="86"/>
      <c r="E201" s="16"/>
      <c r="F201" s="94"/>
      <c r="G201" s="88"/>
      <c r="H201" s="16"/>
      <c r="I201" s="95"/>
      <c r="J201" s="95"/>
      <c r="K201" s="95"/>
      <c r="L201" s="95"/>
      <c r="M201" s="95"/>
    </row>
    <row r="202" spans="1:13">
      <c r="A202" s="85"/>
      <c r="B202" s="16"/>
      <c r="C202" s="86"/>
      <c r="D202" s="86"/>
      <c r="E202" s="16"/>
      <c r="F202" s="94"/>
      <c r="G202" s="88"/>
      <c r="H202" s="16"/>
      <c r="I202" s="95"/>
      <c r="J202" s="95"/>
      <c r="K202" s="95"/>
      <c r="L202" s="95"/>
      <c r="M202" s="95"/>
    </row>
    <row r="203" spans="1:13">
      <c r="A203" s="85"/>
      <c r="B203" s="16"/>
      <c r="C203" s="86"/>
      <c r="D203" s="86"/>
      <c r="E203" s="16"/>
      <c r="F203" s="94"/>
      <c r="G203" s="88"/>
      <c r="H203" s="16"/>
      <c r="I203" s="95"/>
      <c r="J203" s="95"/>
      <c r="K203" s="95"/>
      <c r="L203" s="95"/>
      <c r="M203" s="95"/>
    </row>
    <row r="204" spans="1:13">
      <c r="A204" s="85"/>
      <c r="B204" s="16"/>
      <c r="C204" s="86"/>
      <c r="D204" s="86"/>
      <c r="E204" s="16"/>
      <c r="F204" s="94"/>
      <c r="G204" s="88"/>
      <c r="H204" s="16"/>
      <c r="I204" s="95"/>
      <c r="J204" s="95"/>
      <c r="K204" s="95"/>
      <c r="L204" s="95"/>
      <c r="M204" s="95"/>
    </row>
    <row r="205" spans="1:13">
      <c r="A205" s="85"/>
      <c r="B205" s="16"/>
      <c r="C205" s="86"/>
      <c r="D205" s="86"/>
      <c r="E205" s="16"/>
      <c r="F205" s="88"/>
      <c r="G205" s="88"/>
      <c r="H205" s="16"/>
      <c r="I205" s="95"/>
      <c r="J205" s="95"/>
      <c r="K205" s="95"/>
      <c r="L205" s="95"/>
      <c r="M205" s="95"/>
    </row>
    <row r="206" spans="1:13">
      <c r="A206" s="85"/>
      <c r="B206" s="16"/>
      <c r="C206" s="86"/>
      <c r="D206" s="86"/>
      <c r="E206" s="16"/>
      <c r="F206" s="94"/>
      <c r="G206" s="88"/>
      <c r="H206" s="16"/>
      <c r="I206" s="95"/>
      <c r="J206" s="95"/>
      <c r="K206" s="95"/>
      <c r="L206" s="95"/>
      <c r="M206" s="95"/>
    </row>
    <row r="207" spans="1:13">
      <c r="A207" s="85"/>
      <c r="B207" s="16"/>
      <c r="C207" s="86"/>
      <c r="D207" s="86"/>
      <c r="E207" s="16"/>
      <c r="F207" s="94"/>
      <c r="G207" s="88"/>
      <c r="H207" s="16"/>
      <c r="I207" s="95"/>
      <c r="J207" s="95"/>
      <c r="K207" s="95"/>
      <c r="L207" s="95"/>
      <c r="M207" s="95"/>
    </row>
    <row r="208" spans="1:13">
      <c r="A208" s="85"/>
      <c r="B208" s="16"/>
      <c r="C208" s="86"/>
      <c r="D208" s="86"/>
      <c r="E208" s="16"/>
      <c r="F208" s="94"/>
      <c r="G208" s="88"/>
      <c r="H208" s="16"/>
      <c r="I208" s="95"/>
      <c r="J208" s="95"/>
      <c r="K208" s="95"/>
      <c r="L208" s="95"/>
      <c r="M208" s="95"/>
    </row>
    <row r="209" spans="1:13">
      <c r="A209" s="85"/>
      <c r="B209" s="16"/>
      <c r="C209" s="86"/>
      <c r="D209" s="86"/>
      <c r="E209" s="16"/>
      <c r="F209" s="94"/>
      <c r="G209" s="88"/>
      <c r="H209" s="16"/>
      <c r="I209" s="95"/>
      <c r="J209" s="95"/>
      <c r="K209" s="95"/>
      <c r="L209" s="95"/>
      <c r="M209" s="95"/>
    </row>
    <row r="210" spans="1:13">
      <c r="A210" s="85"/>
      <c r="B210" s="16"/>
      <c r="C210" s="86"/>
      <c r="D210" s="86"/>
      <c r="E210" s="16"/>
      <c r="F210" s="94"/>
      <c r="G210" s="88"/>
      <c r="H210" s="16"/>
      <c r="I210" s="95"/>
      <c r="J210" s="95"/>
      <c r="K210" s="95"/>
      <c r="L210" s="95"/>
      <c r="M210" s="95"/>
    </row>
    <row r="211" spans="1:13">
      <c r="A211" s="85"/>
      <c r="B211" s="16"/>
      <c r="C211" s="86"/>
      <c r="D211" s="86"/>
      <c r="E211" s="16"/>
      <c r="F211" s="94"/>
      <c r="G211" s="88"/>
      <c r="H211" s="16"/>
      <c r="I211" s="95"/>
      <c r="J211" s="95"/>
      <c r="K211" s="95"/>
      <c r="L211" s="95"/>
      <c r="M211" s="95"/>
    </row>
    <row r="212" spans="1:13">
      <c r="A212" s="85"/>
      <c r="B212" s="16"/>
      <c r="C212" s="86"/>
      <c r="D212" s="86"/>
      <c r="E212" s="16"/>
      <c r="F212" s="94"/>
      <c r="G212" s="88"/>
      <c r="H212" s="16"/>
      <c r="I212" s="95"/>
      <c r="J212" s="95"/>
      <c r="K212" s="95"/>
      <c r="L212" s="95"/>
      <c r="M212" s="95"/>
    </row>
    <row r="213" spans="1:13">
      <c r="A213" s="85"/>
      <c r="B213" s="16"/>
      <c r="C213" s="86"/>
      <c r="D213" s="86"/>
      <c r="E213" s="16"/>
      <c r="F213" s="94"/>
      <c r="G213" s="88"/>
      <c r="H213" s="16"/>
      <c r="I213" s="95"/>
      <c r="J213" s="95"/>
      <c r="K213" s="95"/>
      <c r="L213" s="95"/>
      <c r="M213" s="95"/>
    </row>
    <row r="214" spans="1:13">
      <c r="A214" s="85"/>
      <c r="B214" s="16"/>
      <c r="C214" s="86"/>
      <c r="D214" s="86"/>
      <c r="E214" s="16"/>
      <c r="F214" s="94"/>
      <c r="G214" s="88"/>
      <c r="H214" s="16"/>
      <c r="I214" s="95"/>
      <c r="J214" s="95"/>
      <c r="K214" s="95"/>
      <c r="L214" s="95"/>
      <c r="M214" s="95"/>
    </row>
    <row r="215" spans="1:13">
      <c r="A215" s="85"/>
      <c r="B215" s="16"/>
      <c r="C215" s="86"/>
      <c r="D215" s="86"/>
      <c r="E215" s="16"/>
      <c r="F215" s="94"/>
      <c r="G215" s="88"/>
      <c r="H215" s="16"/>
      <c r="I215" s="95"/>
      <c r="J215" s="95"/>
      <c r="K215" s="95"/>
      <c r="L215" s="95"/>
      <c r="M215" s="95"/>
    </row>
    <row r="216" spans="1:13">
      <c r="A216" s="85"/>
      <c r="B216" s="16"/>
      <c r="C216" s="86"/>
      <c r="D216" s="86"/>
      <c r="E216" s="16"/>
      <c r="F216" s="94"/>
      <c r="G216" s="88"/>
      <c r="H216" s="16"/>
      <c r="I216" s="95"/>
      <c r="J216" s="95"/>
      <c r="K216" s="95"/>
      <c r="L216" s="95"/>
      <c r="M216" s="95"/>
    </row>
    <row r="217" spans="1:13">
      <c r="A217" s="85"/>
      <c r="B217" s="16"/>
      <c r="C217" s="86"/>
      <c r="D217" s="86"/>
      <c r="E217" s="16"/>
      <c r="F217" s="94"/>
      <c r="G217" s="88"/>
      <c r="H217" s="16"/>
      <c r="I217" s="95"/>
      <c r="J217" s="95"/>
      <c r="K217" s="95"/>
      <c r="L217" s="95"/>
      <c r="M217" s="95"/>
    </row>
    <row r="218" spans="1:13">
      <c r="A218" s="85"/>
      <c r="B218" s="16"/>
      <c r="C218" s="86"/>
      <c r="D218" s="86"/>
      <c r="E218" s="16"/>
      <c r="F218" s="94"/>
      <c r="G218" s="88"/>
      <c r="H218" s="16"/>
      <c r="I218" s="95"/>
      <c r="J218" s="95"/>
      <c r="K218" s="95"/>
      <c r="L218" s="95"/>
      <c r="M218" s="95"/>
    </row>
    <row r="219" spans="1:13">
      <c r="A219" s="85"/>
      <c r="B219" s="16"/>
      <c r="C219" s="86"/>
      <c r="D219" s="86"/>
      <c r="E219" s="16"/>
      <c r="F219" s="94"/>
      <c r="G219" s="88"/>
      <c r="H219" s="16"/>
      <c r="I219" s="95"/>
      <c r="J219" s="95"/>
      <c r="K219" s="95"/>
      <c r="L219" s="95"/>
      <c r="M219" s="95"/>
    </row>
    <row r="220" spans="1:13">
      <c r="A220" s="85"/>
      <c r="B220" s="16"/>
      <c r="C220" s="86"/>
      <c r="D220" s="86"/>
      <c r="E220" s="16"/>
      <c r="F220" s="94"/>
      <c r="G220" s="88"/>
      <c r="H220" s="16"/>
      <c r="I220" s="95"/>
      <c r="J220" s="95"/>
      <c r="K220" s="95"/>
      <c r="L220" s="95"/>
      <c r="M220" s="95"/>
    </row>
    <row r="221" spans="1:13">
      <c r="A221" s="85"/>
      <c r="B221" s="16"/>
      <c r="C221" s="86"/>
      <c r="D221" s="86"/>
      <c r="E221" s="16"/>
      <c r="F221" s="94"/>
      <c r="G221" s="88"/>
      <c r="H221" s="16"/>
      <c r="I221" s="95"/>
      <c r="J221" s="95"/>
      <c r="K221" s="95"/>
      <c r="L221" s="95"/>
      <c r="M221" s="95"/>
    </row>
    <row r="222" spans="1:13">
      <c r="A222" s="85"/>
      <c r="B222" s="16"/>
      <c r="C222" s="86"/>
      <c r="D222" s="86"/>
      <c r="E222" s="16"/>
      <c r="F222" s="94"/>
      <c r="G222" s="88"/>
      <c r="H222" s="16"/>
      <c r="I222" s="95"/>
      <c r="J222" s="95"/>
      <c r="K222" s="95"/>
      <c r="L222" s="95"/>
      <c r="M222" s="95"/>
    </row>
    <row r="223" spans="1:13">
      <c r="A223" s="85"/>
      <c r="B223" s="16"/>
      <c r="C223" s="86"/>
      <c r="D223" s="86"/>
      <c r="E223" s="16"/>
      <c r="F223" s="94"/>
      <c r="G223" s="88"/>
      <c r="H223" s="16"/>
      <c r="I223" s="95"/>
      <c r="J223" s="95"/>
      <c r="K223" s="95"/>
      <c r="L223" s="95"/>
      <c r="M223" s="95"/>
    </row>
    <row r="224" spans="1:13">
      <c r="A224" s="85"/>
      <c r="B224" s="16"/>
      <c r="C224" s="86"/>
      <c r="D224" s="86"/>
      <c r="E224" s="16"/>
      <c r="F224" s="94"/>
      <c r="G224" s="88"/>
      <c r="H224" s="16"/>
      <c r="I224" s="95"/>
      <c r="J224" s="95"/>
      <c r="K224" s="95"/>
      <c r="L224" s="95"/>
      <c r="M224" s="95"/>
    </row>
    <row r="225" spans="1:13">
      <c r="A225" s="85"/>
      <c r="B225" s="16"/>
      <c r="C225" s="86"/>
      <c r="D225" s="86"/>
      <c r="E225" s="16"/>
      <c r="F225" s="94"/>
      <c r="G225" s="88"/>
      <c r="H225" s="16"/>
      <c r="I225" s="95"/>
      <c r="J225" s="95"/>
      <c r="K225" s="95"/>
      <c r="L225" s="95"/>
      <c r="M225" s="95"/>
    </row>
    <row r="226" spans="1:13">
      <c r="A226" s="85"/>
      <c r="B226" s="16"/>
      <c r="C226" s="86"/>
      <c r="D226" s="86"/>
      <c r="E226" s="16"/>
      <c r="F226" s="94"/>
      <c r="G226" s="88"/>
      <c r="H226" s="16"/>
      <c r="I226" s="95"/>
      <c r="J226" s="95"/>
      <c r="K226" s="95"/>
      <c r="L226" s="95"/>
      <c r="M226" s="95"/>
    </row>
    <row r="227" spans="1:13">
      <c r="A227" s="85"/>
      <c r="B227" s="16"/>
      <c r="C227" s="86"/>
      <c r="D227" s="86"/>
      <c r="E227" s="16"/>
      <c r="F227" s="94"/>
      <c r="G227" s="88"/>
      <c r="H227" s="16"/>
      <c r="I227" s="95"/>
      <c r="J227" s="95"/>
      <c r="K227" s="95"/>
      <c r="L227" s="95"/>
      <c r="M227" s="95"/>
    </row>
    <row r="228" spans="1:13">
      <c r="A228" s="85"/>
      <c r="B228" s="16"/>
      <c r="C228" s="86"/>
      <c r="D228" s="86"/>
      <c r="E228" s="16"/>
      <c r="F228" s="94"/>
      <c r="G228" s="88"/>
      <c r="H228" s="16"/>
      <c r="I228" s="95"/>
      <c r="J228" s="95"/>
      <c r="K228" s="95"/>
      <c r="L228" s="95"/>
      <c r="M228" s="95"/>
    </row>
    <row r="229" spans="1:13">
      <c r="A229" s="85"/>
      <c r="B229" s="16"/>
      <c r="C229" s="86"/>
      <c r="D229" s="86"/>
      <c r="E229" s="16"/>
      <c r="F229" s="88"/>
      <c r="G229" s="88"/>
      <c r="H229" s="16"/>
      <c r="I229" s="95"/>
      <c r="J229" s="95"/>
      <c r="K229" s="95"/>
      <c r="L229" s="95"/>
      <c r="M229" s="95"/>
    </row>
    <row r="230" spans="1:13">
      <c r="A230" s="85"/>
      <c r="B230" s="16"/>
      <c r="C230" s="86"/>
      <c r="D230" s="86"/>
      <c r="E230" s="16"/>
      <c r="F230" s="94"/>
      <c r="G230" s="88"/>
      <c r="H230" s="16"/>
      <c r="I230" s="95"/>
      <c r="J230" s="95"/>
      <c r="K230" s="95"/>
      <c r="L230" s="95"/>
      <c r="M230" s="95"/>
    </row>
    <row r="231" spans="1:13">
      <c r="A231" s="85"/>
      <c r="B231" s="16"/>
      <c r="C231" s="86"/>
      <c r="D231" s="86"/>
      <c r="E231" s="16"/>
      <c r="F231" s="94"/>
      <c r="G231" s="88"/>
      <c r="H231" s="16"/>
      <c r="I231" s="95"/>
      <c r="J231" s="95"/>
      <c r="K231" s="95"/>
      <c r="L231" s="95"/>
      <c r="M231" s="95"/>
    </row>
    <row r="232" spans="1:13">
      <c r="A232" s="85"/>
      <c r="B232" s="16"/>
      <c r="C232" s="86"/>
      <c r="D232" s="86"/>
      <c r="E232" s="16"/>
      <c r="F232" s="94"/>
      <c r="G232" s="88"/>
      <c r="H232" s="16"/>
      <c r="I232" s="95"/>
      <c r="J232" s="95"/>
      <c r="K232" s="95"/>
      <c r="L232" s="95"/>
      <c r="M232" s="95"/>
    </row>
    <row r="233" spans="1:13">
      <c r="A233" s="85"/>
      <c r="B233" s="16"/>
      <c r="C233" s="86"/>
      <c r="D233" s="86"/>
      <c r="E233" s="16"/>
      <c r="F233" s="94"/>
      <c r="G233" s="88"/>
      <c r="H233" s="16"/>
      <c r="I233" s="95"/>
      <c r="J233" s="95"/>
      <c r="K233" s="95"/>
      <c r="L233" s="95"/>
      <c r="M233" s="95"/>
    </row>
    <row r="234" spans="1:13">
      <c r="A234" s="85"/>
      <c r="B234" s="16"/>
      <c r="C234" s="86"/>
      <c r="D234" s="86"/>
      <c r="E234" s="16"/>
      <c r="F234" s="94"/>
      <c r="G234" s="88"/>
      <c r="H234" s="16"/>
      <c r="I234" s="95"/>
      <c r="J234" s="95"/>
      <c r="K234" s="95"/>
      <c r="L234" s="95"/>
      <c r="M234" s="95"/>
    </row>
    <row r="235" spans="1:13">
      <c r="A235" s="85"/>
      <c r="B235" s="16"/>
      <c r="C235" s="86"/>
      <c r="D235" s="86"/>
      <c r="E235" s="16"/>
      <c r="F235" s="94"/>
      <c r="G235" s="88"/>
      <c r="H235" s="16"/>
      <c r="I235" s="95"/>
      <c r="J235" s="95"/>
      <c r="K235" s="95"/>
      <c r="L235" s="95"/>
      <c r="M235" s="95"/>
    </row>
    <row r="236" spans="1:13">
      <c r="A236" s="85"/>
      <c r="B236" s="16"/>
      <c r="C236" s="86"/>
      <c r="D236" s="86"/>
      <c r="E236" s="16"/>
      <c r="F236" s="94"/>
      <c r="G236" s="88"/>
      <c r="H236" s="16"/>
      <c r="I236" s="95"/>
      <c r="J236" s="95"/>
      <c r="K236" s="95"/>
      <c r="L236" s="95"/>
      <c r="M236" s="95"/>
    </row>
    <row r="237" spans="1:13">
      <c r="A237" s="85"/>
      <c r="B237" s="16"/>
      <c r="C237" s="86"/>
      <c r="D237" s="86"/>
      <c r="E237" s="16"/>
      <c r="F237" s="94"/>
      <c r="G237" s="88"/>
      <c r="H237" s="16"/>
      <c r="I237" s="95"/>
      <c r="J237" s="95"/>
      <c r="K237" s="95"/>
      <c r="L237" s="95"/>
      <c r="M237" s="95"/>
    </row>
    <row r="238" spans="1:13">
      <c r="A238" s="85"/>
      <c r="B238" s="16"/>
      <c r="C238" s="86"/>
      <c r="D238" s="86"/>
      <c r="E238" s="16"/>
      <c r="F238" s="94"/>
      <c r="G238" s="88"/>
      <c r="H238" s="16"/>
      <c r="I238" s="95"/>
      <c r="J238" s="95"/>
      <c r="K238" s="95"/>
      <c r="L238" s="95"/>
      <c r="M238" s="95"/>
    </row>
    <row r="239" spans="1:13">
      <c r="A239" s="85"/>
      <c r="B239" s="16"/>
      <c r="C239" s="86"/>
      <c r="D239" s="86"/>
      <c r="E239" s="16"/>
      <c r="F239" s="88"/>
      <c r="G239" s="88"/>
      <c r="H239" s="16"/>
      <c r="I239" s="95"/>
      <c r="J239" s="95"/>
      <c r="K239" s="95"/>
      <c r="L239" s="95"/>
      <c r="M239" s="95"/>
    </row>
    <row r="240" spans="1:13">
      <c r="A240" s="85"/>
      <c r="B240" s="16"/>
      <c r="C240" s="86"/>
      <c r="D240" s="86"/>
      <c r="E240" s="16"/>
      <c r="F240" s="94"/>
      <c r="G240" s="88"/>
      <c r="H240" s="16"/>
      <c r="I240" s="95"/>
      <c r="J240" s="95"/>
      <c r="K240" s="95"/>
      <c r="L240" s="95"/>
      <c r="M240" s="95"/>
    </row>
    <row r="241" spans="1:13">
      <c r="A241" s="85"/>
      <c r="B241" s="16"/>
      <c r="C241" s="86"/>
      <c r="D241" s="86"/>
      <c r="E241" s="16"/>
      <c r="F241" s="94"/>
      <c r="G241" s="88"/>
      <c r="H241" s="16"/>
      <c r="I241" s="95"/>
      <c r="J241" s="95"/>
      <c r="K241" s="95"/>
      <c r="L241" s="95"/>
      <c r="M241" s="95"/>
    </row>
    <row r="242" spans="1:13">
      <c r="A242" s="85"/>
      <c r="B242" s="16"/>
      <c r="C242" s="86"/>
      <c r="D242" s="86"/>
      <c r="E242" s="16"/>
      <c r="F242" s="94"/>
      <c r="G242" s="88"/>
      <c r="H242" s="16"/>
      <c r="I242" s="95"/>
      <c r="J242" s="95"/>
      <c r="K242" s="95"/>
      <c r="L242" s="95"/>
      <c r="M242" s="95"/>
    </row>
    <row r="243" spans="1:13">
      <c r="A243" s="85"/>
      <c r="B243" s="16"/>
      <c r="C243" s="86"/>
      <c r="D243" s="86"/>
      <c r="E243" s="16"/>
      <c r="F243" s="94"/>
      <c r="G243" s="88"/>
      <c r="H243" s="16"/>
      <c r="I243" s="95"/>
      <c r="J243" s="95"/>
      <c r="K243" s="95"/>
      <c r="L243" s="95"/>
      <c r="M243" s="95"/>
    </row>
    <row r="244" spans="1:13">
      <c r="A244" s="85"/>
      <c r="B244" s="16"/>
      <c r="C244" s="86"/>
      <c r="D244" s="86"/>
      <c r="E244" s="16"/>
      <c r="F244" s="94"/>
      <c r="G244" s="88"/>
      <c r="H244" s="16"/>
      <c r="I244" s="95"/>
      <c r="J244" s="95"/>
      <c r="K244" s="95"/>
      <c r="L244" s="95"/>
      <c r="M244" s="95"/>
    </row>
    <row r="245" spans="1:13">
      <c r="A245" s="85"/>
      <c r="B245" s="16"/>
      <c r="C245" s="86"/>
      <c r="D245" s="86"/>
      <c r="E245" s="16"/>
      <c r="F245" s="94"/>
      <c r="G245" s="88"/>
      <c r="H245" s="16"/>
      <c r="I245" s="95"/>
      <c r="J245" s="95"/>
      <c r="K245" s="95"/>
      <c r="L245" s="95"/>
      <c r="M245" s="95"/>
    </row>
    <row r="246" spans="1:13">
      <c r="A246" s="85"/>
      <c r="B246" s="16"/>
      <c r="C246" s="86"/>
      <c r="D246" s="86"/>
      <c r="E246" s="16"/>
      <c r="F246" s="94"/>
      <c r="G246" s="88"/>
      <c r="H246" s="16"/>
      <c r="I246" s="95"/>
      <c r="J246" s="95"/>
      <c r="K246" s="95"/>
      <c r="L246" s="95"/>
      <c r="M246" s="95"/>
    </row>
    <row r="247" spans="1:13">
      <c r="A247" s="85"/>
      <c r="B247" s="16"/>
      <c r="C247" s="86"/>
      <c r="D247" s="86"/>
      <c r="E247" s="16"/>
      <c r="F247" s="94"/>
      <c r="G247" s="88"/>
      <c r="H247" s="16"/>
      <c r="I247" s="95"/>
      <c r="J247" s="95"/>
      <c r="K247" s="95"/>
      <c r="L247" s="95"/>
      <c r="M247" s="95"/>
    </row>
    <row r="248" spans="1:13">
      <c r="A248" s="85"/>
      <c r="B248" s="16"/>
      <c r="C248" s="86"/>
      <c r="D248" s="86"/>
      <c r="E248" s="16"/>
      <c r="F248" s="94"/>
      <c r="G248" s="88"/>
      <c r="H248" s="16"/>
      <c r="I248" s="95"/>
      <c r="J248" s="95"/>
      <c r="K248" s="95"/>
      <c r="L248" s="95"/>
      <c r="M248" s="95"/>
    </row>
    <row r="249" spans="1:13">
      <c r="A249" s="85"/>
      <c r="B249" s="16"/>
      <c r="C249" s="86"/>
      <c r="D249" s="86"/>
      <c r="E249" s="16"/>
      <c r="F249" s="94"/>
      <c r="G249" s="88"/>
      <c r="H249" s="16"/>
      <c r="I249" s="95"/>
      <c r="J249" s="95"/>
      <c r="K249" s="95"/>
      <c r="L249" s="95"/>
      <c r="M249" s="95"/>
    </row>
    <row r="250" spans="1:13">
      <c r="A250" s="85"/>
      <c r="B250" s="16"/>
      <c r="C250" s="86"/>
      <c r="D250" s="86"/>
      <c r="E250" s="16"/>
      <c r="F250" s="94"/>
      <c r="G250" s="88"/>
      <c r="H250" s="16"/>
      <c r="I250" s="95"/>
      <c r="J250" s="95"/>
      <c r="K250" s="95"/>
      <c r="L250" s="95"/>
      <c r="M250" s="95"/>
    </row>
    <row r="251" spans="1:13">
      <c r="A251" s="85"/>
      <c r="B251" s="16"/>
      <c r="C251" s="86"/>
      <c r="D251" s="86"/>
      <c r="E251" s="16"/>
      <c r="F251" s="94"/>
      <c r="G251" s="88"/>
      <c r="H251" s="16"/>
      <c r="I251" s="95"/>
      <c r="J251" s="95"/>
      <c r="K251" s="95"/>
      <c r="L251" s="95"/>
      <c r="M251" s="95"/>
    </row>
    <row r="252" spans="1:13">
      <c r="A252" s="85"/>
      <c r="B252" s="16"/>
      <c r="C252" s="86"/>
      <c r="D252" s="86"/>
      <c r="E252" s="16"/>
      <c r="F252" s="94"/>
      <c r="G252" s="88"/>
      <c r="H252" s="16"/>
      <c r="I252" s="95"/>
      <c r="J252" s="95"/>
      <c r="K252" s="95"/>
      <c r="L252" s="95"/>
      <c r="M252" s="95"/>
    </row>
    <row r="253" spans="1:13">
      <c r="A253" s="85"/>
      <c r="B253" s="16"/>
      <c r="C253" s="86"/>
      <c r="D253" s="86"/>
      <c r="E253" s="16"/>
      <c r="F253" s="94"/>
      <c r="G253" s="88"/>
      <c r="H253" s="16"/>
      <c r="I253" s="95"/>
      <c r="J253" s="95"/>
      <c r="K253" s="95"/>
      <c r="L253" s="95"/>
      <c r="M253" s="95"/>
    </row>
    <row r="254" spans="1:13">
      <c r="A254" s="85"/>
      <c r="B254" s="16"/>
      <c r="C254" s="86"/>
      <c r="D254" s="86"/>
      <c r="E254" s="16"/>
      <c r="F254" s="88"/>
      <c r="G254" s="88"/>
      <c r="H254" s="16"/>
      <c r="I254" s="95"/>
      <c r="J254" s="95"/>
      <c r="K254" s="95"/>
      <c r="L254" s="95"/>
      <c r="M254" s="95"/>
    </row>
    <row r="255" spans="1:13">
      <c r="A255" s="85"/>
      <c r="B255" s="16"/>
      <c r="C255" s="86"/>
      <c r="D255" s="86"/>
      <c r="E255" s="16"/>
      <c r="F255" s="94"/>
      <c r="G255" s="88"/>
      <c r="H255" s="16"/>
      <c r="I255" s="95"/>
      <c r="J255" s="95"/>
      <c r="K255" s="95"/>
      <c r="L255" s="95"/>
      <c r="M255" s="95"/>
    </row>
    <row r="256" spans="1:13">
      <c r="A256" s="85"/>
      <c r="B256" s="16"/>
      <c r="C256" s="86"/>
      <c r="D256" s="86"/>
      <c r="E256" s="16"/>
      <c r="F256" s="94"/>
      <c r="G256" s="88"/>
      <c r="H256" s="16"/>
      <c r="I256" s="95"/>
      <c r="J256" s="95"/>
      <c r="K256" s="95"/>
      <c r="L256" s="95"/>
      <c r="M256" s="95"/>
    </row>
    <row r="257" spans="1:13">
      <c r="A257" s="85"/>
      <c r="B257" s="16"/>
      <c r="C257" s="86"/>
      <c r="D257" s="86"/>
      <c r="E257" s="16"/>
      <c r="F257" s="94"/>
      <c r="G257" s="88"/>
      <c r="H257" s="16"/>
      <c r="I257" s="95"/>
      <c r="J257" s="95"/>
      <c r="K257" s="95"/>
      <c r="L257" s="95"/>
      <c r="M257" s="95"/>
    </row>
    <row r="258" spans="1:13">
      <c r="A258" s="85"/>
      <c r="B258" s="16"/>
      <c r="C258" s="86"/>
      <c r="D258" s="86"/>
      <c r="E258" s="16"/>
      <c r="F258" s="88"/>
      <c r="G258" s="88"/>
      <c r="H258" s="16"/>
      <c r="I258" s="95"/>
      <c r="J258" s="95"/>
      <c r="K258" s="95"/>
      <c r="L258" s="95"/>
      <c r="M258" s="95"/>
    </row>
    <row r="259" spans="1:13">
      <c r="A259" s="85"/>
      <c r="B259" s="16"/>
      <c r="C259" s="86"/>
      <c r="D259" s="86"/>
      <c r="E259" s="16"/>
      <c r="F259" s="88"/>
      <c r="G259" s="88"/>
      <c r="H259" s="16"/>
      <c r="I259" s="95"/>
      <c r="J259" s="95"/>
      <c r="K259" s="95"/>
      <c r="L259" s="95"/>
      <c r="M259" s="95"/>
    </row>
    <row r="260" spans="1:13">
      <c r="A260" s="85"/>
      <c r="B260" s="16"/>
      <c r="C260" s="86"/>
      <c r="D260" s="86"/>
      <c r="E260" s="16"/>
      <c r="F260" s="88"/>
      <c r="G260" s="88"/>
      <c r="H260" s="16"/>
      <c r="I260" s="95"/>
      <c r="J260" s="95"/>
      <c r="K260" s="95"/>
      <c r="L260" s="95"/>
      <c r="M260" s="95"/>
    </row>
    <row r="261" spans="1:13">
      <c r="A261" s="85"/>
      <c r="B261" s="16"/>
      <c r="C261" s="86"/>
      <c r="D261" s="86"/>
      <c r="E261" s="16"/>
      <c r="F261" s="88"/>
      <c r="G261" s="88"/>
      <c r="H261" s="16"/>
      <c r="I261" s="95"/>
      <c r="J261" s="95"/>
      <c r="K261" s="95"/>
      <c r="L261" s="95"/>
      <c r="M261" s="95"/>
    </row>
    <row r="262" spans="1:13">
      <c r="A262" s="85"/>
      <c r="B262" s="16"/>
      <c r="C262" s="86"/>
      <c r="D262" s="86"/>
      <c r="E262" s="16"/>
      <c r="F262" s="88"/>
      <c r="G262" s="88"/>
      <c r="H262" s="16"/>
      <c r="I262" s="95"/>
      <c r="J262" s="95"/>
      <c r="K262" s="95"/>
      <c r="L262" s="95"/>
      <c r="M262" s="95"/>
    </row>
    <row r="263" spans="1:13">
      <c r="A263" s="85"/>
      <c r="B263" s="16"/>
      <c r="C263" s="86"/>
      <c r="D263" s="86"/>
      <c r="E263" s="16"/>
      <c r="F263" s="88"/>
      <c r="G263" s="88"/>
      <c r="H263" s="16"/>
      <c r="I263" s="95"/>
      <c r="J263" s="95"/>
      <c r="K263" s="95"/>
      <c r="L263" s="95"/>
      <c r="M263" s="95"/>
    </row>
    <row r="264" spans="1:13">
      <c r="A264" s="85"/>
      <c r="B264" s="16"/>
      <c r="C264" s="86"/>
      <c r="D264" s="86"/>
      <c r="E264" s="16"/>
      <c r="F264" s="88"/>
      <c r="G264" s="88"/>
      <c r="H264" s="16"/>
      <c r="I264" s="95"/>
      <c r="J264" s="95"/>
      <c r="K264" s="95"/>
      <c r="L264" s="95"/>
      <c r="M264" s="95"/>
    </row>
    <row r="265" spans="1:13">
      <c r="A265" s="85"/>
      <c r="B265" s="16"/>
      <c r="C265" s="86"/>
      <c r="D265" s="86"/>
      <c r="E265" s="16"/>
      <c r="F265" s="88"/>
      <c r="G265" s="88"/>
      <c r="H265" s="16"/>
      <c r="I265" s="95"/>
      <c r="J265" s="95"/>
      <c r="K265" s="95"/>
      <c r="L265" s="95"/>
      <c r="M265" s="95"/>
    </row>
    <row r="266" spans="1:13">
      <c r="A266" s="85"/>
      <c r="B266" s="16"/>
      <c r="C266" s="86"/>
      <c r="D266" s="86"/>
      <c r="E266" s="16"/>
      <c r="F266" s="88"/>
      <c r="G266" s="88"/>
      <c r="H266" s="16"/>
      <c r="I266" s="95"/>
      <c r="J266" s="95"/>
      <c r="K266" s="95"/>
      <c r="L266" s="95"/>
      <c r="M266" s="95"/>
    </row>
    <row r="267" spans="1:13">
      <c r="A267" s="85"/>
      <c r="B267" s="16"/>
      <c r="C267" s="86"/>
      <c r="D267" s="86"/>
      <c r="E267" s="16"/>
      <c r="F267" s="88"/>
      <c r="G267" s="88"/>
      <c r="H267" s="16"/>
      <c r="I267" s="95"/>
      <c r="J267" s="95"/>
      <c r="K267" s="95"/>
      <c r="L267" s="95"/>
      <c r="M267" s="95"/>
    </row>
    <row r="268" spans="1:13">
      <c r="A268" s="85"/>
      <c r="B268" s="16"/>
      <c r="C268" s="86"/>
      <c r="D268" s="86"/>
      <c r="E268" s="16"/>
      <c r="F268" s="88"/>
      <c r="G268" s="88"/>
      <c r="H268" s="16"/>
      <c r="I268" s="95"/>
      <c r="J268" s="95"/>
      <c r="K268" s="95"/>
      <c r="L268" s="95"/>
      <c r="M268" s="95"/>
    </row>
    <row r="269" spans="1:13">
      <c r="A269" s="85"/>
      <c r="B269" s="16"/>
      <c r="C269" s="86"/>
      <c r="D269" s="86"/>
      <c r="E269" s="16"/>
      <c r="F269" s="88"/>
      <c r="G269" s="88"/>
      <c r="H269" s="16"/>
      <c r="I269" s="95"/>
      <c r="J269" s="95"/>
      <c r="K269" s="95"/>
      <c r="L269" s="95"/>
      <c r="M269" s="95"/>
    </row>
    <row r="270" spans="1:13">
      <c r="A270" s="85"/>
      <c r="B270" s="16"/>
      <c r="C270" s="86"/>
      <c r="D270" s="86"/>
      <c r="E270" s="16"/>
      <c r="F270" s="88"/>
      <c r="G270" s="88"/>
      <c r="H270" s="16"/>
      <c r="I270" s="95"/>
      <c r="J270" s="95"/>
      <c r="K270" s="95"/>
      <c r="L270" s="95"/>
      <c r="M270" s="95"/>
    </row>
    <row r="271" spans="1:13">
      <c r="A271" s="85"/>
      <c r="B271" s="16"/>
      <c r="C271" s="86"/>
      <c r="D271" s="86"/>
      <c r="E271" s="16"/>
      <c r="F271" s="88"/>
      <c r="G271" s="88"/>
      <c r="H271" s="16"/>
      <c r="I271" s="95"/>
      <c r="J271" s="95"/>
      <c r="K271" s="95"/>
      <c r="L271" s="95"/>
      <c r="M271" s="95"/>
    </row>
    <row r="272" spans="1:13">
      <c r="A272" s="85"/>
      <c r="B272" s="16"/>
      <c r="C272" s="86"/>
      <c r="D272" s="86"/>
      <c r="E272" s="16"/>
      <c r="F272" s="88"/>
      <c r="G272" s="88"/>
      <c r="H272" s="16"/>
      <c r="I272" s="95"/>
      <c r="J272" s="95"/>
      <c r="K272" s="95"/>
      <c r="L272" s="95"/>
      <c r="M272" s="95"/>
    </row>
    <row r="273" spans="1:13">
      <c r="A273" s="85"/>
      <c r="B273" s="16"/>
      <c r="C273" s="86"/>
      <c r="D273" s="86"/>
      <c r="E273" s="16"/>
      <c r="F273" s="88"/>
      <c r="G273" s="88"/>
      <c r="H273" s="16"/>
      <c r="I273" s="95"/>
      <c r="J273" s="95"/>
      <c r="K273" s="95"/>
      <c r="L273" s="95"/>
      <c r="M273" s="95"/>
    </row>
    <row r="274" spans="1:13">
      <c r="A274" s="85"/>
      <c r="B274" s="16"/>
      <c r="C274" s="86"/>
      <c r="D274" s="86"/>
      <c r="E274" s="16"/>
      <c r="F274" s="88"/>
      <c r="G274" s="88"/>
      <c r="H274" s="16"/>
      <c r="I274" s="95"/>
      <c r="J274" s="95"/>
      <c r="K274" s="95"/>
      <c r="L274" s="95"/>
      <c r="M274" s="95"/>
    </row>
    <row r="275" spans="1:13">
      <c r="A275" s="85"/>
      <c r="B275" s="16"/>
      <c r="C275" s="86"/>
      <c r="D275" s="86"/>
      <c r="E275" s="16"/>
      <c r="F275" s="88"/>
      <c r="G275" s="88"/>
      <c r="H275" s="16"/>
      <c r="I275" s="95"/>
      <c r="J275" s="95"/>
      <c r="K275" s="95"/>
      <c r="L275" s="95"/>
      <c r="M275" s="95"/>
    </row>
    <row r="276" spans="1:13">
      <c r="A276" s="85"/>
      <c r="B276" s="16"/>
      <c r="C276" s="86"/>
      <c r="D276" s="86"/>
      <c r="E276" s="16"/>
      <c r="F276" s="88"/>
      <c r="G276" s="88"/>
      <c r="H276" s="16"/>
      <c r="I276" s="95"/>
      <c r="J276" s="95"/>
      <c r="K276" s="95"/>
      <c r="L276" s="95"/>
      <c r="M276" s="95"/>
    </row>
    <row r="277" spans="1:13">
      <c r="A277" s="85"/>
      <c r="B277" s="16"/>
      <c r="C277" s="86"/>
      <c r="D277" s="86"/>
      <c r="E277" s="16"/>
      <c r="F277" s="88"/>
      <c r="G277" s="88"/>
      <c r="H277" s="16"/>
      <c r="I277" s="95"/>
      <c r="J277" s="95"/>
      <c r="K277" s="95"/>
      <c r="L277" s="95"/>
      <c r="M277" s="95"/>
    </row>
    <row r="278" spans="1:13">
      <c r="A278" s="85"/>
      <c r="B278" s="16"/>
      <c r="C278" s="86"/>
      <c r="D278" s="86"/>
      <c r="E278" s="16"/>
      <c r="F278" s="88"/>
      <c r="G278" s="88"/>
      <c r="H278" s="16"/>
      <c r="I278" s="95"/>
      <c r="J278" s="95"/>
      <c r="K278" s="95"/>
      <c r="L278" s="95"/>
      <c r="M278" s="95"/>
    </row>
    <row r="279" spans="1:13">
      <c r="A279" s="85"/>
      <c r="B279" s="16"/>
      <c r="C279" s="86"/>
      <c r="D279" s="86"/>
      <c r="E279" s="16"/>
      <c r="F279" s="88"/>
      <c r="G279" s="88"/>
      <c r="H279" s="16"/>
      <c r="I279" s="95"/>
      <c r="J279" s="95"/>
      <c r="K279" s="95"/>
      <c r="L279" s="95"/>
      <c r="M279" s="95"/>
    </row>
    <row r="280" spans="1:13">
      <c r="A280" s="85"/>
      <c r="B280" s="16"/>
      <c r="C280" s="86"/>
      <c r="D280" s="86"/>
      <c r="E280" s="16"/>
      <c r="F280" s="88"/>
      <c r="G280" s="88"/>
      <c r="H280" s="16"/>
      <c r="I280" s="95"/>
      <c r="J280" s="95"/>
      <c r="K280" s="95"/>
      <c r="L280" s="95"/>
      <c r="M280" s="95"/>
    </row>
    <row r="281" spans="1:13">
      <c r="A281" s="85"/>
      <c r="B281" s="16"/>
      <c r="C281" s="86"/>
      <c r="D281" s="86"/>
      <c r="E281" s="16"/>
      <c r="F281" s="88"/>
      <c r="G281" s="88"/>
      <c r="H281" s="16"/>
      <c r="I281" s="95"/>
      <c r="J281" s="95"/>
      <c r="K281" s="95"/>
      <c r="L281" s="95"/>
      <c r="M281" s="95"/>
    </row>
    <row r="282" spans="1:13">
      <c r="A282" s="85"/>
      <c r="B282" s="16"/>
      <c r="C282" s="86"/>
      <c r="D282" s="86"/>
      <c r="E282" s="16"/>
      <c r="F282" s="88"/>
      <c r="G282" s="88"/>
      <c r="H282" s="16"/>
      <c r="I282" s="95"/>
      <c r="J282" s="95"/>
      <c r="K282" s="95"/>
      <c r="L282" s="95"/>
      <c r="M282" s="95"/>
    </row>
    <row r="283" spans="1:13">
      <c r="A283" s="85"/>
      <c r="B283" s="16"/>
      <c r="C283" s="86"/>
      <c r="D283" s="86"/>
      <c r="E283" s="16"/>
      <c r="F283" s="88"/>
      <c r="G283" s="88"/>
      <c r="H283" s="16"/>
      <c r="I283" s="95"/>
      <c r="J283" s="95"/>
      <c r="K283" s="95"/>
      <c r="L283" s="95"/>
      <c r="M283" s="95"/>
    </row>
    <row r="284" spans="1:13">
      <c r="A284" s="85"/>
      <c r="B284" s="16"/>
      <c r="C284" s="86"/>
      <c r="D284" s="86"/>
      <c r="E284" s="16"/>
      <c r="F284" s="88"/>
      <c r="G284" s="88"/>
      <c r="H284" s="16"/>
      <c r="I284" s="95"/>
      <c r="J284" s="95"/>
      <c r="K284" s="95"/>
      <c r="L284" s="95"/>
      <c r="M284" s="95"/>
    </row>
    <row r="285" spans="1:13">
      <c r="A285" s="85"/>
      <c r="B285" s="16"/>
      <c r="C285" s="86"/>
      <c r="D285" s="86"/>
      <c r="E285" s="16"/>
      <c r="F285" s="88"/>
      <c r="G285" s="88"/>
      <c r="H285" s="16"/>
      <c r="I285" s="95"/>
      <c r="J285" s="95"/>
      <c r="K285" s="95"/>
      <c r="L285" s="95"/>
      <c r="M285" s="95"/>
    </row>
    <row r="286" spans="1:13">
      <c r="A286" s="85"/>
      <c r="B286" s="16"/>
      <c r="C286" s="86"/>
      <c r="D286" s="86"/>
      <c r="E286" s="16"/>
      <c r="F286" s="88"/>
      <c r="G286" s="88"/>
      <c r="H286" s="16"/>
      <c r="I286" s="95"/>
      <c r="J286" s="95"/>
      <c r="K286" s="95"/>
      <c r="L286" s="95"/>
      <c r="M286" s="95"/>
    </row>
    <row r="287" spans="1:13">
      <c r="A287" s="85"/>
      <c r="B287" s="16"/>
      <c r="C287" s="86"/>
      <c r="D287" s="86"/>
      <c r="E287" s="16"/>
      <c r="F287" s="88"/>
      <c r="G287" s="88"/>
      <c r="H287" s="16"/>
      <c r="I287" s="95"/>
      <c r="J287" s="95"/>
      <c r="K287" s="95"/>
      <c r="L287" s="95"/>
      <c r="M287" s="95"/>
    </row>
    <row r="288" spans="1:13">
      <c r="A288" s="85"/>
      <c r="B288" s="16"/>
      <c r="C288" s="86"/>
      <c r="D288" s="86"/>
      <c r="E288" s="16"/>
      <c r="F288" s="88"/>
      <c r="G288" s="88"/>
      <c r="H288" s="16"/>
      <c r="I288" s="95"/>
      <c r="J288" s="95"/>
      <c r="K288" s="95"/>
      <c r="L288" s="95"/>
      <c r="M288" s="95"/>
    </row>
    <row r="289" spans="1:13">
      <c r="A289" s="85"/>
      <c r="B289" s="16"/>
      <c r="C289" s="86"/>
      <c r="D289" s="86"/>
      <c r="E289" s="16"/>
      <c r="F289" s="88"/>
      <c r="G289" s="88"/>
      <c r="H289" s="16"/>
      <c r="I289" s="95"/>
      <c r="J289" s="95"/>
      <c r="K289" s="95"/>
      <c r="L289" s="95"/>
      <c r="M289" s="95"/>
    </row>
    <row r="290" spans="1:13">
      <c r="A290" s="85"/>
      <c r="B290" s="16"/>
      <c r="C290" s="86"/>
      <c r="D290" s="86"/>
      <c r="E290" s="16"/>
      <c r="F290" s="88"/>
      <c r="G290" s="88"/>
      <c r="H290" s="16"/>
      <c r="I290" s="95"/>
      <c r="J290" s="95"/>
      <c r="K290" s="95"/>
      <c r="L290" s="95"/>
      <c r="M290" s="95"/>
    </row>
    <row r="291" spans="1:13">
      <c r="A291" s="85"/>
      <c r="B291" s="16"/>
      <c r="C291" s="86"/>
      <c r="D291" s="86"/>
      <c r="E291" s="16"/>
      <c r="F291" s="88"/>
      <c r="G291" s="88"/>
      <c r="H291" s="16"/>
      <c r="I291" s="95"/>
      <c r="J291" s="95"/>
      <c r="K291" s="95"/>
      <c r="L291" s="95"/>
      <c r="M291" s="95"/>
    </row>
    <row r="292" spans="1:13">
      <c r="A292" s="85"/>
      <c r="B292" s="16"/>
      <c r="C292" s="86"/>
      <c r="D292" s="86"/>
      <c r="E292" s="16"/>
      <c r="F292" s="88"/>
      <c r="G292" s="88"/>
      <c r="H292" s="16"/>
      <c r="I292" s="95"/>
      <c r="J292" s="95"/>
      <c r="K292" s="95"/>
      <c r="L292" s="95"/>
      <c r="M292" s="95"/>
    </row>
    <row r="293" spans="1:13">
      <c r="A293" s="85"/>
      <c r="B293" s="16"/>
      <c r="C293" s="86"/>
      <c r="D293" s="86"/>
      <c r="E293" s="16"/>
      <c r="F293" s="88"/>
      <c r="G293" s="88"/>
      <c r="H293" s="16"/>
      <c r="I293" s="95"/>
      <c r="J293" s="95"/>
      <c r="K293" s="95"/>
      <c r="L293" s="95"/>
      <c r="M293" s="95"/>
    </row>
    <row r="294" spans="1:13">
      <c r="A294" s="85"/>
      <c r="B294" s="16"/>
      <c r="C294" s="86"/>
      <c r="D294" s="86"/>
      <c r="E294" s="16"/>
      <c r="F294" s="88"/>
      <c r="G294" s="88"/>
      <c r="H294" s="16"/>
      <c r="I294" s="95"/>
      <c r="J294" s="95"/>
      <c r="K294" s="95"/>
      <c r="L294" s="95"/>
      <c r="M294" s="95"/>
    </row>
    <row r="295" spans="1:13">
      <c r="A295" s="85"/>
      <c r="B295" s="16"/>
      <c r="C295" s="86"/>
      <c r="D295" s="86"/>
      <c r="E295" s="16"/>
      <c r="F295" s="88"/>
      <c r="G295" s="88"/>
      <c r="H295" s="16"/>
      <c r="I295" s="95"/>
      <c r="J295" s="95"/>
      <c r="K295" s="95"/>
      <c r="L295" s="95"/>
      <c r="M295" s="95"/>
    </row>
    <row r="296" spans="1:13">
      <c r="A296" s="85"/>
      <c r="B296" s="16"/>
      <c r="C296" s="86"/>
      <c r="D296" s="86"/>
      <c r="E296" s="16"/>
      <c r="F296" s="88"/>
      <c r="G296" s="88"/>
      <c r="H296" s="16"/>
      <c r="I296" s="95"/>
      <c r="J296" s="95"/>
      <c r="K296" s="95"/>
      <c r="L296" s="95"/>
      <c r="M296" s="95"/>
    </row>
    <row r="297" spans="1:13">
      <c r="A297" s="85"/>
      <c r="B297" s="16"/>
      <c r="C297" s="86"/>
      <c r="D297" s="86"/>
      <c r="E297" s="16"/>
      <c r="F297" s="88"/>
      <c r="G297" s="88"/>
      <c r="H297" s="16"/>
      <c r="I297" s="95"/>
      <c r="J297" s="95"/>
      <c r="K297" s="95"/>
      <c r="L297" s="95"/>
      <c r="M297" s="95"/>
    </row>
    <row r="298" spans="1:13">
      <c r="A298" s="85"/>
      <c r="B298" s="16"/>
      <c r="C298" s="86"/>
      <c r="D298" s="86"/>
      <c r="E298" s="16"/>
      <c r="F298" s="88"/>
      <c r="G298" s="88"/>
      <c r="H298" s="16"/>
      <c r="I298" s="95"/>
      <c r="J298" s="95"/>
      <c r="K298" s="95"/>
      <c r="L298" s="95"/>
      <c r="M298" s="95"/>
    </row>
    <row r="299" spans="1:13">
      <c r="A299" s="85"/>
      <c r="B299" s="16"/>
      <c r="C299" s="86"/>
      <c r="D299" s="86"/>
      <c r="E299" s="16"/>
      <c r="F299" s="88"/>
      <c r="G299" s="88"/>
      <c r="H299" s="16"/>
      <c r="I299" s="95"/>
      <c r="J299" s="95"/>
      <c r="K299" s="95"/>
      <c r="L299" s="95"/>
      <c r="M299" s="95"/>
    </row>
    <row r="300" spans="1:13">
      <c r="A300" s="85"/>
      <c r="B300" s="16"/>
      <c r="C300" s="86"/>
      <c r="D300" s="86"/>
      <c r="E300" s="16"/>
      <c r="F300" s="88"/>
      <c r="G300" s="88"/>
      <c r="H300" s="16"/>
      <c r="I300" s="95"/>
      <c r="J300" s="95"/>
      <c r="K300" s="95"/>
      <c r="L300" s="95"/>
      <c r="M300" s="95"/>
    </row>
    <row r="301" spans="1:13">
      <c r="A301" s="85"/>
      <c r="B301" s="16"/>
      <c r="C301" s="86"/>
      <c r="D301" s="86"/>
      <c r="E301" s="16"/>
      <c r="F301" s="88"/>
      <c r="G301" s="88"/>
      <c r="H301" s="16"/>
      <c r="I301" s="95"/>
      <c r="J301" s="95"/>
      <c r="K301" s="95"/>
      <c r="L301" s="95"/>
      <c r="M301" s="95"/>
    </row>
    <row r="302" spans="1:13">
      <c r="A302" s="85"/>
      <c r="B302" s="16"/>
      <c r="C302" s="86"/>
      <c r="D302" s="86"/>
      <c r="E302" s="16"/>
      <c r="F302" s="88"/>
      <c r="G302" s="88"/>
      <c r="H302" s="16"/>
      <c r="I302" s="95"/>
      <c r="J302" s="95"/>
      <c r="K302" s="95"/>
      <c r="L302" s="95"/>
      <c r="M302" s="95"/>
    </row>
    <row r="303" spans="1:13">
      <c r="A303" s="85"/>
      <c r="B303" s="16"/>
      <c r="C303" s="86"/>
      <c r="D303" s="86"/>
      <c r="E303" s="16"/>
      <c r="F303" s="88"/>
      <c r="G303" s="88"/>
      <c r="H303" s="16"/>
      <c r="I303" s="95"/>
      <c r="J303" s="95"/>
      <c r="K303" s="95"/>
      <c r="L303" s="95"/>
      <c r="M303" s="95"/>
    </row>
    <row r="304" spans="1:13">
      <c r="A304" s="85"/>
      <c r="B304" s="16"/>
      <c r="C304" s="86"/>
      <c r="D304" s="86"/>
      <c r="E304" s="16"/>
      <c r="F304" s="88"/>
      <c r="G304" s="88"/>
      <c r="H304" s="16"/>
      <c r="I304" s="95"/>
      <c r="J304" s="95"/>
      <c r="K304" s="95"/>
      <c r="L304" s="95"/>
      <c r="M304" s="95"/>
    </row>
    <row r="305" spans="1:13">
      <c r="A305" s="85"/>
      <c r="B305" s="16"/>
      <c r="C305" s="86"/>
      <c r="D305" s="86"/>
      <c r="E305" s="16"/>
      <c r="F305" s="88"/>
      <c r="G305" s="88"/>
      <c r="H305" s="16"/>
      <c r="I305" s="95"/>
      <c r="J305" s="95"/>
      <c r="K305" s="95"/>
      <c r="L305" s="95"/>
      <c r="M305" s="95"/>
    </row>
    <row r="306" spans="1:13">
      <c r="A306" s="85"/>
      <c r="B306" s="16"/>
      <c r="C306" s="86"/>
      <c r="D306" s="86"/>
      <c r="E306" s="16"/>
      <c r="F306" s="88"/>
      <c r="G306" s="88"/>
      <c r="H306" s="16"/>
      <c r="I306" s="95"/>
      <c r="J306" s="95"/>
      <c r="K306" s="95"/>
      <c r="L306" s="95"/>
      <c r="M306" s="95"/>
    </row>
    <row r="307" spans="1:13">
      <c r="A307" s="85"/>
      <c r="B307" s="16"/>
      <c r="C307" s="86"/>
      <c r="D307" s="86"/>
      <c r="E307" s="16"/>
      <c r="F307" s="88"/>
      <c r="G307" s="88"/>
      <c r="H307" s="16"/>
      <c r="I307" s="95"/>
      <c r="J307" s="95"/>
      <c r="K307" s="95"/>
      <c r="L307" s="95"/>
      <c r="M307" s="95"/>
    </row>
    <row r="308" spans="1:13">
      <c r="A308" s="85"/>
      <c r="B308" s="16"/>
      <c r="C308" s="86"/>
      <c r="D308" s="86"/>
      <c r="E308" s="16"/>
      <c r="F308" s="88"/>
      <c r="G308" s="88"/>
      <c r="H308" s="16"/>
      <c r="I308" s="95"/>
      <c r="J308" s="95"/>
      <c r="K308" s="95"/>
      <c r="L308" s="95"/>
      <c r="M308" s="95"/>
    </row>
    <row r="309" spans="1:13">
      <c r="A309" s="85"/>
      <c r="B309" s="16"/>
      <c r="C309" s="86"/>
      <c r="D309" s="86"/>
      <c r="E309" s="16"/>
      <c r="F309" s="88"/>
      <c r="G309" s="88"/>
      <c r="H309" s="16"/>
      <c r="I309" s="95"/>
      <c r="J309" s="95"/>
      <c r="K309" s="95"/>
      <c r="L309" s="95"/>
      <c r="M309" s="95"/>
    </row>
    <row r="310" spans="1:13">
      <c r="A310" s="85"/>
      <c r="B310" s="16"/>
      <c r="C310" s="86"/>
      <c r="D310" s="86"/>
      <c r="E310" s="16"/>
      <c r="F310" s="88"/>
      <c r="G310" s="88"/>
      <c r="H310" s="16"/>
      <c r="I310" s="95"/>
      <c r="J310" s="95"/>
      <c r="K310" s="95"/>
      <c r="L310" s="95"/>
      <c r="M310" s="95"/>
    </row>
    <row r="311" spans="1:13">
      <c r="A311" s="85"/>
      <c r="B311" s="16"/>
      <c r="C311" s="86"/>
      <c r="D311" s="86"/>
      <c r="E311" s="16"/>
      <c r="F311" s="88"/>
      <c r="G311" s="88"/>
      <c r="H311" s="16"/>
      <c r="I311" s="95"/>
      <c r="J311" s="95"/>
      <c r="K311" s="95"/>
      <c r="L311" s="95"/>
      <c r="M311" s="95"/>
    </row>
    <row r="312" spans="1:13">
      <c r="A312" s="85"/>
      <c r="B312" s="16"/>
      <c r="C312" s="86"/>
      <c r="D312" s="86"/>
      <c r="E312" s="16"/>
      <c r="F312" s="88"/>
      <c r="G312" s="88"/>
      <c r="H312" s="16"/>
      <c r="I312" s="95"/>
      <c r="J312" s="95"/>
      <c r="K312" s="95"/>
      <c r="L312" s="95"/>
      <c r="M312" s="95"/>
    </row>
    <row r="313" spans="1:13">
      <c r="A313" s="85"/>
      <c r="B313" s="16"/>
      <c r="C313" s="86"/>
      <c r="D313" s="86"/>
      <c r="E313" s="16"/>
      <c r="F313" s="88"/>
      <c r="G313" s="88"/>
      <c r="H313" s="16"/>
      <c r="I313" s="95"/>
      <c r="J313" s="95"/>
      <c r="K313" s="95"/>
      <c r="L313" s="95"/>
      <c r="M313" s="95"/>
    </row>
    <row r="314" spans="1:13">
      <c r="A314" s="85"/>
      <c r="B314" s="16"/>
      <c r="C314" s="86"/>
      <c r="D314" s="86"/>
      <c r="E314" s="16"/>
      <c r="F314" s="88"/>
      <c r="G314" s="88"/>
      <c r="H314" s="16"/>
      <c r="I314" s="95"/>
      <c r="J314" s="95"/>
      <c r="K314" s="95"/>
      <c r="L314" s="95"/>
      <c r="M314" s="95"/>
    </row>
    <row r="315" spans="1:13">
      <c r="A315" s="85"/>
      <c r="B315" s="16"/>
      <c r="C315" s="86"/>
      <c r="D315" s="86"/>
      <c r="E315" s="16"/>
      <c r="F315" s="88"/>
      <c r="G315" s="88"/>
      <c r="H315" s="16"/>
      <c r="I315" s="95"/>
      <c r="J315" s="95"/>
      <c r="K315" s="95"/>
      <c r="L315" s="95"/>
      <c r="M315" s="95"/>
    </row>
    <row r="316" spans="1:13">
      <c r="A316" s="85"/>
      <c r="B316" s="16"/>
      <c r="C316" s="86"/>
      <c r="D316" s="86"/>
      <c r="E316" s="16"/>
      <c r="F316" s="88"/>
      <c r="G316" s="88"/>
      <c r="H316" s="16"/>
      <c r="I316" s="95"/>
      <c r="J316" s="95"/>
      <c r="K316" s="95"/>
      <c r="L316" s="95"/>
      <c r="M316" s="95"/>
    </row>
    <row r="317" spans="1:13">
      <c r="A317" s="85"/>
      <c r="B317" s="16"/>
      <c r="C317" s="86"/>
      <c r="D317" s="86"/>
      <c r="E317" s="16"/>
      <c r="F317" s="88"/>
      <c r="G317" s="88"/>
      <c r="H317" s="16"/>
      <c r="I317" s="95"/>
      <c r="J317" s="95"/>
      <c r="K317" s="95"/>
      <c r="L317" s="95"/>
      <c r="M317" s="95"/>
    </row>
    <row r="318" spans="1:13">
      <c r="A318" s="85"/>
      <c r="B318" s="16"/>
      <c r="C318" s="86"/>
      <c r="D318" s="86"/>
      <c r="E318" s="16"/>
      <c r="F318" s="88"/>
      <c r="G318" s="88"/>
      <c r="H318" s="16"/>
      <c r="I318" s="95"/>
      <c r="J318" s="95"/>
      <c r="K318" s="95"/>
      <c r="L318" s="95"/>
      <c r="M318" s="95"/>
    </row>
    <row r="319" spans="1:13">
      <c r="A319" s="85"/>
      <c r="B319" s="16"/>
      <c r="C319" s="86"/>
      <c r="D319" s="86"/>
      <c r="E319" s="16"/>
      <c r="F319" s="88"/>
      <c r="G319" s="88"/>
      <c r="H319" s="16"/>
      <c r="I319" s="95"/>
      <c r="J319" s="95"/>
      <c r="K319" s="95"/>
      <c r="L319" s="95"/>
      <c r="M319" s="95"/>
    </row>
    <row r="320" spans="1:13">
      <c r="A320" s="85"/>
      <c r="B320" s="16"/>
      <c r="C320" s="86"/>
      <c r="D320" s="86"/>
      <c r="E320" s="16"/>
      <c r="F320" s="88"/>
      <c r="G320" s="88"/>
      <c r="H320" s="16"/>
      <c r="I320" s="95"/>
      <c r="J320" s="95"/>
      <c r="K320" s="95"/>
      <c r="L320" s="95"/>
      <c r="M320" s="95"/>
    </row>
    <row r="321" spans="1:13">
      <c r="A321" s="85"/>
      <c r="B321" s="16"/>
      <c r="C321" s="86"/>
      <c r="D321" s="86"/>
      <c r="E321" s="16"/>
      <c r="F321" s="88"/>
      <c r="G321" s="88"/>
      <c r="H321" s="16"/>
      <c r="I321" s="95"/>
      <c r="J321" s="95"/>
      <c r="K321" s="95"/>
      <c r="L321" s="95"/>
      <c r="M321" s="95"/>
    </row>
    <row r="322" spans="1:13">
      <c r="A322" s="85"/>
      <c r="B322" s="16"/>
      <c r="C322" s="86"/>
      <c r="D322" s="86"/>
      <c r="E322" s="16"/>
      <c r="F322" s="88"/>
      <c r="G322" s="88"/>
      <c r="H322" s="16"/>
      <c r="I322" s="95"/>
      <c r="J322" s="95"/>
      <c r="K322" s="95"/>
      <c r="L322" s="95"/>
      <c r="M322" s="95"/>
    </row>
    <row r="323" spans="1:13">
      <c r="A323" s="85"/>
      <c r="B323" s="16"/>
      <c r="C323" s="86"/>
      <c r="D323" s="86"/>
      <c r="E323" s="16"/>
      <c r="F323" s="88"/>
      <c r="G323" s="88"/>
      <c r="H323" s="16"/>
      <c r="I323" s="95"/>
      <c r="J323" s="95"/>
      <c r="K323" s="95"/>
      <c r="L323" s="95"/>
      <c r="M323" s="95"/>
    </row>
    <row r="324" spans="1:13">
      <c r="A324" s="85"/>
      <c r="B324" s="16"/>
      <c r="C324" s="86"/>
      <c r="D324" s="86"/>
      <c r="E324" s="16"/>
      <c r="F324" s="88"/>
      <c r="G324" s="88"/>
      <c r="H324" s="16"/>
      <c r="I324" s="95"/>
      <c r="J324" s="95"/>
      <c r="K324" s="95"/>
      <c r="L324" s="95"/>
      <c r="M324" s="95"/>
    </row>
    <row r="325" spans="1:13">
      <c r="A325" s="85"/>
      <c r="B325" s="16"/>
      <c r="C325" s="86"/>
      <c r="D325" s="86"/>
      <c r="E325" s="16"/>
      <c r="F325" s="88"/>
      <c r="G325" s="88"/>
      <c r="H325" s="16"/>
      <c r="I325" s="95"/>
      <c r="J325" s="95"/>
      <c r="K325" s="95"/>
      <c r="L325" s="95"/>
      <c r="M325" s="95"/>
    </row>
    <row r="326" spans="1:13">
      <c r="A326" s="85"/>
      <c r="B326" s="16"/>
      <c r="C326" s="86"/>
      <c r="D326" s="86"/>
      <c r="E326" s="16"/>
      <c r="F326" s="88"/>
      <c r="G326" s="88"/>
      <c r="H326" s="16"/>
      <c r="I326" s="95"/>
      <c r="J326" s="95"/>
      <c r="K326" s="95"/>
      <c r="L326" s="95"/>
      <c r="M326" s="95"/>
    </row>
    <row r="327" spans="1:13">
      <c r="A327" s="85"/>
      <c r="B327" s="16"/>
      <c r="C327" s="86"/>
      <c r="D327" s="86"/>
      <c r="E327" s="16"/>
      <c r="F327" s="88"/>
      <c r="G327" s="88"/>
      <c r="H327" s="16"/>
      <c r="I327" s="95"/>
      <c r="J327" s="95"/>
      <c r="K327" s="95"/>
      <c r="L327" s="95"/>
      <c r="M327" s="95"/>
    </row>
    <row r="328" spans="1:13">
      <c r="A328" s="85"/>
      <c r="B328" s="16"/>
      <c r="C328" s="86"/>
      <c r="D328" s="86"/>
      <c r="E328" s="16"/>
      <c r="F328" s="88"/>
      <c r="G328" s="88"/>
      <c r="H328" s="16"/>
      <c r="I328" s="95"/>
      <c r="J328" s="95"/>
      <c r="K328" s="95"/>
      <c r="L328" s="95"/>
      <c r="M328" s="95"/>
    </row>
    <row r="329" spans="1:13">
      <c r="A329" s="85"/>
      <c r="B329" s="16"/>
      <c r="C329" s="86"/>
      <c r="D329" s="86"/>
      <c r="E329" s="16"/>
      <c r="F329" s="88"/>
      <c r="G329" s="88"/>
      <c r="H329" s="16"/>
      <c r="I329" s="95"/>
      <c r="J329" s="95"/>
      <c r="K329" s="95"/>
      <c r="L329" s="95"/>
      <c r="M329" s="95"/>
    </row>
    <row r="330" spans="1:13">
      <c r="A330" s="85"/>
      <c r="B330" s="16"/>
      <c r="C330" s="86"/>
      <c r="D330" s="86"/>
      <c r="E330" s="16"/>
      <c r="F330" s="88"/>
      <c r="G330" s="88"/>
      <c r="H330" s="16"/>
      <c r="I330" s="95"/>
      <c r="J330" s="95"/>
      <c r="K330" s="95"/>
      <c r="L330" s="95"/>
      <c r="M330" s="95"/>
    </row>
    <row r="331" spans="1:13">
      <c r="A331" s="85"/>
      <c r="B331" s="16"/>
      <c r="C331" s="86"/>
      <c r="D331" s="86"/>
      <c r="E331" s="16"/>
      <c r="F331" s="88"/>
      <c r="G331" s="88"/>
      <c r="H331" s="16"/>
      <c r="I331" s="95"/>
      <c r="J331" s="95"/>
      <c r="K331" s="95"/>
      <c r="L331" s="95"/>
      <c r="M331" s="95"/>
    </row>
    <row r="332" spans="1:13">
      <c r="A332" s="85"/>
      <c r="B332" s="16"/>
      <c r="C332" s="86"/>
      <c r="D332" s="86"/>
      <c r="E332" s="16"/>
      <c r="F332" s="88"/>
      <c r="G332" s="88"/>
      <c r="H332" s="16"/>
      <c r="I332" s="95"/>
      <c r="J332" s="95"/>
      <c r="K332" s="95"/>
      <c r="L332" s="95"/>
      <c r="M332" s="95"/>
    </row>
    <row r="333" spans="1:13">
      <c r="A333" s="85"/>
      <c r="B333" s="16"/>
      <c r="C333" s="86"/>
      <c r="D333" s="86"/>
      <c r="E333" s="16"/>
      <c r="F333" s="88"/>
      <c r="G333" s="88"/>
      <c r="H333" s="16"/>
      <c r="I333" s="95"/>
      <c r="J333" s="95"/>
      <c r="K333" s="95"/>
      <c r="L333" s="95"/>
      <c r="M333" s="95"/>
    </row>
    <row r="334" spans="1:13">
      <c r="A334" s="85"/>
      <c r="B334" s="16"/>
      <c r="C334" s="86"/>
      <c r="D334" s="86"/>
      <c r="E334" s="16"/>
      <c r="F334" s="88"/>
      <c r="G334" s="88"/>
      <c r="H334" s="16"/>
      <c r="I334" s="95"/>
      <c r="J334" s="95"/>
      <c r="K334" s="95"/>
      <c r="L334" s="95"/>
      <c r="M334" s="95"/>
    </row>
    <row r="335" spans="1:13">
      <c r="A335" s="85"/>
      <c r="B335" s="16"/>
      <c r="C335" s="86"/>
      <c r="D335" s="86"/>
      <c r="E335" s="16"/>
      <c r="F335" s="88"/>
      <c r="G335" s="88"/>
      <c r="H335" s="16"/>
      <c r="I335" s="95"/>
      <c r="J335" s="95"/>
      <c r="K335" s="95"/>
      <c r="L335" s="95"/>
      <c r="M335" s="95"/>
    </row>
    <row r="336" spans="1:13">
      <c r="A336" s="85"/>
      <c r="B336" s="16"/>
      <c r="C336" s="86"/>
      <c r="D336" s="86"/>
      <c r="E336" s="16"/>
      <c r="F336" s="88"/>
      <c r="G336" s="88"/>
      <c r="H336" s="16"/>
      <c r="I336" s="95"/>
      <c r="J336" s="95"/>
      <c r="K336" s="95"/>
      <c r="L336" s="95"/>
      <c r="M336" s="95"/>
    </row>
    <row r="337" spans="1:13">
      <c r="A337" s="85"/>
      <c r="B337" s="16"/>
      <c r="C337" s="86"/>
      <c r="D337" s="86"/>
      <c r="E337" s="16"/>
      <c r="F337" s="88"/>
      <c r="G337" s="88"/>
      <c r="H337" s="16"/>
      <c r="I337" s="95"/>
      <c r="J337" s="95"/>
      <c r="K337" s="95"/>
      <c r="L337" s="95"/>
      <c r="M337" s="95"/>
    </row>
    <row r="338" spans="1:13">
      <c r="A338" s="85"/>
      <c r="B338" s="16"/>
      <c r="C338" s="86"/>
      <c r="D338" s="86"/>
      <c r="E338" s="16"/>
      <c r="F338" s="88"/>
      <c r="G338" s="88"/>
      <c r="H338" s="16"/>
      <c r="I338" s="95"/>
      <c r="J338" s="95"/>
      <c r="K338" s="95"/>
      <c r="L338" s="95"/>
      <c r="M338" s="95"/>
    </row>
    <row r="339" spans="1:13">
      <c r="A339" s="85"/>
      <c r="B339" s="16"/>
      <c r="C339" s="86"/>
      <c r="D339" s="86"/>
      <c r="E339" s="16"/>
      <c r="F339" s="88"/>
      <c r="G339" s="88"/>
      <c r="H339" s="16"/>
      <c r="I339" s="95"/>
      <c r="J339" s="95"/>
      <c r="K339" s="95"/>
      <c r="L339" s="95"/>
      <c r="M339" s="95"/>
    </row>
    <row r="340" spans="1:13">
      <c r="A340" s="85"/>
      <c r="B340" s="16"/>
      <c r="C340" s="86"/>
      <c r="D340" s="86"/>
      <c r="E340" s="16"/>
      <c r="F340" s="88"/>
      <c r="G340" s="88"/>
      <c r="H340" s="16"/>
      <c r="I340" s="95"/>
      <c r="J340" s="95"/>
      <c r="K340" s="95"/>
      <c r="L340" s="95"/>
      <c r="M340" s="95"/>
    </row>
    <row r="341" spans="1:13">
      <c r="A341" s="85"/>
      <c r="B341" s="16"/>
      <c r="C341" s="86"/>
      <c r="D341" s="86"/>
      <c r="E341" s="16"/>
      <c r="F341" s="88"/>
      <c r="G341" s="88"/>
      <c r="H341" s="16"/>
      <c r="I341" s="95"/>
      <c r="J341" s="95"/>
      <c r="K341" s="95"/>
      <c r="L341" s="95"/>
      <c r="M341" s="95"/>
    </row>
    <row r="342" spans="1:13">
      <c r="A342" s="85"/>
      <c r="B342" s="16"/>
      <c r="C342" s="86"/>
      <c r="D342" s="86"/>
      <c r="E342" s="16"/>
      <c r="F342" s="88"/>
      <c r="G342" s="88"/>
      <c r="H342" s="16"/>
      <c r="I342" s="95"/>
      <c r="J342" s="95"/>
      <c r="K342" s="95"/>
      <c r="L342" s="95"/>
      <c r="M342" s="95"/>
    </row>
    <row r="343" spans="1:13">
      <c r="A343" s="85"/>
      <c r="B343" s="16"/>
      <c r="C343" s="86"/>
      <c r="D343" s="86"/>
      <c r="E343" s="16"/>
      <c r="F343" s="88"/>
      <c r="G343" s="88"/>
      <c r="H343" s="16"/>
      <c r="I343" s="95"/>
      <c r="J343" s="95"/>
      <c r="K343" s="95"/>
      <c r="L343" s="95"/>
      <c r="M343" s="95"/>
    </row>
    <row r="344" spans="1:13">
      <c r="A344" s="85"/>
      <c r="B344" s="16"/>
      <c r="C344" s="86"/>
      <c r="D344" s="86"/>
      <c r="E344" s="16"/>
      <c r="F344" s="88"/>
      <c r="G344" s="88"/>
      <c r="H344" s="16"/>
      <c r="I344" s="95"/>
      <c r="J344" s="95"/>
      <c r="K344" s="95"/>
      <c r="L344" s="95"/>
      <c r="M344" s="95"/>
    </row>
    <row r="345" spans="1:13">
      <c r="A345" s="85"/>
      <c r="B345" s="16"/>
      <c r="C345" s="86"/>
      <c r="D345" s="86"/>
      <c r="E345" s="16"/>
      <c r="F345" s="88"/>
      <c r="G345" s="88"/>
      <c r="H345" s="16"/>
      <c r="I345" s="95"/>
      <c r="J345" s="95"/>
      <c r="K345" s="95"/>
      <c r="L345" s="95"/>
      <c r="M345" s="95"/>
    </row>
    <row r="346" spans="1:13">
      <c r="A346" s="85"/>
      <c r="B346" s="16"/>
      <c r="C346" s="86"/>
      <c r="D346" s="86"/>
      <c r="E346" s="16"/>
      <c r="F346" s="88"/>
      <c r="G346" s="88"/>
      <c r="H346" s="16"/>
      <c r="I346" s="95"/>
      <c r="J346" s="95"/>
      <c r="K346" s="95"/>
      <c r="L346" s="95"/>
      <c r="M346" s="95"/>
    </row>
    <row r="347" spans="1:13">
      <c r="A347" s="85"/>
      <c r="B347" s="16"/>
      <c r="C347" s="86"/>
      <c r="D347" s="86"/>
      <c r="E347" s="16"/>
      <c r="F347" s="88"/>
      <c r="G347" s="88"/>
      <c r="H347" s="16"/>
      <c r="I347" s="95"/>
      <c r="J347" s="95"/>
      <c r="K347" s="95"/>
      <c r="L347" s="95"/>
      <c r="M347" s="95"/>
    </row>
    <row r="348" spans="1:13">
      <c r="A348" s="85"/>
      <c r="B348" s="16"/>
      <c r="C348" s="86"/>
      <c r="D348" s="86"/>
      <c r="E348" s="16"/>
      <c r="F348" s="88"/>
      <c r="G348" s="88"/>
      <c r="H348" s="16"/>
      <c r="I348" s="95"/>
      <c r="J348" s="95"/>
      <c r="K348" s="95"/>
      <c r="L348" s="95"/>
      <c r="M348" s="95"/>
    </row>
    <row r="349" spans="1:13">
      <c r="A349" s="85"/>
      <c r="B349" s="16"/>
      <c r="C349" s="86"/>
      <c r="D349" s="86"/>
      <c r="E349" s="16"/>
      <c r="F349" s="88"/>
      <c r="G349" s="88"/>
      <c r="H349" s="16"/>
      <c r="I349" s="95"/>
      <c r="J349" s="95"/>
      <c r="K349" s="95"/>
      <c r="L349" s="95"/>
      <c r="M349" s="95"/>
    </row>
    <row r="350" spans="1:13">
      <c r="A350" s="85"/>
      <c r="B350" s="16"/>
      <c r="C350" s="86"/>
      <c r="D350" s="86"/>
      <c r="E350" s="16"/>
      <c r="F350" s="88"/>
      <c r="G350" s="88"/>
      <c r="H350" s="16"/>
      <c r="I350" s="95"/>
      <c r="J350" s="95"/>
      <c r="K350" s="95"/>
      <c r="L350" s="95"/>
      <c r="M350" s="95"/>
    </row>
    <row r="351" spans="1:13">
      <c r="A351" s="85"/>
      <c r="B351" s="16"/>
      <c r="C351" s="86"/>
      <c r="D351" s="86"/>
      <c r="E351" s="16"/>
      <c r="F351" s="88"/>
      <c r="G351" s="88"/>
      <c r="H351" s="16"/>
      <c r="I351" s="95"/>
      <c r="J351" s="95"/>
      <c r="K351" s="95"/>
      <c r="L351" s="95"/>
      <c r="M351" s="95"/>
    </row>
    <row r="352" spans="1:13">
      <c r="A352" s="85"/>
      <c r="B352" s="16"/>
      <c r="C352" s="86"/>
      <c r="D352" s="86"/>
      <c r="E352" s="16"/>
      <c r="F352" s="88"/>
      <c r="G352" s="88"/>
      <c r="H352" s="16"/>
      <c r="I352" s="95"/>
      <c r="J352" s="95"/>
      <c r="K352" s="95"/>
      <c r="L352" s="95"/>
      <c r="M352" s="95"/>
    </row>
    <row r="353" spans="1:13">
      <c r="A353" s="85"/>
      <c r="B353" s="16"/>
      <c r="C353" s="86"/>
      <c r="D353" s="86"/>
      <c r="E353" s="16"/>
      <c r="F353" s="88"/>
      <c r="G353" s="88"/>
      <c r="H353" s="16"/>
      <c r="I353" s="95"/>
      <c r="J353" s="95"/>
      <c r="K353" s="95"/>
      <c r="L353" s="95"/>
      <c r="M353" s="95"/>
    </row>
    <row r="354" spans="1:13">
      <c r="A354" s="85"/>
      <c r="B354" s="16"/>
      <c r="C354" s="86"/>
      <c r="D354" s="86"/>
      <c r="E354" s="16"/>
      <c r="F354" s="88"/>
      <c r="G354" s="88"/>
      <c r="H354" s="16"/>
      <c r="I354" s="95"/>
      <c r="J354" s="95"/>
      <c r="K354" s="95"/>
      <c r="L354" s="95"/>
      <c r="M354" s="95"/>
    </row>
    <row r="355" spans="1:13">
      <c r="A355" s="85"/>
      <c r="B355" s="16"/>
      <c r="C355" s="86"/>
      <c r="D355" s="86"/>
      <c r="E355" s="16"/>
      <c r="F355" s="88"/>
      <c r="G355" s="88"/>
      <c r="H355" s="16"/>
      <c r="I355" s="95"/>
      <c r="J355" s="95"/>
      <c r="K355" s="95"/>
      <c r="L355" s="95"/>
      <c r="M355" s="95"/>
    </row>
    <row r="356" spans="1:13">
      <c r="A356" s="85"/>
      <c r="B356" s="16"/>
      <c r="C356" s="86"/>
      <c r="D356" s="86"/>
      <c r="E356" s="16"/>
      <c r="F356" s="88"/>
      <c r="G356" s="88"/>
      <c r="H356" s="16"/>
      <c r="I356" s="95"/>
      <c r="J356" s="95"/>
      <c r="K356" s="95"/>
      <c r="L356" s="95"/>
      <c r="M356" s="95"/>
    </row>
    <row r="357" spans="1:13">
      <c r="A357" s="85"/>
      <c r="B357" s="16"/>
      <c r="C357" s="86"/>
      <c r="D357" s="86"/>
      <c r="E357" s="16"/>
      <c r="F357" s="88"/>
      <c r="G357" s="88"/>
      <c r="H357" s="16"/>
      <c r="I357" s="95"/>
      <c r="J357" s="95"/>
      <c r="K357" s="95"/>
      <c r="L357" s="95"/>
      <c r="M357" s="95"/>
    </row>
    <row r="358" spans="1:13">
      <c r="A358" s="85"/>
      <c r="B358" s="16"/>
      <c r="C358" s="86"/>
      <c r="D358" s="86"/>
      <c r="E358" s="16"/>
      <c r="F358" s="88"/>
      <c r="G358" s="88"/>
      <c r="H358" s="16"/>
      <c r="I358" s="95"/>
      <c r="J358" s="95"/>
      <c r="K358" s="95"/>
      <c r="L358" s="95"/>
      <c r="M358" s="95"/>
    </row>
    <row r="359" spans="1:13">
      <c r="A359" s="85"/>
      <c r="B359" s="16"/>
      <c r="C359" s="86"/>
      <c r="D359" s="86"/>
      <c r="E359" s="16"/>
      <c r="F359" s="88"/>
      <c r="G359" s="88"/>
      <c r="H359" s="16"/>
      <c r="I359" s="95"/>
      <c r="J359" s="95"/>
      <c r="K359" s="95"/>
      <c r="L359" s="95"/>
      <c r="M359" s="95"/>
    </row>
    <row r="360" spans="1:13">
      <c r="A360" s="85"/>
      <c r="B360" s="16"/>
      <c r="C360" s="86"/>
      <c r="D360" s="86"/>
      <c r="E360" s="16"/>
      <c r="F360" s="88"/>
      <c r="G360" s="88"/>
      <c r="H360" s="16"/>
      <c r="I360" s="95"/>
      <c r="J360" s="95"/>
      <c r="K360" s="95"/>
      <c r="L360" s="95"/>
      <c r="M360" s="95"/>
    </row>
    <row r="361" spans="1:13">
      <c r="A361" s="85"/>
      <c r="B361" s="16"/>
      <c r="C361" s="86"/>
      <c r="D361" s="86"/>
      <c r="E361" s="16"/>
      <c r="F361" s="88"/>
      <c r="G361" s="88"/>
      <c r="H361" s="16"/>
      <c r="I361" s="95"/>
      <c r="J361" s="95"/>
      <c r="K361" s="95"/>
      <c r="L361" s="95"/>
      <c r="M361" s="95"/>
    </row>
    <row r="362" spans="1:13">
      <c r="A362" s="85"/>
      <c r="B362" s="16"/>
      <c r="C362" s="86"/>
      <c r="D362" s="86"/>
      <c r="E362" s="16"/>
      <c r="F362" s="88"/>
      <c r="G362" s="88"/>
      <c r="H362" s="16"/>
      <c r="I362" s="95"/>
      <c r="J362" s="95"/>
      <c r="K362" s="95"/>
      <c r="L362" s="95"/>
      <c r="M362" s="95"/>
    </row>
    <row r="363" spans="1:13">
      <c r="A363" s="85"/>
      <c r="B363" s="16"/>
      <c r="C363" s="86"/>
      <c r="D363" s="86"/>
      <c r="E363" s="16"/>
      <c r="F363" s="88"/>
      <c r="G363" s="88"/>
      <c r="H363" s="16"/>
      <c r="I363" s="95"/>
      <c r="J363" s="95"/>
      <c r="K363" s="95"/>
      <c r="L363" s="95"/>
      <c r="M363" s="95"/>
    </row>
    <row r="364" spans="1:13">
      <c r="A364" s="85"/>
      <c r="B364" s="16"/>
      <c r="C364" s="86"/>
      <c r="D364" s="86"/>
      <c r="E364" s="16"/>
      <c r="F364" s="88"/>
      <c r="G364" s="88"/>
      <c r="H364" s="16"/>
      <c r="I364" s="95"/>
      <c r="J364" s="95"/>
      <c r="K364" s="95"/>
      <c r="L364" s="95"/>
      <c r="M364" s="95"/>
    </row>
    <row r="365" spans="1:13">
      <c r="A365" s="85"/>
      <c r="B365" s="16"/>
      <c r="C365" s="86"/>
      <c r="D365" s="86"/>
      <c r="E365" s="16"/>
      <c r="F365" s="88"/>
      <c r="G365" s="88"/>
      <c r="H365" s="16"/>
      <c r="I365" s="95"/>
      <c r="J365" s="95"/>
      <c r="K365" s="95"/>
      <c r="L365" s="95"/>
      <c r="M365" s="95"/>
    </row>
    <row r="366" spans="1:13">
      <c r="A366" s="85"/>
      <c r="B366" s="16"/>
      <c r="C366" s="86"/>
      <c r="D366" s="86"/>
      <c r="E366" s="16"/>
      <c r="F366" s="88"/>
      <c r="G366" s="88"/>
      <c r="H366" s="16"/>
      <c r="I366" s="95"/>
      <c r="J366" s="95"/>
      <c r="K366" s="95"/>
      <c r="L366" s="95"/>
      <c r="M366" s="95"/>
    </row>
    <row r="367" spans="1:13">
      <c r="A367" s="85"/>
      <c r="B367" s="16"/>
      <c r="C367" s="86"/>
      <c r="D367" s="86"/>
      <c r="E367" s="16"/>
      <c r="F367" s="88"/>
      <c r="G367" s="88"/>
      <c r="H367" s="16"/>
      <c r="I367" s="95"/>
      <c r="J367" s="95"/>
      <c r="K367" s="95"/>
      <c r="L367" s="95"/>
      <c r="M367" s="95"/>
    </row>
    <row r="368" spans="1:13">
      <c r="A368" s="85"/>
      <c r="B368" s="16"/>
      <c r="C368" s="86"/>
      <c r="D368" s="86"/>
      <c r="E368" s="16"/>
      <c r="F368" s="88"/>
      <c r="G368" s="88"/>
      <c r="H368" s="16"/>
      <c r="I368" s="95"/>
      <c r="J368" s="95"/>
      <c r="K368" s="95"/>
      <c r="L368" s="95"/>
      <c r="M368" s="95"/>
    </row>
    <row r="369" spans="1:13">
      <c r="A369" s="85"/>
      <c r="B369" s="16"/>
      <c r="C369" s="86"/>
      <c r="D369" s="86"/>
      <c r="E369" s="16"/>
      <c r="F369" s="88"/>
      <c r="G369" s="88"/>
      <c r="H369" s="16"/>
      <c r="I369" s="95"/>
      <c r="J369" s="95"/>
      <c r="K369" s="95"/>
      <c r="L369" s="95"/>
      <c r="M369" s="95"/>
    </row>
    <row r="370" spans="1:13">
      <c r="A370" s="85"/>
      <c r="B370" s="16"/>
      <c r="C370" s="86"/>
      <c r="D370" s="86"/>
      <c r="E370" s="16"/>
      <c r="F370" s="88"/>
      <c r="G370" s="88"/>
      <c r="H370" s="16"/>
      <c r="I370" s="95"/>
      <c r="J370" s="95"/>
      <c r="K370" s="95"/>
      <c r="L370" s="95"/>
      <c r="M370" s="95"/>
    </row>
    <row r="371" spans="1:13">
      <c r="A371" s="85"/>
      <c r="B371" s="16"/>
      <c r="C371" s="86"/>
      <c r="D371" s="86"/>
      <c r="E371" s="16"/>
      <c r="F371" s="88"/>
      <c r="G371" s="88"/>
      <c r="H371" s="16"/>
      <c r="I371" s="95"/>
      <c r="J371" s="95"/>
      <c r="K371" s="95"/>
      <c r="L371" s="95"/>
      <c r="M371" s="95"/>
    </row>
    <row r="372" spans="1:13">
      <c r="A372" s="85"/>
      <c r="B372" s="16"/>
      <c r="C372" s="86"/>
      <c r="D372" s="86"/>
      <c r="E372" s="16"/>
      <c r="F372" s="88"/>
      <c r="G372" s="88"/>
      <c r="H372" s="16"/>
      <c r="I372" s="95"/>
      <c r="J372" s="95"/>
      <c r="K372" s="95"/>
      <c r="L372" s="95"/>
      <c r="M372" s="95"/>
    </row>
    <row r="373" spans="1:13">
      <c r="A373" s="85"/>
      <c r="B373" s="16"/>
      <c r="C373" s="86"/>
      <c r="D373" s="86"/>
      <c r="E373" s="16"/>
      <c r="F373" s="88"/>
      <c r="G373" s="88"/>
      <c r="H373" s="16"/>
      <c r="I373" s="95"/>
      <c r="J373" s="95"/>
      <c r="K373" s="95"/>
      <c r="L373" s="95"/>
      <c r="M373" s="95"/>
    </row>
    <row r="374" spans="1:13">
      <c r="A374" s="85"/>
      <c r="B374" s="16"/>
      <c r="C374" s="86"/>
      <c r="D374" s="86"/>
      <c r="E374" s="16"/>
      <c r="F374" s="88"/>
      <c r="G374" s="88"/>
      <c r="H374" s="16"/>
      <c r="I374" s="95"/>
      <c r="J374" s="95"/>
      <c r="K374" s="95"/>
      <c r="L374" s="95"/>
      <c r="M374" s="95"/>
    </row>
    <row r="375" spans="1:13">
      <c r="A375" s="85"/>
      <c r="B375" s="16"/>
      <c r="C375" s="86"/>
      <c r="D375" s="86"/>
      <c r="E375" s="16"/>
      <c r="F375" s="88"/>
      <c r="G375" s="88"/>
      <c r="H375" s="16"/>
      <c r="I375" s="95"/>
      <c r="J375" s="95"/>
      <c r="K375" s="95"/>
      <c r="L375" s="95"/>
      <c r="M375" s="95"/>
    </row>
    <row r="376" spans="1:13">
      <c r="A376" s="85"/>
      <c r="B376" s="16"/>
      <c r="C376" s="86"/>
      <c r="D376" s="86"/>
      <c r="E376" s="16"/>
      <c r="F376" s="88"/>
      <c r="G376" s="88"/>
      <c r="H376" s="16"/>
      <c r="I376" s="95"/>
      <c r="J376" s="95"/>
      <c r="K376" s="95"/>
      <c r="L376" s="95"/>
      <c r="M376" s="95"/>
    </row>
    <row r="377" spans="1:13">
      <c r="A377" s="85"/>
      <c r="B377" s="16"/>
      <c r="C377" s="86"/>
      <c r="D377" s="86"/>
      <c r="E377" s="16"/>
      <c r="F377" s="88"/>
      <c r="G377" s="88"/>
      <c r="H377" s="16"/>
      <c r="I377" s="95"/>
      <c r="J377" s="95"/>
      <c r="K377" s="95"/>
      <c r="L377" s="95"/>
      <c r="M377" s="95"/>
    </row>
    <row r="378" spans="1:13">
      <c r="A378" s="85"/>
      <c r="B378" s="16"/>
      <c r="C378" s="86"/>
      <c r="D378" s="86"/>
      <c r="E378" s="16"/>
      <c r="F378" s="88"/>
      <c r="G378" s="88"/>
      <c r="H378" s="16"/>
      <c r="I378" s="95"/>
      <c r="J378" s="95"/>
      <c r="K378" s="95"/>
      <c r="L378" s="95"/>
      <c r="M378" s="95"/>
    </row>
    <row r="379" spans="1:13">
      <c r="A379" s="85"/>
      <c r="B379" s="16"/>
      <c r="C379" s="86"/>
      <c r="D379" s="86"/>
      <c r="E379" s="16"/>
      <c r="F379" s="88"/>
      <c r="G379" s="88"/>
      <c r="H379" s="16"/>
      <c r="I379" s="95"/>
      <c r="J379" s="95"/>
      <c r="K379" s="95"/>
      <c r="L379" s="95"/>
      <c r="M379" s="95"/>
    </row>
    <row r="380" spans="1:13">
      <c r="A380" s="85"/>
      <c r="B380" s="16"/>
      <c r="C380" s="86"/>
      <c r="D380" s="86"/>
      <c r="E380" s="16"/>
      <c r="F380" s="88"/>
      <c r="G380" s="88"/>
      <c r="H380" s="16"/>
      <c r="I380" s="95"/>
      <c r="J380" s="95"/>
      <c r="K380" s="95"/>
      <c r="L380" s="95"/>
      <c r="M380" s="95"/>
    </row>
    <row r="381" spans="1:13">
      <c r="A381" s="85"/>
      <c r="B381" s="16"/>
      <c r="C381" s="86"/>
      <c r="D381" s="86"/>
      <c r="E381" s="16"/>
      <c r="F381" s="88"/>
      <c r="G381" s="88"/>
      <c r="H381" s="16"/>
      <c r="I381" s="95"/>
      <c r="J381" s="95"/>
      <c r="K381" s="95"/>
      <c r="L381" s="95"/>
      <c r="M381" s="95"/>
    </row>
    <row r="382" spans="1:13">
      <c r="A382" s="85"/>
      <c r="B382" s="16"/>
      <c r="C382" s="86"/>
      <c r="D382" s="86"/>
      <c r="E382" s="16"/>
      <c r="F382" s="88"/>
      <c r="G382" s="88"/>
      <c r="H382" s="16"/>
      <c r="I382" s="95"/>
      <c r="J382" s="95"/>
      <c r="K382" s="95"/>
      <c r="L382" s="95"/>
      <c r="M382" s="95"/>
    </row>
    <row r="383" spans="1:13">
      <c r="A383" s="85"/>
      <c r="B383" s="16"/>
      <c r="C383" s="86"/>
      <c r="D383" s="86"/>
      <c r="E383" s="16"/>
      <c r="F383" s="88"/>
      <c r="G383" s="88"/>
      <c r="H383" s="16"/>
      <c r="I383" s="95"/>
      <c r="J383" s="95"/>
      <c r="K383" s="95"/>
      <c r="L383" s="95"/>
      <c r="M383" s="95"/>
    </row>
    <row r="384" spans="1:13">
      <c r="A384" s="85"/>
      <c r="B384" s="16"/>
      <c r="C384" s="86"/>
      <c r="D384" s="86"/>
      <c r="E384" s="16"/>
      <c r="F384" s="88"/>
      <c r="G384" s="88"/>
      <c r="H384" s="16"/>
      <c r="I384" s="95"/>
      <c r="J384" s="95"/>
      <c r="K384" s="95"/>
      <c r="L384" s="95"/>
      <c r="M384" s="95"/>
    </row>
    <row r="385" spans="1:13">
      <c r="A385" s="85"/>
      <c r="B385" s="16"/>
      <c r="C385" s="86"/>
      <c r="D385" s="86"/>
      <c r="E385" s="16"/>
      <c r="F385" s="88"/>
      <c r="G385" s="88"/>
      <c r="H385" s="16"/>
      <c r="I385" s="95"/>
      <c r="J385" s="95"/>
      <c r="K385" s="95"/>
      <c r="L385" s="95"/>
      <c r="M385" s="95"/>
    </row>
    <row r="386" spans="1:13">
      <c r="A386" s="85"/>
      <c r="B386" s="16"/>
      <c r="C386" s="86"/>
      <c r="D386" s="86"/>
      <c r="E386" s="16"/>
      <c r="F386" s="88"/>
      <c r="G386" s="88"/>
      <c r="H386" s="16"/>
      <c r="I386" s="95"/>
      <c r="J386" s="95"/>
      <c r="K386" s="95"/>
      <c r="L386" s="95"/>
      <c r="M386" s="95"/>
    </row>
    <row r="387" spans="1:13">
      <c r="A387" s="85"/>
      <c r="B387" s="16"/>
      <c r="C387" s="86"/>
      <c r="D387" s="86"/>
      <c r="E387" s="16"/>
      <c r="F387" s="88"/>
      <c r="G387" s="88"/>
      <c r="H387" s="16"/>
      <c r="I387" s="95"/>
      <c r="J387" s="95"/>
      <c r="K387" s="95"/>
      <c r="L387" s="95"/>
      <c r="M387" s="95"/>
    </row>
    <row r="388" spans="1:13">
      <c r="A388" s="85"/>
      <c r="B388" s="16"/>
      <c r="C388" s="86"/>
      <c r="D388" s="86"/>
      <c r="E388" s="16"/>
      <c r="F388" s="88"/>
      <c r="G388" s="88"/>
      <c r="H388" s="16"/>
      <c r="I388" s="95"/>
      <c r="J388" s="95"/>
      <c r="K388" s="95"/>
      <c r="L388" s="95"/>
      <c r="M388" s="95"/>
    </row>
    <row r="389" spans="1:13">
      <c r="A389" s="85"/>
      <c r="B389" s="16"/>
      <c r="C389" s="86"/>
      <c r="D389" s="86"/>
      <c r="E389" s="16"/>
      <c r="F389" s="88"/>
      <c r="G389" s="88"/>
      <c r="H389" s="16"/>
      <c r="I389" s="95"/>
      <c r="J389" s="95"/>
      <c r="K389" s="95"/>
      <c r="L389" s="95"/>
      <c r="M389" s="95"/>
    </row>
    <row r="390" spans="1:13">
      <c r="A390" s="85"/>
      <c r="B390" s="16"/>
      <c r="C390" s="86"/>
      <c r="D390" s="86"/>
      <c r="E390" s="16"/>
      <c r="F390" s="88"/>
      <c r="G390" s="88"/>
      <c r="H390" s="16"/>
      <c r="I390" s="95"/>
      <c r="J390" s="95"/>
      <c r="K390" s="95"/>
      <c r="L390" s="95"/>
      <c r="M390" s="95"/>
    </row>
    <row r="391" spans="1:13">
      <c r="A391" s="85"/>
      <c r="B391" s="16"/>
      <c r="C391" s="86"/>
      <c r="D391" s="86"/>
      <c r="E391" s="16"/>
      <c r="F391" s="88"/>
      <c r="G391" s="88"/>
      <c r="H391" s="16"/>
      <c r="I391" s="95"/>
      <c r="J391" s="95"/>
      <c r="K391" s="95"/>
      <c r="L391" s="95"/>
      <c r="M391" s="95"/>
    </row>
    <row r="392" spans="1:13">
      <c r="A392" s="85"/>
      <c r="B392" s="16"/>
      <c r="C392" s="86"/>
      <c r="D392" s="86"/>
      <c r="E392" s="16"/>
      <c r="F392" s="88"/>
      <c r="G392" s="88"/>
      <c r="H392" s="16"/>
      <c r="I392" s="95"/>
      <c r="J392" s="95"/>
      <c r="K392" s="95"/>
      <c r="L392" s="95"/>
      <c r="M392" s="95"/>
    </row>
    <row r="393" spans="1:13">
      <c r="A393" s="85"/>
      <c r="B393" s="16"/>
      <c r="C393" s="86"/>
      <c r="D393" s="86"/>
      <c r="E393" s="16"/>
      <c r="F393" s="88"/>
      <c r="G393" s="88"/>
      <c r="H393" s="16"/>
      <c r="I393" s="95"/>
      <c r="J393" s="95"/>
      <c r="K393" s="95"/>
      <c r="L393" s="95"/>
      <c r="M393" s="95"/>
    </row>
    <row r="394" spans="1:13">
      <c r="A394" s="85"/>
      <c r="B394" s="16"/>
      <c r="C394" s="86"/>
      <c r="D394" s="86"/>
      <c r="E394" s="16"/>
      <c r="F394" s="88"/>
      <c r="G394" s="88"/>
      <c r="H394" s="16"/>
      <c r="I394" s="95"/>
      <c r="J394" s="95"/>
      <c r="K394" s="95"/>
      <c r="L394" s="95"/>
      <c r="M394" s="95"/>
    </row>
    <row r="395" spans="1:13">
      <c r="A395" s="85"/>
      <c r="B395" s="16"/>
      <c r="C395" s="86"/>
      <c r="D395" s="86"/>
      <c r="E395" s="16"/>
      <c r="F395" s="88"/>
      <c r="G395" s="88"/>
      <c r="H395" s="16"/>
      <c r="I395" s="95"/>
      <c r="J395" s="95"/>
      <c r="K395" s="95"/>
      <c r="L395" s="95"/>
      <c r="M395" s="95"/>
    </row>
    <row r="396" spans="1:13">
      <c r="A396" s="85"/>
      <c r="B396" s="16"/>
      <c r="C396" s="86"/>
      <c r="D396" s="86"/>
      <c r="E396" s="16"/>
      <c r="F396" s="88"/>
      <c r="G396" s="88"/>
      <c r="H396" s="16"/>
      <c r="I396" s="95"/>
      <c r="J396" s="95"/>
      <c r="K396" s="95"/>
      <c r="L396" s="95"/>
      <c r="M396" s="95"/>
    </row>
    <row r="397" spans="1:13">
      <c r="A397" s="85"/>
      <c r="B397" s="16"/>
      <c r="C397" s="86"/>
      <c r="D397" s="86"/>
      <c r="E397" s="16"/>
      <c r="F397" s="88"/>
      <c r="G397" s="88"/>
      <c r="H397" s="16"/>
      <c r="I397" s="95"/>
      <c r="J397" s="95"/>
      <c r="K397" s="95"/>
      <c r="L397" s="95"/>
      <c r="M397" s="95"/>
    </row>
    <row r="398" spans="1:13">
      <c r="A398" s="85"/>
      <c r="B398" s="16"/>
      <c r="C398" s="86"/>
      <c r="D398" s="86"/>
      <c r="E398" s="16"/>
      <c r="F398" s="88"/>
      <c r="G398" s="88"/>
      <c r="H398" s="16"/>
      <c r="I398" s="95"/>
      <c r="J398" s="95"/>
      <c r="K398" s="95"/>
      <c r="L398" s="95"/>
      <c r="M398" s="95"/>
    </row>
    <row r="399" spans="1:13">
      <c r="A399" s="85"/>
      <c r="B399" s="16"/>
      <c r="C399" s="86"/>
      <c r="D399" s="86"/>
      <c r="E399" s="16"/>
      <c r="F399" s="88"/>
      <c r="G399" s="88"/>
      <c r="H399" s="16"/>
      <c r="I399" s="95"/>
      <c r="J399" s="95"/>
      <c r="K399" s="95"/>
      <c r="L399" s="95"/>
      <c r="M399" s="95"/>
    </row>
    <row r="400" spans="1:13">
      <c r="A400" s="85"/>
      <c r="B400" s="16"/>
      <c r="C400" s="86"/>
      <c r="D400" s="86"/>
      <c r="E400" s="16"/>
      <c r="F400" s="88"/>
      <c r="G400" s="88"/>
      <c r="H400" s="16"/>
      <c r="I400" s="95"/>
      <c r="J400" s="95"/>
      <c r="K400" s="95"/>
      <c r="L400" s="95"/>
      <c r="M400" s="95"/>
    </row>
    <row r="401" spans="1:13">
      <c r="A401" s="85"/>
      <c r="B401" s="16"/>
      <c r="C401" s="86"/>
      <c r="D401" s="86"/>
      <c r="E401" s="16"/>
      <c r="F401" s="88"/>
      <c r="G401" s="88"/>
      <c r="H401" s="16"/>
      <c r="I401" s="95"/>
      <c r="J401" s="95"/>
      <c r="K401" s="95"/>
      <c r="L401" s="95"/>
      <c r="M401" s="95"/>
    </row>
    <row r="402" spans="1:13">
      <c r="A402" s="85"/>
      <c r="B402" s="16"/>
      <c r="C402" s="86"/>
      <c r="D402" s="86"/>
      <c r="E402" s="16"/>
      <c r="F402" s="88"/>
      <c r="G402" s="88"/>
      <c r="H402" s="16"/>
      <c r="I402" s="95"/>
      <c r="J402" s="95"/>
      <c r="K402" s="95"/>
      <c r="L402" s="95"/>
      <c r="M402" s="95"/>
    </row>
    <row r="403" spans="1:13">
      <c r="A403" s="85"/>
      <c r="B403" s="16"/>
      <c r="C403" s="86"/>
      <c r="D403" s="86"/>
      <c r="E403" s="16"/>
      <c r="F403" s="88"/>
      <c r="G403" s="88"/>
      <c r="H403" s="16"/>
      <c r="I403" s="95"/>
      <c r="J403" s="95"/>
      <c r="K403" s="95"/>
      <c r="L403" s="95"/>
      <c r="M403" s="95"/>
    </row>
    <row r="404" spans="1:13">
      <c r="A404" s="85"/>
      <c r="B404" s="16"/>
      <c r="C404" s="86"/>
      <c r="D404" s="86"/>
      <c r="E404" s="16"/>
      <c r="F404" s="88"/>
      <c r="G404" s="88"/>
      <c r="H404" s="16"/>
      <c r="I404" s="95"/>
      <c r="J404" s="95"/>
      <c r="K404" s="95"/>
      <c r="L404" s="95"/>
      <c r="M404" s="95"/>
    </row>
    <row r="405" spans="1:13">
      <c r="A405" s="85"/>
      <c r="B405" s="16"/>
      <c r="C405" s="86"/>
      <c r="D405" s="86"/>
      <c r="E405" s="16"/>
      <c r="F405" s="88"/>
      <c r="G405" s="88"/>
      <c r="H405" s="16"/>
      <c r="I405" s="95"/>
      <c r="J405" s="95"/>
      <c r="K405" s="95"/>
      <c r="L405" s="95"/>
      <c r="M405" s="95"/>
    </row>
    <row r="406" spans="1:13">
      <c r="A406" s="85"/>
      <c r="B406" s="16"/>
      <c r="C406" s="86"/>
      <c r="D406" s="86"/>
      <c r="E406" s="16"/>
      <c r="F406" s="88"/>
      <c r="G406" s="88"/>
      <c r="H406" s="16"/>
      <c r="I406" s="95"/>
      <c r="J406" s="95"/>
      <c r="K406" s="95"/>
      <c r="L406" s="95"/>
      <c r="M406" s="95"/>
    </row>
    <row r="407" spans="1:13">
      <c r="A407" s="85"/>
      <c r="B407" s="16"/>
      <c r="C407" s="86"/>
      <c r="D407" s="86"/>
      <c r="E407" s="16"/>
      <c r="F407" s="88"/>
      <c r="G407" s="88"/>
      <c r="H407" s="16"/>
      <c r="I407" s="95"/>
      <c r="J407" s="95"/>
      <c r="K407" s="95"/>
      <c r="L407" s="95"/>
      <c r="M407" s="95"/>
    </row>
    <row r="408" spans="1:13">
      <c r="A408" s="85"/>
      <c r="B408" s="16"/>
      <c r="C408" s="86"/>
      <c r="D408" s="86"/>
      <c r="E408" s="16"/>
      <c r="F408" s="88"/>
      <c r="G408" s="88"/>
      <c r="H408" s="16"/>
      <c r="I408" s="95"/>
      <c r="J408" s="95"/>
      <c r="K408" s="95"/>
      <c r="L408" s="95"/>
      <c r="M408" s="95"/>
    </row>
    <row r="409" spans="1:13">
      <c r="A409" s="85"/>
      <c r="B409" s="16"/>
      <c r="C409" s="86"/>
      <c r="D409" s="86"/>
      <c r="E409" s="16"/>
      <c r="F409" s="88"/>
      <c r="G409" s="88"/>
      <c r="H409" s="16"/>
      <c r="I409" s="95"/>
      <c r="J409" s="95"/>
      <c r="K409" s="95"/>
      <c r="L409" s="95"/>
      <c r="M409" s="95"/>
    </row>
    <row r="410" spans="1:13">
      <c r="A410" s="85"/>
      <c r="B410" s="16"/>
      <c r="C410" s="86"/>
      <c r="D410" s="86"/>
      <c r="E410" s="16"/>
      <c r="F410" s="88"/>
      <c r="G410" s="88"/>
      <c r="H410" s="16"/>
      <c r="I410" s="95"/>
      <c r="J410" s="95"/>
      <c r="K410" s="95"/>
      <c r="L410" s="95"/>
      <c r="M410" s="95"/>
    </row>
    <row r="411" spans="1:13">
      <c r="A411" s="85"/>
      <c r="B411" s="16"/>
      <c r="C411" s="86"/>
      <c r="D411" s="86"/>
      <c r="E411" s="16"/>
      <c r="F411" s="88"/>
      <c r="G411" s="88"/>
      <c r="H411" s="16"/>
      <c r="I411" s="95"/>
      <c r="J411" s="95"/>
      <c r="K411" s="95"/>
      <c r="L411" s="95"/>
      <c r="M411" s="95"/>
    </row>
    <row r="412" spans="1:13">
      <c r="A412" s="85"/>
      <c r="B412" s="16"/>
      <c r="C412" s="86"/>
      <c r="D412" s="86"/>
      <c r="E412" s="16"/>
      <c r="F412" s="88"/>
      <c r="G412" s="88"/>
      <c r="H412" s="16"/>
      <c r="I412" s="95"/>
      <c r="J412" s="95"/>
      <c r="K412" s="95"/>
      <c r="L412" s="95"/>
      <c r="M412" s="95"/>
    </row>
    <row r="413" spans="1:13">
      <c r="A413" s="85"/>
      <c r="B413" s="16"/>
      <c r="C413" s="86"/>
      <c r="D413" s="86"/>
      <c r="E413" s="16"/>
      <c r="F413" s="88"/>
      <c r="G413" s="88"/>
      <c r="H413" s="16"/>
      <c r="I413" s="95"/>
      <c r="J413" s="95"/>
      <c r="K413" s="95"/>
      <c r="L413" s="95"/>
      <c r="M413" s="95"/>
    </row>
    <row r="414" spans="1:13">
      <c r="A414" s="85"/>
      <c r="B414" s="16"/>
      <c r="C414" s="86"/>
      <c r="D414" s="86"/>
      <c r="E414" s="16"/>
      <c r="F414" s="88"/>
      <c r="G414" s="88"/>
      <c r="H414" s="16"/>
      <c r="I414" s="95"/>
      <c r="J414" s="95"/>
      <c r="K414" s="95"/>
      <c r="L414" s="95"/>
      <c r="M414" s="95"/>
    </row>
    <row r="415" spans="1:13">
      <c r="A415" s="85"/>
      <c r="B415" s="16"/>
      <c r="C415" s="86"/>
      <c r="D415" s="86"/>
      <c r="E415" s="16"/>
      <c r="F415" s="88"/>
      <c r="G415" s="88"/>
      <c r="H415" s="16"/>
      <c r="I415" s="95"/>
      <c r="J415" s="95"/>
      <c r="K415" s="95"/>
      <c r="L415" s="95"/>
      <c r="M415" s="95"/>
    </row>
    <row r="416" spans="1:13">
      <c r="A416" s="85"/>
      <c r="B416" s="16"/>
      <c r="C416" s="86"/>
      <c r="D416" s="86"/>
      <c r="E416" s="16"/>
      <c r="F416" s="88"/>
      <c r="G416" s="88"/>
      <c r="H416" s="16"/>
      <c r="I416" s="95"/>
      <c r="J416" s="95"/>
      <c r="K416" s="95"/>
      <c r="L416" s="95"/>
      <c r="M416" s="95"/>
    </row>
    <row r="417" spans="1:13">
      <c r="A417" s="85"/>
      <c r="B417" s="16"/>
      <c r="C417" s="86"/>
      <c r="D417" s="86"/>
      <c r="E417" s="16"/>
      <c r="F417" s="88"/>
      <c r="G417" s="88"/>
      <c r="H417" s="16"/>
      <c r="I417" s="95"/>
      <c r="J417" s="95"/>
      <c r="K417" s="95"/>
      <c r="L417" s="95"/>
      <c r="M417" s="95"/>
    </row>
    <row r="418" spans="1:13">
      <c r="A418" s="85"/>
      <c r="B418" s="16"/>
      <c r="C418" s="86"/>
      <c r="D418" s="86"/>
      <c r="E418" s="16"/>
      <c r="F418" s="88"/>
      <c r="G418" s="88"/>
      <c r="H418" s="16"/>
      <c r="I418" s="95"/>
      <c r="J418" s="95"/>
      <c r="K418" s="95"/>
      <c r="L418" s="95"/>
      <c r="M418" s="95"/>
    </row>
    <row r="419" spans="1:13">
      <c r="A419" s="85"/>
      <c r="B419" s="16"/>
      <c r="C419" s="86"/>
      <c r="D419" s="86"/>
      <c r="E419" s="16"/>
      <c r="F419" s="88"/>
      <c r="G419" s="88"/>
      <c r="H419" s="16"/>
      <c r="I419" s="95"/>
      <c r="J419" s="95"/>
      <c r="K419" s="95"/>
      <c r="L419" s="95"/>
      <c r="M419" s="95"/>
    </row>
    <row r="420" spans="1:13">
      <c r="A420" s="85"/>
      <c r="B420" s="16"/>
      <c r="C420" s="86"/>
      <c r="D420" s="86"/>
      <c r="E420" s="16"/>
      <c r="F420" s="88"/>
      <c r="G420" s="88"/>
      <c r="H420" s="16"/>
      <c r="I420" s="95"/>
      <c r="J420" s="95"/>
      <c r="K420" s="95"/>
      <c r="L420" s="95"/>
      <c r="M420" s="95"/>
    </row>
    <row r="421" spans="1:13">
      <c r="A421" s="85"/>
      <c r="B421" s="16"/>
      <c r="C421" s="86"/>
      <c r="D421" s="86"/>
      <c r="E421" s="16"/>
      <c r="F421" s="88"/>
      <c r="G421" s="88"/>
      <c r="H421" s="16"/>
      <c r="I421" s="95"/>
      <c r="J421" s="95"/>
      <c r="K421" s="95"/>
      <c r="L421" s="95"/>
      <c r="M421" s="95"/>
    </row>
    <row r="422" spans="1:13">
      <c r="A422" s="85"/>
      <c r="B422" s="16"/>
      <c r="C422" s="86"/>
      <c r="D422" s="86"/>
      <c r="E422" s="16"/>
      <c r="F422" s="88"/>
      <c r="G422" s="88"/>
      <c r="H422" s="16"/>
      <c r="I422" s="95"/>
      <c r="J422" s="95"/>
      <c r="K422" s="95"/>
      <c r="L422" s="95"/>
      <c r="M422" s="95"/>
    </row>
    <row r="423" spans="1:13">
      <c r="A423" s="85"/>
      <c r="B423" s="16"/>
      <c r="C423" s="86"/>
      <c r="D423" s="86"/>
      <c r="E423" s="16"/>
      <c r="F423" s="88"/>
      <c r="G423" s="88"/>
      <c r="H423" s="16"/>
      <c r="I423" s="95"/>
      <c r="J423" s="95"/>
      <c r="K423" s="95"/>
      <c r="L423" s="95"/>
      <c r="M423" s="95"/>
    </row>
    <row r="424" spans="1:13">
      <c r="A424" s="85"/>
      <c r="B424" s="16"/>
      <c r="C424" s="86"/>
      <c r="D424" s="86"/>
      <c r="E424" s="16"/>
      <c r="F424" s="88"/>
      <c r="G424" s="88"/>
      <c r="H424" s="16"/>
      <c r="I424" s="95"/>
      <c r="J424" s="95"/>
      <c r="K424" s="95"/>
      <c r="L424" s="95"/>
      <c r="M424" s="95"/>
    </row>
    <row r="425" spans="1:13">
      <c r="A425" s="85"/>
      <c r="B425" s="16"/>
      <c r="C425" s="86"/>
      <c r="D425" s="86"/>
      <c r="E425" s="16"/>
      <c r="F425" s="88"/>
      <c r="G425" s="88"/>
      <c r="H425" s="16"/>
      <c r="I425" s="95"/>
      <c r="J425" s="95"/>
      <c r="K425" s="95"/>
      <c r="L425" s="95"/>
      <c r="M425" s="95"/>
    </row>
    <row r="426" spans="1:13">
      <c r="A426" s="85"/>
      <c r="B426" s="16"/>
      <c r="C426" s="86"/>
      <c r="D426" s="86"/>
      <c r="E426" s="16"/>
      <c r="F426" s="88"/>
      <c r="G426" s="88"/>
      <c r="H426" s="16"/>
      <c r="I426" s="95"/>
      <c r="J426" s="95"/>
      <c r="K426" s="95"/>
      <c r="L426" s="95"/>
      <c r="M426" s="95"/>
    </row>
    <row r="427" spans="1:13">
      <c r="A427" s="85"/>
      <c r="B427" s="16"/>
      <c r="C427" s="86"/>
      <c r="D427" s="86"/>
      <c r="E427" s="16"/>
      <c r="F427" s="88"/>
      <c r="G427" s="88"/>
      <c r="H427" s="16"/>
      <c r="I427" s="95"/>
      <c r="J427" s="95"/>
      <c r="K427" s="95"/>
      <c r="L427" s="95"/>
      <c r="M427" s="95"/>
    </row>
    <row r="428" spans="1:13">
      <c r="A428" s="85"/>
      <c r="B428" s="16"/>
      <c r="C428" s="86"/>
      <c r="D428" s="86"/>
      <c r="E428" s="16"/>
      <c r="F428" s="88"/>
      <c r="G428" s="88"/>
      <c r="H428" s="16"/>
      <c r="I428" s="95"/>
      <c r="J428" s="95"/>
      <c r="K428" s="95"/>
      <c r="L428" s="95"/>
      <c r="M428" s="95"/>
    </row>
    <row r="429" spans="1:13">
      <c r="A429" s="85"/>
      <c r="B429" s="16"/>
      <c r="C429" s="86"/>
      <c r="D429" s="86"/>
      <c r="E429" s="16"/>
      <c r="F429" s="88"/>
      <c r="G429" s="88"/>
      <c r="H429" s="16"/>
      <c r="I429" s="95"/>
      <c r="J429" s="95"/>
      <c r="K429" s="95"/>
      <c r="L429" s="95"/>
      <c r="M429" s="95"/>
    </row>
    <row r="430" spans="1:13">
      <c r="A430" s="85"/>
      <c r="B430" s="16"/>
      <c r="C430" s="86"/>
      <c r="D430" s="86"/>
      <c r="E430" s="16"/>
      <c r="F430" s="88"/>
      <c r="G430" s="88"/>
      <c r="H430" s="16"/>
      <c r="I430" s="95"/>
      <c r="J430" s="95"/>
      <c r="K430" s="95"/>
      <c r="L430" s="95"/>
      <c r="M430" s="95"/>
    </row>
    <row r="431" spans="1:13">
      <c r="A431" s="85"/>
      <c r="B431" s="16"/>
      <c r="C431" s="86"/>
      <c r="D431" s="86"/>
      <c r="E431" s="16"/>
      <c r="F431" s="88"/>
      <c r="G431" s="88"/>
      <c r="H431" s="16"/>
      <c r="I431" s="95"/>
      <c r="J431" s="95"/>
      <c r="K431" s="95"/>
      <c r="L431" s="95"/>
      <c r="M431" s="95"/>
    </row>
    <row r="432" spans="1:13">
      <c r="A432" s="85"/>
      <c r="B432" s="16"/>
      <c r="C432" s="86"/>
      <c r="D432" s="86"/>
      <c r="E432" s="16"/>
      <c r="F432" s="88"/>
      <c r="G432" s="88"/>
      <c r="H432" s="16"/>
      <c r="I432" s="95"/>
      <c r="J432" s="95"/>
      <c r="K432" s="95"/>
      <c r="L432" s="95"/>
      <c r="M432" s="95"/>
    </row>
    <row r="433" spans="1:13">
      <c r="A433" s="85"/>
      <c r="B433" s="16"/>
      <c r="C433" s="86"/>
      <c r="D433" s="86"/>
      <c r="E433" s="16"/>
      <c r="F433" s="88"/>
      <c r="G433" s="88"/>
      <c r="H433" s="16"/>
      <c r="I433" s="95"/>
      <c r="J433" s="95"/>
      <c r="K433" s="95"/>
      <c r="L433" s="95"/>
      <c r="M433" s="95"/>
    </row>
    <row r="434" spans="1:13">
      <c r="A434" s="85"/>
      <c r="B434" s="16"/>
      <c r="C434" s="86"/>
      <c r="D434" s="86"/>
      <c r="E434" s="16"/>
      <c r="F434" s="88"/>
      <c r="G434" s="88"/>
      <c r="H434" s="16"/>
      <c r="I434" s="95"/>
      <c r="J434" s="95"/>
      <c r="K434" s="95"/>
      <c r="L434" s="95"/>
      <c r="M434" s="95"/>
    </row>
    <row r="435" spans="1:13">
      <c r="A435" s="85"/>
      <c r="B435" s="16"/>
      <c r="C435" s="86"/>
      <c r="D435" s="86"/>
      <c r="E435" s="16"/>
      <c r="F435" s="88"/>
      <c r="G435" s="88"/>
      <c r="H435" s="16"/>
      <c r="I435" s="95"/>
      <c r="J435" s="95"/>
      <c r="K435" s="95"/>
      <c r="L435" s="95"/>
      <c r="M435" s="95"/>
    </row>
    <row r="436" spans="1:13">
      <c r="A436" s="85"/>
      <c r="B436" s="16"/>
      <c r="C436" s="86"/>
      <c r="D436" s="86"/>
      <c r="E436" s="16"/>
      <c r="F436" s="88"/>
      <c r="G436" s="88"/>
      <c r="H436" s="16"/>
      <c r="I436" s="95"/>
      <c r="J436" s="95"/>
      <c r="K436" s="95"/>
      <c r="L436" s="95"/>
      <c r="M436" s="95"/>
    </row>
    <row r="437" spans="1:13">
      <c r="A437" s="85"/>
      <c r="B437" s="16"/>
      <c r="C437" s="86"/>
      <c r="D437" s="86"/>
      <c r="E437" s="16"/>
      <c r="F437" s="88"/>
      <c r="G437" s="88"/>
      <c r="H437" s="16"/>
      <c r="I437" s="95"/>
      <c r="J437" s="95"/>
      <c r="K437" s="95"/>
      <c r="L437" s="95"/>
      <c r="M437" s="95"/>
    </row>
    <row r="438" spans="1:13">
      <c r="A438" s="85"/>
      <c r="B438" s="16"/>
      <c r="C438" s="86"/>
      <c r="D438" s="86"/>
      <c r="E438" s="16"/>
      <c r="F438" s="88"/>
      <c r="G438" s="88"/>
      <c r="H438" s="16"/>
      <c r="I438" s="95"/>
      <c r="J438" s="95"/>
      <c r="K438" s="95"/>
      <c r="L438" s="95"/>
      <c r="M438" s="95"/>
    </row>
    <row r="439" spans="1:13">
      <c r="A439" s="85"/>
      <c r="B439" s="16"/>
      <c r="C439" s="86"/>
      <c r="D439" s="86"/>
      <c r="E439" s="16"/>
      <c r="F439" s="88"/>
      <c r="G439" s="88"/>
      <c r="H439" s="16"/>
      <c r="I439" s="95"/>
      <c r="J439" s="95"/>
      <c r="K439" s="95"/>
      <c r="L439" s="95"/>
      <c r="M439" s="95"/>
    </row>
    <row r="440" spans="1:13">
      <c r="A440" s="85"/>
      <c r="B440" s="16"/>
      <c r="C440" s="86"/>
      <c r="D440" s="86"/>
      <c r="E440" s="16"/>
      <c r="F440" s="88"/>
      <c r="G440" s="88"/>
      <c r="H440" s="16"/>
      <c r="I440" s="95"/>
      <c r="J440" s="95"/>
      <c r="K440" s="95"/>
      <c r="L440" s="95"/>
      <c r="M440" s="95"/>
    </row>
    <row r="441" spans="1:13">
      <c r="A441" s="85"/>
      <c r="B441" s="16"/>
      <c r="C441" s="86"/>
      <c r="D441" s="86"/>
      <c r="E441" s="16"/>
      <c r="F441" s="88"/>
      <c r="G441" s="88"/>
      <c r="H441" s="16"/>
      <c r="I441" s="95"/>
      <c r="J441" s="95"/>
      <c r="K441" s="95"/>
      <c r="L441" s="95"/>
      <c r="M441" s="95"/>
    </row>
    <row r="442" spans="1:13">
      <c r="A442" s="85"/>
      <c r="B442" s="16"/>
      <c r="C442" s="86"/>
      <c r="D442" s="86"/>
      <c r="E442" s="16"/>
      <c r="F442" s="88"/>
      <c r="G442" s="88"/>
      <c r="H442" s="16"/>
      <c r="I442" s="95"/>
      <c r="J442" s="95"/>
      <c r="K442" s="95"/>
      <c r="L442" s="95"/>
      <c r="M442" s="95"/>
    </row>
    <row r="443" spans="1:13">
      <c r="A443" s="85"/>
      <c r="B443" s="16"/>
      <c r="C443" s="86"/>
      <c r="D443" s="86"/>
      <c r="E443" s="16"/>
      <c r="F443" s="88"/>
      <c r="G443" s="88"/>
      <c r="H443" s="16"/>
      <c r="I443" s="95"/>
      <c r="J443" s="95"/>
      <c r="K443" s="95"/>
      <c r="L443" s="95"/>
      <c r="M443" s="95"/>
    </row>
    <row r="444" spans="1:13">
      <c r="A444" s="85"/>
      <c r="B444" s="16"/>
      <c r="C444" s="86"/>
      <c r="D444" s="86"/>
      <c r="E444" s="16"/>
      <c r="F444" s="88"/>
      <c r="G444" s="88"/>
      <c r="H444" s="16"/>
      <c r="I444" s="95"/>
      <c r="J444" s="95"/>
      <c r="K444" s="95"/>
      <c r="L444" s="95"/>
      <c r="M444" s="95"/>
    </row>
    <row r="445" spans="1:13">
      <c r="A445" s="85"/>
      <c r="B445" s="16"/>
      <c r="C445" s="86"/>
      <c r="D445" s="86"/>
      <c r="E445" s="16"/>
      <c r="F445" s="88"/>
      <c r="G445" s="88"/>
      <c r="H445" s="16"/>
      <c r="I445" s="95"/>
      <c r="J445" s="95"/>
      <c r="K445" s="95"/>
      <c r="L445" s="95"/>
      <c r="M445" s="95"/>
    </row>
    <row r="446" spans="1:13">
      <c r="A446" s="85"/>
      <c r="B446" s="16"/>
      <c r="C446" s="86"/>
      <c r="D446" s="86"/>
      <c r="E446" s="16"/>
      <c r="F446" s="88"/>
      <c r="G446" s="88"/>
      <c r="H446" s="16"/>
      <c r="I446" s="95"/>
      <c r="J446" s="95"/>
      <c r="K446" s="95"/>
      <c r="L446" s="95"/>
      <c r="M446" s="95"/>
    </row>
    <row r="447" spans="1:13">
      <c r="A447" s="85"/>
      <c r="B447" s="16"/>
      <c r="C447" s="86"/>
      <c r="D447" s="86"/>
      <c r="E447" s="16"/>
      <c r="F447" s="88"/>
      <c r="G447" s="88"/>
      <c r="H447" s="16"/>
      <c r="I447" s="95"/>
      <c r="J447" s="95"/>
      <c r="K447" s="95"/>
      <c r="L447" s="95"/>
      <c r="M447" s="95"/>
    </row>
    <row r="448" spans="1:13">
      <c r="A448" s="85"/>
      <c r="B448" s="16"/>
      <c r="C448" s="86"/>
      <c r="D448" s="86"/>
      <c r="E448" s="16"/>
      <c r="F448" s="88"/>
      <c r="G448" s="88"/>
      <c r="H448" s="16"/>
      <c r="I448" s="95"/>
      <c r="J448" s="95"/>
      <c r="K448" s="95"/>
      <c r="L448" s="95"/>
      <c r="M448" s="95"/>
    </row>
    <row r="449" spans="1:13">
      <c r="A449" s="85"/>
      <c r="B449" s="16"/>
      <c r="C449" s="86"/>
      <c r="D449" s="86"/>
      <c r="E449" s="16"/>
      <c r="F449" s="88"/>
      <c r="G449" s="88"/>
      <c r="H449" s="16"/>
      <c r="I449" s="95"/>
      <c r="J449" s="95"/>
      <c r="K449" s="95"/>
      <c r="L449" s="95"/>
      <c r="M449" s="95"/>
    </row>
    <row r="450" spans="1:13">
      <c r="A450" s="85"/>
      <c r="B450" s="16"/>
      <c r="C450" s="86"/>
      <c r="D450" s="16"/>
      <c r="E450" s="16"/>
      <c r="F450" s="88"/>
      <c r="G450" s="88"/>
      <c r="H450" s="16"/>
      <c r="I450" s="95"/>
      <c r="J450" s="95"/>
      <c r="K450" s="95"/>
      <c r="L450" s="95"/>
      <c r="M450" s="95"/>
    </row>
    <row r="451" spans="1:13">
      <c r="A451" s="85"/>
      <c r="B451" s="16"/>
      <c r="C451" s="86"/>
      <c r="D451" s="16"/>
      <c r="E451" s="16"/>
      <c r="F451" s="88"/>
      <c r="G451" s="88"/>
      <c r="H451" s="16"/>
      <c r="I451" s="95"/>
      <c r="J451" s="95"/>
      <c r="K451" s="95"/>
      <c r="L451" s="95"/>
      <c r="M451" s="95"/>
    </row>
    <row r="452" spans="1:13">
      <c r="A452" s="85"/>
      <c r="B452" s="16"/>
      <c r="C452" s="16"/>
      <c r="D452" s="16"/>
      <c r="E452" s="16"/>
      <c r="F452" s="88"/>
      <c r="G452" s="88"/>
      <c r="H452" s="16"/>
      <c r="I452" s="95"/>
      <c r="J452" s="95"/>
      <c r="K452" s="95"/>
      <c r="L452" s="95"/>
      <c r="M452" s="95"/>
    </row>
    <row r="453" spans="1:13">
      <c r="A453" s="85"/>
      <c r="B453" s="16"/>
      <c r="C453" s="16"/>
      <c r="D453" s="16"/>
      <c r="E453" s="16"/>
      <c r="F453" s="88"/>
      <c r="G453" s="88"/>
      <c r="H453" s="16"/>
      <c r="I453" s="95"/>
      <c r="J453" s="95"/>
      <c r="K453" s="95"/>
      <c r="L453" s="95"/>
      <c r="M453" s="95"/>
    </row>
    <row r="454" spans="1:13">
      <c r="A454" s="85"/>
      <c r="B454" s="16"/>
      <c r="C454" s="86"/>
      <c r="D454" s="16"/>
      <c r="E454" s="16"/>
      <c r="F454" s="88"/>
      <c r="G454" s="88"/>
      <c r="H454" s="16"/>
      <c r="I454" s="95"/>
      <c r="J454" s="95"/>
      <c r="K454" s="95"/>
      <c r="L454" s="95"/>
      <c r="M454" s="95"/>
    </row>
    <row r="455" spans="1:13">
      <c r="A455" s="85"/>
      <c r="B455" s="16"/>
      <c r="C455" s="16"/>
      <c r="D455" s="16"/>
      <c r="E455" s="16"/>
      <c r="F455" s="88"/>
      <c r="G455" s="88"/>
      <c r="H455" s="16"/>
      <c r="I455" s="95"/>
      <c r="J455" s="95"/>
      <c r="K455" s="95"/>
      <c r="L455" s="95"/>
      <c r="M455" s="95"/>
    </row>
    <row r="456" spans="1:13">
      <c r="A456" s="85"/>
      <c r="B456" s="16"/>
      <c r="C456" s="16"/>
      <c r="D456" s="16"/>
      <c r="E456" s="16"/>
      <c r="F456" s="88"/>
      <c r="G456" s="88"/>
      <c r="H456" s="16"/>
      <c r="I456" s="95"/>
      <c r="J456" s="95"/>
      <c r="K456" s="95"/>
      <c r="L456" s="95"/>
      <c r="M456" s="95"/>
    </row>
    <row r="457" spans="1:13">
      <c r="A457" s="85"/>
      <c r="B457" s="16"/>
      <c r="C457" s="86"/>
      <c r="D457" s="16"/>
      <c r="E457" s="16"/>
      <c r="F457" s="88"/>
      <c r="G457" s="88"/>
      <c r="H457" s="16"/>
      <c r="I457" s="95"/>
      <c r="J457" s="95"/>
      <c r="K457" s="95"/>
      <c r="L457" s="95"/>
      <c r="M457" s="95"/>
    </row>
    <row r="458" spans="1:13">
      <c r="A458" s="85"/>
      <c r="B458" s="16"/>
      <c r="C458" s="86"/>
      <c r="D458" s="16"/>
      <c r="E458" s="16"/>
      <c r="F458" s="88"/>
      <c r="G458" s="88"/>
      <c r="H458" s="16"/>
      <c r="I458" s="95"/>
      <c r="J458" s="95"/>
      <c r="K458" s="95"/>
      <c r="L458" s="95"/>
      <c r="M458" s="95"/>
    </row>
    <row r="459" spans="1:13">
      <c r="A459" s="85"/>
      <c r="B459" s="16"/>
      <c r="C459" s="86"/>
      <c r="D459" s="16"/>
      <c r="E459" s="16"/>
      <c r="F459" s="88"/>
      <c r="G459" s="88"/>
      <c r="H459" s="16"/>
      <c r="I459" s="95"/>
      <c r="J459" s="95"/>
      <c r="K459" s="95"/>
      <c r="L459" s="95"/>
      <c r="M459" s="95"/>
    </row>
    <row r="460" spans="1:13">
      <c r="A460" s="85"/>
      <c r="B460" s="16"/>
      <c r="C460" s="16"/>
      <c r="D460" s="16"/>
      <c r="E460" s="16"/>
      <c r="F460" s="88"/>
      <c r="G460" s="88"/>
      <c r="H460" s="16"/>
      <c r="I460" s="95"/>
      <c r="J460" s="95"/>
      <c r="K460" s="95"/>
      <c r="L460" s="95"/>
      <c r="M460" s="95"/>
    </row>
    <row r="461" spans="1:13">
      <c r="A461" s="85"/>
      <c r="B461" s="16"/>
      <c r="C461" s="16"/>
      <c r="D461" s="16"/>
      <c r="E461" s="16"/>
      <c r="F461" s="88"/>
      <c r="G461" s="88"/>
      <c r="H461" s="16"/>
      <c r="I461" s="95"/>
      <c r="J461" s="95"/>
      <c r="K461" s="95"/>
      <c r="L461" s="95"/>
      <c r="M461" s="95"/>
    </row>
    <row r="462" spans="1:13">
      <c r="A462" s="85"/>
      <c r="B462" s="16"/>
      <c r="C462" s="86"/>
      <c r="D462" s="16"/>
      <c r="E462" s="16"/>
      <c r="F462" s="88"/>
      <c r="G462" s="88"/>
      <c r="H462" s="16"/>
      <c r="I462" s="95"/>
      <c r="J462" s="95"/>
      <c r="K462" s="95"/>
      <c r="L462" s="95"/>
      <c r="M462" s="95"/>
    </row>
    <row r="463" spans="1:13">
      <c r="A463" s="85"/>
      <c r="B463" s="16"/>
      <c r="C463" s="86"/>
      <c r="D463" s="16"/>
      <c r="E463" s="16"/>
      <c r="F463" s="88"/>
      <c r="G463" s="88"/>
      <c r="H463" s="16"/>
      <c r="I463" s="95"/>
      <c r="J463" s="95"/>
      <c r="K463" s="95"/>
      <c r="L463" s="95"/>
      <c r="M463" s="95"/>
    </row>
    <row r="464" spans="1:13">
      <c r="A464" s="85"/>
      <c r="B464" s="16"/>
      <c r="C464" s="16"/>
      <c r="D464" s="16"/>
      <c r="E464" s="16"/>
      <c r="F464" s="88"/>
      <c r="G464" s="88"/>
      <c r="H464" s="16"/>
      <c r="I464" s="95"/>
      <c r="J464" s="95"/>
      <c r="K464" s="95"/>
      <c r="L464" s="95"/>
      <c r="M464" s="95"/>
    </row>
    <row r="465" spans="1:13">
      <c r="A465" s="85"/>
      <c r="B465" s="16"/>
      <c r="C465" s="86"/>
      <c r="D465" s="16"/>
      <c r="E465" s="16"/>
      <c r="F465" s="88"/>
      <c r="G465" s="88"/>
      <c r="H465" s="16"/>
      <c r="I465" s="95"/>
      <c r="J465" s="95"/>
      <c r="K465" s="95"/>
      <c r="L465" s="95"/>
      <c r="M465" s="95"/>
    </row>
    <row r="466" spans="1:13">
      <c r="A466" s="85"/>
      <c r="B466" s="16"/>
      <c r="C466" s="86"/>
      <c r="D466" s="16"/>
      <c r="E466" s="16"/>
      <c r="F466" s="88"/>
      <c r="G466" s="88"/>
      <c r="H466" s="16"/>
      <c r="I466" s="95"/>
      <c r="J466" s="95"/>
      <c r="K466" s="95"/>
      <c r="L466" s="95"/>
      <c r="M466" s="95"/>
    </row>
    <row r="467" spans="1:13">
      <c r="A467" s="85"/>
      <c r="B467" s="16"/>
      <c r="C467" s="86"/>
      <c r="D467" s="16"/>
      <c r="E467" s="16"/>
      <c r="F467" s="88"/>
      <c r="G467" s="88"/>
      <c r="H467" s="16"/>
      <c r="I467" s="95"/>
      <c r="J467" s="95"/>
      <c r="K467" s="95"/>
      <c r="L467" s="95"/>
      <c r="M467" s="95"/>
    </row>
    <row r="468" spans="1:13">
      <c r="A468" s="85"/>
      <c r="B468" s="16"/>
      <c r="C468" s="86"/>
      <c r="D468" s="16"/>
      <c r="E468" s="16"/>
      <c r="F468" s="88"/>
      <c r="G468" s="88"/>
      <c r="H468" s="16"/>
      <c r="I468" s="95"/>
      <c r="J468" s="95"/>
      <c r="K468" s="95"/>
      <c r="L468" s="95"/>
      <c r="M468" s="95"/>
    </row>
    <row r="469" spans="1:13">
      <c r="A469" s="85"/>
      <c r="B469" s="16"/>
      <c r="C469" s="86"/>
      <c r="D469" s="16"/>
      <c r="E469" s="16"/>
      <c r="F469" s="88"/>
      <c r="G469" s="88"/>
      <c r="H469" s="16"/>
      <c r="I469" s="95"/>
      <c r="J469" s="95"/>
      <c r="K469" s="95"/>
      <c r="L469" s="95"/>
      <c r="M469" s="95"/>
    </row>
    <row r="470" spans="1:13">
      <c r="A470" s="85"/>
      <c r="B470" s="16"/>
      <c r="C470" s="16"/>
      <c r="D470" s="16"/>
      <c r="E470" s="16"/>
      <c r="F470" s="88"/>
      <c r="G470" s="88"/>
      <c r="H470" s="16"/>
      <c r="I470" s="89"/>
      <c r="J470" s="89"/>
      <c r="K470" s="89"/>
      <c r="L470" s="89"/>
      <c r="M470" s="89"/>
    </row>
    <row r="471" spans="1:13">
      <c r="A471" s="85"/>
      <c r="B471" s="16"/>
      <c r="C471" s="86"/>
      <c r="D471" s="16"/>
      <c r="E471" s="16"/>
      <c r="F471" s="88"/>
      <c r="G471" s="88"/>
      <c r="H471" s="16"/>
      <c r="I471" s="95"/>
      <c r="J471" s="95"/>
      <c r="K471" s="95"/>
      <c r="L471" s="95"/>
      <c r="M471" s="95"/>
    </row>
    <row r="472" spans="1:13">
      <c r="A472" s="85"/>
      <c r="B472" s="16"/>
      <c r="C472" s="16"/>
      <c r="D472" s="16"/>
      <c r="E472" s="16"/>
      <c r="F472" s="88"/>
      <c r="G472" s="88"/>
      <c r="H472" s="16"/>
      <c r="I472" s="95"/>
      <c r="J472" s="95"/>
      <c r="K472" s="95"/>
      <c r="L472" s="95"/>
      <c r="M472" s="95"/>
    </row>
    <row r="473" spans="1:13">
      <c r="A473" s="85"/>
      <c r="B473" s="16"/>
      <c r="C473" s="16"/>
      <c r="D473" s="16"/>
      <c r="E473" s="16"/>
      <c r="F473" s="88"/>
      <c r="G473" s="88"/>
      <c r="H473" s="16"/>
      <c r="I473" s="95"/>
      <c r="J473" s="95"/>
      <c r="K473" s="95"/>
      <c r="L473" s="95"/>
      <c r="M473" s="95"/>
    </row>
    <row r="474" spans="1:13">
      <c r="A474" s="85"/>
      <c r="B474" s="16"/>
      <c r="C474" s="16"/>
      <c r="D474" s="16"/>
      <c r="E474" s="16"/>
      <c r="F474" s="88"/>
      <c r="G474" s="88"/>
      <c r="H474" s="16"/>
      <c r="I474" s="95"/>
      <c r="J474" s="95"/>
      <c r="K474" s="95"/>
      <c r="L474" s="95"/>
      <c r="M474" s="95"/>
    </row>
    <row r="475" spans="1:13">
      <c r="A475" s="85"/>
      <c r="B475" s="16"/>
      <c r="C475" s="86"/>
      <c r="D475" s="16"/>
      <c r="E475" s="16"/>
      <c r="F475" s="88"/>
      <c r="G475" s="88"/>
      <c r="H475" s="16"/>
      <c r="I475" s="95"/>
      <c r="J475" s="95"/>
      <c r="K475" s="95"/>
      <c r="L475" s="95"/>
      <c r="M475" s="95"/>
    </row>
    <row r="476" spans="1:13">
      <c r="A476" s="85"/>
      <c r="B476" s="16"/>
      <c r="C476" s="16"/>
      <c r="D476" s="16"/>
      <c r="E476" s="16"/>
      <c r="F476" s="88"/>
      <c r="G476" s="88"/>
      <c r="H476" s="16"/>
      <c r="I476" s="95"/>
      <c r="J476" s="95"/>
      <c r="K476" s="95"/>
      <c r="L476" s="95"/>
      <c r="M476" s="95"/>
    </row>
    <row r="477" spans="1:13">
      <c r="A477" s="85"/>
      <c r="B477" s="16"/>
      <c r="C477" s="16"/>
      <c r="D477" s="16"/>
      <c r="E477" s="16"/>
      <c r="F477" s="88"/>
      <c r="G477" s="88"/>
      <c r="H477" s="16"/>
      <c r="I477" s="95"/>
      <c r="J477" s="95"/>
      <c r="K477" s="95"/>
      <c r="L477" s="95"/>
      <c r="M477" s="95"/>
    </row>
    <row r="478" spans="1:13">
      <c r="A478" s="85"/>
      <c r="B478" s="16"/>
      <c r="C478" s="16"/>
      <c r="D478" s="16"/>
      <c r="E478" s="16"/>
      <c r="F478" s="88"/>
      <c r="G478" s="88"/>
      <c r="H478" s="16"/>
      <c r="I478" s="95"/>
      <c r="J478" s="95"/>
      <c r="K478" s="95"/>
      <c r="L478" s="95"/>
      <c r="M478" s="95"/>
    </row>
    <row r="479" spans="1:13">
      <c r="A479" s="85"/>
      <c r="B479" s="16"/>
      <c r="C479" s="16"/>
      <c r="D479" s="16"/>
      <c r="E479" s="16"/>
      <c r="F479" s="88"/>
      <c r="G479" s="88"/>
      <c r="H479" s="16"/>
      <c r="I479" s="95"/>
      <c r="J479" s="95"/>
      <c r="K479" s="95"/>
      <c r="L479" s="95"/>
      <c r="M479" s="95"/>
    </row>
    <row r="480" spans="1:13">
      <c r="A480" s="85"/>
      <c r="B480" s="16"/>
      <c r="C480" s="86"/>
      <c r="D480" s="16"/>
      <c r="E480" s="16"/>
      <c r="F480" s="88"/>
      <c r="G480" s="88"/>
      <c r="H480" s="16"/>
      <c r="I480" s="95"/>
      <c r="J480" s="95"/>
      <c r="K480" s="95"/>
      <c r="L480" s="95"/>
      <c r="M480" s="95"/>
    </row>
    <row r="481" spans="1:13">
      <c r="A481" s="85"/>
      <c r="B481" s="16"/>
      <c r="C481" s="86"/>
      <c r="D481" s="16"/>
      <c r="E481" s="16"/>
      <c r="F481" s="88"/>
      <c r="G481" s="88"/>
      <c r="H481" s="16"/>
      <c r="I481" s="95"/>
      <c r="J481" s="95"/>
      <c r="K481" s="95"/>
      <c r="L481" s="95"/>
      <c r="M481" s="95"/>
    </row>
    <row r="482" spans="1:13">
      <c r="A482" s="85"/>
      <c r="B482" s="16"/>
      <c r="C482" s="16"/>
      <c r="D482" s="16"/>
      <c r="E482" s="16"/>
      <c r="F482" s="88"/>
      <c r="G482" s="88"/>
      <c r="H482" s="16"/>
      <c r="I482" s="95"/>
      <c r="J482" s="95"/>
      <c r="K482" s="95"/>
      <c r="L482" s="95"/>
      <c r="M482" s="95"/>
    </row>
    <row r="483" spans="1:13">
      <c r="A483" s="85"/>
      <c r="B483" s="16"/>
      <c r="C483" s="16"/>
      <c r="D483" s="16"/>
      <c r="E483" s="16"/>
      <c r="F483" s="88"/>
      <c r="G483" s="88"/>
      <c r="H483" s="16"/>
      <c r="I483" s="95"/>
      <c r="J483" s="95"/>
      <c r="K483" s="95"/>
      <c r="L483" s="95"/>
      <c r="M483" s="95"/>
    </row>
    <row r="484" spans="1:13">
      <c r="A484" s="85"/>
      <c r="B484" s="16"/>
      <c r="C484" s="86"/>
      <c r="D484" s="16"/>
      <c r="E484" s="16"/>
      <c r="F484" s="88"/>
      <c r="G484" s="88"/>
      <c r="H484" s="16"/>
      <c r="I484" s="95"/>
      <c r="J484" s="95"/>
      <c r="K484" s="95"/>
      <c r="L484" s="95"/>
      <c r="M484" s="95"/>
    </row>
    <row r="485" spans="1:13">
      <c r="A485" s="85"/>
      <c r="B485" s="16"/>
      <c r="C485" s="16"/>
      <c r="D485" s="16"/>
      <c r="E485" s="16"/>
      <c r="F485" s="88"/>
      <c r="G485" s="88"/>
      <c r="H485" s="16"/>
      <c r="I485" s="95"/>
      <c r="J485" s="95"/>
      <c r="K485" s="95"/>
      <c r="L485" s="95"/>
      <c r="M485" s="95"/>
    </row>
    <row r="486" spans="1:13">
      <c r="A486" s="85"/>
      <c r="B486" s="16"/>
      <c r="C486" s="86"/>
      <c r="D486" s="16"/>
      <c r="E486" s="16"/>
      <c r="F486" s="88"/>
      <c r="G486" s="88"/>
      <c r="H486" s="16"/>
      <c r="I486" s="95"/>
      <c r="J486" s="95"/>
      <c r="K486" s="95"/>
      <c r="L486" s="95"/>
      <c r="M486" s="95"/>
    </row>
    <row r="487" spans="1:13">
      <c r="A487" s="85"/>
      <c r="B487" s="16"/>
      <c r="C487" s="16"/>
      <c r="D487" s="16"/>
      <c r="E487" s="16"/>
      <c r="F487" s="88"/>
      <c r="G487" s="88"/>
      <c r="H487" s="16"/>
      <c r="I487" s="95"/>
      <c r="J487" s="95"/>
      <c r="K487" s="95"/>
      <c r="L487" s="95"/>
      <c r="M487" s="95"/>
    </row>
    <row r="488" spans="1:13">
      <c r="A488" s="85"/>
      <c r="B488" s="16"/>
      <c r="C488" s="16"/>
      <c r="D488" s="16"/>
      <c r="E488" s="16"/>
      <c r="F488" s="88"/>
      <c r="G488" s="88"/>
      <c r="H488" s="16"/>
      <c r="I488" s="89"/>
      <c r="J488" s="89"/>
      <c r="K488" s="89"/>
      <c r="L488" s="89"/>
      <c r="M488" s="89"/>
    </row>
    <row r="489" spans="1:13">
      <c r="A489" s="85"/>
      <c r="B489" s="16"/>
      <c r="C489" s="16"/>
      <c r="D489" s="16"/>
      <c r="E489" s="16"/>
      <c r="F489" s="88"/>
      <c r="G489" s="88"/>
      <c r="H489" s="16"/>
      <c r="I489" s="89"/>
      <c r="J489" s="89"/>
      <c r="K489" s="89"/>
      <c r="L489" s="89"/>
      <c r="M489" s="89"/>
    </row>
    <row r="490" spans="1:13">
      <c r="A490" s="85"/>
      <c r="B490" s="16"/>
      <c r="C490" s="16"/>
      <c r="D490" s="16"/>
      <c r="E490" s="16"/>
      <c r="F490" s="88"/>
      <c r="G490" s="88"/>
      <c r="H490" s="16"/>
      <c r="I490" s="89"/>
      <c r="J490" s="89"/>
      <c r="K490" s="89"/>
      <c r="L490" s="89"/>
      <c r="M490" s="89"/>
    </row>
    <row r="491" spans="1:13">
      <c r="A491" s="85"/>
      <c r="B491" s="16"/>
      <c r="C491" s="16"/>
      <c r="D491" s="16"/>
      <c r="E491" s="16"/>
      <c r="F491" s="88"/>
      <c r="G491" s="88"/>
      <c r="H491" s="16"/>
      <c r="I491" s="95"/>
      <c r="J491" s="95"/>
      <c r="K491" s="95"/>
      <c r="L491" s="95"/>
      <c r="M491" s="95"/>
    </row>
    <row r="492" spans="1:13">
      <c r="A492" s="85"/>
      <c r="B492" s="16"/>
      <c r="C492" s="16"/>
      <c r="D492" s="16"/>
      <c r="E492" s="16"/>
      <c r="F492" s="88"/>
      <c r="G492" s="88"/>
      <c r="H492" s="16"/>
      <c r="I492" s="95"/>
      <c r="J492" s="95"/>
      <c r="K492" s="95"/>
      <c r="L492" s="95"/>
      <c r="M492" s="95"/>
    </row>
    <row r="493" spans="1:13">
      <c r="A493" s="85"/>
      <c r="B493" s="16"/>
      <c r="C493" s="16"/>
      <c r="D493" s="16"/>
      <c r="E493" s="16"/>
      <c r="F493" s="88"/>
      <c r="G493" s="88"/>
      <c r="H493" s="16"/>
      <c r="I493" s="89"/>
      <c r="J493" s="89"/>
      <c r="K493" s="89"/>
      <c r="L493" s="89"/>
      <c r="M493" s="89"/>
    </row>
    <row r="494" spans="1:13">
      <c r="A494" s="85"/>
      <c r="B494" s="16"/>
      <c r="C494" s="16"/>
      <c r="D494" s="16"/>
      <c r="E494" s="16"/>
      <c r="F494" s="88"/>
      <c r="G494" s="88"/>
      <c r="H494" s="16"/>
      <c r="I494" s="89"/>
      <c r="J494" s="89"/>
      <c r="K494" s="89"/>
      <c r="L494" s="89"/>
      <c r="M494" s="89"/>
    </row>
    <row r="495" spans="1:13">
      <c r="A495" s="85"/>
      <c r="B495" s="16"/>
      <c r="C495" s="86"/>
      <c r="D495" s="16"/>
      <c r="E495" s="16"/>
      <c r="F495" s="88"/>
      <c r="G495" s="88"/>
      <c r="H495" s="16"/>
      <c r="I495" s="89"/>
      <c r="J495" s="89"/>
      <c r="K495" s="89"/>
      <c r="L495" s="89"/>
      <c r="M495" s="89"/>
    </row>
    <row r="496" spans="1:13">
      <c r="A496" s="85"/>
      <c r="B496" s="16"/>
      <c r="C496" s="16"/>
      <c r="D496" s="16"/>
      <c r="E496" s="16"/>
      <c r="F496" s="88"/>
      <c r="G496" s="88"/>
      <c r="H496" s="16"/>
      <c r="I496" s="89"/>
      <c r="J496" s="89"/>
      <c r="K496" s="89"/>
      <c r="L496" s="89"/>
      <c r="M496" s="89"/>
    </row>
  </sheetData>
  <autoFilter ref="A1:M1"/>
  <dataValidations count="2">
    <dataValidation type="list" allowBlank="1" showInputMessage="1" showErrorMessage="1" sqref="A2:A73">
      <formula1>Appartements</formula1>
    </dataValidation>
    <dataValidation type="list" allowBlank="1" showInputMessage="1" showErrorMessage="1" sqref="B2:B73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22"/>
  <sheetViews>
    <sheetView showGridLines="0" showZeros="0" zoomScaleNormal="100" workbookViewId="0"/>
  </sheetViews>
  <sheetFormatPr defaultColWidth="11.42578125" defaultRowHeight="12.75"/>
  <cols>
    <col min="1" max="1" width="27.5703125" style="18" customWidth="1"/>
    <col min="2" max="13" width="12.5703125" style="18" customWidth="1"/>
    <col min="14" max="14" width="13.7109375" style="18" customWidth="1"/>
    <col min="15" max="16384" width="11.42578125" style="18"/>
  </cols>
  <sheetData>
    <row r="1" spans="1:14" ht="42" customHeight="1">
      <c r="A1" s="51" t="s">
        <v>49</v>
      </c>
      <c r="B1" s="72" t="s">
        <v>11</v>
      </c>
      <c r="C1" s="72" t="s">
        <v>10</v>
      </c>
      <c r="D1" s="72" t="s">
        <v>9</v>
      </c>
      <c r="E1" s="72" t="s">
        <v>8</v>
      </c>
      <c r="F1" s="72" t="s">
        <v>7</v>
      </c>
      <c r="G1" s="72" t="s">
        <v>6</v>
      </c>
      <c r="H1" s="72" t="s">
        <v>5</v>
      </c>
      <c r="I1" s="72" t="s">
        <v>4</v>
      </c>
      <c r="J1" s="72" t="s">
        <v>3</v>
      </c>
      <c r="K1" s="72" t="s">
        <v>2</v>
      </c>
      <c r="L1" s="72" t="s">
        <v>1</v>
      </c>
      <c r="M1" s="72" t="s">
        <v>0</v>
      </c>
      <c r="N1" s="73" t="s">
        <v>13</v>
      </c>
    </row>
    <row r="2" spans="1:14" ht="17.45" customHeight="1">
      <c r="A2" s="46" t="s">
        <v>39</v>
      </c>
      <c r="B2" s="56">
        <f ca="1">IF(LastR2&lt;=1,"",SUMPRODUCT(('Récaptitulatif Résa PARIS 2018'!$F$2:INDIRECT("'Récaptitulatif Résa PARIS 2018'!F"&amp;TEXT(LastR2,"0"))=B$1)*('Récaptitulatif Résa PARIS 2018'!$E$2:INDIRECT("'Récaptitulatif Résa PARIS 2018'!E"&amp;TEXT(LastR2,"0")))))</f>
        <v>0</v>
      </c>
      <c r="C2" s="56">
        <f ca="1">IF(LastR2&lt;=1,"",SUMPRODUCT(('Récaptitulatif Résa PARIS 2018'!$F$2:INDIRECT("'Récaptitulatif Résa PARIS 2018'!F"&amp;TEXT(LastR2,"0"))=C$1)*('Récaptitulatif Résa PARIS 2018'!$E$2:INDIRECT("'Récaptitulatif Résa PARIS 2018'!E"&amp;TEXT(LastR2,"0")))))</f>
        <v>0</v>
      </c>
      <c r="D2" s="56">
        <f ca="1">IF(LastR2&lt;=1,"",SUMPRODUCT(('Récaptitulatif Résa PARIS 2018'!$F$2:INDIRECT("'Récaptitulatif Résa PARIS 2018'!F"&amp;TEXT(LastR2,"0"))=D$1)*('Récaptitulatif Résa PARIS 2018'!$E$2:INDIRECT("'Récaptitulatif Résa PARIS 2018'!E"&amp;TEXT(LastR2,"0")))))</f>
        <v>0</v>
      </c>
      <c r="E2" s="56">
        <f ca="1">IF(LastR2&lt;=1,"",SUMPRODUCT(('Récaptitulatif Résa PARIS 2018'!$F$2:INDIRECT("'Récaptitulatif Résa PARIS 2018'!F"&amp;TEXT(LastR2,"0"))=E$1)*('Récaptitulatif Résa PARIS 2018'!$E$2:INDIRECT("'Récaptitulatif Résa PARIS 2018'!E"&amp;TEXT(LastR2,"0")))))</f>
        <v>0</v>
      </c>
      <c r="F2" s="56">
        <f ca="1">IF(LastR2&lt;=1,"",SUMPRODUCT(('Récaptitulatif Résa PARIS 2018'!$F$2:INDIRECT("'Récaptitulatif Résa PARIS 2018'!F"&amp;TEXT(LastR2,"0"))=F$1)*('Récaptitulatif Résa PARIS 2018'!$E$2:INDIRECT("'Récaptitulatif Résa PARIS 2018'!E"&amp;TEXT(LastR2,"0")))))</f>
        <v>0</v>
      </c>
      <c r="G2" s="56">
        <f ca="1">IF(LastR2&lt;=1,"",SUMPRODUCT(('Récaptitulatif Résa PARIS 2018'!$F$2:INDIRECT("'Récaptitulatif Résa PARIS 2018'!F"&amp;TEXT(LastR2,"0"))=G$1)*('Récaptitulatif Résa PARIS 2018'!$E$2:INDIRECT("'Récaptitulatif Résa PARIS 2018'!E"&amp;TEXT(LastR2,"0")))))</f>
        <v>0</v>
      </c>
      <c r="H2" s="56">
        <f ca="1">IF(LastR2&lt;=1,"",SUMPRODUCT(('Récaptitulatif Résa PARIS 2018'!$F$2:INDIRECT("'Récaptitulatif Résa PARIS 2018'!F"&amp;TEXT(LastR2,"0"))=H$1)*('Récaptitulatif Résa PARIS 2018'!$E$2:INDIRECT("'Récaptitulatif Résa PARIS 2018'!E"&amp;TEXT(LastR2,"0")))))</f>
        <v>0</v>
      </c>
      <c r="I2" s="56">
        <f ca="1">IF(LastR2&lt;=1,"",SUMPRODUCT(('Récaptitulatif Résa PARIS 2018'!$F$2:INDIRECT("'Récaptitulatif Résa PARIS 2018'!F"&amp;TEXT(LastR2,"0"))=I$1)*('Récaptitulatif Résa PARIS 2018'!$E$2:INDIRECT("'Récaptitulatif Résa PARIS 2018'!E"&amp;TEXT(LastR2,"0")))))</f>
        <v>0</v>
      </c>
      <c r="J2" s="56">
        <f ca="1">IF(LastR2&lt;=1,"",SUMPRODUCT(('Récaptitulatif Résa PARIS 2018'!$F$2:INDIRECT("'Récaptitulatif Résa PARIS 2018'!F"&amp;TEXT(LastR2,"0"))=J$1)*('Récaptitulatif Résa PARIS 2018'!$E$2:INDIRECT("'Récaptitulatif Résa PARIS 2018'!E"&amp;TEXT(LastR2,"0")))))</f>
        <v>0</v>
      </c>
      <c r="K2" s="56">
        <f ca="1">IF(LastR2&lt;=1,"",SUMPRODUCT(('Récaptitulatif Résa PARIS 2018'!$F$2:INDIRECT("'Récaptitulatif Résa PARIS 2018'!F"&amp;TEXT(LastR2,"0"))=K$1)*('Récaptitulatif Résa PARIS 2018'!$E$2:INDIRECT("'Récaptitulatif Résa PARIS 2018'!E"&amp;TEXT(LastR2,"0")))))</f>
        <v>0</v>
      </c>
      <c r="L2" s="56">
        <f ca="1">IF(LastR2&lt;=1,"",SUMPRODUCT(('Récaptitulatif Résa PARIS 2018'!$F$2:INDIRECT("'Récaptitulatif Résa PARIS 2018'!F"&amp;TEXT(LastR2,"0"))=L$1)*('Récaptitulatif Résa PARIS 2018'!$E$2:INDIRECT("'Récaptitulatif Résa PARIS 2018'!E"&amp;TEXT(LastR2,"0")))))</f>
        <v>0</v>
      </c>
      <c r="M2" s="56">
        <f ca="1">IF(LastR2&lt;=1,"",SUMPRODUCT(('Récaptitulatif Résa PARIS 2018'!$F$2:INDIRECT("'Récaptitulatif Résa PARIS 2018'!F"&amp;TEXT(LastR2,"0"))=M$1)*('Récaptitulatif Résa PARIS 2018'!$E$2:INDIRECT("'Récaptitulatif Résa PARIS 2018'!E"&amp;TEXT(LastR2,"0")))))</f>
        <v>0</v>
      </c>
      <c r="N2" s="55">
        <f ca="1">SUM(B2:M2)</f>
        <v>0</v>
      </c>
    </row>
    <row r="3" spans="1:14" ht="17.45" customHeight="1">
      <c r="A3" s="46" t="s">
        <v>40</v>
      </c>
      <c r="B3" s="56">
        <f ca="1">IF(LastR2&lt;=1,"",SUMPRODUCT(('Récaptitulatif Résa PARIS 2018'!$F$2:INDIRECT("'Récaptitulatif Résa PARIS 2018'!F"&amp;TEXT(LastR2,"0"))=B$1)*('Récaptitulatif Résa PARIS 2018'!$B$2:INDIRECT("'Récaptitulatif Résa PARIS 2018'!B"&amp;TEXT(LastR2,"0"))="Réservation")))</f>
        <v>0</v>
      </c>
      <c r="C3" s="56">
        <f ca="1">IF(LastR2&lt;=1,"",SUMPRODUCT(('Récaptitulatif Résa PARIS 2018'!$F$2:INDIRECT("'Récaptitulatif Résa PARIS 2018'!F"&amp;TEXT(LastR2,"0"))=C$1)*('Récaptitulatif Résa PARIS 2018'!$B$2:INDIRECT("'Récaptitulatif Résa PARIS 2018'!B"&amp;TEXT(LastR2,"0"))="Réservation")))</f>
        <v>0</v>
      </c>
      <c r="D3" s="56">
        <f ca="1">IF(LastR2&lt;=1,"",SUMPRODUCT(('Récaptitulatif Résa PARIS 2018'!$F$2:INDIRECT("'Récaptitulatif Résa PARIS 2018'!F"&amp;TEXT(LastR2,"0"))=D$1)*('Récaptitulatif Résa PARIS 2018'!$B$2:INDIRECT("'Récaptitulatif Résa PARIS 2018'!B"&amp;TEXT(LastR2,"0"))="Réservation")))</f>
        <v>0</v>
      </c>
      <c r="E3" s="56">
        <f ca="1">IF(LastR2&lt;=1,"",SUMPRODUCT(('Récaptitulatif Résa PARIS 2018'!$F$2:INDIRECT("'Récaptitulatif Résa PARIS 2018'!F"&amp;TEXT(LastR2,"0"))=E$1)*('Récaptitulatif Résa PARIS 2018'!$B$2:INDIRECT("'Récaptitulatif Résa PARIS 2018'!B"&amp;TEXT(LastR2,"0"))="Réservation")))</f>
        <v>8</v>
      </c>
      <c r="F3" s="56">
        <f ca="1">IF(LastR2&lt;=1,"",SUMPRODUCT(('Récaptitulatif Résa PARIS 2018'!$F$2:INDIRECT("'Récaptitulatif Résa PARIS 2018'!F"&amp;TEXT(LastR2,"0"))=F$1)*('Récaptitulatif Résa PARIS 2018'!$B$2:INDIRECT("'Récaptitulatif Résa PARIS 2018'!B"&amp;TEXT(LastR2,"0"))="Réservation")))</f>
        <v>16</v>
      </c>
      <c r="G3" s="56">
        <f ca="1">IF(LastR2&lt;=1,"",SUMPRODUCT(('Récaptitulatif Résa PARIS 2018'!$F$2:INDIRECT("'Récaptitulatif Résa PARIS 2018'!F"&amp;TEXT(LastR2,"0"))=G$1)*('Récaptitulatif Résa PARIS 2018'!$B$2:INDIRECT("'Récaptitulatif Résa PARIS 2018'!B"&amp;TEXT(LastR2,"0"))="Réservation")))</f>
        <v>56</v>
      </c>
      <c r="H3" s="56">
        <f ca="1">IF(LastR2&lt;=1,"",SUMPRODUCT(('Récaptitulatif Résa PARIS 2018'!$F$2:INDIRECT("'Récaptitulatif Résa PARIS 2018'!F"&amp;TEXT(LastR2,"0"))=H$1)*('Récaptitulatif Résa PARIS 2018'!$B$2:INDIRECT("'Récaptitulatif Résa PARIS 2018'!B"&amp;TEXT(LastR2,"0"))="Réservation")))</f>
        <v>71</v>
      </c>
      <c r="I3" s="56">
        <f ca="1">IF(LastR2&lt;=1,"",SUMPRODUCT(('Récaptitulatif Résa PARIS 2018'!$F$2:INDIRECT("'Récaptitulatif Résa PARIS 2018'!F"&amp;TEXT(LastR2,"0"))=I$1)*('Récaptitulatif Résa PARIS 2018'!$B$2:INDIRECT("'Récaptitulatif Résa PARIS 2018'!B"&amp;TEXT(LastR2,"0"))="Réservation")))</f>
        <v>90</v>
      </c>
      <c r="J3" s="56">
        <f ca="1">IF(LastR2&lt;=1,"",SUMPRODUCT(('Récaptitulatif Résa PARIS 2018'!$F$2:INDIRECT("'Récaptitulatif Résa PARIS 2018'!F"&amp;TEXT(LastR2,"0"))=J$1)*('Récaptitulatif Résa PARIS 2018'!$B$2:INDIRECT("'Récaptitulatif Résa PARIS 2018'!B"&amp;TEXT(LastR2,"0"))="Réservation")))</f>
        <v>73</v>
      </c>
      <c r="K3" s="56">
        <f ca="1">IF(LastR2&lt;=1,"",SUMPRODUCT(('Récaptitulatif Résa PARIS 2018'!$F$2:INDIRECT("'Récaptitulatif Résa PARIS 2018'!F"&amp;TEXT(LastR2,"0"))=K$1)*('Récaptitulatif Résa PARIS 2018'!$B$2:INDIRECT("'Récaptitulatif Résa PARIS 2018'!B"&amp;TEXT(LastR2,"0"))="Réservation")))</f>
        <v>79</v>
      </c>
      <c r="L3" s="56">
        <f ca="1">IF(LastR2&lt;=1,"",SUMPRODUCT(('Récaptitulatif Résa PARIS 2018'!$F$2:INDIRECT("'Récaptitulatif Résa PARIS 2018'!F"&amp;TEXT(LastR2,"0"))=L$1)*('Récaptitulatif Résa PARIS 2018'!$B$2:INDIRECT("'Récaptitulatif Résa PARIS 2018'!B"&amp;TEXT(LastR2,"0"))="Réservation")))</f>
        <v>61</v>
      </c>
      <c r="M3" s="56">
        <f ca="1">IF(LastR2&lt;=1,"",SUMPRODUCT(('Récaptitulatif Résa PARIS 2018'!$F$2:INDIRECT("'Récaptitulatif Résa PARIS 2018'!F"&amp;TEXT(LastR2,"0"))=M$1)*('Récaptitulatif Résa PARIS 2018'!$B$2:INDIRECT("'Récaptitulatif Résa PARIS 2018'!B"&amp;TEXT(LastR2,"0"))="Réservation")))</f>
        <v>40</v>
      </c>
      <c r="N3" s="55">
        <f t="shared" ref="N3:N5" ca="1" si="0">SUM(B3:M3)</f>
        <v>494</v>
      </c>
    </row>
    <row r="4" spans="1:14" ht="17.45" customHeight="1">
      <c r="A4" s="46" t="s">
        <v>52</v>
      </c>
      <c r="B4" s="56">
        <f ca="1">IF(LastR2&lt;=1,"",SUMPRODUCT(('Récaptitulatif Résa PARIS 2018'!$F$2:INDIRECT("'Récaptitulatif Résa PARIS 2018'!F"&amp;TEXT(LastR2,"0"))=B$1)*('Récaptitulatif Résa PARIS 2018'!$I$2:INDIRECT("'Récaptitulatif Résa PARIS 2018'!I"&amp;TEXT(LastR2,"0")))))</f>
        <v>0</v>
      </c>
      <c r="C4" s="56">
        <f ca="1">IF(LastR2&lt;=1,"",SUMPRODUCT(('Récaptitulatif Résa PARIS 2018'!$F$2:INDIRECT("'Récaptitulatif Résa PARIS 2018'!F"&amp;TEXT(LastR2,"0"))=C$1)*('Récaptitulatif Résa PARIS 2018'!$I$2:INDIRECT("'Récaptitulatif Résa PARIS 2018'!I"&amp;TEXT(LastR2,"0")))))</f>
        <v>0</v>
      </c>
      <c r="D4" s="56">
        <f ca="1">IF(LastR2&lt;=1,"",SUMPRODUCT(('Récaptitulatif Résa PARIS 2018'!$F$2:INDIRECT("'Récaptitulatif Résa PARIS 2018'!F"&amp;TEXT(LastR2,"0"))=D$1)*('Récaptitulatif Résa PARIS 2018'!$I$2:INDIRECT("'Récaptitulatif Résa PARIS 2018'!I"&amp;TEXT(LastR2,"0")))))</f>
        <v>0</v>
      </c>
      <c r="E4" s="56">
        <f ca="1">IF(LastR2&lt;=1,"",SUMPRODUCT(('Récaptitulatif Résa PARIS 2018'!$F$2:INDIRECT("'Récaptitulatif Résa PARIS 2018'!F"&amp;TEXT(LastR2,"0"))=E$1)*('Récaptitulatif Résa PARIS 2018'!$I$2:INDIRECT("'Récaptitulatif Résa PARIS 2018'!I"&amp;TEXT(LastR2,"0")))))</f>
        <v>52</v>
      </c>
      <c r="F4" s="56">
        <f ca="1">IF(LastR2&lt;=1,"",SUMPRODUCT(('Récaptitulatif Résa PARIS 2018'!$F$2:INDIRECT("'Récaptitulatif Résa PARIS 2018'!F"&amp;TEXT(LastR2,"0"))=F$1)*('Récaptitulatif Résa PARIS 2018'!$I$2:INDIRECT("'Récaptitulatif Résa PARIS 2018'!I"&amp;TEXT(LastR2,"0")))))</f>
        <v>46</v>
      </c>
      <c r="G4" s="56">
        <f ca="1">IF(LastR2&lt;=1,"",SUMPRODUCT(('Récaptitulatif Résa PARIS 2018'!$F$2:INDIRECT("'Récaptitulatif Résa PARIS 2018'!F"&amp;TEXT(LastR2,"0"))=G$1)*('Récaptitulatif Résa PARIS 2018'!$I$2:INDIRECT("'Récaptitulatif Résa PARIS 2018'!I"&amp;TEXT(LastR2,"0")))))</f>
        <v>195</v>
      </c>
      <c r="H4" s="56">
        <f ca="1">IF(LastR2&lt;=1,"",SUMPRODUCT(('Récaptitulatif Résa PARIS 2018'!$F$2:INDIRECT("'Récaptitulatif Résa PARIS 2018'!F"&amp;TEXT(LastR2,"0"))=H$1)*('Récaptitulatif Résa PARIS 2018'!$I$2:INDIRECT("'Récaptitulatif Résa PARIS 2018'!I"&amp;TEXT(LastR2,"0")))))</f>
        <v>239</v>
      </c>
      <c r="I4" s="56">
        <f ca="1">IF(LastR2&lt;=1,"",SUMPRODUCT(('Récaptitulatif Résa PARIS 2018'!$F$2:INDIRECT("'Récaptitulatif Résa PARIS 2018'!F"&amp;TEXT(LastR2,"0"))=I$1)*('Récaptitulatif Résa PARIS 2018'!$I$2:INDIRECT("'Récaptitulatif Résa PARIS 2018'!I"&amp;TEXT(LastR2,"0")))))</f>
        <v>327</v>
      </c>
      <c r="J4" s="56">
        <f ca="1">IF(LastR2&lt;=1,"",SUMPRODUCT(('Récaptitulatif Résa PARIS 2018'!$F$2:INDIRECT("'Récaptitulatif Résa PARIS 2018'!F"&amp;TEXT(LastR2,"0"))=J$1)*('Récaptitulatif Résa PARIS 2018'!$I$2:INDIRECT("'Récaptitulatif Résa PARIS 2018'!I"&amp;TEXT(LastR2,"0")))))</f>
        <v>271</v>
      </c>
      <c r="K4" s="56">
        <f ca="1">IF(LastR2&lt;=1,"",SUMPRODUCT(('Récaptitulatif Résa PARIS 2018'!$F$2:INDIRECT("'Récaptitulatif Résa PARIS 2018'!F"&amp;TEXT(LastR2,"0"))=K$1)*('Récaptitulatif Résa PARIS 2018'!$I$2:INDIRECT("'Récaptitulatif Résa PARIS 2018'!I"&amp;TEXT(LastR2,"0")))))</f>
        <v>257</v>
      </c>
      <c r="L4" s="56">
        <f ca="1">IF(LastR2&lt;=1,"",SUMPRODUCT(('Récaptitulatif Résa PARIS 2018'!$F$2:INDIRECT("'Récaptitulatif Résa PARIS 2018'!F"&amp;TEXT(LastR2,"0"))=L$1)*('Récaptitulatif Résa PARIS 2018'!$I$2:INDIRECT("'Récaptitulatif Résa PARIS 2018'!I"&amp;TEXT(LastR2,"0")))))</f>
        <v>218</v>
      </c>
      <c r="M4" s="56">
        <f ca="1">IF(LastR2&lt;=1,"",SUMPRODUCT(('Récaptitulatif Résa PARIS 2018'!$F$2:INDIRECT("'Récaptitulatif Résa PARIS 2018'!F"&amp;TEXT(LastR2,"0"))=M$1)*('Récaptitulatif Résa PARIS 2018'!$I$2:INDIRECT("'Récaptitulatif Résa PARIS 2018'!I"&amp;TEXT(LastR2,"0")))))</f>
        <v>143</v>
      </c>
      <c r="N4" s="55">
        <f t="shared" ca="1" si="0"/>
        <v>1748</v>
      </c>
    </row>
    <row r="5" spans="1:14" ht="17.45" customHeight="1">
      <c r="A5" s="46" t="s">
        <v>35</v>
      </c>
      <c r="B5" s="56">
        <f ca="1">SUM(INDIRECT("'Récapitulatif  Loyer PARIS 2018'!"&amp;ADDRESS(4,(COLUMN()-1)*2,4)&amp;":"&amp;ADDRESS(LastR1,(COLUMN()-1)*2,4)))</f>
        <v>0</v>
      </c>
      <c r="C5" s="56">
        <f ca="1">SUM(INDIRECT("'Récapitulatif  Loyer PARIS 2018'!"&amp;ADDRESS(4,(COLUMN()-1)*2,4)&amp;":"&amp;ADDRESS(LastR1,(COLUMN()-1)*2,4)))</f>
        <v>0</v>
      </c>
      <c r="D5" s="56">
        <f ca="1">SUM(INDIRECT("'Récapitulatif  Loyer PARIS 2018'!"&amp;ADDRESS(4,(COLUMN()-1)*2,4)&amp;":"&amp;ADDRESS(LastR1,(COLUMN()-1)*2,4)))</f>
        <v>0</v>
      </c>
      <c r="E5" s="56">
        <f ca="1">SUM(INDIRECT("'Récapitulatif  Loyer PARIS 2018'!"&amp;ADDRESS(4,(COLUMN()-1)*2,4)&amp;":"&amp;ADDRESS(LastR1,(COLUMN()-1)*2,4)))</f>
        <v>30</v>
      </c>
      <c r="F5" s="56">
        <f ca="1">SUM(INDIRECT("'Récapitulatif  Loyer PARIS 2018'!"&amp;ADDRESS(4,(COLUMN()-1)*2,4)&amp;":"&amp;ADDRESS(LastR1,(COLUMN()-1)*2,4)))</f>
        <v>61</v>
      </c>
      <c r="G5" s="56">
        <f ca="1">SUM(INDIRECT("'Récapitulatif  Loyer PARIS 2018'!"&amp;ADDRESS(4,(COLUMN()-1)*2,4)&amp;":"&amp;ADDRESS(LastR1,(COLUMN()-1)*2,4)))</f>
        <v>259</v>
      </c>
      <c r="H5" s="56">
        <f ca="1">SUM(INDIRECT("'Récapitulatif  Loyer PARIS 2018'!"&amp;ADDRESS(4,(COLUMN()-1)*2,4)&amp;":"&amp;ADDRESS(LastR1,(COLUMN()-1)*2,4)))</f>
        <v>326</v>
      </c>
      <c r="I5" s="56">
        <f ca="1">SUM(INDIRECT("'Récapitulatif  Loyer PARIS 2018'!"&amp;ADDRESS(4,(COLUMN()-1)*2,4)&amp;":"&amp;ADDRESS(LastR1,(COLUMN()-1)*2,4)))</f>
        <v>305</v>
      </c>
      <c r="J5" s="56">
        <f ca="1">SUM(INDIRECT("'Récapitulatif  Loyer PARIS 2018'!"&amp;ADDRESS(4,(COLUMN()-1)*2,4)&amp;":"&amp;ADDRESS(LastR1,(COLUMN()-1)*2,4)))</f>
        <v>279</v>
      </c>
      <c r="K5" s="56">
        <f ca="1">SUM(INDIRECT("'Récapitulatif  Loyer PARIS 2018'!"&amp;ADDRESS(4,(COLUMN()-1)*2,4)&amp;":"&amp;ADDRESS(LastR1,(COLUMN()-1)*2,4)))</f>
        <v>296</v>
      </c>
      <c r="L5" s="56">
        <f ca="1">SUM(INDIRECT("'Récapitulatif  Loyer PARIS 2018'!"&amp;ADDRESS(4,(COLUMN()-1)*2,4)&amp;":"&amp;ADDRESS(LastR1,(COLUMN()-1)*2,4)))</f>
        <v>288</v>
      </c>
      <c r="M5" s="56">
        <f ca="1">SUM(INDIRECT("'Récapitulatif  Loyer PARIS 2018'!"&amp;ADDRESS(4,(COLUMN()-1)*2,4)&amp;":"&amp;ADDRESS(LastR1,(COLUMN()-1)*2,4)))</f>
        <v>328</v>
      </c>
      <c r="N5" s="55">
        <f t="shared" ca="1" si="0"/>
        <v>2172</v>
      </c>
    </row>
    <row r="6" spans="1:14" ht="17.45" customHeight="1">
      <c r="A6" s="46" t="s">
        <v>41</v>
      </c>
      <c r="B6" s="57">
        <f ca="1">B5/B22</f>
        <v>0</v>
      </c>
      <c r="C6" s="57">
        <f t="shared" ref="C6:M6" ca="1" si="1">C5/C22</f>
        <v>0</v>
      </c>
      <c r="D6" s="57">
        <f t="shared" ca="1" si="1"/>
        <v>0</v>
      </c>
      <c r="E6" s="57">
        <f t="shared" ca="1" si="1"/>
        <v>1</v>
      </c>
      <c r="F6" s="57">
        <f t="shared" ca="1" si="1"/>
        <v>1.967741935483871</v>
      </c>
      <c r="G6" s="57">
        <f t="shared" ca="1" si="1"/>
        <v>8.6333333333333329</v>
      </c>
      <c r="H6" s="57">
        <f t="shared" ca="1" si="1"/>
        <v>10.516129032258064</v>
      </c>
      <c r="I6" s="57">
        <f t="shared" ca="1" si="1"/>
        <v>9.8387096774193541</v>
      </c>
      <c r="J6" s="57">
        <f t="shared" ca="1" si="1"/>
        <v>9.3000000000000007</v>
      </c>
      <c r="K6" s="57">
        <f t="shared" ca="1" si="1"/>
        <v>9.5483870967741939</v>
      </c>
      <c r="L6" s="57">
        <f t="shared" ca="1" si="1"/>
        <v>9.6</v>
      </c>
      <c r="M6" s="57">
        <f t="shared" ca="1" si="1"/>
        <v>10.580645161290322</v>
      </c>
      <c r="N6" s="58">
        <f ca="1">N5/N22</f>
        <v>5.9506849315068493</v>
      </c>
    </row>
    <row r="7" spans="1:14" ht="17.45" customHeight="1">
      <c r="A7" s="44" t="s">
        <v>20</v>
      </c>
      <c r="B7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'!$A7)*('Récaptitulatif Résa PARIS 2018'!$J$2:INDIRECT("'Récaptitulatif Résa PARIS 2018'!J"&amp;TEXT(LastR2,"0")))))</f>
        <v>0</v>
      </c>
      <c r="C7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'!$A7)*('Récaptitulatif Résa PARIS 2018'!$J$2:INDIRECT("'Récaptitulatif Résa PARIS 2018'!J"&amp;TEXT(LastR2,"0")))))</f>
        <v>0</v>
      </c>
      <c r="D7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'!$A7)*('Récaptitulatif Résa PARIS 2018'!$J$2:INDIRECT("'Récaptitulatif Résa PARIS 2018'!J"&amp;TEXT(LastR2,"0")))))</f>
        <v>0</v>
      </c>
      <c r="E7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'!$A7)*('Récaptitulatif Résa PARIS 2018'!$J$2:INDIRECT("'Récaptitulatif Résa PARIS 2018'!J"&amp;TEXT(LastR2,"0")))))</f>
        <v>2369</v>
      </c>
      <c r="F7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'!$A7)*('Récaptitulatif Résa PARIS 2018'!$J$2:INDIRECT("'Récaptitulatif Résa PARIS 2018'!J"&amp;TEXT(LastR2,"0")))))</f>
        <v>3292.75</v>
      </c>
      <c r="G7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13063.68</v>
      </c>
      <c r="H7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15850.87</v>
      </c>
      <c r="I7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15074.569999999998</v>
      </c>
      <c r="J7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13992.050000000001</v>
      </c>
      <c r="K7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14813.679999999995</v>
      </c>
      <c r="L7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11509.297142857142</v>
      </c>
      <c r="M7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'!$A7)*('Récaptitulatif Résa PARIS 2018'!$J$2:INDIRECT("'Récaptitulatif Résa PARIS 2018'!J"&amp;TEXT(LastR2,"0")))))</f>
        <v>10802.369999999999</v>
      </c>
      <c r="N7" s="20">
        <f ca="1">SUM(B7:M7)</f>
        <v>100768.26714285715</v>
      </c>
    </row>
    <row r="8" spans="1:14" ht="17.45" customHeight="1">
      <c r="A8" s="44" t="s">
        <v>22</v>
      </c>
      <c r="B8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C8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D8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E8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F8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G8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'!$A8)*('Récaptitulatif Résa PARIS 2018'!$J$2:INDIRECT("'Récaptitulatif Résa PARIS 2018'!J"&amp;TEXT(LastR2,"0")))))</f>
        <v>264</v>
      </c>
      <c r="H8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I8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'!$A8)*('Récaptitulatif Résa PARIS 2018'!$J$2:INDIRECT("'Récaptitulatif Résa PARIS 2018'!J"&amp;TEXT(LastR2,"0")))))</f>
        <v>429.6</v>
      </c>
      <c r="J8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K8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'!$A8)*('Récaptitulatif Résa PARIS 2018'!$J$2:INDIRECT("'Récaptitulatif Résa PARIS 2018'!J"&amp;TEXT(LastR2,"0")))))</f>
        <v>0</v>
      </c>
      <c r="L8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'!$A8)*('Récaptitulatif Résa PARIS 2018'!$J$2:INDIRECT("'Récaptitulatif Résa PARIS 2018'!J"&amp;TEXT(LastR2,"0")))))</f>
        <v>140.4</v>
      </c>
      <c r="M8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'!$A8)*('Récaptitulatif Résa PARIS 2018'!$J$2:INDIRECT("'Récaptitulatif Résa PARIS 2018'!J"&amp;TEXT(LastR2,"0")))))</f>
        <v>301.86</v>
      </c>
      <c r="N8" s="20">
        <f t="shared" ref="N8:N10" ca="1" si="2">SUM(B8:M8)</f>
        <v>1135.8600000000001</v>
      </c>
    </row>
    <row r="9" spans="1:14" ht="17.45" customHeight="1">
      <c r="A9" s="44" t="s">
        <v>21</v>
      </c>
      <c r="B9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C9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D9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E9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F9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G9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H9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'!$A9)*('Récaptitulatif Résa PARIS 2018'!$J$2:INDIRECT("'Récaptitulatif Résa PARIS 2018'!J"&amp;TEXT(LastR2,"0")))))</f>
        <v>0</v>
      </c>
      <c r="I9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'!$A9)*('Récaptitulatif Résa PARIS 2018'!$J$2:INDIRECT("'Récaptitulatif Résa PARIS 2018'!J"&amp;TEXT(LastR2,"0")))))</f>
        <v>20</v>
      </c>
      <c r="J9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'!$A9)*('Récaptitulatif Résa PARIS 2018'!$J$2:INDIRECT("'Récaptitulatif Résa PARIS 2018'!J"&amp;TEXT(LastR2,"0")))))</f>
        <v>45</v>
      </c>
      <c r="K9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'!$A9)*('Récaptitulatif Résa PARIS 2018'!$J$2:INDIRECT("'Récaptitulatif Résa PARIS 2018'!J"&amp;TEXT(LastR2,"0")))))</f>
        <v>23.8</v>
      </c>
      <c r="L9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'!$A9)*('Récaptitulatif Résa PARIS 2018'!$J$2:INDIRECT("'Récaptitulatif Résa PARIS 2018'!J"&amp;TEXT(LastR2,"0")))))</f>
        <v>1300</v>
      </c>
      <c r="M9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'!$A9)*('Récaptitulatif Résa PARIS 2018'!$J$2:INDIRECT("'Récaptitulatif Résa PARIS 2018'!J"&amp;TEXT(LastR2,"0")))))</f>
        <v>1300</v>
      </c>
      <c r="N9" s="20">
        <f t="shared" ca="1" si="2"/>
        <v>2688.8</v>
      </c>
    </row>
    <row r="10" spans="1:14" ht="17.45" customHeight="1">
      <c r="A10" s="44" t="s">
        <v>28</v>
      </c>
      <c r="B10" s="19">
        <f ca="1">IF(LastR2&lt;=1,0,SUMPRODUCT(('Récaptitulatif Résa PARIS 2018'!$F$2:INDIRECT("'Récaptitulatif Résa PARIS 2018'!F"&amp;TEXT(LastR2,"0"))=B$1)*('Récaptitulatif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C10" s="19">
        <f ca="1">IF(LastR2&lt;=1,0,SUMPRODUCT(('Récaptitulatif Résa PARIS 2018'!$F$2:INDIRECT("'Récaptitulatif Résa PARIS 2018'!F"&amp;TEXT(LastR2,"0"))=C$1)*('Récaptitulatif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D10" s="19">
        <f ca="1">IF(LastR2&lt;=1,0,SUMPRODUCT(('Récaptitulatif Résa PARIS 2018'!$F$2:INDIRECT("'Récaptitulatif Résa PARIS 2018'!F"&amp;TEXT(LastR2,"0"))=D$1)*('Récaptitulatif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E10" s="19">
        <f ca="1">IF(LastR2&lt;=1,0,SUMPRODUCT(('Récaptitulatif Résa PARIS 2018'!$F$2:INDIRECT("'Récaptitulatif Résa PARIS 2018'!F"&amp;TEXT(LastR2,"0"))=E$1)*('Récaptitulatif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F10" s="19">
        <f ca="1">IF(LastR2&lt;=1,0,SUMPRODUCT(('Récaptitulatif Résa PARIS 2018'!$F$2:INDIRECT("'Récaptitulatif Résa PARIS 2018'!F"&amp;TEXT(LastR2,"0"))=F$1)*('Récaptitulatif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G10" s="19">
        <f ca="1">IF(LastR2&lt;=1,0,SUMPRODUCT(('Récaptitulatif Résa PARIS 2018'!$F$2:INDIRECT("'Récaptitulatif Résa PARIS 2018'!F"&amp;TEXT(LastR2,"0"))=G$1)*('Récaptitulatif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H10" s="19">
        <f ca="1">IF(LastR2&lt;=1,0,SUMPRODUCT(('Récaptitulatif Résa PARIS 2018'!$F$2:INDIRECT("'Récaptitulatif Résa PARIS 2018'!F"&amp;TEXT(LastR2,"0"))=H$1)*('Récaptitulatif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I10" s="19">
        <f ca="1">IF(LastR2&lt;=1,0,SUMPRODUCT(('Récaptitulatif Résa PARIS 2018'!$F$2:INDIRECT("'Récaptitulatif Résa PARIS 2018'!F"&amp;TEXT(LastR2,"0"))=I$1)*('Récaptitulatif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J10" s="19">
        <f ca="1">IF(LastR2&lt;=1,0,SUMPRODUCT(('Récaptitulatif Résa PARIS 2018'!$F$2:INDIRECT("'Récaptitulatif Résa PARIS 2018'!F"&amp;TEXT(LastR2,"0"))=J$1)*('Récaptitulatif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K10" s="19">
        <f ca="1">IF(LastR2&lt;=1,0,SUMPRODUCT(('Récaptitulatif Résa PARIS 2018'!$F$2:INDIRECT("'Récaptitulatif Résa PARIS 2018'!F"&amp;TEXT(LastR2,"0"))=K$1)*('Récaptitulatif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L10" s="19">
        <f ca="1">IF(LastR2&lt;=1,0,SUMPRODUCT(('Récaptitulatif Résa PARIS 2018'!$F$2:INDIRECT("'Récaptitulatif Résa PARIS 2018'!F"&amp;TEXT(LastR2,"0"))=L$1)*('Récaptitulatif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M10" s="19">
        <f ca="1">IF(LastR2&lt;=1,0,SUMPRODUCT(('Récaptitulatif Résa PARIS 2018'!$F$2:INDIRECT("'Récaptitulatif Résa PARIS 2018'!F"&amp;TEXT(LastR2,"0"))=M$1)*('Récaptitulatif Résa PARIS 2018'!$B$2:INDIRECT("'Récaptitulatif Résa PARIS 2018'!B"&amp;TEXT(LastR2,"0"))='Analyse Globale PARIS 2018 '!$A10)*('Récaptitulatif Résa PARIS 2018'!$J$2:INDIRECT("'Récaptitulatif Résa PARIS 2018'!J"&amp;TEXT(LastR2,"0")))))</f>
        <v>0</v>
      </c>
      <c r="N10" s="20">
        <f t="shared" ca="1" si="2"/>
        <v>0</v>
      </c>
    </row>
    <row r="11" spans="1:14" ht="17.45" customHeight="1">
      <c r="A11" s="7" t="s">
        <v>30</v>
      </c>
      <c r="B11" s="21">
        <f ca="1">SUM(B7:B10)</f>
        <v>0</v>
      </c>
      <c r="C11" s="21">
        <f t="shared" ref="C11:M11" ca="1" si="3">SUM(C7:C10)</f>
        <v>0</v>
      </c>
      <c r="D11" s="21">
        <f t="shared" ca="1" si="3"/>
        <v>0</v>
      </c>
      <c r="E11" s="21">
        <f t="shared" ca="1" si="3"/>
        <v>2369</v>
      </c>
      <c r="F11" s="21">
        <f t="shared" ca="1" si="3"/>
        <v>3292.75</v>
      </c>
      <c r="G11" s="21">
        <f t="shared" ca="1" si="3"/>
        <v>13327.68</v>
      </c>
      <c r="H11" s="21">
        <f t="shared" ca="1" si="3"/>
        <v>15850.87</v>
      </c>
      <c r="I11" s="21">
        <f t="shared" ca="1" si="3"/>
        <v>15524.169999999998</v>
      </c>
      <c r="J11" s="21">
        <f t="shared" ca="1" si="3"/>
        <v>14037.050000000001</v>
      </c>
      <c r="K11" s="21">
        <f t="shared" ca="1" si="3"/>
        <v>14837.479999999994</v>
      </c>
      <c r="L11" s="21">
        <f t="shared" ca="1" si="3"/>
        <v>12949.697142857141</v>
      </c>
      <c r="M11" s="21">
        <f t="shared" ca="1" si="3"/>
        <v>12404.23</v>
      </c>
      <c r="N11" s="21">
        <f ca="1">SUM(B11:M11)</f>
        <v>104592.92714285714</v>
      </c>
    </row>
    <row r="12" spans="1:14" ht="17.45" customHeight="1">
      <c r="A12" s="44" t="s">
        <v>14</v>
      </c>
      <c r="B12" s="22">
        <f ca="1">HLOOKUP(B1,'Récapitulatif  Loyer PARIS 2018'!$B$1:$Y$6,3,FALSE)</f>
        <v>0</v>
      </c>
      <c r="C12" s="22">
        <f ca="1">HLOOKUP(C1,'Récapitulatif  Loyer PARIS 2018'!$B$1:$Y$6,3,FALSE)</f>
        <v>0</v>
      </c>
      <c r="D12" s="22">
        <f ca="1">HLOOKUP(D1,'Récapitulatif  Loyer PARIS 2018'!$B$1:$Y$6,3,FALSE)</f>
        <v>0</v>
      </c>
      <c r="E12" s="22">
        <f ca="1">HLOOKUP(E1,'Récapitulatif  Loyer PARIS 2018'!$B$1:$Y$6,3,FALSE)</f>
        <v>750</v>
      </c>
      <c r="F12" s="22">
        <f ca="1">HLOOKUP(F1,'Récapitulatif  Loyer PARIS 2018'!$B$1:$Y$6,3,FALSE)</f>
        <v>1005</v>
      </c>
      <c r="G12" s="22">
        <f ca="1">HLOOKUP(G1,'Récapitulatif  Loyer PARIS 2018'!$B$1:$Y$6,3,FALSE)</f>
        <v>5447</v>
      </c>
      <c r="H12" s="22">
        <f ca="1">HLOOKUP(H1,'Récapitulatif  Loyer PARIS 2018'!$B$1:$Y$6,3,FALSE)</f>
        <v>7080.01</v>
      </c>
      <c r="I12" s="22">
        <f ca="1">HLOOKUP(I1,'Récapitulatif  Loyer PARIS 2018'!$B$1:$Y$6,3,FALSE)</f>
        <v>6665.7300000000005</v>
      </c>
      <c r="J12" s="22">
        <f ca="1">HLOOKUP(J1,'Récapitulatif  Loyer PARIS 2018'!$B$1:$Y$6,3,FALSE)</f>
        <v>6520.39</v>
      </c>
      <c r="K12" s="22">
        <f ca="1">HLOOKUP(K1,'Récapitulatif  Loyer PARIS 2018'!$B$1:$Y$6,3,FALSE)</f>
        <v>6011.91</v>
      </c>
      <c r="L12" s="22">
        <f ca="1">HLOOKUP(L1,'Récapitulatif  Loyer PARIS 2018'!$B$1:$Y$6,3,FALSE)</f>
        <v>5355.01</v>
      </c>
      <c r="M12" s="22">
        <f ca="1">HLOOKUP(M1,'Récapitulatif  Loyer PARIS 2018'!$B$1:$Y$6,3,FALSE)</f>
        <v>6115.01</v>
      </c>
      <c r="N12" s="20">
        <f t="shared" ref="N12" ca="1" si="4">SUM(B12:M12)</f>
        <v>44950.060000000005</v>
      </c>
    </row>
    <row r="13" spans="1:14" ht="17.45" customHeight="1">
      <c r="A13" s="7" t="s">
        <v>31</v>
      </c>
      <c r="B13" s="21">
        <f ca="1">B11-B12</f>
        <v>0</v>
      </c>
      <c r="C13" s="21">
        <f t="shared" ref="C13:N13" ca="1" si="5">C11-C12</f>
        <v>0</v>
      </c>
      <c r="D13" s="21">
        <f t="shared" ca="1" si="5"/>
        <v>0</v>
      </c>
      <c r="E13" s="21">
        <f t="shared" ca="1" si="5"/>
        <v>1619</v>
      </c>
      <c r="F13" s="21">
        <f t="shared" ca="1" si="5"/>
        <v>2287.75</v>
      </c>
      <c r="G13" s="21">
        <f t="shared" ca="1" si="5"/>
        <v>7880.68</v>
      </c>
      <c r="H13" s="21">
        <f t="shared" ca="1" si="5"/>
        <v>8770.86</v>
      </c>
      <c r="I13" s="21">
        <f t="shared" ca="1" si="5"/>
        <v>8858.4399999999987</v>
      </c>
      <c r="J13" s="21">
        <f t="shared" ca="1" si="5"/>
        <v>7516.6600000000008</v>
      </c>
      <c r="K13" s="21">
        <f t="shared" ca="1" si="5"/>
        <v>8825.5699999999943</v>
      </c>
      <c r="L13" s="21">
        <f t="shared" ca="1" si="5"/>
        <v>7594.6871428571412</v>
      </c>
      <c r="M13" s="21">
        <f t="shared" ca="1" si="5"/>
        <v>6289.2199999999993</v>
      </c>
      <c r="N13" s="21">
        <f t="shared" ca="1" si="5"/>
        <v>59642.867142857132</v>
      </c>
    </row>
    <row r="14" spans="1:14" ht="17.45" customHeight="1">
      <c r="A14" s="44" t="s">
        <v>32</v>
      </c>
      <c r="B14" s="23">
        <f ca="1">IFERROR(B13/B11,0)</f>
        <v>0</v>
      </c>
      <c r="C14" s="23">
        <f t="shared" ref="C14:M14" ca="1" si="6">IFERROR(C13/C11,0)</f>
        <v>0</v>
      </c>
      <c r="D14" s="23">
        <f t="shared" ca="1" si="6"/>
        <v>0</v>
      </c>
      <c r="E14" s="23">
        <f t="shared" ca="1" si="6"/>
        <v>0.68341072182355422</v>
      </c>
      <c r="F14" s="23">
        <f t="shared" ca="1" si="6"/>
        <v>0.69478399514083977</v>
      </c>
      <c r="G14" s="23">
        <f t="shared" ca="1" si="6"/>
        <v>0.59130171192585657</v>
      </c>
      <c r="H14" s="23">
        <f t="shared" ca="1" si="6"/>
        <v>0.55333618911769511</v>
      </c>
      <c r="I14" s="23">
        <f t="shared" ca="1" si="6"/>
        <v>0.57062245517795795</v>
      </c>
      <c r="J14" s="23">
        <f t="shared" ca="1" si="6"/>
        <v>0.53548715720183371</v>
      </c>
      <c r="K14" s="23">
        <f t="shared" ca="1" si="6"/>
        <v>0.59481596605353459</v>
      </c>
      <c r="L14" s="23">
        <f t="shared" ca="1" si="6"/>
        <v>0.58647604334486358</v>
      </c>
      <c r="M14" s="24">
        <f t="shared" ca="1" si="6"/>
        <v>0.50702220129746056</v>
      </c>
      <c r="N14" s="25">
        <f ca="1">IFERROR(N13/N11,0)</f>
        <v>0.5702380531084531</v>
      </c>
    </row>
    <row r="15" spans="1:14" ht="17.45" customHeight="1">
      <c r="A15" s="45" t="s">
        <v>43</v>
      </c>
      <c r="B15" s="47">
        <f t="shared" ref="B15:D15" ca="1" si="7">IFERROR(B11/B5,0)</f>
        <v>0</v>
      </c>
      <c r="C15" s="47">
        <f t="shared" ca="1" si="7"/>
        <v>0</v>
      </c>
      <c r="D15" s="47">
        <f t="shared" ca="1" si="7"/>
        <v>0</v>
      </c>
      <c r="E15" s="47">
        <f ca="1">IFERROR(E11/E5,0)</f>
        <v>78.966666666666669</v>
      </c>
      <c r="F15" s="47">
        <f t="shared" ref="F15:M15" ca="1" si="8">IFERROR(F11/F5,0)</f>
        <v>53.979508196721312</v>
      </c>
      <c r="G15" s="47">
        <f t="shared" ca="1" si="8"/>
        <v>51.458223938223938</v>
      </c>
      <c r="H15" s="47">
        <f t="shared" ca="1" si="8"/>
        <v>48.622300613496932</v>
      </c>
      <c r="I15" s="47">
        <f t="shared" ca="1" si="8"/>
        <v>50.898918032786881</v>
      </c>
      <c r="J15" s="47">
        <f t="shared" ca="1" si="8"/>
        <v>50.312007168458784</v>
      </c>
      <c r="K15" s="47">
        <f t="shared" ca="1" si="8"/>
        <v>50.126621621621602</v>
      </c>
      <c r="L15" s="47">
        <f t="shared" ca="1" si="8"/>
        <v>44.964226190476182</v>
      </c>
      <c r="M15" s="47">
        <f t="shared" ca="1" si="8"/>
        <v>37.817774390243898</v>
      </c>
      <c r="N15" s="59">
        <f ca="1">IFERROR(N11/N5,0)</f>
        <v>48.155122993948957</v>
      </c>
    </row>
    <row r="16" spans="1:14" ht="17.45" customHeight="1">
      <c r="A16" s="45" t="s">
        <v>44</v>
      </c>
      <c r="B16" s="47">
        <f t="shared" ref="B16:D16" ca="1" si="9">IFERROR(B12/B5,0)</f>
        <v>0</v>
      </c>
      <c r="C16" s="47">
        <f t="shared" ca="1" si="9"/>
        <v>0</v>
      </c>
      <c r="D16" s="47">
        <f t="shared" ca="1" si="9"/>
        <v>0</v>
      </c>
      <c r="E16" s="47">
        <f ca="1">IFERROR(E12/E5,0)</f>
        <v>25</v>
      </c>
      <c r="F16" s="47">
        <f t="shared" ref="F16:M16" ca="1" si="10">IFERROR(F12/F5,0)</f>
        <v>16.475409836065573</v>
      </c>
      <c r="G16" s="47">
        <f t="shared" ca="1" si="10"/>
        <v>21.030888030888033</v>
      </c>
      <c r="H16" s="47">
        <f t="shared" ca="1" si="10"/>
        <v>21.717822085889573</v>
      </c>
      <c r="I16" s="47">
        <f t="shared" ca="1" si="10"/>
        <v>21.854852459016396</v>
      </c>
      <c r="J16" s="47">
        <f t="shared" ca="1" si="10"/>
        <v>23.370573476702511</v>
      </c>
      <c r="K16" s="47">
        <f t="shared" ca="1" si="10"/>
        <v>20.310506756756755</v>
      </c>
      <c r="L16" s="47">
        <f t="shared" ca="1" si="10"/>
        <v>18.593784722222225</v>
      </c>
      <c r="M16" s="47">
        <f t="shared" ca="1" si="10"/>
        <v>18.643323170731708</v>
      </c>
      <c r="N16" s="59">
        <f ca="1">IFERROR(N12/N5,0)</f>
        <v>20.695239410681403</v>
      </c>
    </row>
    <row r="17" spans="1:14" ht="17.45" customHeight="1">
      <c r="A17" s="48" t="s">
        <v>45</v>
      </c>
      <c r="B17" s="47">
        <f ca="1">B15-B16</f>
        <v>0</v>
      </c>
      <c r="C17" s="47">
        <f t="shared" ref="C17:N17" ca="1" si="11">C15-C16</f>
        <v>0</v>
      </c>
      <c r="D17" s="47">
        <f t="shared" ca="1" si="11"/>
        <v>0</v>
      </c>
      <c r="E17" s="47">
        <f t="shared" ca="1" si="11"/>
        <v>53.966666666666669</v>
      </c>
      <c r="F17" s="47">
        <f t="shared" ca="1" si="11"/>
        <v>37.504098360655739</v>
      </c>
      <c r="G17" s="47">
        <f t="shared" ca="1" si="11"/>
        <v>30.427335907335905</v>
      </c>
      <c r="H17" s="47">
        <f t="shared" ca="1" si="11"/>
        <v>26.90447852760736</v>
      </c>
      <c r="I17" s="47">
        <f t="shared" ca="1" si="11"/>
        <v>29.044065573770485</v>
      </c>
      <c r="J17" s="47">
        <f t="shared" ca="1" si="11"/>
        <v>26.941433691756274</v>
      </c>
      <c r="K17" s="47">
        <f t="shared" ca="1" si="11"/>
        <v>29.816114864864847</v>
      </c>
      <c r="L17" s="47">
        <f t="shared" ca="1" si="11"/>
        <v>26.370441468253958</v>
      </c>
      <c r="M17" s="47">
        <f t="shared" ca="1" si="11"/>
        <v>19.174451219512189</v>
      </c>
      <c r="N17" s="59">
        <f t="shared" ca="1" si="11"/>
        <v>27.459883583267555</v>
      </c>
    </row>
    <row r="18" spans="1:14" ht="17.45" customHeight="1">
      <c r="A18" s="48" t="s">
        <v>42</v>
      </c>
      <c r="B18" s="61">
        <f t="shared" ref="B18:N18" ca="1" si="12">IFERROR(B2/B6,0)</f>
        <v>0</v>
      </c>
      <c r="C18" s="61">
        <f t="shared" ca="1" si="12"/>
        <v>0</v>
      </c>
      <c r="D18" s="61">
        <f t="shared" ca="1" si="12"/>
        <v>0</v>
      </c>
      <c r="E18" s="61">
        <f t="shared" ca="1" si="12"/>
        <v>0</v>
      </c>
      <c r="F18" s="61">
        <f t="shared" ca="1" si="12"/>
        <v>0</v>
      </c>
      <c r="G18" s="61">
        <f t="shared" ca="1" si="12"/>
        <v>0</v>
      </c>
      <c r="H18" s="61">
        <f t="shared" ca="1" si="12"/>
        <v>0</v>
      </c>
      <c r="I18" s="61">
        <f t="shared" ca="1" si="12"/>
        <v>0</v>
      </c>
      <c r="J18" s="61">
        <f t="shared" ca="1" si="12"/>
        <v>0</v>
      </c>
      <c r="K18" s="61">
        <f t="shared" ca="1" si="12"/>
        <v>0</v>
      </c>
      <c r="L18" s="61">
        <f t="shared" ca="1" si="12"/>
        <v>0</v>
      </c>
      <c r="M18" s="61">
        <f t="shared" ca="1" si="12"/>
        <v>0</v>
      </c>
      <c r="N18" s="60">
        <f t="shared" ca="1" si="12"/>
        <v>0</v>
      </c>
    </row>
    <row r="19" spans="1:14" ht="17.45" customHeight="1">
      <c r="A19" s="48" t="s">
        <v>46</v>
      </c>
      <c r="B19" s="61">
        <f t="shared" ref="B19:N19" ca="1" si="13">IFERROR(B3/B6,0)</f>
        <v>0</v>
      </c>
      <c r="C19" s="61">
        <f t="shared" ca="1" si="13"/>
        <v>0</v>
      </c>
      <c r="D19" s="61">
        <f t="shared" ca="1" si="13"/>
        <v>0</v>
      </c>
      <c r="E19" s="61">
        <f t="shared" ca="1" si="13"/>
        <v>8</v>
      </c>
      <c r="F19" s="61">
        <f t="shared" ca="1" si="13"/>
        <v>8.1311475409836067</v>
      </c>
      <c r="G19" s="61">
        <f t="shared" ca="1" si="13"/>
        <v>6.4864864864864868</v>
      </c>
      <c r="H19" s="61">
        <f t="shared" ca="1" si="13"/>
        <v>6.7515337423312882</v>
      </c>
      <c r="I19" s="61">
        <f t="shared" ca="1" si="13"/>
        <v>9.1475409836065573</v>
      </c>
      <c r="J19" s="61">
        <f t="shared" ca="1" si="13"/>
        <v>7.8494623655913971</v>
      </c>
      <c r="K19" s="61">
        <f t="shared" ca="1" si="13"/>
        <v>8.2736486486486491</v>
      </c>
      <c r="L19" s="61">
        <f t="shared" ca="1" si="13"/>
        <v>6.354166666666667</v>
      </c>
      <c r="M19" s="61">
        <f t="shared" ca="1" si="13"/>
        <v>3.780487804878049</v>
      </c>
      <c r="N19" s="60">
        <f t="shared" ca="1" si="13"/>
        <v>83.015653775322278</v>
      </c>
    </row>
    <row r="20" spans="1:14" ht="17.45" customHeight="1">
      <c r="A20" s="48" t="s">
        <v>47</v>
      </c>
      <c r="B20" s="61">
        <f t="shared" ref="B20:N20" ca="1" si="14">IFERROR(B4/B6,0)</f>
        <v>0</v>
      </c>
      <c r="C20" s="61">
        <f t="shared" ca="1" si="14"/>
        <v>0</v>
      </c>
      <c r="D20" s="61">
        <f t="shared" ca="1" si="14"/>
        <v>0</v>
      </c>
      <c r="E20" s="61">
        <f t="shared" ca="1" si="14"/>
        <v>52</v>
      </c>
      <c r="F20" s="61">
        <f t="shared" ca="1" si="14"/>
        <v>23.377049180327869</v>
      </c>
      <c r="G20" s="61">
        <f t="shared" ca="1" si="14"/>
        <v>22.586872586872587</v>
      </c>
      <c r="H20" s="61">
        <f t="shared" ca="1" si="14"/>
        <v>22.726993865030675</v>
      </c>
      <c r="I20" s="61">
        <f t="shared" ca="1" si="14"/>
        <v>33.236065573770496</v>
      </c>
      <c r="J20" s="61">
        <f t="shared" ca="1" si="14"/>
        <v>29.139784946236556</v>
      </c>
      <c r="K20" s="61">
        <f t="shared" ca="1" si="14"/>
        <v>26.91554054054054</v>
      </c>
      <c r="L20" s="61">
        <f t="shared" ca="1" si="14"/>
        <v>22.708333333333336</v>
      </c>
      <c r="M20" s="61">
        <f t="shared" ca="1" si="14"/>
        <v>13.515243902439025</v>
      </c>
      <c r="N20" s="60">
        <f t="shared" ca="1" si="14"/>
        <v>293.74769797421732</v>
      </c>
    </row>
    <row r="21" spans="1:14" ht="17.45" customHeight="1">
      <c r="A21" s="48" t="s">
        <v>48</v>
      </c>
      <c r="B21" s="62">
        <f t="shared" ref="B21:N21" ca="1" si="15">IFERROR(B4/B5,0)</f>
        <v>0</v>
      </c>
      <c r="C21" s="62">
        <f t="shared" ca="1" si="15"/>
        <v>0</v>
      </c>
      <c r="D21" s="62">
        <f t="shared" ca="1" si="15"/>
        <v>0</v>
      </c>
      <c r="E21" s="62">
        <f t="shared" ca="1" si="15"/>
        <v>1.7333333333333334</v>
      </c>
      <c r="F21" s="62">
        <f t="shared" ca="1" si="15"/>
        <v>0.75409836065573765</v>
      </c>
      <c r="G21" s="62">
        <f t="shared" ca="1" si="15"/>
        <v>0.75289575289575295</v>
      </c>
      <c r="H21" s="62">
        <f t="shared" ca="1" si="15"/>
        <v>0.73312883435582821</v>
      </c>
      <c r="I21" s="62">
        <f t="shared" ca="1" si="15"/>
        <v>1.0721311475409836</v>
      </c>
      <c r="J21" s="62">
        <f t="shared" ca="1" si="15"/>
        <v>0.97132616487455192</v>
      </c>
      <c r="K21" s="62">
        <f t="shared" ca="1" si="15"/>
        <v>0.8682432432432432</v>
      </c>
      <c r="L21" s="62">
        <f t="shared" ca="1" si="15"/>
        <v>0.75694444444444442</v>
      </c>
      <c r="M21" s="62">
        <f t="shared" ca="1" si="15"/>
        <v>0.43597560975609756</v>
      </c>
      <c r="N21" s="63">
        <f t="shared" ca="1" si="15"/>
        <v>0.80478821362799269</v>
      </c>
    </row>
    <row r="22" spans="1:14" ht="15.75">
      <c r="A22" s="48" t="s">
        <v>54</v>
      </c>
      <c r="B22" s="50">
        <f>DAY(EOMONTH(DATE(2018,COLUMN()-1,1),0))</f>
        <v>31</v>
      </c>
      <c r="C22" s="50">
        <f t="shared" ref="C22:M22" si="16">DAY(EOMONTH(DATE(2018,COLUMN()-1,1),0))</f>
        <v>28</v>
      </c>
      <c r="D22" s="50">
        <f t="shared" si="16"/>
        <v>31</v>
      </c>
      <c r="E22" s="50">
        <f t="shared" si="16"/>
        <v>30</v>
      </c>
      <c r="F22" s="50">
        <f t="shared" si="16"/>
        <v>31</v>
      </c>
      <c r="G22" s="50">
        <f t="shared" si="16"/>
        <v>30</v>
      </c>
      <c r="H22" s="50">
        <f t="shared" si="16"/>
        <v>31</v>
      </c>
      <c r="I22" s="50">
        <f t="shared" si="16"/>
        <v>31</v>
      </c>
      <c r="J22" s="50">
        <f t="shared" si="16"/>
        <v>30</v>
      </c>
      <c r="K22" s="50">
        <f t="shared" si="16"/>
        <v>31</v>
      </c>
      <c r="L22" s="50">
        <f t="shared" si="16"/>
        <v>30</v>
      </c>
      <c r="M22" s="50">
        <f t="shared" si="16"/>
        <v>31</v>
      </c>
      <c r="N22" s="49">
        <f>SUM(B22:M22)</f>
        <v>365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K40"/>
  <sheetViews>
    <sheetView showGridLines="0" showZeros="0" zoomScale="110" zoomScaleNormal="110" workbookViewId="0"/>
  </sheetViews>
  <sheetFormatPr defaultColWidth="9" defaultRowHeight="12.75"/>
  <cols>
    <col min="1" max="1" width="15.7109375" style="38" customWidth="1"/>
    <col min="2" max="2" width="15.140625" style="39" customWidth="1"/>
    <col min="3" max="3" width="12.85546875" style="40" customWidth="1"/>
    <col min="4" max="4" width="12.28515625" style="40" customWidth="1"/>
    <col min="5" max="5" width="22.42578125" style="40" customWidth="1"/>
    <col min="6" max="6" width="17.42578125" style="38" customWidth="1"/>
    <col min="7" max="7" width="13.140625" style="39" bestFit="1" customWidth="1"/>
    <col min="8" max="8" width="19" style="38" customWidth="1"/>
    <col min="9" max="9" width="17.42578125" style="41" customWidth="1"/>
    <col min="10" max="10" width="14" style="42" bestFit="1" customWidth="1"/>
    <col min="11" max="11" width="12.5703125" style="42" customWidth="1"/>
    <col min="12" max="16384" width="9" style="38"/>
  </cols>
  <sheetData>
    <row r="1" spans="1:11" s="26" customFormat="1" ht="42" customHeight="1" thickBot="1">
      <c r="A1" s="43" t="s">
        <v>6</v>
      </c>
      <c r="B1" s="8" t="s">
        <v>20</v>
      </c>
      <c r="C1" s="8" t="s">
        <v>22</v>
      </c>
      <c r="D1" s="8" t="s">
        <v>21</v>
      </c>
      <c r="E1" s="8" t="s">
        <v>28</v>
      </c>
      <c r="F1" s="8" t="s">
        <v>17</v>
      </c>
      <c r="G1" s="9" t="s">
        <v>34</v>
      </c>
      <c r="H1" s="27" t="s">
        <v>35</v>
      </c>
      <c r="I1" s="28" t="s">
        <v>36</v>
      </c>
      <c r="J1" s="29" t="s">
        <v>32</v>
      </c>
      <c r="K1" s="29" t="s">
        <v>37</v>
      </c>
    </row>
    <row r="2" spans="1:11" s="34" customFormat="1" ht="28.15" customHeight="1" thickBot="1">
      <c r="A2" s="30" t="s">
        <v>38</v>
      </c>
      <c r="B2" s="31">
        <f ca="1">SUM(B3:OFFSET(B3,LastR5-2,0))</f>
        <v>13063.68</v>
      </c>
      <c r="C2" s="31">
        <f ca="1">SUM(C3:OFFSET(C3,LastR5-2,0))</f>
        <v>264</v>
      </c>
      <c r="D2" s="31">
        <f ca="1">SUM(D3:OFFSET(D3,LastR5-2,0))</f>
        <v>0</v>
      </c>
      <c r="E2" s="31">
        <f ca="1">SUM(E3:OFFSET(E3,LastR5-2,0))</f>
        <v>0</v>
      </c>
      <c r="F2" s="65">
        <f ca="1">SUM(F3:OFFSET(F3,LastR5-2,0))</f>
        <v>195</v>
      </c>
      <c r="G2" s="31">
        <f ca="1">SUM(G3:OFFSET(G3,LastR5-2,0))</f>
        <v>5447</v>
      </c>
      <c r="H2" s="65">
        <f ca="1">SUM(H3:OFFSET(H3,LastR5-2,0))</f>
        <v>259</v>
      </c>
      <c r="I2" s="31">
        <f t="shared" ref="I2:I3" ca="1" si="0">B2-G2</f>
        <v>7616.68</v>
      </c>
      <c r="J2" s="32">
        <f t="shared" ref="J2:J3" ca="1" si="1">IFERROR(I2/B2,"")</f>
        <v>0.58304245051930237</v>
      </c>
      <c r="K2" s="33">
        <f ca="1">IFERROR(F2/H2,"")</f>
        <v>0.75289575289575295</v>
      </c>
    </row>
    <row r="3" spans="1:11" ht="20.100000000000001" customHeight="1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LAURENCIN</v>
      </c>
      <c r="B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281</v>
      </c>
      <c r="C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35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64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2018'!$I$2:INDIRECT("'Récaptitulatif Résa PARIS 2018'!I"&amp;TEXT(LastR2,"0"))))))</f>
        <v>7</v>
      </c>
      <c r="G3" s="35">
        <f ca="1">IFERROR(IF(A3="",0,INDIRECT("'Récapitulatif  Loyer PARIS 2018'!"&amp;ADDRESS(MATCH($A3,'Récapitulatif  Loyer PARIS 2018'!$A:$A,0),MATCH($A$1,'Récapitulatif  Loyer PARIS 2018'!$1:$1,0)+1,4))),0)</f>
        <v>84</v>
      </c>
      <c r="H3" s="64">
        <f ca="1">IFERROR(IF(A3="",0,INDIRECT("'Récapitulatif  Loyer PARIS 2018'!"&amp;ADDRESS(MATCH($A3,'Récapitulatif  Loyer PARIS 2018'!$A:$A,0),MATCH($A$1,'Récapitulatif  Loyer PARIS 2018'!$1:$1,0),4))),0)</f>
        <v>9</v>
      </c>
      <c r="I3" s="35">
        <f t="shared" ca="1" si="0"/>
        <v>197</v>
      </c>
      <c r="J3" s="36">
        <f t="shared" ca="1" si="1"/>
        <v>0.70106761565836295</v>
      </c>
      <c r="K3" s="37">
        <f t="shared" ref="K3" ca="1" si="2">IFERROR(F3/H3,"")</f>
        <v>0.77777777777777779</v>
      </c>
    </row>
    <row r="4" spans="1:11" ht="20.100000000000001" customHeight="1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FRANKLIN</v>
      </c>
      <c r="B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839</v>
      </c>
      <c r="C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" s="35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64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2018'!$I$2:INDIRECT("'Récaptitulatif Résa PARIS 2018'!I"&amp;TEXT(LastR2,"0"))))))</f>
        <v>14</v>
      </c>
      <c r="G4" s="35">
        <f ca="1">IFERROR(IF(A4="",0,INDIRECT("'Récapitulatif  Loyer PARIS 2018'!"&amp;ADDRESS(MATCH($A4,'Récapitulatif  Loyer PARIS 2018'!$A:$A,0),MATCH($A$1,'Récapitulatif  Loyer PARIS 2018'!$1:$1,0)+1,4))),0)</f>
        <v>720</v>
      </c>
      <c r="H4" s="64">
        <f ca="1">IFERROR(IF(A4="",0,INDIRECT("'Récapitulatif  Loyer PARIS 2018'!"&amp;ADDRESS(MATCH($A4,'Récapitulatif  Loyer PARIS 2018'!$A:$A,0),MATCH($A$1,'Récapitulatif  Loyer PARIS 2018'!$1:$1,0),4))),0)</f>
        <v>30</v>
      </c>
      <c r="I4" s="35">
        <f t="shared" ref="I4:I6" ca="1" si="3">B4-G4</f>
        <v>119</v>
      </c>
      <c r="J4" s="36">
        <f t="shared" ref="J4:J6" ca="1" si="4">IFERROR(I4/B4,"")</f>
        <v>0.14183551847437426</v>
      </c>
      <c r="K4" s="37">
        <f t="shared" ref="K4:K6" ca="1" si="5">IFERROR(F4/H4,"")</f>
        <v>0.46666666666666667</v>
      </c>
    </row>
    <row r="5" spans="1:11" ht="20.100000000000001" customHeight="1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CONFORT</v>
      </c>
      <c r="B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1671.79</v>
      </c>
      <c r="C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35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64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5" s="35">
        <f ca="1">IFERROR(IF(A5="",0,INDIRECT("'Récapitulatif  Loyer PARIS 2018'!"&amp;ADDRESS(MATCH($A5,'Récapitulatif  Loyer PARIS 2018'!$A:$A,0),MATCH($A$1,'Récapitulatif  Loyer PARIS 2018'!$1:$1,0)+1,4))),0)</f>
        <v>830</v>
      </c>
      <c r="H5" s="64">
        <f ca="1">IFERROR(IF(A5="",0,INDIRECT("'Récapitulatif  Loyer PARIS 2018'!"&amp;ADDRESS(MATCH($A5,'Récapitulatif  Loyer PARIS 2018'!$A:$A,0),MATCH($A$1,'Récapitulatif  Loyer PARIS 2018'!$1:$1,0),4))),0)</f>
        <v>30</v>
      </c>
      <c r="I5" s="35">
        <f t="shared" ca="1" si="3"/>
        <v>841.79</v>
      </c>
      <c r="J5" s="36">
        <f t="shared" ca="1" si="4"/>
        <v>0.50352616058236976</v>
      </c>
      <c r="K5" s="37">
        <f t="shared" ca="1" si="5"/>
        <v>0.76666666666666672</v>
      </c>
    </row>
    <row r="6" spans="1:11" ht="20.100000000000001" customHeight="1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CROIX ROUSSE</v>
      </c>
      <c r="B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1931</v>
      </c>
      <c r="C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6" s="35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64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2018'!$I$2:INDIRECT("'Récaptitulatif Résa PARIS 2018'!I"&amp;TEXT(LastR2,"0"))))))</f>
        <v>22</v>
      </c>
      <c r="G6" s="35">
        <f ca="1">IFERROR(IF(A6="",0,INDIRECT("'Récapitulatif  Loyer PARIS 2018'!"&amp;ADDRESS(MATCH($A6,'Récapitulatif  Loyer PARIS 2018'!$A:$A,0),MATCH($A$1,'Récapitulatif  Loyer PARIS 2018'!$1:$1,0)+1,4))),0)</f>
        <v>750</v>
      </c>
      <c r="H6" s="64">
        <f ca="1">IFERROR(IF(A6="",0,INDIRECT("'Récapitulatif  Loyer PARIS 2018'!"&amp;ADDRESS(MATCH($A6,'Récapitulatif  Loyer PARIS 2018'!$A:$A,0),MATCH($A$1,'Récapitulatif  Loyer PARIS 2018'!$1:$1,0),4))),0)</f>
        <v>30</v>
      </c>
      <c r="I6" s="35">
        <f t="shared" ca="1" si="3"/>
        <v>1181</v>
      </c>
      <c r="J6" s="36">
        <f t="shared" ca="1" si="4"/>
        <v>0.61160020714655616</v>
      </c>
      <c r="K6" s="37">
        <f t="shared" ca="1" si="5"/>
        <v>0.73333333333333328</v>
      </c>
    </row>
    <row r="7" spans="1:11" ht="20.100000000000001" customHeight="1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LORETTE</v>
      </c>
      <c r="B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1330</v>
      </c>
      <c r="C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35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64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2018'!$I$2:INDIRECT("'Récaptitulatif Résa PARIS 2018'!I"&amp;TEXT(LastR2,"0"))))))</f>
        <v>24</v>
      </c>
      <c r="G7" s="35">
        <f ca="1">IFERROR(IF(A7="",0,INDIRECT("'Récapitulatif  Loyer PARIS 2018'!"&amp;ADDRESS(MATCH($A7,'Récapitulatif  Loyer PARIS 2018'!$A:$A,0),MATCH($A$1,'Récapitulatif  Loyer PARIS 2018'!$1:$1,0)+1,4))),0)</f>
        <v>528</v>
      </c>
      <c r="H7" s="64">
        <f ca="1">IFERROR(IF(A7="",0,INDIRECT("'Récapitulatif  Loyer PARIS 2018'!"&amp;ADDRESS(MATCH($A7,'Récapitulatif  Loyer PARIS 2018'!$A:$A,0),MATCH($A$1,'Récapitulatif  Loyer PARIS 2018'!$1:$1,0),4))),0)</f>
        <v>30</v>
      </c>
      <c r="I7" s="35">
        <f t="shared" ref="I7:I13" ca="1" si="6">B7-G7</f>
        <v>802</v>
      </c>
      <c r="J7" s="36">
        <f t="shared" ref="J7:J13" ca="1" si="7">IFERROR(I7/B7,"")</f>
        <v>0.60300751879699244</v>
      </c>
      <c r="K7" s="37">
        <f t="shared" ref="K7:K13" ca="1" si="8">IFERROR(F7/H7,"")</f>
        <v>0.8</v>
      </c>
    </row>
    <row r="8" spans="1:11" ht="20.100000000000001" customHeight="1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>CHARITE</v>
      </c>
      <c r="B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1262.74</v>
      </c>
      <c r="C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264</v>
      </c>
      <c r="D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35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64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2018'!$I$2:INDIRECT("'Récaptitulatif Résa PARIS 2018'!I"&amp;TEXT(LastR2,"0"))))))</f>
        <v>30</v>
      </c>
      <c r="G8" s="35">
        <f ca="1">IFERROR(IF(A8="",0,INDIRECT("'Récapitulatif  Loyer PARIS 2018'!"&amp;ADDRESS(MATCH($A8,'Récapitulatif  Loyer PARIS 2018'!$A:$A,0),MATCH($A$1,'Récapitulatif  Loyer PARIS 2018'!$1:$1,0)+1,4))),0)</f>
        <v>523</v>
      </c>
      <c r="H8" s="64">
        <f ca="1">IFERROR(IF(A8="",0,INDIRECT("'Récapitulatif  Loyer PARIS 2018'!"&amp;ADDRESS(MATCH($A8,'Récapitulatif  Loyer PARIS 2018'!$A:$A,0),MATCH($A$1,'Récapitulatif  Loyer PARIS 2018'!$1:$1,0),4))),0)</f>
        <v>25</v>
      </c>
      <c r="I8" s="35">
        <f t="shared" ca="1" si="6"/>
        <v>739.74</v>
      </c>
      <c r="J8" s="36">
        <f t="shared" ca="1" si="7"/>
        <v>0.5858213092164658</v>
      </c>
      <c r="K8" s="37">
        <f t="shared" ca="1" si="8"/>
        <v>1.2</v>
      </c>
    </row>
    <row r="9" spans="1:11" ht="20.100000000000001" customHeight="1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>BONNET</v>
      </c>
      <c r="B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1656.15</v>
      </c>
      <c r="C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35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64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2018'!$I$2:INDIRECT("'Récaptitulatif Résa PARIS 2018'!I"&amp;TEXT(LastR2,"0"))))))</f>
        <v>27</v>
      </c>
      <c r="G9" s="35">
        <f ca="1">IFERROR(IF(A9="",0,INDIRECT("'Récapitulatif  Loyer PARIS 2018'!"&amp;ADDRESS(MATCH($A9,'Récapitulatif  Loyer PARIS 2018'!$A:$A,0),MATCH($A$1,'Récapitulatif  Loyer PARIS 2018'!$1:$1,0)+1,4))),0)</f>
        <v>403</v>
      </c>
      <c r="H9" s="64">
        <f ca="1">IFERROR(IF(A9="",0,INDIRECT("'Récapitulatif  Loyer PARIS 2018'!"&amp;ADDRESS(MATCH($A9,'Récapitulatif  Loyer PARIS 2018'!$A:$A,0),MATCH($A$1,'Récapitulatif  Loyer PARIS 2018'!$1:$1,0),4))),0)</f>
        <v>30</v>
      </c>
      <c r="I9" s="35">
        <f t="shared" ca="1" si="6"/>
        <v>1253.1500000000001</v>
      </c>
      <c r="J9" s="36">
        <f t="shared" ca="1" si="7"/>
        <v>0.75666455333152194</v>
      </c>
      <c r="K9" s="37">
        <f t="shared" ca="1" si="8"/>
        <v>0.9</v>
      </c>
    </row>
    <row r="10" spans="1:11" ht="20.100000000000001" customHeight="1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>SALA</v>
      </c>
      <c r="B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2224</v>
      </c>
      <c r="C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35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64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2018'!$I$2:INDIRECT("'Récaptitulatif Résa PARIS 2018'!I"&amp;TEXT(LastR2,"0"))))))</f>
        <v>22</v>
      </c>
      <c r="G10" s="35">
        <f ca="1">IFERROR(IF(A10="",0,INDIRECT("'Récapitulatif  Loyer PARIS 2018'!"&amp;ADDRESS(MATCH($A10,'Récapitulatif  Loyer PARIS 2018'!$A:$A,0),MATCH($A$1,'Récapitulatif  Loyer PARIS 2018'!$1:$1,0)+1,4))),0)</f>
        <v>1000</v>
      </c>
      <c r="H10" s="64">
        <f ca="1">IFERROR(IF(A10="",0,INDIRECT("'Récapitulatif  Loyer PARIS 2018'!"&amp;ADDRESS(MATCH($A10,'Récapitulatif  Loyer PARIS 2018'!$A:$A,0),MATCH($A$1,'Récapitulatif  Loyer PARIS 2018'!$1:$1,0),4))),0)</f>
        <v>30</v>
      </c>
      <c r="I10" s="35">
        <f t="shared" ca="1" si="6"/>
        <v>1224</v>
      </c>
      <c r="J10" s="36">
        <f t="shared" ca="1" si="7"/>
        <v>0.55035971223021585</v>
      </c>
      <c r="K10" s="37">
        <f t="shared" ca="1" si="8"/>
        <v>0.73333333333333328</v>
      </c>
    </row>
    <row r="11" spans="1:11" ht="20.100000000000001" customHeight="1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>VAUBECOUR</v>
      </c>
      <c r="B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1423</v>
      </c>
      <c r="C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35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64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2018'!$I$2:INDIRECT("'Récaptitulatif Résa PARIS 2018'!I"&amp;TEXT(LastR2,"0"))))))</f>
        <v>20</v>
      </c>
      <c r="G11" s="35">
        <f ca="1">IFERROR(IF(A11="",0,INDIRECT("'Récapitulatif  Loyer PARIS 2018'!"&amp;ADDRESS(MATCH($A11,'Récapitulatif  Loyer PARIS 2018'!$A:$A,0),MATCH($A$1,'Récapitulatif  Loyer PARIS 2018'!$1:$1,0)+1,4))),0)</f>
        <v>409</v>
      </c>
      <c r="H11" s="64">
        <f ca="1">IFERROR(IF(A11="",0,INDIRECT("'Récapitulatif  Loyer PARIS 2018'!"&amp;ADDRESS(MATCH($A11,'Récapitulatif  Loyer PARIS 2018'!$A:$A,0),MATCH($A$1,'Récapitulatif  Loyer PARIS 2018'!$1:$1,0),4))),0)</f>
        <v>30</v>
      </c>
      <c r="I11" s="35">
        <f t="shared" ca="1" si="6"/>
        <v>1014</v>
      </c>
      <c r="J11" s="36">
        <f t="shared" ca="1" si="7"/>
        <v>0.71257905832747714</v>
      </c>
      <c r="K11" s="37">
        <f t="shared" ca="1" si="8"/>
        <v>0.66666666666666663</v>
      </c>
    </row>
    <row r="12" spans="1:11" ht="20.100000000000001" customHeight="1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>DESIREE</v>
      </c>
      <c r="B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445</v>
      </c>
      <c r="C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35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64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2018'!$I$2:INDIRECT("'Récaptitulatif Résa PARIS 2018'!I"&amp;TEXT(LastR2,"0"))))))</f>
        <v>6</v>
      </c>
      <c r="G12" s="35">
        <f ca="1">IFERROR(IF(A12="",0,INDIRECT("'Récapitulatif  Loyer PARIS 2018'!"&amp;ADDRESS(MATCH($A12,'Récapitulatif  Loyer PARIS 2018'!$A:$A,0),MATCH($A$1,'Récapitulatif  Loyer PARIS 2018'!$1:$1,0)+1,4))),0)</f>
        <v>200</v>
      </c>
      <c r="H12" s="64">
        <f ca="1">IFERROR(IF(A12="",0,INDIRECT("'Récapitulatif  Loyer PARIS 2018'!"&amp;ADDRESS(MATCH($A12,'Récapitulatif  Loyer PARIS 2018'!$A:$A,0),MATCH($A$1,'Récapitulatif  Loyer PARIS 2018'!$1:$1,0),4))),0)</f>
        <v>15</v>
      </c>
      <c r="I12" s="35">
        <f t="shared" ca="1" si="6"/>
        <v>245</v>
      </c>
      <c r="J12" s="36">
        <f t="shared" ca="1" si="7"/>
        <v>0.550561797752809</v>
      </c>
      <c r="K12" s="37">
        <f t="shared" ca="1" si="8"/>
        <v>0.4</v>
      </c>
    </row>
    <row r="13" spans="1:11" ht="20.100000000000001" customHeight="1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/>
      </c>
      <c r="B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35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64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3" s="35">
        <f ca="1">IFERROR(IF(A13="",0,INDIRECT("'Récapitulatif  Loyer PARIS 2018'!"&amp;ADDRESS(MATCH($A13,'Récapitulatif  Loyer PARIS 2018'!$A:$A,0),MATCH($A$1,'Récapitulatif  Loyer PARIS 2018'!$1:$1,0)+1,4))),0)</f>
        <v>0</v>
      </c>
      <c r="H13" s="64">
        <f ca="1">IFERROR(IF(A13="",0,INDIRECT("'Récapitulatif  Loyer PARIS 2018'!"&amp;ADDRESS(MATCH($A13,'Récapitulatif  Loyer PARIS 2018'!$A:$A,0),MATCH($A$1,'Récapitulatif  Loyer PARIS 2018'!$1:$1,0),4))),0)</f>
        <v>0</v>
      </c>
      <c r="I13" s="35">
        <f t="shared" ca="1" si="6"/>
        <v>0</v>
      </c>
      <c r="J13" s="36" t="str">
        <f t="shared" ca="1" si="7"/>
        <v/>
      </c>
      <c r="K13" s="37" t="str">
        <f t="shared" ca="1" si="8"/>
        <v/>
      </c>
    </row>
    <row r="14" spans="1:11" ht="20.100000000000001" customHeight="1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/>
      </c>
      <c r="B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35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64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4" s="35">
        <f ca="1">IFERROR(IF(A14="",0,INDIRECT("'Récapitulatif  Loyer PARIS 2018'!"&amp;ADDRESS(MATCH($A14,'Récapitulatif  Loyer PARIS 2018'!$A:$A,0),MATCH($A$1,'Récapitulatif  Loyer PARIS 2018'!$1:$1,0)+1,4))),0)</f>
        <v>0</v>
      </c>
      <c r="H14" s="64">
        <f ca="1">IFERROR(IF(A14="",0,INDIRECT("'Récapitulatif  Loyer PARIS 2018'!"&amp;ADDRESS(MATCH($A14,'Récapitulatif  Loyer PARIS 2018'!$A:$A,0),MATCH($A$1,'Récapitulatif  Loyer PARIS 2018'!$1:$1,0),4))),0)</f>
        <v>0</v>
      </c>
      <c r="I14" s="35">
        <f t="shared" ref="I14" ca="1" si="9">B14-G14</f>
        <v>0</v>
      </c>
      <c r="J14" s="36" t="str">
        <f t="shared" ref="J14" ca="1" si="10">IFERROR(I14/B14,"")</f>
        <v/>
      </c>
      <c r="K14" s="37" t="str">
        <f t="shared" ref="K14" ca="1" si="11">IFERROR(F14/H14,"")</f>
        <v/>
      </c>
    </row>
    <row r="15" spans="1:11" ht="20.100000000000001" customHeight="1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35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64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5" s="35">
        <f ca="1">IFERROR(IF(A15="",0,INDIRECT("'Récapitulatif  Loyer PARIS 2018'!"&amp;ADDRESS(MATCH($A15,'Récapitulatif  Loyer PARIS 2018'!$A:$A,0),MATCH($A$1,'Récapitulatif  Loyer PARIS 2018'!$1:$1,0)+1,4))),0)</f>
        <v>0</v>
      </c>
      <c r="H15" s="64">
        <f ca="1">IFERROR(IF(A15="",0,INDIRECT("'Récapitulatif  Loyer PARIS 2018'!"&amp;ADDRESS(MATCH($A15,'Récapitulatif  Loyer PARIS 2018'!$A:$A,0),MATCH($A$1,'Récapitulatif  Loyer PARIS 2018'!$1:$1,0),4))),0)</f>
        <v>0</v>
      </c>
      <c r="I15" s="35">
        <f t="shared" ref="I15:I40" ca="1" si="12">B15-G15</f>
        <v>0</v>
      </c>
      <c r="J15" s="36" t="str">
        <f t="shared" ref="J15:J40" ca="1" si="13">IFERROR(I15/B15,"")</f>
        <v/>
      </c>
      <c r="K15" s="37" t="str">
        <f t="shared" ref="K15:K40" ca="1" si="14">IFERROR(F15/H15,"")</f>
        <v/>
      </c>
    </row>
    <row r="16" spans="1:11" ht="20.100000000000001" customHeight="1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35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64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6" s="35">
        <f ca="1">IFERROR(IF(A16="",0,INDIRECT("'Récapitulatif  Loyer PARIS 2018'!"&amp;ADDRESS(MATCH($A16,'Récapitulatif  Loyer PARIS 2018'!$A:$A,0),MATCH($A$1,'Récapitulatif  Loyer PARIS 2018'!$1:$1,0)+1,4))),0)</f>
        <v>0</v>
      </c>
      <c r="H16" s="64">
        <f ca="1">IFERROR(IF(A16="",0,INDIRECT("'Récapitulatif  Loyer PARIS 2018'!"&amp;ADDRESS(MATCH($A16,'Récapitulatif  Loyer PARIS 2018'!$A:$A,0),MATCH($A$1,'Récapitulatif  Loyer PARIS 2018'!$1:$1,0),4))),0)</f>
        <v>0</v>
      </c>
      <c r="I16" s="35">
        <f t="shared" ca="1" si="12"/>
        <v>0</v>
      </c>
      <c r="J16" s="36" t="str">
        <f t="shared" ca="1" si="13"/>
        <v/>
      </c>
      <c r="K16" s="37" t="str">
        <f t="shared" ca="1" si="14"/>
        <v/>
      </c>
    </row>
    <row r="17" spans="1:11" ht="20.100000000000001" customHeight="1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35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64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7" s="35">
        <f ca="1">IFERROR(IF(A17="",0,INDIRECT("'Récapitulatif  Loyer PARIS 2018'!"&amp;ADDRESS(MATCH($A17,'Récapitulatif  Loyer PARIS 2018'!$A:$A,0),MATCH($A$1,'Récapitulatif  Loyer PARIS 2018'!$1:$1,0)+1,4))),0)</f>
        <v>0</v>
      </c>
      <c r="H17" s="64">
        <f ca="1">IFERROR(IF(A17="",0,INDIRECT("'Récapitulatif  Loyer PARIS 2018'!"&amp;ADDRESS(MATCH($A17,'Récapitulatif  Loyer PARIS 2018'!$A:$A,0),MATCH($A$1,'Récapitulatif  Loyer PARIS 2018'!$1:$1,0),4))),0)</f>
        <v>0</v>
      </c>
      <c r="I17" s="35">
        <f t="shared" ca="1" si="12"/>
        <v>0</v>
      </c>
      <c r="J17" s="36" t="str">
        <f t="shared" ca="1" si="13"/>
        <v/>
      </c>
      <c r="K17" s="37" t="str">
        <f t="shared" ca="1" si="14"/>
        <v/>
      </c>
    </row>
    <row r="18" spans="1:11" ht="20.100000000000001" customHeight="1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35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64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8" s="35">
        <f ca="1">IFERROR(IF(A18="",0,INDIRECT("'Récapitulatif  Loyer PARIS 2018'!"&amp;ADDRESS(MATCH($A18,'Récapitulatif  Loyer PARIS 2018'!$A:$A,0),MATCH($A$1,'Récapitulatif  Loyer PARIS 2018'!$1:$1,0)+1,4))),0)</f>
        <v>0</v>
      </c>
      <c r="H18" s="64">
        <f ca="1">IFERROR(IF(A18="",0,INDIRECT("'Récapitulatif  Loyer PARIS 2018'!"&amp;ADDRESS(MATCH($A18,'Récapitulatif  Loyer PARIS 2018'!$A:$A,0),MATCH($A$1,'Récapitulatif  Loyer PARIS 2018'!$1:$1,0),4))),0)</f>
        <v>0</v>
      </c>
      <c r="I18" s="35">
        <f t="shared" ca="1" si="12"/>
        <v>0</v>
      </c>
      <c r="J18" s="36" t="str">
        <f t="shared" ca="1" si="13"/>
        <v/>
      </c>
      <c r="K18" s="37" t="str">
        <f t="shared" ca="1" si="14"/>
        <v/>
      </c>
    </row>
    <row r="19" spans="1:11" ht="20.100000000000001" customHeight="1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35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64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9" s="35">
        <f ca="1">IFERROR(IF(A19="",0,INDIRECT("'Récapitulatif  Loyer PARIS 2018'!"&amp;ADDRESS(MATCH($A19,'Récapitulatif  Loyer PARIS 2018'!$A:$A,0),MATCH($A$1,'Récapitulatif  Loyer PARIS 2018'!$1:$1,0)+1,4))),0)</f>
        <v>0</v>
      </c>
      <c r="H19" s="64">
        <f ca="1">IFERROR(IF(A19="",0,INDIRECT("'Récapitulatif  Loyer PARIS 2018'!"&amp;ADDRESS(MATCH($A19,'Récapitulatif  Loyer PARIS 2018'!$A:$A,0),MATCH($A$1,'Récapitulatif  Loyer PARIS 2018'!$1:$1,0),4))),0)</f>
        <v>0</v>
      </c>
      <c r="I19" s="35">
        <f t="shared" ca="1" si="12"/>
        <v>0</v>
      </c>
      <c r="J19" s="36" t="str">
        <f t="shared" ca="1" si="13"/>
        <v/>
      </c>
      <c r="K19" s="37" t="str">
        <f t="shared" ca="1" si="14"/>
        <v/>
      </c>
    </row>
    <row r="20" spans="1:11" ht="20.100000000000001" customHeight="1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35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64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0" s="35">
        <f ca="1">IFERROR(IF(A20="",0,INDIRECT("'Récapitulatif  Loyer PARIS 2018'!"&amp;ADDRESS(MATCH($A20,'Récapitulatif  Loyer PARIS 2018'!$A:$A,0),MATCH($A$1,'Récapitulatif  Loyer PARIS 2018'!$1:$1,0)+1,4))),0)</f>
        <v>0</v>
      </c>
      <c r="H20" s="64">
        <f ca="1">IFERROR(IF(A20="",0,INDIRECT("'Récapitulatif  Loyer PARIS 2018'!"&amp;ADDRESS(MATCH($A20,'Récapitulatif  Loyer PARIS 2018'!$A:$A,0),MATCH($A$1,'Récapitulatif  Loyer PARIS 2018'!$1:$1,0),4))),0)</f>
        <v>0</v>
      </c>
      <c r="I20" s="35">
        <f t="shared" ca="1" si="12"/>
        <v>0</v>
      </c>
      <c r="J20" s="36" t="str">
        <f t="shared" ca="1" si="13"/>
        <v/>
      </c>
      <c r="K20" s="37" t="str">
        <f t="shared" ca="1" si="14"/>
        <v/>
      </c>
    </row>
    <row r="21" spans="1:11" ht="20.100000000000001" customHeight="1">
      <c r="A21" t="str">
        <f t="array" aca="1" ref="A21" ca="1">IFERROR(INDEX('Récaptitulatif Résa PARIS 2018'!$A$2:INDIRECT("'Récaptitulatif Résa PARIS 2018'!A"&amp;TEXT(LastR2,"0")), MATCH(0, COUNTIF($A$2:$A20, 'Récaptitulatif Résa PARIS 2018'!$A$2:INDIRECT("'Récaptitulatif Résa PARIS 2018'!A"&amp;TEXT(LastR2,"0")))+('Récaptitulatif Résa PARIS 2018'!$F$2:INDIRECT("'Récaptitulatif Résa PARIS 2018'!F"&amp;TEXT(LastR2,"0"))&lt;&gt;$A$1), 0), COLUMN(A19)),"")</f>
        <v/>
      </c>
      <c r="B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1" s="35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1" s="64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1" s="35">
        <f ca="1">IFERROR(IF(A21="",0,INDIRECT("'Récapitulatif  Loyer PARIS 2018'!"&amp;ADDRESS(MATCH($A21,'Récapitulatif  Loyer PARIS 2018'!$A:$A,0),MATCH($A$1,'Récapitulatif  Loyer PARIS 2018'!$1:$1,0)+1,4))),0)</f>
        <v>0</v>
      </c>
      <c r="H21" s="64">
        <f ca="1">IFERROR(IF(A21="",0,INDIRECT("'Récapitulatif  Loyer PARIS 2018'!"&amp;ADDRESS(MATCH($A21,'Récapitulatif  Loyer PARIS 2018'!$A:$A,0),MATCH($A$1,'Récapitulatif  Loyer PARIS 2018'!$1:$1,0),4))),0)</f>
        <v>0</v>
      </c>
      <c r="I21" s="35">
        <f t="shared" ca="1" si="12"/>
        <v>0</v>
      </c>
      <c r="J21" s="36" t="str">
        <f t="shared" ca="1" si="13"/>
        <v/>
      </c>
      <c r="K21" s="37" t="str">
        <f t="shared" ca="1" si="14"/>
        <v/>
      </c>
    </row>
    <row r="22" spans="1:11" ht="20.100000000000001" customHeight="1">
      <c r="A22" t="str">
        <f t="array" aca="1" ref="A22" ca="1">IFERROR(INDEX('Récaptitulatif Résa PARIS 2018'!$A$2:INDIRECT("'Récaptitulatif Résa PARIS 2018'!A"&amp;TEXT(LastR2,"0")), MATCH(0, COUNTIF($A$2:$A21, 'Récaptitulatif Résa PARIS 2018'!$A$2:INDIRECT("'Récaptitulatif Résa PARIS 2018'!A"&amp;TEXT(LastR2,"0")))+('Récaptitulatif Résa PARIS 2018'!$F$2:INDIRECT("'Récaptitulatif Résa PARIS 2018'!F"&amp;TEXT(LastR2,"0"))&lt;&gt;$A$1), 0), COLUMN(A20)),"")</f>
        <v/>
      </c>
      <c r="B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2" s="35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2" s="64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2" s="35">
        <f ca="1">IFERROR(IF(A22="",0,INDIRECT("'Récapitulatif  Loyer PARIS 2018'!"&amp;ADDRESS(MATCH($A22,'Récapitulatif  Loyer PARIS 2018'!$A:$A,0),MATCH($A$1,'Récapitulatif  Loyer PARIS 2018'!$1:$1,0)+1,4))),0)</f>
        <v>0</v>
      </c>
      <c r="H22" s="64">
        <f ca="1">IFERROR(IF(A22="",0,INDIRECT("'Récapitulatif  Loyer PARIS 2018'!"&amp;ADDRESS(MATCH($A22,'Récapitulatif  Loyer PARIS 2018'!$A:$A,0),MATCH($A$1,'Récapitulatif  Loyer PARIS 2018'!$1:$1,0),4))),0)</f>
        <v>0</v>
      </c>
      <c r="I22" s="35">
        <f t="shared" ca="1" si="12"/>
        <v>0</v>
      </c>
      <c r="J22" s="36" t="str">
        <f t="shared" ca="1" si="13"/>
        <v/>
      </c>
      <c r="K22" s="37" t="str">
        <f t="shared" ca="1" si="14"/>
        <v/>
      </c>
    </row>
    <row r="23" spans="1:11" ht="20.100000000000001" customHeight="1">
      <c r="A23" t="str">
        <f t="array" aca="1" ref="A23" ca="1">IFERROR(INDEX('Récaptitulatif Résa PARIS 2018'!$A$2:INDIRECT("'Récaptitulatif Résa PARIS 2018'!A"&amp;TEXT(LastR2,"0")), MATCH(0, COUNTIF($A$2:$A22, 'Récaptitulatif Résa PARIS 2018'!$A$2:INDIRECT("'Récaptitulatif Résa PARIS 2018'!A"&amp;TEXT(LastR2,"0")))+('Récaptitulatif Résa PARIS 2018'!$F$2:INDIRECT("'Récaptitulatif Résa PARIS 2018'!F"&amp;TEXT(LastR2,"0"))&lt;&gt;$A$1), 0), COLUMN(A21)),"")</f>
        <v/>
      </c>
      <c r="B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3" s="35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3" s="64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3" s="35">
        <f ca="1">IFERROR(IF(A23="",0,INDIRECT("'Récapitulatif  Loyer PARIS 2018'!"&amp;ADDRESS(MATCH($A23,'Récapitulatif  Loyer PARIS 2018'!$A:$A,0),MATCH($A$1,'Récapitulatif  Loyer PARIS 2018'!$1:$1,0)+1,4))),0)</f>
        <v>0</v>
      </c>
      <c r="H23" s="64">
        <f ca="1">IFERROR(IF(A23="",0,INDIRECT("'Récapitulatif  Loyer PARIS 2018'!"&amp;ADDRESS(MATCH($A23,'Récapitulatif  Loyer PARIS 2018'!$A:$A,0),MATCH($A$1,'Récapitulatif  Loyer PARIS 2018'!$1:$1,0),4))),0)</f>
        <v>0</v>
      </c>
      <c r="I23" s="35">
        <f t="shared" ca="1" si="12"/>
        <v>0</v>
      </c>
      <c r="J23" s="36" t="str">
        <f t="shared" ca="1" si="13"/>
        <v/>
      </c>
      <c r="K23" s="37" t="str">
        <f t="shared" ca="1" si="14"/>
        <v/>
      </c>
    </row>
    <row r="24" spans="1:11" ht="20.100000000000001" customHeight="1">
      <c r="A24" t="str">
        <f t="array" aca="1" ref="A24" ca="1">IFERROR(INDEX('Récaptitulatif Résa PARIS 2018'!$A$2:INDIRECT("'Récaptitulatif Résa PARIS 2018'!A"&amp;TEXT(LastR2,"0")), MATCH(0, COUNTIF($A$2:$A23, 'Récaptitulatif Résa PARIS 2018'!$A$2:INDIRECT("'Récaptitulatif Résa PARIS 2018'!A"&amp;TEXT(LastR2,"0")))+('Récaptitulatif Résa PARIS 2018'!$F$2:INDIRECT("'Récaptitulatif Résa PARIS 2018'!F"&amp;TEXT(LastR2,"0"))&lt;&gt;$A$1), 0), COLUMN(A22)),"")</f>
        <v/>
      </c>
      <c r="B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4" s="35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4" s="64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4" s="35">
        <f ca="1">IFERROR(IF(A24="",0,INDIRECT("'Récapitulatif  Loyer PARIS 2018'!"&amp;ADDRESS(MATCH($A24,'Récapitulatif  Loyer PARIS 2018'!$A:$A,0),MATCH($A$1,'Récapitulatif  Loyer PARIS 2018'!$1:$1,0)+1,4))),0)</f>
        <v>0</v>
      </c>
      <c r="H24" s="64">
        <f ca="1">IFERROR(IF(A24="",0,INDIRECT("'Récapitulatif  Loyer PARIS 2018'!"&amp;ADDRESS(MATCH($A24,'Récapitulatif  Loyer PARIS 2018'!$A:$A,0),MATCH($A$1,'Récapitulatif  Loyer PARIS 2018'!$1:$1,0),4))),0)</f>
        <v>0</v>
      </c>
      <c r="I24" s="35">
        <f t="shared" ca="1" si="12"/>
        <v>0</v>
      </c>
      <c r="J24" s="36" t="str">
        <f t="shared" ca="1" si="13"/>
        <v/>
      </c>
      <c r="K24" s="37" t="str">
        <f t="shared" ca="1" si="14"/>
        <v/>
      </c>
    </row>
    <row r="25" spans="1:11" ht="20.100000000000001" customHeight="1">
      <c r="A25" t="str">
        <f t="array" aca="1" ref="A25" ca="1">IFERROR(INDEX('Récaptitulatif Résa PARIS 2018'!$A$2:INDIRECT("'Récaptitulatif Résa PARIS 2018'!A"&amp;TEXT(LastR2,"0")), MATCH(0, COUNTIF($A$2:$A24, 'Récaptitulatif Résa PARIS 2018'!$A$2:INDIRECT("'Récaptitulatif Résa PARIS 2018'!A"&amp;TEXT(LastR2,"0")))+('Récaptitulatif Résa PARIS 2018'!$F$2:INDIRECT("'Récaptitulatif Résa PARIS 2018'!F"&amp;TEXT(LastR2,"0"))&lt;&gt;$A$1), 0), COLUMN(A23)),"")</f>
        <v/>
      </c>
      <c r="B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5" s="35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5" s="64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5" s="35">
        <f ca="1">IFERROR(IF(A25="",0,INDIRECT("'Récapitulatif  Loyer PARIS 2018'!"&amp;ADDRESS(MATCH($A25,'Récapitulatif  Loyer PARIS 2018'!$A:$A,0),MATCH($A$1,'Récapitulatif  Loyer PARIS 2018'!$1:$1,0)+1,4))),0)</f>
        <v>0</v>
      </c>
      <c r="H25" s="64">
        <f ca="1">IFERROR(IF(A25="",0,INDIRECT("'Récapitulatif  Loyer PARIS 2018'!"&amp;ADDRESS(MATCH($A25,'Récapitulatif  Loyer PARIS 2018'!$A:$A,0),MATCH($A$1,'Récapitulatif  Loyer PARIS 2018'!$1:$1,0),4))),0)</f>
        <v>0</v>
      </c>
      <c r="I25" s="35">
        <f t="shared" ca="1" si="12"/>
        <v>0</v>
      </c>
      <c r="J25" s="36" t="str">
        <f t="shared" ca="1" si="13"/>
        <v/>
      </c>
      <c r="K25" s="37" t="str">
        <f t="shared" ca="1" si="14"/>
        <v/>
      </c>
    </row>
    <row r="26" spans="1:11" ht="20.100000000000001" customHeight="1">
      <c r="A26" t="str">
        <f t="array" aca="1" ref="A26" ca="1">IFERROR(INDEX('Récaptitulatif Résa PARIS 2018'!$A$2:INDIRECT("'Récaptitulatif Résa PARIS 2018'!A"&amp;TEXT(LastR2,"0")), MATCH(0, COUNTIF($A$2:$A25, 'Récaptitulatif Résa PARIS 2018'!$A$2:INDIRECT("'Récaptitulatif Résa PARIS 2018'!A"&amp;TEXT(LastR2,"0")))+('Récaptitulatif Résa PARIS 2018'!$F$2:INDIRECT("'Récaptitulatif Résa PARIS 2018'!F"&amp;TEXT(LastR2,"0"))&lt;&gt;$A$1), 0), COLUMN(A24)),"")</f>
        <v/>
      </c>
      <c r="B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6" s="35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6" s="64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6" s="35">
        <f ca="1">IFERROR(IF(A26="",0,INDIRECT("'Récapitulatif  Loyer PARIS 2018'!"&amp;ADDRESS(MATCH($A26,'Récapitulatif  Loyer PARIS 2018'!$A:$A,0),MATCH($A$1,'Récapitulatif  Loyer PARIS 2018'!$1:$1,0)+1,4))),0)</f>
        <v>0</v>
      </c>
      <c r="H26" s="64">
        <f ca="1">IFERROR(IF(A26="",0,INDIRECT("'Récapitulatif  Loyer PARIS 2018'!"&amp;ADDRESS(MATCH($A26,'Récapitulatif  Loyer PARIS 2018'!$A:$A,0),MATCH($A$1,'Récapitulatif  Loyer PARIS 2018'!$1:$1,0),4))),0)</f>
        <v>0</v>
      </c>
      <c r="I26" s="35">
        <f t="shared" ca="1" si="12"/>
        <v>0</v>
      </c>
      <c r="J26" s="36" t="str">
        <f t="shared" ca="1" si="13"/>
        <v/>
      </c>
      <c r="K26" s="37" t="str">
        <f t="shared" ca="1" si="14"/>
        <v/>
      </c>
    </row>
    <row r="27" spans="1:11" ht="20.100000000000001" customHeight="1">
      <c r="A27" t="str">
        <f t="array" aca="1" ref="A27" ca="1">IFERROR(INDEX('Récaptitulatif Résa PARIS 2018'!$A$2:INDIRECT("'Récaptitulatif Résa PARIS 2018'!A"&amp;TEXT(LastR2,"0")), MATCH(0, COUNTIF($A$2:$A26, 'Récaptitulatif Résa PARIS 2018'!$A$2:INDIRECT("'Récaptitulatif Résa PARIS 2018'!A"&amp;TEXT(LastR2,"0")))+('Récaptitulatif Résa PARIS 2018'!$F$2:INDIRECT("'Récaptitulatif Résa PARIS 2018'!F"&amp;TEXT(LastR2,"0"))&lt;&gt;$A$1), 0), COLUMN(A25)),"")</f>
        <v/>
      </c>
      <c r="B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7" s="35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7" s="64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7" s="35">
        <f ca="1">IFERROR(IF(A27="",0,INDIRECT("'Récapitulatif  Loyer PARIS 2018'!"&amp;ADDRESS(MATCH($A27,'Récapitulatif  Loyer PARIS 2018'!$A:$A,0),MATCH($A$1,'Récapitulatif  Loyer PARIS 2018'!$1:$1,0)+1,4))),0)</f>
        <v>0</v>
      </c>
      <c r="H27" s="64">
        <f ca="1">IFERROR(IF(A27="",0,INDIRECT("'Récapitulatif  Loyer PARIS 2018'!"&amp;ADDRESS(MATCH($A27,'Récapitulatif  Loyer PARIS 2018'!$A:$A,0),MATCH($A$1,'Récapitulatif  Loyer PARIS 2018'!$1:$1,0),4))),0)</f>
        <v>0</v>
      </c>
      <c r="I27" s="35">
        <f t="shared" ca="1" si="12"/>
        <v>0</v>
      </c>
      <c r="J27" s="36" t="str">
        <f t="shared" ca="1" si="13"/>
        <v/>
      </c>
      <c r="K27" s="37" t="str">
        <f t="shared" ca="1" si="14"/>
        <v/>
      </c>
    </row>
    <row r="28" spans="1:11" ht="20.100000000000001" customHeight="1">
      <c r="A28" t="str">
        <f t="array" aca="1" ref="A28" ca="1">IFERROR(INDEX('Récaptitulatif Résa PARIS 2018'!$A$2:INDIRECT("'Récaptitulatif Résa PARIS 2018'!A"&amp;TEXT(LastR2,"0")), MATCH(0, COUNTIF($A$2:$A27, 'Récaptitulatif Résa PARIS 2018'!$A$2:INDIRECT("'Récaptitulatif Résa PARIS 2018'!A"&amp;TEXT(LastR2,"0")))+('Récaptitulatif Résa PARIS 2018'!$F$2:INDIRECT("'Récaptitulatif Résa PARIS 2018'!F"&amp;TEXT(LastR2,"0"))&lt;&gt;$A$1), 0), COLUMN(A26)),"")</f>
        <v/>
      </c>
      <c r="B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8" s="35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8" s="64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8" s="35">
        <f ca="1">IFERROR(IF(A28="",0,INDIRECT("'Récapitulatif  Loyer PARIS 2018'!"&amp;ADDRESS(MATCH($A28,'Récapitulatif  Loyer PARIS 2018'!$A:$A,0),MATCH($A$1,'Récapitulatif  Loyer PARIS 2018'!$1:$1,0)+1,4))),0)</f>
        <v>0</v>
      </c>
      <c r="H28" s="64">
        <f ca="1">IFERROR(IF(A28="",0,INDIRECT("'Récapitulatif  Loyer PARIS 2018'!"&amp;ADDRESS(MATCH($A28,'Récapitulatif  Loyer PARIS 2018'!$A:$A,0),MATCH($A$1,'Récapitulatif  Loyer PARIS 2018'!$1:$1,0),4))),0)</f>
        <v>0</v>
      </c>
      <c r="I28" s="35">
        <f t="shared" ca="1" si="12"/>
        <v>0</v>
      </c>
      <c r="J28" s="36" t="str">
        <f t="shared" ca="1" si="13"/>
        <v/>
      </c>
      <c r="K28" s="37" t="str">
        <f t="shared" ca="1" si="14"/>
        <v/>
      </c>
    </row>
    <row r="29" spans="1:11" ht="20.100000000000001" customHeight="1">
      <c r="A29" t="str">
        <f t="array" aca="1" ref="A29" ca="1">IFERROR(INDEX('Récaptitulatif Résa PARIS 2018'!$A$2:INDIRECT("'Récaptitulatif Résa PARIS 2018'!A"&amp;TEXT(LastR2,"0")), MATCH(0, COUNTIF($A$2:$A28, 'Récaptitulatif Résa PARIS 2018'!$A$2:INDIRECT("'Récaptitulatif Résa PARIS 2018'!A"&amp;TEXT(LastR2,"0")))+('Récaptitulatif Résa PARIS 2018'!$F$2:INDIRECT("'Récaptitulatif Résa PARIS 2018'!F"&amp;TEXT(LastR2,"0"))&lt;&gt;$A$1), 0), COLUMN(A27)),"")</f>
        <v/>
      </c>
      <c r="B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9" s="35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9" s="64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9" s="35">
        <f ca="1">IFERROR(IF(A29="",0,INDIRECT("'Récapitulatif  Loyer PARIS 2018'!"&amp;ADDRESS(MATCH($A29,'Récapitulatif  Loyer PARIS 2018'!$A:$A,0),MATCH($A$1,'Récapitulatif  Loyer PARIS 2018'!$1:$1,0)+1,4))),0)</f>
        <v>0</v>
      </c>
      <c r="H29" s="64">
        <f ca="1">IFERROR(IF(A29="",0,INDIRECT("'Récapitulatif  Loyer PARIS 2018'!"&amp;ADDRESS(MATCH($A29,'Récapitulatif  Loyer PARIS 2018'!$A:$A,0),MATCH($A$1,'Récapitulatif  Loyer PARIS 2018'!$1:$1,0),4))),0)</f>
        <v>0</v>
      </c>
      <c r="I29" s="35">
        <f t="shared" ca="1" si="12"/>
        <v>0</v>
      </c>
      <c r="J29" s="36" t="str">
        <f t="shared" ca="1" si="13"/>
        <v/>
      </c>
      <c r="K29" s="37" t="str">
        <f t="shared" ca="1" si="14"/>
        <v/>
      </c>
    </row>
    <row r="30" spans="1:11" ht="20.100000000000001" customHeight="1">
      <c r="A30" t="str">
        <f t="array" aca="1" ref="A30" ca="1">IFERROR(INDEX('Récaptitulatif Résa PARIS 2018'!$A$2:INDIRECT("'Récaptitulatif Résa PARIS 2018'!A"&amp;TEXT(LastR2,"0")), MATCH(0, COUNTIF($A$2:$A29, 'Récaptitulatif Résa PARIS 2018'!$A$2:INDIRECT("'Récaptitulatif Résa PARIS 2018'!A"&amp;TEXT(LastR2,"0")))+('Récaptitulatif Résa PARIS 2018'!$F$2:INDIRECT("'Récaptitulatif Résa PARIS 2018'!F"&amp;TEXT(LastR2,"0"))&lt;&gt;$A$1), 0), COLUMN(A28)),"")</f>
        <v/>
      </c>
      <c r="B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0" s="35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0" s="64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0" s="35">
        <f ca="1">IFERROR(IF(A30="",0,INDIRECT("'Récapitulatif  Loyer PARIS 2018'!"&amp;ADDRESS(MATCH($A30,'Récapitulatif  Loyer PARIS 2018'!$A:$A,0),MATCH($A$1,'Récapitulatif  Loyer PARIS 2018'!$1:$1,0)+1,4))),0)</f>
        <v>0</v>
      </c>
      <c r="H30" s="64">
        <f ca="1">IFERROR(IF(A30="",0,INDIRECT("'Récapitulatif  Loyer PARIS 2018'!"&amp;ADDRESS(MATCH($A30,'Récapitulatif  Loyer PARIS 2018'!$A:$A,0),MATCH($A$1,'Récapitulatif  Loyer PARIS 2018'!$1:$1,0),4))),0)</f>
        <v>0</v>
      </c>
      <c r="I30" s="35">
        <f t="shared" ca="1" si="12"/>
        <v>0</v>
      </c>
      <c r="J30" s="36" t="str">
        <f t="shared" ca="1" si="13"/>
        <v/>
      </c>
      <c r="K30" s="37" t="str">
        <f t="shared" ca="1" si="14"/>
        <v/>
      </c>
    </row>
    <row r="31" spans="1:11" ht="20.100000000000001" customHeight="1">
      <c r="A31" t="str">
        <f t="array" aca="1" ref="A31" ca="1">IFERROR(INDEX('Récaptitulatif Résa PARIS 2018'!$A$2:INDIRECT("'Récaptitulatif Résa PARIS 2018'!A"&amp;TEXT(LastR2,"0")), MATCH(0, COUNTIF($A$2:$A30, 'Récaptitulatif Résa PARIS 2018'!$A$2:INDIRECT("'Récaptitulatif Résa PARIS 2018'!A"&amp;TEXT(LastR2,"0")))+('Récaptitulatif Résa PARIS 2018'!$F$2:INDIRECT("'Récaptitulatif Résa PARIS 2018'!F"&amp;TEXT(LastR2,"0"))&lt;&gt;$A$1), 0), COLUMN(A29)),"")</f>
        <v/>
      </c>
      <c r="B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1" s="35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1" s="64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1" s="35">
        <f ca="1">IFERROR(IF(A31="",0,INDIRECT("'Récapitulatif  Loyer PARIS 2018'!"&amp;ADDRESS(MATCH($A31,'Récapitulatif  Loyer PARIS 2018'!$A:$A,0),MATCH($A$1,'Récapitulatif  Loyer PARIS 2018'!$1:$1,0)+1,4))),0)</f>
        <v>0</v>
      </c>
      <c r="H31" s="64">
        <f ca="1">IFERROR(IF(A31="",0,INDIRECT("'Récapitulatif  Loyer PARIS 2018'!"&amp;ADDRESS(MATCH($A31,'Récapitulatif  Loyer PARIS 2018'!$A:$A,0),MATCH($A$1,'Récapitulatif  Loyer PARIS 2018'!$1:$1,0),4))),0)</f>
        <v>0</v>
      </c>
      <c r="I31" s="35">
        <f t="shared" ca="1" si="12"/>
        <v>0</v>
      </c>
      <c r="J31" s="36" t="str">
        <f t="shared" ca="1" si="13"/>
        <v/>
      </c>
      <c r="K31" s="37" t="str">
        <f t="shared" ca="1" si="14"/>
        <v/>
      </c>
    </row>
    <row r="32" spans="1:11" ht="20.100000000000001" customHeight="1">
      <c r="A32" t="str">
        <f t="array" aca="1" ref="A32" ca="1">IFERROR(INDEX('Récaptitulatif Résa PARIS 2018'!$A$2:INDIRECT("'Récaptitulatif Résa PARIS 2018'!A"&amp;TEXT(LastR2,"0")), MATCH(0, COUNTIF($A$2:$A31, 'Récaptitulatif Résa PARIS 2018'!$A$2:INDIRECT("'Récaptitulatif Résa PARIS 2018'!A"&amp;TEXT(LastR2,"0")))+('Récaptitulatif Résa PARIS 2018'!$F$2:INDIRECT("'Récaptitulatif Résa PARIS 2018'!F"&amp;TEXT(LastR2,"0"))&lt;&gt;$A$1), 0), COLUMN(A30)),"")</f>
        <v/>
      </c>
      <c r="B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2" s="35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2" s="64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2" s="35">
        <f ca="1">IFERROR(IF(A32="",0,INDIRECT("'Récapitulatif  Loyer PARIS 2018'!"&amp;ADDRESS(MATCH($A32,'Récapitulatif  Loyer PARIS 2018'!$A:$A,0),MATCH($A$1,'Récapitulatif  Loyer PARIS 2018'!$1:$1,0)+1,4))),0)</f>
        <v>0</v>
      </c>
      <c r="H32" s="64">
        <f ca="1">IFERROR(IF(A32="",0,INDIRECT("'Récapitulatif  Loyer PARIS 2018'!"&amp;ADDRESS(MATCH($A32,'Récapitulatif  Loyer PARIS 2018'!$A:$A,0),MATCH($A$1,'Récapitulatif  Loyer PARIS 2018'!$1:$1,0),4))),0)</f>
        <v>0</v>
      </c>
      <c r="I32" s="35">
        <f t="shared" ca="1" si="12"/>
        <v>0</v>
      </c>
      <c r="J32" s="36" t="str">
        <f t="shared" ca="1" si="13"/>
        <v/>
      </c>
      <c r="K32" s="37" t="str">
        <f t="shared" ca="1" si="14"/>
        <v/>
      </c>
    </row>
    <row r="33" spans="1:11" ht="20.100000000000001" customHeight="1">
      <c r="A33" t="str">
        <f t="array" aca="1" ref="A33" ca="1">IFERROR(INDEX('Récaptitulatif Résa PARIS 2018'!$A$2:INDIRECT("'Récaptitulatif Résa PARIS 2018'!A"&amp;TEXT(LastR2,"0")), MATCH(0, COUNTIF($A$2:$A32, 'Récaptitulatif Résa PARIS 2018'!$A$2:INDIRECT("'Récaptitulatif Résa PARIS 2018'!A"&amp;TEXT(LastR2,"0")))+('Récaptitulatif Résa PARIS 2018'!$F$2:INDIRECT("'Récaptitulatif Résa PARIS 2018'!F"&amp;TEXT(LastR2,"0"))&lt;&gt;$A$1), 0), COLUMN(A31)),"")</f>
        <v/>
      </c>
      <c r="B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3" s="35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3" s="64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3" s="35">
        <f ca="1">IFERROR(IF(A33="",0,INDIRECT("'Récapitulatif  Loyer PARIS 2018'!"&amp;ADDRESS(MATCH($A33,'Récapitulatif  Loyer PARIS 2018'!$A:$A,0),MATCH($A$1,'Récapitulatif  Loyer PARIS 2018'!$1:$1,0)+1,4))),0)</f>
        <v>0</v>
      </c>
      <c r="H33" s="64">
        <f ca="1">IFERROR(IF(A33="",0,INDIRECT("'Récapitulatif  Loyer PARIS 2018'!"&amp;ADDRESS(MATCH($A33,'Récapitulatif  Loyer PARIS 2018'!$A:$A,0),MATCH($A$1,'Récapitulatif  Loyer PARIS 2018'!$1:$1,0),4))),0)</f>
        <v>0</v>
      </c>
      <c r="I33" s="35">
        <f t="shared" ca="1" si="12"/>
        <v>0</v>
      </c>
      <c r="J33" s="36" t="str">
        <f t="shared" ca="1" si="13"/>
        <v/>
      </c>
      <c r="K33" s="37" t="str">
        <f t="shared" ca="1" si="14"/>
        <v/>
      </c>
    </row>
    <row r="34" spans="1:11" ht="20.100000000000001" customHeight="1">
      <c r="A34" t="str">
        <f t="array" aca="1" ref="A34" ca="1">IFERROR(INDEX('Récaptitulatif Résa PARIS 2018'!$A$2:INDIRECT("'Récaptitulatif Résa PARIS 2018'!A"&amp;TEXT(LastR2,"0")), MATCH(0, COUNTIF($A$2:$A33, 'Récaptitulatif Résa PARIS 2018'!$A$2:INDIRECT("'Récaptitulatif Résa PARIS 2018'!A"&amp;TEXT(LastR2,"0")))+('Récaptitulatif Résa PARIS 2018'!$F$2:INDIRECT("'Récaptitulatif Résa PARIS 2018'!F"&amp;TEXT(LastR2,"0"))&lt;&gt;$A$1), 0), COLUMN(A32)),"")</f>
        <v/>
      </c>
      <c r="B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4" s="35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4" s="64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4" s="35">
        <f ca="1">IFERROR(IF(A34="",0,INDIRECT("'Récapitulatif  Loyer PARIS 2018'!"&amp;ADDRESS(MATCH($A34,'Récapitulatif  Loyer PARIS 2018'!$A:$A,0),MATCH($A$1,'Récapitulatif  Loyer PARIS 2018'!$1:$1,0)+1,4))),0)</f>
        <v>0</v>
      </c>
      <c r="H34" s="64">
        <f ca="1">IFERROR(IF(A34="",0,INDIRECT("'Récapitulatif  Loyer PARIS 2018'!"&amp;ADDRESS(MATCH($A34,'Récapitulatif  Loyer PARIS 2018'!$A:$A,0),MATCH($A$1,'Récapitulatif  Loyer PARIS 2018'!$1:$1,0),4))),0)</f>
        <v>0</v>
      </c>
      <c r="I34" s="35">
        <f t="shared" ca="1" si="12"/>
        <v>0</v>
      </c>
      <c r="J34" s="36" t="str">
        <f t="shared" ca="1" si="13"/>
        <v/>
      </c>
      <c r="K34" s="37" t="str">
        <f t="shared" ca="1" si="14"/>
        <v/>
      </c>
    </row>
    <row r="35" spans="1:11" ht="20.100000000000001" customHeight="1">
      <c r="A35" t="str">
        <f t="array" aca="1" ref="A35" ca="1">IFERROR(INDEX('Récaptitulatif Résa PARIS 2018'!$A$2:INDIRECT("'Récaptitulatif Résa PARIS 2018'!A"&amp;TEXT(LastR2,"0")), MATCH(0, COUNTIF($A$2:$A34, 'Récaptitulatif Résa PARIS 2018'!$A$2:INDIRECT("'Récaptitulatif Résa PARIS 2018'!A"&amp;TEXT(LastR2,"0")))+('Récaptitulatif Résa PARIS 2018'!$F$2:INDIRECT("'Récaptitulatif Résa PARIS 2018'!F"&amp;TEXT(LastR2,"0"))&lt;&gt;$A$1), 0), COLUMN(A33)),"")</f>
        <v/>
      </c>
      <c r="B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5" s="35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5" s="64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5" s="35">
        <f ca="1">IFERROR(IF(A35="",0,INDIRECT("'Récapitulatif  Loyer PARIS 2018'!"&amp;ADDRESS(MATCH($A35,'Récapitulatif  Loyer PARIS 2018'!$A:$A,0),MATCH($A$1,'Récapitulatif  Loyer PARIS 2018'!$1:$1,0)+1,4))),0)</f>
        <v>0</v>
      </c>
      <c r="H35" s="64">
        <f ca="1">IFERROR(IF(A35="",0,INDIRECT("'Récapitulatif  Loyer PARIS 2018'!"&amp;ADDRESS(MATCH($A35,'Récapitulatif  Loyer PARIS 2018'!$A:$A,0),MATCH($A$1,'Récapitulatif  Loyer PARIS 2018'!$1:$1,0),4))),0)</f>
        <v>0</v>
      </c>
      <c r="I35" s="35">
        <f t="shared" ca="1" si="12"/>
        <v>0</v>
      </c>
      <c r="J35" s="36" t="str">
        <f t="shared" ca="1" si="13"/>
        <v/>
      </c>
      <c r="K35" s="37" t="str">
        <f t="shared" ca="1" si="14"/>
        <v/>
      </c>
    </row>
    <row r="36" spans="1:11" ht="20.100000000000001" customHeight="1">
      <c r="A36" t="str">
        <f t="array" aca="1" ref="A36" ca="1">IFERROR(INDEX('Récaptitulatif Résa PARIS 2018'!$A$2:INDIRECT("'Récaptitulatif Résa PARIS 2018'!A"&amp;TEXT(LastR2,"0")), MATCH(0, COUNTIF($A$2:$A35, 'Récaptitulatif Résa PARIS 2018'!$A$2:INDIRECT("'Récaptitulatif Résa PARIS 2018'!A"&amp;TEXT(LastR2,"0")))+('Récaptitulatif Résa PARIS 2018'!$F$2:INDIRECT("'Récaptitulatif Résa PARIS 2018'!F"&amp;TEXT(LastR2,"0"))&lt;&gt;$A$1), 0), COLUMN(A34)),"")</f>
        <v/>
      </c>
      <c r="B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6" s="35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6" s="64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6" s="35">
        <f ca="1">IFERROR(IF(A36="",0,INDIRECT("'Récapitulatif  Loyer PARIS 2018'!"&amp;ADDRESS(MATCH($A36,'Récapitulatif  Loyer PARIS 2018'!$A:$A,0),MATCH($A$1,'Récapitulatif  Loyer PARIS 2018'!$1:$1,0)+1,4))),0)</f>
        <v>0</v>
      </c>
      <c r="H36" s="64">
        <f ca="1">IFERROR(IF(A36="",0,INDIRECT("'Récapitulatif  Loyer PARIS 2018'!"&amp;ADDRESS(MATCH($A36,'Récapitulatif  Loyer PARIS 2018'!$A:$A,0),MATCH($A$1,'Récapitulatif  Loyer PARIS 2018'!$1:$1,0),4))),0)</f>
        <v>0</v>
      </c>
      <c r="I36" s="35">
        <f t="shared" ca="1" si="12"/>
        <v>0</v>
      </c>
      <c r="J36" s="36" t="str">
        <f t="shared" ca="1" si="13"/>
        <v/>
      </c>
      <c r="K36" s="37" t="str">
        <f t="shared" ca="1" si="14"/>
        <v/>
      </c>
    </row>
    <row r="37" spans="1:11" ht="20.100000000000001" customHeight="1">
      <c r="A37" t="str">
        <f t="array" aca="1" ref="A37" ca="1">IFERROR(INDEX('Récaptitulatif Résa PARIS 2018'!$A$2:INDIRECT("'Récaptitulatif Résa PARIS 2018'!A"&amp;TEXT(LastR2,"0")), MATCH(0, COUNTIF($A$2:$A36, 'Récaptitulatif Résa PARIS 2018'!$A$2:INDIRECT("'Récaptitulatif Résa PARIS 2018'!A"&amp;TEXT(LastR2,"0")))+('Récaptitulatif Résa PARIS 2018'!$F$2:INDIRECT("'Récaptitulatif Résa PARIS 2018'!F"&amp;TEXT(LastR2,"0"))&lt;&gt;$A$1), 0), COLUMN(A35)),"")</f>
        <v/>
      </c>
      <c r="B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7" s="35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7" s="64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7" s="35">
        <f ca="1">IFERROR(IF(A37="",0,INDIRECT("'Récapitulatif  Loyer PARIS 2018'!"&amp;ADDRESS(MATCH($A37,'Récapitulatif  Loyer PARIS 2018'!$A:$A,0),MATCH($A$1,'Récapitulatif  Loyer PARIS 2018'!$1:$1,0)+1,4))),0)</f>
        <v>0</v>
      </c>
      <c r="H37" s="64">
        <f ca="1">IFERROR(IF(A37="",0,INDIRECT("'Récapitulatif  Loyer PARIS 2018'!"&amp;ADDRESS(MATCH($A37,'Récapitulatif  Loyer PARIS 2018'!$A:$A,0),MATCH($A$1,'Récapitulatif  Loyer PARIS 2018'!$1:$1,0),4))),0)</f>
        <v>0</v>
      </c>
      <c r="I37" s="35">
        <f t="shared" ca="1" si="12"/>
        <v>0</v>
      </c>
      <c r="J37" s="36" t="str">
        <f t="shared" ca="1" si="13"/>
        <v/>
      </c>
      <c r="K37" s="37" t="str">
        <f t="shared" ca="1" si="14"/>
        <v/>
      </c>
    </row>
    <row r="38" spans="1:11" ht="20.100000000000001" customHeight="1">
      <c r="A38" t="str">
        <f t="array" aca="1" ref="A38" ca="1">IFERROR(INDEX('Récaptitulatif Résa PARIS 2018'!$A$2:INDIRECT("'Récaptitulatif Résa PARIS 2018'!A"&amp;TEXT(LastR2,"0")), MATCH(0, COUNTIF($A$2:$A37, 'Récaptitulatif Résa PARIS 2018'!$A$2:INDIRECT("'Récaptitulatif Résa PARIS 2018'!A"&amp;TEXT(LastR2,"0")))+('Récaptitulatif Résa PARIS 2018'!$F$2:INDIRECT("'Récaptitulatif Résa PARIS 2018'!F"&amp;TEXT(LastR2,"0"))&lt;&gt;$A$1), 0), COLUMN(A36)),"")</f>
        <v/>
      </c>
      <c r="B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8" s="35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8" s="64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8" s="35">
        <f ca="1">IFERROR(IF(A38="",0,INDIRECT("'Récapitulatif  Loyer PARIS 2018'!"&amp;ADDRESS(MATCH($A38,'Récapitulatif  Loyer PARIS 2018'!$A:$A,0),MATCH($A$1,'Récapitulatif  Loyer PARIS 2018'!$1:$1,0)+1,4))),0)</f>
        <v>0</v>
      </c>
      <c r="H38" s="64">
        <f ca="1">IFERROR(IF(A38="",0,INDIRECT("'Récapitulatif  Loyer PARIS 2018'!"&amp;ADDRESS(MATCH($A38,'Récapitulatif  Loyer PARIS 2018'!$A:$A,0),MATCH($A$1,'Récapitulatif  Loyer PARIS 2018'!$1:$1,0),4))),0)</f>
        <v>0</v>
      </c>
      <c r="I38" s="35">
        <f t="shared" ca="1" si="12"/>
        <v>0</v>
      </c>
      <c r="J38" s="36" t="str">
        <f t="shared" ca="1" si="13"/>
        <v/>
      </c>
      <c r="K38" s="37" t="str">
        <f t="shared" ca="1" si="14"/>
        <v/>
      </c>
    </row>
    <row r="39" spans="1:11" ht="20.100000000000001" customHeight="1">
      <c r="A39" t="str">
        <f t="array" aca="1" ref="A39" ca="1">IFERROR(INDEX('Récaptitulatif Résa PARIS 2018'!$A$2:INDIRECT("'Récaptitulatif Résa PARIS 2018'!A"&amp;TEXT(LastR2,"0")), MATCH(0, COUNTIF($A$2:$A38, 'Récaptitulatif Résa PARIS 2018'!$A$2:INDIRECT("'Récaptitulatif Résa PARIS 2018'!A"&amp;TEXT(LastR2,"0")))+('Récaptitulatif Résa PARIS 2018'!$F$2:INDIRECT("'Récaptitulatif Résa PARIS 2018'!F"&amp;TEXT(LastR2,"0"))&lt;&gt;$A$1), 0), COLUMN(A37)),"")</f>
        <v/>
      </c>
      <c r="B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9" s="35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9" s="64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9" s="35">
        <f ca="1">IFERROR(IF(A39="",0,INDIRECT("'Récapitulatif  Loyer PARIS 2018'!"&amp;ADDRESS(MATCH($A39,'Récapitulatif  Loyer PARIS 2018'!$A:$A,0),MATCH($A$1,'Récapitulatif  Loyer PARIS 2018'!$1:$1,0)+1,4))),0)</f>
        <v>0</v>
      </c>
      <c r="H39" s="64">
        <f ca="1">IFERROR(IF(A39="",0,INDIRECT("'Récapitulatif  Loyer PARIS 2018'!"&amp;ADDRESS(MATCH($A39,'Récapitulatif  Loyer PARIS 2018'!$A:$A,0),MATCH($A$1,'Récapitulatif  Loyer PARIS 2018'!$1:$1,0),4))),0)</f>
        <v>0</v>
      </c>
      <c r="I39" s="35">
        <f t="shared" ca="1" si="12"/>
        <v>0</v>
      </c>
      <c r="J39" s="36" t="str">
        <f t="shared" ca="1" si="13"/>
        <v/>
      </c>
      <c r="K39" s="37" t="str">
        <f t="shared" ca="1" si="14"/>
        <v/>
      </c>
    </row>
    <row r="40" spans="1:11" ht="20.100000000000001" customHeight="1">
      <c r="A40" t="str">
        <f t="array" aca="1" ref="A40" ca="1">IFERROR(INDEX('Récaptitulatif Résa PARIS 2018'!$A$2:INDIRECT("'Récaptitulatif Résa PARIS 2018'!A"&amp;TEXT(LastR2,"0")), MATCH(0, COUNTIF($A$2:$A39, 'Récaptitulatif Résa PARIS 2018'!$A$2:INDIRECT("'Récaptitulatif Résa PARIS 2018'!A"&amp;TEXT(LastR2,"0")))+('Récaptitulatif Résa PARIS 2018'!$F$2:INDIRECT("'Récaptitulatif Résa PARIS 2018'!F"&amp;TEXT(LastR2,"0"))&lt;&gt;$A$1), 0), COLUMN(A38)),"")</f>
        <v/>
      </c>
      <c r="B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0" s="35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0" s="64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40" s="35">
        <f ca="1">IFERROR(IF(A40="",0,INDIRECT("'Récapitulatif  Loyer PARIS 2018'!"&amp;ADDRESS(MATCH($A40,'Récapitulatif  Loyer PARIS 2018'!$A:$A,0),MATCH($A$1,'Récapitulatif  Loyer PARIS 2018'!$1:$1,0)+1,4))),0)</f>
        <v>0</v>
      </c>
      <c r="H40" s="64">
        <f ca="1">IFERROR(IF(A40="",0,INDIRECT("'Récapitulatif  Loyer PARIS 2018'!"&amp;ADDRESS(MATCH($A40,'Récapitulatif  Loyer PARIS 2018'!$A:$A,0),MATCH($A$1,'Récapitulatif  Loyer PARIS 2018'!$1:$1,0),4))),0)</f>
        <v>0</v>
      </c>
      <c r="I40" s="35">
        <f t="shared" ca="1" si="12"/>
        <v>0</v>
      </c>
      <c r="J40" s="36" t="str">
        <f t="shared" ca="1" si="13"/>
        <v/>
      </c>
      <c r="K40" s="37" t="str">
        <f t="shared" ca="1" si="14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40">
    <cfRule type="cellIs" dxfId="4" priority="6" operator="greaterThan">
      <formula>1000</formula>
    </cfRule>
  </conditionalFormatting>
  <conditionalFormatting sqref="I2:I40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40">
    <cfRule type="cellIs" dxfId="0" priority="2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B16"/>
  <sheetViews>
    <sheetView workbookViewId="0"/>
  </sheetViews>
  <sheetFormatPr defaultRowHeight="15"/>
  <cols>
    <col min="1" max="1" width="82.140625" customWidth="1"/>
    <col min="2" max="2" width="9.140625" style="69"/>
  </cols>
  <sheetData>
    <row r="1" spans="1:2" ht="36.75" customHeight="1">
      <c r="A1" s="83" t="s">
        <v>81</v>
      </c>
    </row>
    <row r="3" spans="1:2" ht="20.25">
      <c r="A3" s="67" t="s">
        <v>82</v>
      </c>
      <c r="B3" s="70" t="s">
        <v>55</v>
      </c>
    </row>
    <row r="4" spans="1:2" ht="20.25">
      <c r="A4" s="67"/>
      <c r="B4" s="70"/>
    </row>
    <row r="5" spans="1:2" ht="20.25">
      <c r="A5" s="67" t="s">
        <v>83</v>
      </c>
      <c r="B5" s="70" t="s">
        <v>55</v>
      </c>
    </row>
    <row r="6" spans="1:2" ht="60.75">
      <c r="A6" s="68" t="s">
        <v>87</v>
      </c>
      <c r="B6" s="71" t="s">
        <v>55</v>
      </c>
    </row>
    <row r="7" spans="1:2" ht="81" customHeight="1">
      <c r="A7" s="82" t="s">
        <v>79</v>
      </c>
      <c r="B7" s="71" t="s">
        <v>55</v>
      </c>
    </row>
    <row r="8" spans="1:2" ht="40.5">
      <c r="A8" s="68" t="s">
        <v>76</v>
      </c>
      <c r="B8" s="71" t="s">
        <v>55</v>
      </c>
    </row>
    <row r="9" spans="1:2" ht="20.25">
      <c r="A9" s="68"/>
      <c r="B9" s="71"/>
    </row>
    <row r="10" spans="1:2" ht="20.25">
      <c r="A10" s="67" t="s">
        <v>84</v>
      </c>
      <c r="B10" s="71" t="s">
        <v>55</v>
      </c>
    </row>
    <row r="11" spans="1:2" ht="40.5">
      <c r="A11" s="68" t="s">
        <v>77</v>
      </c>
      <c r="B11" s="71" t="s">
        <v>55</v>
      </c>
    </row>
    <row r="12" spans="1:2" ht="20.25">
      <c r="A12" s="68"/>
      <c r="B12" s="71"/>
    </row>
    <row r="13" spans="1:2" ht="20.25">
      <c r="A13" s="67" t="s">
        <v>85</v>
      </c>
      <c r="B13" s="71" t="s">
        <v>55</v>
      </c>
    </row>
    <row r="14" spans="1:2" ht="20.25">
      <c r="A14" s="67"/>
      <c r="B14" s="71"/>
    </row>
    <row r="15" spans="1:2" ht="20.25">
      <c r="A15" s="67" t="s">
        <v>86</v>
      </c>
      <c r="B15" s="71" t="s">
        <v>55</v>
      </c>
    </row>
    <row r="16" spans="1:2" ht="121.5">
      <c r="A16" s="68" t="s">
        <v>78</v>
      </c>
      <c r="B16" s="71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Questions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Carim</cp:lastModifiedBy>
  <dcterms:created xsi:type="dcterms:W3CDTF">2016-09-14T15:49:27Z</dcterms:created>
  <dcterms:modified xsi:type="dcterms:W3CDTF">2018-02-04T09:24:34Z</dcterms:modified>
  <cp:contentStatus>V6</cp:contentStatus>
</cp:coreProperties>
</file>