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ctrlProps/ctrlProp29.xml" ContentType="application/vnd.ms-excel.controlproperties+xml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vbaProject.bin" ContentType="application/vnd.ms-office.vbaProject"/>
  <Override PartName="/xl/ctrlProps/ctrlProp2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xml" ContentType="application/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ctrlProps/ctrlProp34.xml" ContentType="application/vnd.ms-excel.controlproperties+xml"/>
  <Override PartName="/xl/ctrlProps/ctrlProp25.xml" ContentType="application/vnd.ms-excel.controlproperties+xml"/>
  <Override PartName="/xl/ctrlProps/ctrlProp16.xml" ContentType="application/vnd.ms-excel.controlproperties+xml"/>
  <Override PartName="/xl/activeX/activeX1.xml" ContentType="application/vnd.ms-office.activeX+xml"/>
  <Override PartName="/xl/activeX/activeX13.xml" ContentType="application/vnd.ms-office.activeX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ctrlProps/ctrlProp32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activeX/activeX9.bin" ContentType="application/vnd.ms-office.activeX"/>
  <Override PartName="/xl/activeX/activeX11.xml" ContentType="application/vnd.ms-office.activeX+xml"/>
  <Override PartName="/xl/ctrlProps/ctrlProp6.xml" ContentType="application/vnd.ms-excel.controlproperties+xml"/>
  <Override PartName="/xl/ctrlProps/ctrlProp30.xml" ContentType="application/vnd.ms-excel.controlproperties+xml"/>
  <Override PartName="/xl/ctrlProps/ctrlProp21.xml" ContentType="application/vnd.ms-excel.controlproperties+xml"/>
  <Override PartName="/xl/ctrlProps/ctrlProp12.xml" ContentType="application/vnd.ms-excel.controlproperties+xml"/>
  <Override PartName="/xl/sharedStrings.xml" ContentType="application/vnd.openxmlformats-officedocument.spreadsheetml.sharedStrings+xml"/>
  <Override PartName="/xl/activeX/activeX7.bin" ContentType="application/vnd.ms-office.activeX"/>
  <Override PartName="/xl/ctrlProps/ctrlProp10.xml" ContentType="application/vnd.ms-excel.controlproperties+xml"/>
  <Override PartName="/xl/ctrlProps/ctrlProp4.xml" ContentType="application/vnd.ms-excel.controlproperties+xml"/>
  <Override PartName="/xl/activeX/activeX5.bin" ContentType="application/vnd.ms-office.activeX"/>
  <Override PartName="/xl/activeX/activeX6.bin" ContentType="application/vnd.ms-office.activeX"/>
  <Override PartName="/xl/activeX/activeX17.bin" ContentType="application/vnd.ms-office.activeX"/>
  <Override PartName="/xl/activeX/activeX18.bin" ContentType="application/vnd.ms-office.activeX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Default Extension="png" ContentType="image/png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ctrlProps/ctrlProp28.xml" ContentType="application/vnd.ms-excel.controlproperties+xml"/>
  <Override PartName="/xl/ctrlProps/ctrlProp19.xml" ContentType="application/vnd.ms-excel.controlproperties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Default Extension="emf" ContentType="image/x-emf"/>
  <Override PartName="/xl/ctrlProps/ctrlProp26.xml" ContentType="application/vnd.ms-excel.controlproperties+xml"/>
  <Override PartName="/xl/ctrlProps/ctrlProp17.xml" ContentType="application/vnd.ms-excel.controlproperties+xml"/>
  <Override PartName="/xl/workbook.xml" ContentType="application/vnd.ms-excel.sheet.macroEnabled.main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ctrlProps/ctrlProp15.xml" ContentType="application/vnd.ms-excel.controlproperties+xml"/>
  <Override PartName="/xl/ctrlProps/ctrlProp35.xml" ContentType="application/vnd.ms-excel.controlproperties+xml"/>
  <Override PartName="/xl/ctrlProps/ctrlProp9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4.xml" ContentType="application/vnd.ms-office.activeX+xml"/>
  <Override PartName="/xl/ctrlProps/ctrlProp7.xml" ContentType="application/vnd.ms-excel.controlproperties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33.xml" ContentType="application/vnd.ms-excel.controlproperties+xml"/>
  <Default Extension="vml" ContentType="application/vnd.openxmlformats-officedocument.vmlDrawing"/>
  <Override PartName="/xl/activeX/activeX12.xml" ContentType="application/vnd.ms-office.activeX+xml"/>
  <Override PartName="/xl/calcChain.xml" ContentType="application/vnd.openxmlformats-officedocument.spreadsheetml.calcChain+xml"/>
  <Override PartName="/xl/ctrlProps/ctrlProp31.xml" ContentType="application/vnd.ms-excel.controlproperties+xml"/>
  <Override PartName="/xl/ctrlProps/ctrlProp5.xml" ContentType="application/vnd.ms-excel.controlproperties+xml"/>
  <Override PartName="/xl/ctrlProps/ctrlProp20.xml" ContentType="application/vnd.ms-excel.controlproperties+xml"/>
  <Override PartName="/xl/ctrlProps/ctrlProp11.xml" ContentType="application/vnd.ms-excel.controlproperties+xml"/>
  <Override PartName="/xl/activeX/activeX8.bin" ContentType="application/vnd.ms-office.activeX"/>
  <Override PartName="/xl/activeX/activeX10.xml" ContentType="application/vnd.ms-office.activeX+xml"/>
  <Override PartName="/xl/ctrlProps/ctrlProp3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hidePivotFieldList="1"/>
  <bookViews>
    <workbookView xWindow="0" yWindow="0" windowWidth="21720" windowHeight="12435" tabRatio="877"/>
  </bookViews>
  <sheets>
    <sheet name="FICHE INTERVENTION" sheetId="4" r:id="rId1"/>
  </sheets>
  <externalReferences>
    <externalReference r:id="rId2"/>
    <externalReference r:id="rId3"/>
  </externalReferences>
  <definedNames>
    <definedName name="_xlnm._FilterDatabase" localSheetId="0" hidden="1">'FICHE INTERVENTION'!$AM$20:$AO$528</definedName>
    <definedName name="Boite_dialoge">[1]!Boite_dialoge</definedName>
    <definedName name="option1_quandclic">[2]!option1_quandclic</definedName>
    <definedName name="option10_quandclic">[2]!option10_quandclic</definedName>
    <definedName name="option11_quandclic">[2]!option11_quandclic</definedName>
    <definedName name="option12_quandclic">[2]!option12_quandclic</definedName>
    <definedName name="option13_quandclic">[2]!option13_quandclic</definedName>
    <definedName name="option14_quandclic">[2]!option14_quandclic</definedName>
    <definedName name="option15_quandclic">[2]!option15_quandclic</definedName>
    <definedName name="option16_quandclic">[2]!option16_quandclic</definedName>
    <definedName name="option17_quandclic">[2]!option17_quandclic</definedName>
    <definedName name="option18_quandclic">[2]!option18_quandclic</definedName>
    <definedName name="option19_quandclic">[2]!option19_quandclic</definedName>
    <definedName name="option20_quandclic">[2]!option20_quandclic</definedName>
    <definedName name="option21_quandclic">[2]!option21_quandclic</definedName>
    <definedName name="option22_quandclic">[2]!option22_quandclic</definedName>
    <definedName name="option23_quandclic">[2]!option23_quandclic</definedName>
    <definedName name="option24_quandclic">[2]!option24_quandclic</definedName>
    <definedName name="option26_quandclic">[2]!option26_quandclic</definedName>
    <definedName name="option27_quandclic">[2]!option27_quandclic</definedName>
    <definedName name="option28_quandclic">[2]!option28_quandclic</definedName>
    <definedName name="option29_quandclic">[2]!option29_quandclic</definedName>
    <definedName name="option3_quandclic">[2]!option3_quandclic</definedName>
    <definedName name="option4_quandclic">[2]!option4_quandclic</definedName>
    <definedName name="option5_quandclic">[2]!option5_quandclic</definedName>
    <definedName name="option6_quandclic">[2]!option6_quandclic</definedName>
    <definedName name="option7_quandclic">[2]!option7_quandclic</definedName>
    <definedName name="option8_quandclic">[2]!option8_quandclic</definedName>
    <definedName name="option9_quandclic">[2]!option9_quandclic</definedName>
    <definedName name="_xlnm.Print_Area" localSheetId="0">'FICHE INTERVENTION'!$A$1:$X$52</definedName>
  </definedNames>
  <calcPr calcId="125725"/>
</workbook>
</file>

<file path=xl/calcChain.xml><?xml version="1.0" encoding="utf-8"?>
<calcChain xmlns="http://schemas.openxmlformats.org/spreadsheetml/2006/main">
  <c r="AL528" i="4"/>
  <c r="AK528" s="1"/>
  <c r="AI528"/>
  <c r="AL527"/>
  <c r="AK527" s="1"/>
  <c r="AI527"/>
  <c r="AJ527" l="1"/>
  <c r="AJ528"/>
  <c r="AL526"/>
  <c r="AK526" s="1"/>
  <c r="AI526"/>
  <c r="AL525"/>
  <c r="AK525" s="1"/>
  <c r="AI525"/>
  <c r="AL524"/>
  <c r="AK524" s="1"/>
  <c r="AI524"/>
  <c r="AL523"/>
  <c r="AK523" s="1"/>
  <c r="AI523"/>
  <c r="AL522"/>
  <c r="AK522" s="1"/>
  <c r="AI522"/>
  <c r="AL521"/>
  <c r="AK521" s="1"/>
  <c r="AI521"/>
  <c r="AL520"/>
  <c r="AK520" s="1"/>
  <c r="AI520"/>
  <c r="AL519"/>
  <c r="AK519" s="1"/>
  <c r="AI519"/>
  <c r="AL518"/>
  <c r="AK518" s="1"/>
  <c r="AI518"/>
  <c r="AL517"/>
  <c r="AK517" s="1"/>
  <c r="AI517"/>
  <c r="AL516"/>
  <c r="AK516" s="1"/>
  <c r="AI516"/>
  <c r="AL515"/>
  <c r="AK515" s="1"/>
  <c r="AI515"/>
  <c r="AL514"/>
  <c r="AK514" s="1"/>
  <c r="AI514"/>
  <c r="AL513"/>
  <c r="AK513" s="1"/>
  <c r="AI513"/>
  <c r="AL512"/>
  <c r="AK512" s="1"/>
  <c r="AI512"/>
  <c r="AL511"/>
  <c r="AK511" s="1"/>
  <c r="AJ511" s="1"/>
  <c r="AI511"/>
  <c r="AL510"/>
  <c r="AK510" s="1"/>
  <c r="AJ510" s="1"/>
  <c r="AI510"/>
  <c r="AL509"/>
  <c r="AK509" s="1"/>
  <c r="AJ509" s="1"/>
  <c r="AI509"/>
  <c r="AL508"/>
  <c r="AK508" s="1"/>
  <c r="AJ508" s="1"/>
  <c r="AI508"/>
  <c r="AL507"/>
  <c r="AK507" s="1"/>
  <c r="AJ507" s="1"/>
  <c r="AI507"/>
  <c r="AL506"/>
  <c r="AK506" s="1"/>
  <c r="AJ506" s="1"/>
  <c r="AI506"/>
  <c r="AL505"/>
  <c r="AK505" s="1"/>
  <c r="AJ505" s="1"/>
  <c r="AI505"/>
  <c r="AL504"/>
  <c r="AK504" s="1"/>
  <c r="AJ504" s="1"/>
  <c r="AI504"/>
  <c r="AL503"/>
  <c r="AK503" s="1"/>
  <c r="AJ503" s="1"/>
  <c r="AI503"/>
  <c r="AL502"/>
  <c r="AK502" s="1"/>
  <c r="AJ502" s="1"/>
  <c r="AI502"/>
  <c r="AL501"/>
  <c r="AK501" s="1"/>
  <c r="AJ501" s="1"/>
  <c r="AI501"/>
  <c r="AL500"/>
  <c r="AK500" s="1"/>
  <c r="AJ500" s="1"/>
  <c r="AI500"/>
  <c r="AL499"/>
  <c r="AK499" s="1"/>
  <c r="AJ499" s="1"/>
  <c r="AI499"/>
  <c r="AL498"/>
  <c r="AK498" s="1"/>
  <c r="AJ498" s="1"/>
  <c r="AI498"/>
  <c r="AL497"/>
  <c r="AK497" s="1"/>
  <c r="AJ497" s="1"/>
  <c r="AI497"/>
  <c r="AL496"/>
  <c r="AK496" s="1"/>
  <c r="AJ496" s="1"/>
  <c r="AI496"/>
  <c r="AJ512" l="1"/>
  <c r="AJ513"/>
  <c r="AJ514"/>
  <c r="AJ515"/>
  <c r="AJ516"/>
  <c r="AJ517"/>
  <c r="AJ518"/>
  <c r="AJ519"/>
  <c r="AJ520"/>
  <c r="AJ521"/>
  <c r="AJ522"/>
  <c r="AJ523"/>
  <c r="AJ524"/>
  <c r="AJ525"/>
  <c r="AJ526"/>
  <c r="AL495"/>
  <c r="AK495" s="1"/>
  <c r="AJ495" s="1"/>
  <c r="AI495"/>
  <c r="AL494"/>
  <c r="AK494" s="1"/>
  <c r="AJ494" s="1"/>
  <c r="AI494"/>
  <c r="AL493"/>
  <c r="AK493" s="1"/>
  <c r="AJ493" s="1"/>
  <c r="AI493"/>
  <c r="AL492"/>
  <c r="AK492" s="1"/>
  <c r="AJ492" s="1"/>
  <c r="AI492"/>
  <c r="AL491"/>
  <c r="AK491" s="1"/>
  <c r="AJ491" s="1"/>
  <c r="AI491"/>
  <c r="AL490"/>
  <c r="AK490" s="1"/>
  <c r="AJ490" s="1"/>
  <c r="AI490"/>
  <c r="AL489"/>
  <c r="AK489" s="1"/>
  <c r="AJ489" s="1"/>
  <c r="AI489"/>
  <c r="AL488"/>
  <c r="AK488" s="1"/>
  <c r="AJ488" s="1"/>
  <c r="AI488"/>
  <c r="AL487"/>
  <c r="AK487" s="1"/>
  <c r="AJ487" s="1"/>
  <c r="AI487"/>
  <c r="AL486"/>
  <c r="AK486" s="1"/>
  <c r="AJ486" s="1"/>
  <c r="AI486"/>
  <c r="AL485"/>
  <c r="AK485" s="1"/>
  <c r="AJ485" s="1"/>
  <c r="AI485"/>
  <c r="AL484"/>
  <c r="AK484" s="1"/>
  <c r="AJ484" s="1"/>
  <c r="AI484"/>
  <c r="AL483"/>
  <c r="AK483" s="1"/>
  <c r="AJ483" s="1"/>
  <c r="AI483"/>
  <c r="AL482"/>
  <c r="AK482" s="1"/>
  <c r="AJ482" s="1"/>
  <c r="AI482"/>
  <c r="AL481"/>
  <c r="AK481" s="1"/>
  <c r="AJ481" s="1"/>
  <c r="AI481"/>
  <c r="AL480"/>
  <c r="AK480" s="1"/>
  <c r="AJ480" s="1"/>
  <c r="AI480"/>
  <c r="AL479"/>
  <c r="AK479" s="1"/>
  <c r="AJ479" s="1"/>
  <c r="AI479"/>
  <c r="AL478"/>
  <c r="AK478" s="1"/>
  <c r="AJ478" s="1"/>
  <c r="AI478"/>
  <c r="AL477"/>
  <c r="AK477" s="1"/>
  <c r="AJ477" s="1"/>
  <c r="AI477"/>
  <c r="AI476"/>
  <c r="AL475"/>
  <c r="AK475" s="1"/>
  <c r="AI475"/>
  <c r="AL474"/>
  <c r="AK474" s="1"/>
  <c r="AI474"/>
  <c r="AL473"/>
  <c r="AK473" s="1"/>
  <c r="AI473"/>
  <c r="AL472"/>
  <c r="AK472" s="1"/>
  <c r="AI472"/>
  <c r="AL471"/>
  <c r="AK471" s="1"/>
  <c r="AI471"/>
  <c r="AL470"/>
  <c r="AK470" s="1"/>
  <c r="AI470"/>
  <c r="AL469"/>
  <c r="AK469" s="1"/>
  <c r="AI469"/>
  <c r="AL468"/>
  <c r="AK468" s="1"/>
  <c r="AI468"/>
  <c r="AL467"/>
  <c r="AK467" s="1"/>
  <c r="AI467"/>
  <c r="AL466"/>
  <c r="AK466" s="1"/>
  <c r="AI466"/>
  <c r="AL465"/>
  <c r="AK465" s="1"/>
  <c r="AI465"/>
  <c r="AL464"/>
  <c r="AK464" s="1"/>
  <c r="AI464"/>
  <c r="AL463"/>
  <c r="AK463" s="1"/>
  <c r="AI463"/>
  <c r="AL462"/>
  <c r="AK462" s="1"/>
  <c r="AI462"/>
  <c r="AJ462" l="1"/>
  <c r="AJ463"/>
  <c r="AJ464"/>
  <c r="AJ465"/>
  <c r="AJ466"/>
  <c r="AJ467"/>
  <c r="AJ468"/>
  <c r="AJ469"/>
  <c r="AJ470"/>
  <c r="AJ471"/>
  <c r="AJ472"/>
  <c r="AJ473"/>
  <c r="AJ474"/>
  <c r="AJ475"/>
  <c r="AJ476"/>
  <c r="AL461"/>
  <c r="AK461" s="1"/>
  <c r="AI461"/>
  <c r="AL460"/>
  <c r="AK460" s="1"/>
  <c r="AI460"/>
  <c r="AL459"/>
  <c r="AK459" s="1"/>
  <c r="AI459"/>
  <c r="AJ459" l="1"/>
  <c r="AJ460"/>
  <c r="AJ461"/>
  <c r="AL458"/>
  <c r="AK458" s="1"/>
  <c r="AI458"/>
  <c r="AL457"/>
  <c r="AK457" s="1"/>
  <c r="AI457"/>
  <c r="AL456"/>
  <c r="AK456" s="1"/>
  <c r="AI456"/>
  <c r="AL455"/>
  <c r="AK455" s="1"/>
  <c r="AI455"/>
  <c r="AL454"/>
  <c r="AK454" s="1"/>
  <c r="AI454"/>
  <c r="AL453"/>
  <c r="AK453" s="1"/>
  <c r="AI453"/>
  <c r="AL452"/>
  <c r="AK452" s="1"/>
  <c r="AI452"/>
  <c r="AL451"/>
  <c r="AK451" s="1"/>
  <c r="AI451"/>
  <c r="AL450"/>
  <c r="AK450" s="1"/>
  <c r="AI450"/>
  <c r="AL449"/>
  <c r="AK449" s="1"/>
  <c r="AI449"/>
  <c r="AL448"/>
  <c r="AK448" s="1"/>
  <c r="AI448"/>
  <c r="AL447"/>
  <c r="AK447" s="1"/>
  <c r="AI447"/>
  <c r="AL446"/>
  <c r="AK446" s="1"/>
  <c r="AI446"/>
  <c r="AL445"/>
  <c r="AK445" s="1"/>
  <c r="AI445"/>
  <c r="AL444"/>
  <c r="AK444" s="1"/>
  <c r="AI444"/>
  <c r="AL443"/>
  <c r="AK443" s="1"/>
  <c r="AI443"/>
  <c r="AL442"/>
  <c r="AK442" s="1"/>
  <c r="AI442"/>
  <c r="AL441"/>
  <c r="AK441" s="1"/>
  <c r="AI441"/>
  <c r="AL440"/>
  <c r="AJ441" l="1"/>
  <c r="AJ442"/>
  <c r="AJ443"/>
  <c r="AJ444"/>
  <c r="AJ445"/>
  <c r="AJ446"/>
  <c r="AJ447"/>
  <c r="AJ448"/>
  <c r="AJ449"/>
  <c r="AJ450"/>
  <c r="AJ451"/>
  <c r="AJ452"/>
  <c r="AJ453"/>
  <c r="AJ454"/>
  <c r="AJ455"/>
  <c r="AJ456"/>
  <c r="AJ457"/>
  <c r="AJ458"/>
  <c r="AK440"/>
  <c r="AI440"/>
  <c r="AL439"/>
  <c r="AK439" s="1"/>
  <c r="AI439"/>
  <c r="AL438"/>
  <c r="AK438" s="1"/>
  <c r="AI438"/>
  <c r="AL437"/>
  <c r="AK437" s="1"/>
  <c r="AI437"/>
  <c r="AL436"/>
  <c r="AK436" s="1"/>
  <c r="AI436"/>
  <c r="AL435"/>
  <c r="AK435" s="1"/>
  <c r="AI435"/>
  <c r="AL434"/>
  <c r="AK434" s="1"/>
  <c r="AI434"/>
  <c r="AL433"/>
  <c r="AK433" s="1"/>
  <c r="AI433"/>
  <c r="AL432"/>
  <c r="AK432" s="1"/>
  <c r="AI432"/>
  <c r="AL431"/>
  <c r="AK431" s="1"/>
  <c r="AI431"/>
  <c r="AL430"/>
  <c r="AK430" s="1"/>
  <c r="AI430"/>
  <c r="AL429"/>
  <c r="AK429" s="1"/>
  <c r="AI429"/>
  <c r="AL428"/>
  <c r="AK428" s="1"/>
  <c r="AI428"/>
  <c r="AL427"/>
  <c r="AK427" s="1"/>
  <c r="AI427"/>
  <c r="AL426"/>
  <c r="AK426" s="1"/>
  <c r="AI426"/>
  <c r="AL425"/>
  <c r="AK425" s="1"/>
  <c r="AI425"/>
  <c r="AL424"/>
  <c r="AK424" s="1"/>
  <c r="AJ424" s="1"/>
  <c r="AI424"/>
  <c r="AL423"/>
  <c r="AK423" s="1"/>
  <c r="AJ423" s="1"/>
  <c r="AI423"/>
  <c r="AL422"/>
  <c r="AK422" s="1"/>
  <c r="AJ422" s="1"/>
  <c r="AI422"/>
  <c r="AL421"/>
  <c r="AK421" s="1"/>
  <c r="AJ421" s="1"/>
  <c r="AI421"/>
  <c r="AL420"/>
  <c r="AK420" s="1"/>
  <c r="AJ420" s="1"/>
  <c r="AI420"/>
  <c r="AL419"/>
  <c r="AK419" s="1"/>
  <c r="AJ419" s="1"/>
  <c r="AI419"/>
  <c r="AL418"/>
  <c r="AK418" s="1"/>
  <c r="AJ418" s="1"/>
  <c r="AI418"/>
  <c r="AL417"/>
  <c r="AK417" s="1"/>
  <c r="AJ417" s="1"/>
  <c r="AI417"/>
  <c r="AL416"/>
  <c r="AK416" s="1"/>
  <c r="AJ416" s="1"/>
  <c r="AI416"/>
  <c r="AL415"/>
  <c r="AK415" s="1"/>
  <c r="AJ415" s="1"/>
  <c r="AI415"/>
  <c r="AL414"/>
  <c r="AK414" s="1"/>
  <c r="AJ414" s="1"/>
  <c r="AI414"/>
  <c r="AL413"/>
  <c r="AK413" s="1"/>
  <c r="AJ413" s="1"/>
  <c r="AI413"/>
  <c r="AL412"/>
  <c r="AK412" s="1"/>
  <c r="AJ412" s="1"/>
  <c r="AI412"/>
  <c r="AL411"/>
  <c r="AK411" s="1"/>
  <c r="AJ411" s="1"/>
  <c r="AI411"/>
  <c r="AL410"/>
  <c r="AK410" s="1"/>
  <c r="AJ410" s="1"/>
  <c r="AI410"/>
  <c r="AL409"/>
  <c r="AK409" s="1"/>
  <c r="AJ409" s="1"/>
  <c r="AI409"/>
  <c r="AL408"/>
  <c r="AK408" s="1"/>
  <c r="AJ408" s="1"/>
  <c r="AI408"/>
  <c r="AL407"/>
  <c r="AK407" s="1"/>
  <c r="AJ407" s="1"/>
  <c r="AI407"/>
  <c r="AL406"/>
  <c r="AK406" s="1"/>
  <c r="AJ406" s="1"/>
  <c r="AI406"/>
  <c r="AL405"/>
  <c r="AK405" s="1"/>
  <c r="AJ405" s="1"/>
  <c r="AI405"/>
  <c r="AL404"/>
  <c r="AK404" s="1"/>
  <c r="AJ404" s="1"/>
  <c r="AI404"/>
  <c r="AL403"/>
  <c r="AK403" s="1"/>
  <c r="AJ403" s="1"/>
  <c r="AI403"/>
  <c r="AL402"/>
  <c r="AK402" s="1"/>
  <c r="AJ402" s="1"/>
  <c r="AI402"/>
  <c r="AL401"/>
  <c r="AK401" s="1"/>
  <c r="AJ401" s="1"/>
  <c r="AI401"/>
  <c r="AL400"/>
  <c r="AK400" s="1"/>
  <c r="AJ400" s="1"/>
  <c r="AI400"/>
  <c r="AL399"/>
  <c r="AK399" s="1"/>
  <c r="AJ399" s="1"/>
  <c r="AI399"/>
  <c r="AL398"/>
  <c r="AK398" s="1"/>
  <c r="AJ398" s="1"/>
  <c r="AI398"/>
  <c r="AL397"/>
  <c r="AK397" s="1"/>
  <c r="AJ397" s="1"/>
  <c r="AI397"/>
  <c r="AL396"/>
  <c r="AK396" s="1"/>
  <c r="AJ396" s="1"/>
  <c r="AI396"/>
  <c r="AL395"/>
  <c r="AK395" s="1"/>
  <c r="AJ395" s="1"/>
  <c r="AI395"/>
  <c r="AL394"/>
  <c r="AK394" s="1"/>
  <c r="AJ394" s="1"/>
  <c r="AI394"/>
  <c r="AL393"/>
  <c r="AK393" s="1"/>
  <c r="AJ393" s="1"/>
  <c r="AI393"/>
  <c r="AL392"/>
  <c r="AK392" s="1"/>
  <c r="AJ392" s="1"/>
  <c r="AI392"/>
  <c r="AL391"/>
  <c r="AK391" s="1"/>
  <c r="AJ391" s="1"/>
  <c r="AI391"/>
  <c r="AL390"/>
  <c r="AK390" s="1"/>
  <c r="AJ390" s="1"/>
  <c r="AI390"/>
  <c r="AL389"/>
  <c r="AK389" s="1"/>
  <c r="AJ389" s="1"/>
  <c r="AI389"/>
  <c r="AL388"/>
  <c r="AK388" s="1"/>
  <c r="AJ388" s="1"/>
  <c r="AI388"/>
  <c r="AL387"/>
  <c r="AK387" s="1"/>
  <c r="AJ387" s="1"/>
  <c r="AI387"/>
  <c r="AL386"/>
  <c r="AK386" s="1"/>
  <c r="AJ386" s="1"/>
  <c r="AI386"/>
  <c r="AL385"/>
  <c r="AK385" s="1"/>
  <c r="AJ385" s="1"/>
  <c r="AI385"/>
  <c r="AL384"/>
  <c r="AK384" s="1"/>
  <c r="AJ384" s="1"/>
  <c r="AI384"/>
  <c r="AL383"/>
  <c r="AK383" s="1"/>
  <c r="AJ383" s="1"/>
  <c r="AI383"/>
  <c r="AL382"/>
  <c r="AK382" s="1"/>
  <c r="AJ382" s="1"/>
  <c r="AI382"/>
  <c r="AL381"/>
  <c r="AK381" s="1"/>
  <c r="AJ381" s="1"/>
  <c r="AI381"/>
  <c r="AL380"/>
  <c r="AK380" s="1"/>
  <c r="AJ380" s="1"/>
  <c r="AI380"/>
  <c r="AL379"/>
  <c r="AK379" s="1"/>
  <c r="AJ379" s="1"/>
  <c r="AI379"/>
  <c r="AL378"/>
  <c r="AK378" s="1"/>
  <c r="AJ378" s="1"/>
  <c r="AI378"/>
  <c r="AL377"/>
  <c r="AK377" s="1"/>
  <c r="AJ377" s="1"/>
  <c r="AI377"/>
  <c r="AL376"/>
  <c r="AK376" s="1"/>
  <c r="AJ376" s="1"/>
  <c r="AI376"/>
  <c r="AL375"/>
  <c r="AK375" s="1"/>
  <c r="AJ375" s="1"/>
  <c r="AI375"/>
  <c r="AL374"/>
  <c r="AK374" s="1"/>
  <c r="AJ374" s="1"/>
  <c r="AI374"/>
  <c r="AL373"/>
  <c r="AK373" s="1"/>
  <c r="AJ373" s="1"/>
  <c r="AI373"/>
  <c r="AL372"/>
  <c r="AK372" s="1"/>
  <c r="AJ372" s="1"/>
  <c r="AI372"/>
  <c r="AL371"/>
  <c r="AK371" s="1"/>
  <c r="AJ371" s="1"/>
  <c r="AI371"/>
  <c r="AL370"/>
  <c r="AK370" s="1"/>
  <c r="AJ370" s="1"/>
  <c r="AI370"/>
  <c r="AL369"/>
  <c r="AK369" s="1"/>
  <c r="AJ369" s="1"/>
  <c r="AI369"/>
  <c r="AL368"/>
  <c r="AK368" s="1"/>
  <c r="AJ368" s="1"/>
  <c r="AI368"/>
  <c r="AL367"/>
  <c r="AK367" s="1"/>
  <c r="AJ367" s="1"/>
  <c r="AI367"/>
  <c r="AL366"/>
  <c r="AK366" s="1"/>
  <c r="AJ366" s="1"/>
  <c r="AI366"/>
  <c r="AL365"/>
  <c r="AK365" s="1"/>
  <c r="AJ365" s="1"/>
  <c r="AI365"/>
  <c r="AL364"/>
  <c r="AK364" s="1"/>
  <c r="AJ364" s="1"/>
  <c r="AI364"/>
  <c r="AL363"/>
  <c r="AK363" s="1"/>
  <c r="AJ363" s="1"/>
  <c r="AI363"/>
  <c r="AL362"/>
  <c r="AK362" s="1"/>
  <c r="AJ362" s="1"/>
  <c r="AI362"/>
  <c r="AL361"/>
  <c r="AK361" s="1"/>
  <c r="AJ361" s="1"/>
  <c r="AI361"/>
  <c r="AL360"/>
  <c r="AK360" s="1"/>
  <c r="AJ360" s="1"/>
  <c r="AI360"/>
  <c r="AL359"/>
  <c r="AK359" s="1"/>
  <c r="AJ359" s="1"/>
  <c r="AI359"/>
  <c r="AL358"/>
  <c r="AK358" s="1"/>
  <c r="AJ358" s="1"/>
  <c r="AI358"/>
  <c r="AL357"/>
  <c r="AK357" s="1"/>
  <c r="AJ357" s="1"/>
  <c r="AI357"/>
  <c r="AL356"/>
  <c r="AK356" s="1"/>
  <c r="AJ356" s="1"/>
  <c r="AI356"/>
  <c r="AL355"/>
  <c r="AK355" s="1"/>
  <c r="AJ355" s="1"/>
  <c r="AI355"/>
  <c r="AL354"/>
  <c r="AK354" s="1"/>
  <c r="AJ354" s="1"/>
  <c r="AI354"/>
  <c r="AL353"/>
  <c r="AK353" s="1"/>
  <c r="AJ353" s="1"/>
  <c r="AI353"/>
  <c r="AL352"/>
  <c r="AK352" s="1"/>
  <c r="AJ352" s="1"/>
  <c r="AI352"/>
  <c r="AL351"/>
  <c r="AK351" s="1"/>
  <c r="AJ351" s="1"/>
  <c r="AI351"/>
  <c r="AL350"/>
  <c r="AK350" s="1"/>
  <c r="AJ350" s="1"/>
  <c r="AI350"/>
  <c r="AL349"/>
  <c r="AK349" s="1"/>
  <c r="AJ349" s="1"/>
  <c r="AI349"/>
  <c r="AL348"/>
  <c r="AK348" s="1"/>
  <c r="AJ348" s="1"/>
  <c r="AI348"/>
  <c r="AL347"/>
  <c r="AK347" s="1"/>
  <c r="AJ347" s="1"/>
  <c r="AI347"/>
  <c r="AL346"/>
  <c r="AK346" s="1"/>
  <c r="AJ346" s="1"/>
  <c r="AI346"/>
  <c r="AL345"/>
  <c r="AK345" s="1"/>
  <c r="AJ345" s="1"/>
  <c r="AI345"/>
  <c r="AL344"/>
  <c r="AK344" s="1"/>
  <c r="AJ344" s="1"/>
  <c r="AI344"/>
  <c r="AL343"/>
  <c r="AK343" s="1"/>
  <c r="AJ343" s="1"/>
  <c r="AI343"/>
  <c r="AL342"/>
  <c r="AK342" s="1"/>
  <c r="AJ342" s="1"/>
  <c r="AI342"/>
  <c r="AL341"/>
  <c r="AK341" s="1"/>
  <c r="AJ341" s="1"/>
  <c r="AI341"/>
  <c r="AL340"/>
  <c r="AK340" s="1"/>
  <c r="AJ340" s="1"/>
  <c r="AI340"/>
  <c r="AL339"/>
  <c r="AK339" s="1"/>
  <c r="AJ339" s="1"/>
  <c r="AI339"/>
  <c r="AL338"/>
  <c r="AK338" s="1"/>
  <c r="AJ338" s="1"/>
  <c r="AI338"/>
  <c r="AL337"/>
  <c r="AK337" s="1"/>
  <c r="AJ337" s="1"/>
  <c r="AI337"/>
  <c r="AL336"/>
  <c r="AK336" s="1"/>
  <c r="AJ336" s="1"/>
  <c r="AI336"/>
  <c r="AL335"/>
  <c r="AK335" s="1"/>
  <c r="AJ335" s="1"/>
  <c r="AI335"/>
  <c r="AL334"/>
  <c r="AK334" s="1"/>
  <c r="AJ334" s="1"/>
  <c r="AI334"/>
  <c r="AL333"/>
  <c r="AK333" s="1"/>
  <c r="AJ333" s="1"/>
  <c r="AI333"/>
  <c r="AL332"/>
  <c r="AK332" s="1"/>
  <c r="AJ332" s="1"/>
  <c r="AI332"/>
  <c r="AL331"/>
  <c r="AK331" s="1"/>
  <c r="AJ331" s="1"/>
  <c r="AI331"/>
  <c r="AL330"/>
  <c r="AK330" s="1"/>
  <c r="AJ330" s="1"/>
  <c r="AI330"/>
  <c r="AL329"/>
  <c r="AK329" s="1"/>
  <c r="AJ329" s="1"/>
  <c r="AI329"/>
  <c r="AL328"/>
  <c r="AK328" s="1"/>
  <c r="AJ328" s="1"/>
  <c r="AI328"/>
  <c r="AL327"/>
  <c r="AK327" s="1"/>
  <c r="AJ327" s="1"/>
  <c r="AI327"/>
  <c r="AL326"/>
  <c r="AK326" s="1"/>
  <c r="AJ326" s="1"/>
  <c r="AI326"/>
  <c r="AL325"/>
  <c r="AK325" s="1"/>
  <c r="AJ325" s="1"/>
  <c r="AI325"/>
  <c r="AL324"/>
  <c r="AK324" s="1"/>
  <c r="AJ324" s="1"/>
  <c r="AI324"/>
  <c r="AL323"/>
  <c r="AK323" s="1"/>
  <c r="AJ323" s="1"/>
  <c r="AI323"/>
  <c r="AL322"/>
  <c r="AK322" s="1"/>
  <c r="AJ322" s="1"/>
  <c r="AI322"/>
  <c r="AL321"/>
  <c r="AK321" s="1"/>
  <c r="AJ321" s="1"/>
  <c r="AI321"/>
  <c r="AL320"/>
  <c r="AK320" s="1"/>
  <c r="AJ320" s="1"/>
  <c r="AI320"/>
  <c r="AL319"/>
  <c r="AK319" s="1"/>
  <c r="AJ319" s="1"/>
  <c r="AI319"/>
  <c r="AL318"/>
  <c r="AK318" s="1"/>
  <c r="AJ318" s="1"/>
  <c r="AI318"/>
  <c r="AL317"/>
  <c r="AK317" s="1"/>
  <c r="AJ317" s="1"/>
  <c r="AI317"/>
  <c r="AL316"/>
  <c r="AK316" s="1"/>
  <c r="AJ316" s="1"/>
  <c r="AI316"/>
  <c r="AL315"/>
  <c r="AK315" s="1"/>
  <c r="AJ315" s="1"/>
  <c r="AI315"/>
  <c r="AL314"/>
  <c r="AK314" s="1"/>
  <c r="AJ314" s="1"/>
  <c r="AI314"/>
  <c r="AL313"/>
  <c r="AK313" s="1"/>
  <c r="AJ313" s="1"/>
  <c r="AI313"/>
  <c r="AL312"/>
  <c r="AK312" s="1"/>
  <c r="AJ312" s="1"/>
  <c r="AI312"/>
  <c r="AL311"/>
  <c r="AK311" s="1"/>
  <c r="AJ311" s="1"/>
  <c r="AI311"/>
  <c r="AL310"/>
  <c r="AK310" s="1"/>
  <c r="AJ310" s="1"/>
  <c r="AI310"/>
  <c r="AL309"/>
  <c r="AK309" s="1"/>
  <c r="AJ309" s="1"/>
  <c r="AI309"/>
  <c r="AL308"/>
  <c r="AK308" s="1"/>
  <c r="AJ308" s="1"/>
  <c r="AI308"/>
  <c r="AL307"/>
  <c r="AK307" s="1"/>
  <c r="AJ307" s="1"/>
  <c r="AI307"/>
  <c r="AL306"/>
  <c r="AK306" s="1"/>
  <c r="AJ306" s="1"/>
  <c r="AI306"/>
  <c r="AL305"/>
  <c r="AK305" s="1"/>
  <c r="AJ305" s="1"/>
  <c r="AI305"/>
  <c r="AL304"/>
  <c r="AK304" s="1"/>
  <c r="AJ304" s="1"/>
  <c r="AI304"/>
  <c r="AL303"/>
  <c r="AK303" s="1"/>
  <c r="AJ303" s="1"/>
  <c r="AI303"/>
  <c r="AL302"/>
  <c r="AK302" s="1"/>
  <c r="AJ302" s="1"/>
  <c r="AI302"/>
  <c r="AL301"/>
  <c r="AK301" s="1"/>
  <c r="AJ301" s="1"/>
  <c r="AI301"/>
  <c r="AL300"/>
  <c r="AK300" s="1"/>
  <c r="AJ300" s="1"/>
  <c r="AI300"/>
  <c r="AL299"/>
  <c r="AK299" s="1"/>
  <c r="AJ299" s="1"/>
  <c r="AI299"/>
  <c r="AL298"/>
  <c r="AK298" s="1"/>
  <c r="AJ298" s="1"/>
  <c r="AI298"/>
  <c r="AL297"/>
  <c r="AK297" s="1"/>
  <c r="AJ297" s="1"/>
  <c r="AI297"/>
  <c r="AL296"/>
  <c r="AK296" s="1"/>
  <c r="AJ296" s="1"/>
  <c r="AI296"/>
  <c r="AL295"/>
  <c r="AK295" s="1"/>
  <c r="AJ295" s="1"/>
  <c r="AI295"/>
  <c r="AL294"/>
  <c r="AK294" s="1"/>
  <c r="AJ294" s="1"/>
  <c r="AI294"/>
  <c r="AL293"/>
  <c r="AK293" s="1"/>
  <c r="AJ293" s="1"/>
  <c r="AI293"/>
  <c r="AL292"/>
  <c r="AK292" s="1"/>
  <c r="AJ292" s="1"/>
  <c r="AI292"/>
  <c r="AL291"/>
  <c r="AK291" s="1"/>
  <c r="AJ291" s="1"/>
  <c r="AI291"/>
  <c r="AL290"/>
  <c r="AK290" s="1"/>
  <c r="AJ290" s="1"/>
  <c r="AI290"/>
  <c r="AL289"/>
  <c r="AK289" s="1"/>
  <c r="AJ289" s="1"/>
  <c r="AI289"/>
  <c r="AL288"/>
  <c r="AK288" s="1"/>
  <c r="AJ288" s="1"/>
  <c r="AI288"/>
  <c r="AL287"/>
  <c r="AK287" s="1"/>
  <c r="AJ287" s="1"/>
  <c r="AI287"/>
  <c r="AL286"/>
  <c r="AK286" s="1"/>
  <c r="AJ286" s="1"/>
  <c r="AI286"/>
  <c r="AL285"/>
  <c r="AK285" s="1"/>
  <c r="AJ285" s="1"/>
  <c r="AI285"/>
  <c r="AL284"/>
  <c r="AK284" s="1"/>
  <c r="AJ284" s="1"/>
  <c r="AI284"/>
  <c r="AL283"/>
  <c r="AK283" s="1"/>
  <c r="AJ283" s="1"/>
  <c r="AI283"/>
  <c r="AL282"/>
  <c r="AK282" s="1"/>
  <c r="AJ282" s="1"/>
  <c r="AI282"/>
  <c r="AL281"/>
  <c r="AK281" s="1"/>
  <c r="AJ281" s="1"/>
  <c r="AI281"/>
  <c r="AL280"/>
  <c r="AK280" s="1"/>
  <c r="AJ280" s="1"/>
  <c r="AI280"/>
  <c r="AL279"/>
  <c r="AK279" s="1"/>
  <c r="AJ279" s="1"/>
  <c r="AI279"/>
  <c r="AL278"/>
  <c r="AK278" s="1"/>
  <c r="AJ278" s="1"/>
  <c r="AI278"/>
  <c r="AL277"/>
  <c r="AK277" s="1"/>
  <c r="AJ277" s="1"/>
  <c r="AI277"/>
  <c r="AL276"/>
  <c r="AK276" s="1"/>
  <c r="AJ276" s="1"/>
  <c r="AI276"/>
  <c r="AL275"/>
  <c r="AK275" s="1"/>
  <c r="AJ275" s="1"/>
  <c r="AI275"/>
  <c r="AL274"/>
  <c r="AK274" s="1"/>
  <c r="AJ274" s="1"/>
  <c r="AI274"/>
  <c r="AL273"/>
  <c r="AK273" s="1"/>
  <c r="AJ273" s="1"/>
  <c r="AI273"/>
  <c r="AL272"/>
  <c r="AK272" s="1"/>
  <c r="AJ272" s="1"/>
  <c r="AI272"/>
  <c r="AL271"/>
  <c r="AK271" s="1"/>
  <c r="AJ271" s="1"/>
  <c r="AI271"/>
  <c r="AL270"/>
  <c r="AK270" s="1"/>
  <c r="AJ270" s="1"/>
  <c r="AI270"/>
  <c r="AL269"/>
  <c r="AK269" s="1"/>
  <c r="AJ269" s="1"/>
  <c r="AI269"/>
  <c r="AL268"/>
  <c r="AK268" s="1"/>
  <c r="AJ268" s="1"/>
  <c r="AI268"/>
  <c r="AL267"/>
  <c r="AK267" s="1"/>
  <c r="AJ267" s="1"/>
  <c r="AI267"/>
  <c r="AL266"/>
  <c r="AK266" s="1"/>
  <c r="AJ266" s="1"/>
  <c r="AI266"/>
  <c r="AL265"/>
  <c r="AK265" s="1"/>
  <c r="AJ265" s="1"/>
  <c r="AI265"/>
  <c r="AL264"/>
  <c r="AK264" s="1"/>
  <c r="AJ264" s="1"/>
  <c r="AI264"/>
  <c r="AL263"/>
  <c r="AK263" s="1"/>
  <c r="AJ263" s="1"/>
  <c r="AI263"/>
  <c r="AL262"/>
  <c r="AK262" s="1"/>
  <c r="AJ262" s="1"/>
  <c r="AI262"/>
  <c r="AL261"/>
  <c r="AK261" s="1"/>
  <c r="AJ261" s="1"/>
  <c r="AI261"/>
  <c r="AL260"/>
  <c r="AK260" s="1"/>
  <c r="AJ260" s="1"/>
  <c r="AI260"/>
  <c r="AL259"/>
  <c r="AK259" s="1"/>
  <c r="AJ259" s="1"/>
  <c r="AI259"/>
  <c r="AL258"/>
  <c r="AK258" s="1"/>
  <c r="AJ258" s="1"/>
  <c r="AI258"/>
  <c r="AL257"/>
  <c r="AK257" s="1"/>
  <c r="AJ257" s="1"/>
  <c r="AI257"/>
  <c r="AL256"/>
  <c r="AK256" s="1"/>
  <c r="AJ256" s="1"/>
  <c r="AI256"/>
  <c r="AL255"/>
  <c r="AK255" s="1"/>
  <c r="AJ255" s="1"/>
  <c r="AI255"/>
  <c r="AL254"/>
  <c r="AK254" s="1"/>
  <c r="AJ254" s="1"/>
  <c r="AI254"/>
  <c r="AL253"/>
  <c r="AK253" s="1"/>
  <c r="AJ253" s="1"/>
  <c r="AI253"/>
  <c r="AL252"/>
  <c r="AK252" s="1"/>
  <c r="AJ252" s="1"/>
  <c r="AI252"/>
  <c r="AL251"/>
  <c r="AK251" s="1"/>
  <c r="AJ251" s="1"/>
  <c r="AI251"/>
  <c r="AL250"/>
  <c r="AK250" s="1"/>
  <c r="AJ250" s="1"/>
  <c r="AI250"/>
  <c r="AL249"/>
  <c r="AK249" s="1"/>
  <c r="AJ249" s="1"/>
  <c r="AI249"/>
  <c r="AL248"/>
  <c r="AK248" s="1"/>
  <c r="AJ248" s="1"/>
  <c r="AI248"/>
  <c r="AL247"/>
  <c r="AK247" s="1"/>
  <c r="AJ247" s="1"/>
  <c r="AI247"/>
  <c r="AL246"/>
  <c r="AK246" s="1"/>
  <c r="AJ246" s="1"/>
  <c r="AI246"/>
  <c r="AL245"/>
  <c r="AK245" s="1"/>
  <c r="AJ245" s="1"/>
  <c r="AI245"/>
  <c r="AL244"/>
  <c r="AK244" s="1"/>
  <c r="AJ244" s="1"/>
  <c r="AI244"/>
  <c r="AL243"/>
  <c r="AK243" s="1"/>
  <c r="AJ243" s="1"/>
  <c r="AI243"/>
  <c r="AL242"/>
  <c r="AK242" s="1"/>
  <c r="AJ242" s="1"/>
  <c r="AI242"/>
  <c r="AL241"/>
  <c r="AK241" s="1"/>
  <c r="AJ241" s="1"/>
  <c r="AI241"/>
  <c r="AL240"/>
  <c r="AK240" s="1"/>
  <c r="AJ240" s="1"/>
  <c r="AI240"/>
  <c r="AL239"/>
  <c r="AK239" s="1"/>
  <c r="AJ239" s="1"/>
  <c r="AI239"/>
  <c r="AL238"/>
  <c r="AK238" s="1"/>
  <c r="AJ238" s="1"/>
  <c r="AI238"/>
  <c r="AL237"/>
  <c r="AK237" s="1"/>
  <c r="AJ237" s="1"/>
  <c r="AI237"/>
  <c r="AL236"/>
  <c r="AK236" s="1"/>
  <c r="AJ236" s="1"/>
  <c r="AI236"/>
  <c r="AL235"/>
  <c r="AK235" s="1"/>
  <c r="AJ235" s="1"/>
  <c r="AI235"/>
  <c r="AL234"/>
  <c r="AK234" s="1"/>
  <c r="AJ234" s="1"/>
  <c r="AI234"/>
  <c r="AL233"/>
  <c r="AK233" s="1"/>
  <c r="AJ233" s="1"/>
  <c r="AI233"/>
  <c r="AL232"/>
  <c r="AK232" s="1"/>
  <c r="AJ232" s="1"/>
  <c r="AI232"/>
  <c r="AL231"/>
  <c r="AK231" s="1"/>
  <c r="AJ231" s="1"/>
  <c r="AI231"/>
  <c r="AL230"/>
  <c r="AK230" s="1"/>
  <c r="AJ230" s="1"/>
  <c r="AI230"/>
  <c r="AL229"/>
  <c r="AK229" s="1"/>
  <c r="AJ229" s="1"/>
  <c r="AI229"/>
  <c r="AL228"/>
  <c r="AK228" s="1"/>
  <c r="AJ228" s="1"/>
  <c r="AI228"/>
  <c r="AL227"/>
  <c r="AK227" s="1"/>
  <c r="AJ227" s="1"/>
  <c r="AI227"/>
  <c r="AL226"/>
  <c r="AK226" s="1"/>
  <c r="AJ226" s="1"/>
  <c r="AI226"/>
  <c r="AL225"/>
  <c r="AK225" s="1"/>
  <c r="AJ225" s="1"/>
  <c r="AI225"/>
  <c r="AL224"/>
  <c r="AK224" s="1"/>
  <c r="AJ224" s="1"/>
  <c r="AI224"/>
  <c r="AL223"/>
  <c r="AK223" s="1"/>
  <c r="AJ223" s="1"/>
  <c r="AI223"/>
  <c r="AL222"/>
  <c r="AK222" s="1"/>
  <c r="AJ222" s="1"/>
  <c r="AI222"/>
  <c r="AL221"/>
  <c r="AK221" s="1"/>
  <c r="AJ221" s="1"/>
  <c r="AI221"/>
  <c r="AL220"/>
  <c r="AK220" s="1"/>
  <c r="AJ220" s="1"/>
  <c r="AI220"/>
  <c r="AL219"/>
  <c r="AK219" s="1"/>
  <c r="AJ219" s="1"/>
  <c r="AI219"/>
  <c r="AL218"/>
  <c r="AK218" s="1"/>
  <c r="AJ218" s="1"/>
  <c r="AI218"/>
  <c r="AL217"/>
  <c r="AK217" s="1"/>
  <c r="AJ217" s="1"/>
  <c r="AI217"/>
  <c r="AL216"/>
  <c r="AK216" s="1"/>
  <c r="AJ216" s="1"/>
  <c r="AI216"/>
  <c r="AL215"/>
  <c r="AK215" s="1"/>
  <c r="AJ215" s="1"/>
  <c r="AI215"/>
  <c r="AL214"/>
  <c r="AK214" s="1"/>
  <c r="AJ214" s="1"/>
  <c r="AI214"/>
  <c r="AL213"/>
  <c r="AK213" s="1"/>
  <c r="AJ213" s="1"/>
  <c r="AI213"/>
  <c r="AL212"/>
  <c r="AK212" s="1"/>
  <c r="AJ212" s="1"/>
  <c r="AI212"/>
  <c r="AL211"/>
  <c r="AK211" s="1"/>
  <c r="AJ211" s="1"/>
  <c r="AI211"/>
  <c r="AL210"/>
  <c r="AK210" s="1"/>
  <c r="AJ210" s="1"/>
  <c r="AI210"/>
  <c r="AL209"/>
  <c r="AK209" s="1"/>
  <c r="AJ209" s="1"/>
  <c r="AI209"/>
  <c r="AL208"/>
  <c r="AK208" s="1"/>
  <c r="AJ208" s="1"/>
  <c r="AI208"/>
  <c r="AL207"/>
  <c r="AK207" s="1"/>
  <c r="AJ207" s="1"/>
  <c r="AI207"/>
  <c r="AL206"/>
  <c r="AK206" s="1"/>
  <c r="AJ206" s="1"/>
  <c r="AI206"/>
  <c r="AL205"/>
  <c r="AK205" s="1"/>
  <c r="AJ205" s="1"/>
  <c r="AI205"/>
  <c r="AL204"/>
  <c r="AK204" s="1"/>
  <c r="AJ204" s="1"/>
  <c r="AI204"/>
  <c r="AL203"/>
  <c r="AK203" s="1"/>
  <c r="AJ203" s="1"/>
  <c r="AI203"/>
  <c r="AL202"/>
  <c r="AK202" s="1"/>
  <c r="AJ202" s="1"/>
  <c r="AI202"/>
  <c r="AL201"/>
  <c r="AK201" s="1"/>
  <c r="AJ201" s="1"/>
  <c r="AI201"/>
  <c r="AL200"/>
  <c r="AK200" s="1"/>
  <c r="AJ200" s="1"/>
  <c r="AI200"/>
  <c r="AL199"/>
  <c r="AK199" s="1"/>
  <c r="AJ199" s="1"/>
  <c r="AI199"/>
  <c r="AL198"/>
  <c r="AK198" s="1"/>
  <c r="AJ198" s="1"/>
  <c r="AI198"/>
  <c r="AL197"/>
  <c r="AK197" s="1"/>
  <c r="AJ197" s="1"/>
  <c r="AI197"/>
  <c r="AL196"/>
  <c r="AK196" s="1"/>
  <c r="AJ196" s="1"/>
  <c r="AI196"/>
  <c r="AL195"/>
  <c r="AK195" s="1"/>
  <c r="AJ195" s="1"/>
  <c r="AI195"/>
  <c r="AL194"/>
  <c r="AK194" s="1"/>
  <c r="AJ194" s="1"/>
  <c r="AI194"/>
  <c r="AL193"/>
  <c r="AK193" s="1"/>
  <c r="AJ193" s="1"/>
  <c r="AI193"/>
  <c r="AL192"/>
  <c r="AK192" s="1"/>
  <c r="AJ192" s="1"/>
  <c r="AI192"/>
  <c r="AL191"/>
  <c r="AK191" s="1"/>
  <c r="AJ191" s="1"/>
  <c r="AI191"/>
  <c r="AL190"/>
  <c r="AK190" s="1"/>
  <c r="AJ190" s="1"/>
  <c r="AI190"/>
  <c r="AL189"/>
  <c r="AK189" s="1"/>
  <c r="AJ189" s="1"/>
  <c r="AI189"/>
  <c r="AL188"/>
  <c r="AK188" s="1"/>
  <c r="AJ188" s="1"/>
  <c r="AI188"/>
  <c r="AL187"/>
  <c r="AK187" s="1"/>
  <c r="AJ187" s="1"/>
  <c r="AI187"/>
  <c r="AL186"/>
  <c r="AK186" s="1"/>
  <c r="AJ186" s="1"/>
  <c r="AI186"/>
  <c r="AL185"/>
  <c r="AK185" s="1"/>
  <c r="AJ185" s="1"/>
  <c r="AI185"/>
  <c r="AL184"/>
  <c r="AK184" s="1"/>
  <c r="AJ184" s="1"/>
  <c r="AI184"/>
  <c r="AL183"/>
  <c r="AK183" s="1"/>
  <c r="AJ183" s="1"/>
  <c r="AI183"/>
  <c r="AL182"/>
  <c r="AK182" s="1"/>
  <c r="AJ182" s="1"/>
  <c r="AI182"/>
  <c r="AL181"/>
  <c r="AK181" s="1"/>
  <c r="AJ181" s="1"/>
  <c r="AI181"/>
  <c r="AL180"/>
  <c r="AK180" s="1"/>
  <c r="AJ180" s="1"/>
  <c r="AI180"/>
  <c r="AL179"/>
  <c r="AK179" s="1"/>
  <c r="AJ179" s="1"/>
  <c r="AI179"/>
  <c r="AL178"/>
  <c r="AK178" s="1"/>
  <c r="AJ178" s="1"/>
  <c r="AI178"/>
  <c r="AL177"/>
  <c r="AK177" s="1"/>
  <c r="AJ177" s="1"/>
  <c r="AI177"/>
  <c r="AL176"/>
  <c r="AK176" s="1"/>
  <c r="AJ176" s="1"/>
  <c r="AI176"/>
  <c r="AL175"/>
  <c r="AK175" s="1"/>
  <c r="AJ175" s="1"/>
  <c r="AI175"/>
  <c r="AL174"/>
  <c r="AK174" s="1"/>
  <c r="AJ174" s="1"/>
  <c r="AI174"/>
  <c r="AL173"/>
  <c r="AK173" s="1"/>
  <c r="AJ173" s="1"/>
  <c r="AI173"/>
  <c r="AL172"/>
  <c r="AK172" s="1"/>
  <c r="AJ172" s="1"/>
  <c r="AI172"/>
  <c r="AL171"/>
  <c r="AK171" s="1"/>
  <c r="AJ171" s="1"/>
  <c r="AI171"/>
  <c r="AL170"/>
  <c r="AK170" s="1"/>
  <c r="AJ170" s="1"/>
  <c r="AI170"/>
  <c r="AL169"/>
  <c r="AK169" s="1"/>
  <c r="AJ169" s="1"/>
  <c r="AI169"/>
  <c r="AL168"/>
  <c r="AK168" s="1"/>
  <c r="AJ168" s="1"/>
  <c r="AI168"/>
  <c r="AL167"/>
  <c r="AK167" s="1"/>
  <c r="AJ167" s="1"/>
  <c r="AI167"/>
  <c r="AL166"/>
  <c r="AK166" s="1"/>
  <c r="AJ166" s="1"/>
  <c r="AI166"/>
  <c r="AL165"/>
  <c r="AK165" s="1"/>
  <c r="AJ165" s="1"/>
  <c r="AI165"/>
  <c r="AL164"/>
  <c r="AK164" s="1"/>
  <c r="AJ164" s="1"/>
  <c r="AI164"/>
  <c r="AL163"/>
  <c r="AK163" s="1"/>
  <c r="AJ163" s="1"/>
  <c r="AI163"/>
  <c r="AL162"/>
  <c r="AK162" s="1"/>
  <c r="AJ162" s="1"/>
  <c r="AI162"/>
  <c r="AL161"/>
  <c r="AK161" s="1"/>
  <c r="AJ161" s="1"/>
  <c r="AI161"/>
  <c r="AL160"/>
  <c r="AK160" s="1"/>
  <c r="AJ160" s="1"/>
  <c r="AI160"/>
  <c r="AL159"/>
  <c r="AK159" s="1"/>
  <c r="AJ159" s="1"/>
  <c r="AI159"/>
  <c r="AL158"/>
  <c r="AK158" s="1"/>
  <c r="AJ158" s="1"/>
  <c r="AI158"/>
  <c r="AL157"/>
  <c r="AK157" s="1"/>
  <c r="AJ157" s="1"/>
  <c r="AI157"/>
  <c r="AL156"/>
  <c r="AK156" s="1"/>
  <c r="AJ156" s="1"/>
  <c r="AI156"/>
  <c r="AL155"/>
  <c r="AK155" s="1"/>
  <c r="AJ155" s="1"/>
  <c r="AI155"/>
  <c r="AL154"/>
  <c r="AK154" s="1"/>
  <c r="AJ154" s="1"/>
  <c r="AI154"/>
  <c r="AL153"/>
  <c r="AK153" s="1"/>
  <c r="AJ153" s="1"/>
  <c r="AI153"/>
  <c r="AL152"/>
  <c r="AK152" s="1"/>
  <c r="AJ152" s="1"/>
  <c r="AI152"/>
  <c r="AL151"/>
  <c r="AK151" s="1"/>
  <c r="AJ151" s="1"/>
  <c r="AI151"/>
  <c r="AL150"/>
  <c r="AK150" s="1"/>
  <c r="AJ150" s="1"/>
  <c r="AI150"/>
  <c r="AL149"/>
  <c r="AK149" s="1"/>
  <c r="AJ149" s="1"/>
  <c r="AI149"/>
  <c r="AL148"/>
  <c r="AK148" s="1"/>
  <c r="AJ148" s="1"/>
  <c r="AI148"/>
  <c r="AL147"/>
  <c r="AK147" s="1"/>
  <c r="AJ147" s="1"/>
  <c r="AI147"/>
  <c r="AL146"/>
  <c r="AK146" s="1"/>
  <c r="AJ146" s="1"/>
  <c r="AI146"/>
  <c r="AL145"/>
  <c r="AK145" s="1"/>
  <c r="AJ145" s="1"/>
  <c r="AI145"/>
  <c r="AL144"/>
  <c r="AK144" s="1"/>
  <c r="AJ144" s="1"/>
  <c r="AI144"/>
  <c r="AL143"/>
  <c r="AK143" s="1"/>
  <c r="AJ143" s="1"/>
  <c r="AI143"/>
  <c r="AL142"/>
  <c r="AK142" s="1"/>
  <c r="AJ142" s="1"/>
  <c r="AI142"/>
  <c r="AL141"/>
  <c r="AK141" s="1"/>
  <c r="AJ141" s="1"/>
  <c r="AI141"/>
  <c r="AL140"/>
  <c r="AK140" s="1"/>
  <c r="AJ140" s="1"/>
  <c r="AI140"/>
  <c r="AL139"/>
  <c r="AK139" s="1"/>
  <c r="AJ139" s="1"/>
  <c r="AI139"/>
  <c r="AL138"/>
  <c r="AK138" s="1"/>
  <c r="AJ138" s="1"/>
  <c r="AI138"/>
  <c r="AL137"/>
  <c r="AK137" s="1"/>
  <c r="AJ137" s="1"/>
  <c r="AI137"/>
  <c r="AL136"/>
  <c r="AK136" s="1"/>
  <c r="AJ136" s="1"/>
  <c r="AI136"/>
  <c r="AL135"/>
  <c r="AK135" s="1"/>
  <c r="AJ135" s="1"/>
  <c r="AI135"/>
  <c r="AL134"/>
  <c r="AK134" s="1"/>
  <c r="AJ134" s="1"/>
  <c r="AI134"/>
  <c r="AL133"/>
  <c r="AK133" s="1"/>
  <c r="AJ133" s="1"/>
  <c r="AI133"/>
  <c r="AL132"/>
  <c r="AK132" s="1"/>
  <c r="AJ132" s="1"/>
  <c r="AI132"/>
  <c r="AL131"/>
  <c r="AK131" s="1"/>
  <c r="AJ131" s="1"/>
  <c r="AI131"/>
  <c r="AL130"/>
  <c r="AK130" s="1"/>
  <c r="AJ130" s="1"/>
  <c r="AI130"/>
  <c r="AL129"/>
  <c r="AK129" s="1"/>
  <c r="AJ129" s="1"/>
  <c r="AI129"/>
  <c r="AL128"/>
  <c r="AK128" s="1"/>
  <c r="AJ128" s="1"/>
  <c r="AI128"/>
  <c r="AL127"/>
  <c r="AK127" s="1"/>
  <c r="AJ127" s="1"/>
  <c r="AI127"/>
  <c r="AL126"/>
  <c r="AK126" s="1"/>
  <c r="AJ126" s="1"/>
  <c r="AI126"/>
  <c r="AL125"/>
  <c r="AK125" s="1"/>
  <c r="AJ125" s="1"/>
  <c r="AI125"/>
  <c r="AL124"/>
  <c r="AK124" s="1"/>
  <c r="AJ124" s="1"/>
  <c r="AI124"/>
  <c r="AJ425" l="1"/>
  <c r="AJ426"/>
  <c r="AJ427"/>
  <c r="AJ428"/>
  <c r="AJ429"/>
  <c r="AJ430"/>
  <c r="AJ431"/>
  <c r="AJ432"/>
  <c r="AJ433"/>
  <c r="AJ434"/>
  <c r="AJ435"/>
  <c r="AJ436"/>
  <c r="AJ437"/>
  <c r="AJ438"/>
  <c r="AJ439"/>
  <c r="AJ440"/>
  <c r="AL123"/>
  <c r="AK123" s="1"/>
  <c r="AI123"/>
  <c r="AL122"/>
  <c r="AK122" s="1"/>
  <c r="AI122"/>
  <c r="AL121"/>
  <c r="AK121" s="1"/>
  <c r="AI121"/>
  <c r="AL120"/>
  <c r="AK120" s="1"/>
  <c r="AI120"/>
  <c r="AL119"/>
  <c r="AK119" s="1"/>
  <c r="AI119"/>
  <c r="AL118"/>
  <c r="AK118" s="1"/>
  <c r="AI118"/>
  <c r="AL117"/>
  <c r="AK117" s="1"/>
  <c r="AI117"/>
  <c r="AL116"/>
  <c r="AK116" s="1"/>
  <c r="AI116"/>
  <c r="AL115"/>
  <c r="AK115" s="1"/>
  <c r="AI115"/>
  <c r="AL114"/>
  <c r="AK114" s="1"/>
  <c r="AI114"/>
  <c r="AL113"/>
  <c r="AK113" s="1"/>
  <c r="AI113"/>
  <c r="AL112"/>
  <c r="AK112" s="1"/>
  <c r="AI112"/>
  <c r="AL111"/>
  <c r="AK111" s="1"/>
  <c r="AI111"/>
  <c r="AL110"/>
  <c r="AK110" s="1"/>
  <c r="AI110"/>
  <c r="AL109"/>
  <c r="AK109" s="1"/>
  <c r="AI109"/>
  <c r="AL108"/>
  <c r="AK108" s="1"/>
  <c r="AI108"/>
  <c r="AL107"/>
  <c r="AK107" s="1"/>
  <c r="AI107"/>
  <c r="AL106"/>
  <c r="AK106" s="1"/>
  <c r="AJ106" s="1"/>
  <c r="AI106"/>
  <c r="AL105"/>
  <c r="AK105" s="1"/>
  <c r="AJ105" s="1"/>
  <c r="AI105"/>
  <c r="AL104"/>
  <c r="AK104" s="1"/>
  <c r="AJ104" s="1"/>
  <c r="AI104"/>
  <c r="AL103"/>
  <c r="AK103" s="1"/>
  <c r="AJ103" s="1"/>
  <c r="AI103"/>
  <c r="AL102"/>
  <c r="AK102" s="1"/>
  <c r="AJ102" s="1"/>
  <c r="AI102"/>
  <c r="AL101"/>
  <c r="AK101" s="1"/>
  <c r="AJ101" s="1"/>
  <c r="AI101"/>
  <c r="AL100"/>
  <c r="AK100" s="1"/>
  <c r="AJ100" s="1"/>
  <c r="AI100"/>
  <c r="AL99"/>
  <c r="AK99" s="1"/>
  <c r="AJ99" s="1"/>
  <c r="AI99"/>
  <c r="AL98"/>
  <c r="AK98" s="1"/>
  <c r="AJ98" s="1"/>
  <c r="AI98"/>
  <c r="AL97"/>
  <c r="AK97" s="1"/>
  <c r="AJ97" s="1"/>
  <c r="AI97"/>
  <c r="AL96"/>
  <c r="AK96" s="1"/>
  <c r="AJ96" s="1"/>
  <c r="AI96"/>
  <c r="AL95"/>
  <c r="AK95" s="1"/>
  <c r="AJ95" s="1"/>
  <c r="AI95"/>
  <c r="AL94"/>
  <c r="AK94" s="1"/>
  <c r="AJ94" s="1"/>
  <c r="AI94"/>
  <c r="AL93"/>
  <c r="AK93" s="1"/>
  <c r="AJ93" s="1"/>
  <c r="AI93"/>
  <c r="AL92"/>
  <c r="AK92" s="1"/>
  <c r="AJ92" s="1"/>
  <c r="AI92"/>
  <c r="AL91"/>
  <c r="AK91" s="1"/>
  <c r="AJ91" s="1"/>
  <c r="AI91"/>
  <c r="AL90"/>
  <c r="AK90" s="1"/>
  <c r="AJ90" s="1"/>
  <c r="AI90"/>
  <c r="AL89"/>
  <c r="AK89" s="1"/>
  <c r="AJ89" s="1"/>
  <c r="AI89"/>
  <c r="AL88"/>
  <c r="AK88" s="1"/>
  <c r="AJ88" s="1"/>
  <c r="AI88"/>
  <c r="AL87"/>
  <c r="AK87" s="1"/>
  <c r="AJ87" s="1"/>
  <c r="AI87"/>
  <c r="AL86"/>
  <c r="AK86" s="1"/>
  <c r="AJ86" s="1"/>
  <c r="AI86"/>
  <c r="AL85"/>
  <c r="AK85" s="1"/>
  <c r="AJ85" s="1"/>
  <c r="AI85"/>
  <c r="AL84"/>
  <c r="AK84" s="1"/>
  <c r="AJ84" s="1"/>
  <c r="AI84"/>
  <c r="AJ107" l="1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L83"/>
  <c r="AK83" s="1"/>
  <c r="AJ83" s="1"/>
  <c r="AI83"/>
  <c r="AL82"/>
  <c r="AK82" s="1"/>
  <c r="AJ82" s="1"/>
  <c r="AI82"/>
  <c r="AL81"/>
  <c r="AK81" s="1"/>
  <c r="AJ81" s="1"/>
  <c r="AI81"/>
  <c r="AL80"/>
  <c r="AK80" s="1"/>
  <c r="AJ80" s="1"/>
  <c r="AI80"/>
  <c r="AL79"/>
  <c r="AK79" s="1"/>
  <c r="AJ79" s="1"/>
  <c r="AI79"/>
  <c r="AL78"/>
  <c r="AK78" s="1"/>
  <c r="AJ78" s="1"/>
  <c r="AI78"/>
  <c r="AL77"/>
  <c r="AK77" s="1"/>
  <c r="AJ77" s="1"/>
  <c r="AI77"/>
  <c r="AL76"/>
  <c r="AK76" s="1"/>
  <c r="AJ76" s="1"/>
  <c r="AI76"/>
  <c r="AL75"/>
  <c r="AK75" s="1"/>
  <c r="AJ75" s="1"/>
  <c r="AI75"/>
  <c r="AL74"/>
  <c r="AK74" s="1"/>
  <c r="AJ74" s="1"/>
  <c r="AI74"/>
  <c r="AL73"/>
  <c r="AK73" s="1"/>
  <c r="AJ73" s="1"/>
  <c r="AI73"/>
  <c r="AL72"/>
  <c r="AK72" s="1"/>
  <c r="AJ72" s="1"/>
  <c r="AI72"/>
  <c r="AL71"/>
  <c r="AK71" s="1"/>
  <c r="AJ71" s="1"/>
  <c r="AI71"/>
  <c r="AL70"/>
  <c r="AK70" s="1"/>
  <c r="AJ70" s="1"/>
  <c r="AI70"/>
  <c r="AL69"/>
  <c r="AK69" s="1"/>
  <c r="AJ69" s="1"/>
  <c r="AI69"/>
  <c r="AL68"/>
  <c r="AK68" s="1"/>
  <c r="AJ68" s="1"/>
  <c r="AI68"/>
  <c r="AL67"/>
  <c r="AK67" s="1"/>
  <c r="AJ67" s="1"/>
  <c r="AI67"/>
  <c r="AL66"/>
  <c r="AK66" s="1"/>
  <c r="AJ66" s="1"/>
  <c r="AI66"/>
  <c r="AL65"/>
  <c r="AK65" s="1"/>
  <c r="AJ65" s="1"/>
  <c r="AI65"/>
  <c r="AL64"/>
  <c r="AK64" s="1"/>
  <c r="AJ64" s="1"/>
  <c r="AI64"/>
  <c r="AL63"/>
  <c r="AK63" s="1"/>
  <c r="AJ63" s="1"/>
  <c r="AI63"/>
  <c r="AL62"/>
  <c r="AK62" s="1"/>
  <c r="AJ62" s="1"/>
  <c r="AI62"/>
  <c r="AL61"/>
  <c r="AK61" s="1"/>
  <c r="AJ61" s="1"/>
  <c r="AI61"/>
  <c r="AL60"/>
  <c r="AK60" s="1"/>
  <c r="AJ60" s="1"/>
  <c r="AI60"/>
  <c r="AL59"/>
  <c r="AK59" s="1"/>
  <c r="AJ59" s="1"/>
  <c r="AI59"/>
  <c r="AL58"/>
  <c r="AK58" s="1"/>
  <c r="AJ58" s="1"/>
  <c r="AI58"/>
  <c r="AL57"/>
  <c r="AK57" s="1"/>
  <c r="AJ57" s="1"/>
  <c r="AI57"/>
  <c r="AL56"/>
  <c r="AK56" s="1"/>
  <c r="AJ56" s="1"/>
  <c r="AI56"/>
  <c r="AL55"/>
  <c r="AK55" s="1"/>
  <c r="AJ55" s="1"/>
  <c r="AI55"/>
  <c r="AL54"/>
  <c r="AK54" s="1"/>
  <c r="AJ54" s="1"/>
  <c r="AI54"/>
  <c r="AL53"/>
  <c r="AK53" s="1"/>
  <c r="AJ53" s="1"/>
  <c r="AI53"/>
  <c r="AL52"/>
  <c r="AK52" s="1"/>
  <c r="AJ52" s="1"/>
  <c r="AI52"/>
  <c r="AL51"/>
  <c r="AK51" s="1"/>
  <c r="AJ51" s="1"/>
  <c r="AI51"/>
  <c r="AL50"/>
  <c r="AK50" s="1"/>
  <c r="AJ50" s="1"/>
  <c r="AI50"/>
  <c r="AL49"/>
  <c r="AK49" s="1"/>
  <c r="AJ49" s="1"/>
  <c r="AI49"/>
  <c r="AL48"/>
  <c r="AK48" s="1"/>
  <c r="AJ48" s="1"/>
  <c r="AI48"/>
  <c r="AL47"/>
  <c r="AK47" s="1"/>
  <c r="AJ47" s="1"/>
  <c r="AI47"/>
  <c r="AL46"/>
  <c r="AK46" s="1"/>
  <c r="AJ46" s="1"/>
  <c r="AI46"/>
  <c r="AL45"/>
  <c r="AK45" s="1"/>
  <c r="AJ45" s="1"/>
  <c r="AI45"/>
  <c r="AL44"/>
  <c r="AK44" s="1"/>
  <c r="AJ44" s="1"/>
  <c r="AI44"/>
  <c r="AL43"/>
  <c r="AK43" s="1"/>
  <c r="AJ43" s="1"/>
  <c r="AI43"/>
  <c r="AL42"/>
  <c r="AK42" s="1"/>
  <c r="AJ42" s="1"/>
  <c r="AI42"/>
  <c r="K42"/>
  <c r="AL41"/>
  <c r="AK41" s="1"/>
  <c r="AI41"/>
  <c r="AL40"/>
  <c r="AK40" s="1"/>
  <c r="AI40"/>
  <c r="X40"/>
  <c r="W40"/>
  <c r="Y40" s="1"/>
  <c r="AL39"/>
  <c r="AK39" s="1"/>
  <c r="AI39"/>
  <c r="X39"/>
  <c r="W39"/>
  <c r="Y39" s="1"/>
  <c r="AL38"/>
  <c r="AK38" s="1"/>
  <c r="AI38"/>
  <c r="X38"/>
  <c r="W38"/>
  <c r="Y38" s="1"/>
  <c r="AL37"/>
  <c r="AK37" s="1"/>
  <c r="AI37"/>
  <c r="X37"/>
  <c r="W37"/>
  <c r="Y37" s="1"/>
  <c r="AL36"/>
  <c r="AK36" s="1"/>
  <c r="AI36"/>
  <c r="X36"/>
  <c r="W36"/>
  <c r="Y36" s="1"/>
  <c r="AL35"/>
  <c r="AK35" s="1"/>
  <c r="AI35"/>
  <c r="AJ36" l="1"/>
  <c r="AJ38"/>
  <c r="AJ40"/>
  <c r="AJ41"/>
  <c r="AJ35"/>
  <c r="AJ37"/>
  <c r="AJ39"/>
  <c r="X35"/>
  <c r="W35"/>
  <c r="AL34"/>
  <c r="AK34" s="1"/>
  <c r="AJ34" s="1"/>
  <c r="AI34"/>
  <c r="AL33"/>
  <c r="AK33" s="1"/>
  <c r="AJ33" s="1"/>
  <c r="AI33"/>
  <c r="AL32"/>
  <c r="AK32" s="1"/>
  <c r="AJ32" s="1"/>
  <c r="AI32"/>
  <c r="AL31"/>
  <c r="AK31" s="1"/>
  <c r="AJ31" s="1"/>
  <c r="AI31"/>
  <c r="AL30"/>
  <c r="AK30" s="1"/>
  <c r="AJ30" s="1"/>
  <c r="AI30"/>
  <c r="AL29"/>
  <c r="AK29" s="1"/>
  <c r="AC30"/>
  <c r="S42" l="1"/>
  <c r="Y35"/>
  <c r="AI29"/>
  <c r="AJ29" s="1"/>
  <c r="AL28"/>
  <c r="AK28" s="1"/>
  <c r="AJ28" s="1"/>
  <c r="AI28"/>
  <c r="AC28"/>
  <c r="AL27"/>
  <c r="AK27" s="1"/>
  <c r="AI27"/>
  <c r="AL26"/>
  <c r="AK26" s="1"/>
  <c r="AI26"/>
  <c r="AL25"/>
  <c r="AK25" s="1"/>
  <c r="AI25"/>
  <c r="AL24"/>
  <c r="AK24" s="1"/>
  <c r="AI24"/>
  <c r="AL23"/>
  <c r="AK23" s="1"/>
  <c r="AI23"/>
  <c r="AL22"/>
  <c r="AK22" s="1"/>
  <c r="AI22"/>
  <c r="AJ22" l="1"/>
  <c r="AJ23"/>
  <c r="AJ24"/>
  <c r="AJ25"/>
  <c r="AJ26"/>
  <c r="AJ27"/>
  <c r="AL21"/>
  <c r="AK21" s="1"/>
  <c r="AI21"/>
  <c r="AJ21" l="1"/>
</calcChain>
</file>

<file path=xl/sharedStrings.xml><?xml version="1.0" encoding="utf-8"?>
<sst xmlns="http://schemas.openxmlformats.org/spreadsheetml/2006/main" count="1177" uniqueCount="968">
  <si>
    <t>Transbordeur combiné</t>
  </si>
  <si>
    <t>J 690</t>
  </si>
  <si>
    <t>J 691</t>
  </si>
  <si>
    <t>Début</t>
  </si>
  <si>
    <t>DATE</t>
  </si>
  <si>
    <t>INTERVENANTS</t>
  </si>
  <si>
    <t>D 200</t>
  </si>
  <si>
    <t>J 660-CHA-721</t>
  </si>
  <si>
    <t>Infrastructure</t>
  </si>
  <si>
    <t>Indéterminé</t>
  </si>
  <si>
    <t>Automate - Informatique</t>
  </si>
  <si>
    <t>A 920</t>
  </si>
  <si>
    <t>COUT TOTAL P.R.</t>
  </si>
  <si>
    <t>F 381</t>
  </si>
  <si>
    <t>F 382</t>
  </si>
  <si>
    <t>B 70</t>
  </si>
  <si>
    <t>Philippe BOURE</t>
  </si>
  <si>
    <t>0 2</t>
  </si>
  <si>
    <t>Ctrl réglementaire</t>
  </si>
  <si>
    <t>Fabrice JOUBIER</t>
  </si>
  <si>
    <t>Manipulateurs de plafonds</t>
  </si>
  <si>
    <t>Aboubacar</t>
  </si>
  <si>
    <t>David BARON</t>
  </si>
  <si>
    <t>coût Unitaire HT</t>
  </si>
  <si>
    <t>SVF</t>
  </si>
  <si>
    <t>D 230</t>
  </si>
  <si>
    <t xml:space="preserve">Table pivotante </t>
  </si>
  <si>
    <t>J 678</t>
  </si>
  <si>
    <t>J 682-029</t>
  </si>
  <si>
    <t>J 678-030</t>
  </si>
  <si>
    <t>J 678-031</t>
  </si>
  <si>
    <t>J 678-032</t>
  </si>
  <si>
    <t>J 678-033</t>
  </si>
  <si>
    <t>J 678-034</t>
  </si>
  <si>
    <t>J 678-035</t>
  </si>
  <si>
    <t>J 678-036</t>
  </si>
  <si>
    <t>J 678-037</t>
  </si>
  <si>
    <t>J 678-038</t>
  </si>
  <si>
    <t>YT</t>
  </si>
  <si>
    <t>CM</t>
  </si>
  <si>
    <t>Arnaud MILTGEN</t>
  </si>
  <si>
    <t>Eric NOTRET</t>
  </si>
  <si>
    <t>David PERRUCHAS</t>
  </si>
  <si>
    <t>Yann ROTHAIS</t>
  </si>
  <si>
    <t>Rodrigue TEHEIUR</t>
  </si>
  <si>
    <t>Stérenn VALET-FIOLLEAU</t>
  </si>
  <si>
    <t>H 481</t>
  </si>
  <si>
    <t>En cours</t>
  </si>
  <si>
    <t>J 661-PSI-017</t>
  </si>
  <si>
    <t>Correctif</t>
  </si>
  <si>
    <t xml:space="preserve">A faire </t>
  </si>
  <si>
    <t>Utilisation anormale</t>
  </si>
  <si>
    <t>Préventif</t>
  </si>
  <si>
    <t>DEFAUT MAJEUR</t>
  </si>
  <si>
    <t>ETAT</t>
  </si>
  <si>
    <t>COMPTE RENDU D'INTERVENTION</t>
  </si>
  <si>
    <t>Fin d'intervention</t>
  </si>
  <si>
    <t>O.T. n°</t>
  </si>
  <si>
    <t>Nom du Demandeur</t>
  </si>
  <si>
    <t>Equipement</t>
  </si>
  <si>
    <t>FICHE D'INTERVENTION DE MAINTENANCE</t>
  </si>
  <si>
    <t>Date</t>
  </si>
  <si>
    <t>Heure</t>
  </si>
  <si>
    <t>MC DAVIS</t>
  </si>
  <si>
    <t>J 661-VPN-009</t>
  </si>
  <si>
    <t>Propreté</t>
  </si>
  <si>
    <t>-</t>
  </si>
  <si>
    <t>DB</t>
  </si>
  <si>
    <t>J 642</t>
  </si>
  <si>
    <t>E 310</t>
  </si>
  <si>
    <t>A 900</t>
  </si>
  <si>
    <t>E 301</t>
  </si>
  <si>
    <t>F 370</t>
  </si>
  <si>
    <t>C 190</t>
  </si>
  <si>
    <t>J 644</t>
  </si>
  <si>
    <t>Scie à panneaux</t>
  </si>
  <si>
    <t>Postes de stockage n°1</t>
  </si>
  <si>
    <t>J 660-GER-663</t>
  </si>
  <si>
    <t>H 491</t>
  </si>
  <si>
    <t>Mickael COCAULT</t>
  </si>
  <si>
    <t>J 660-ELG-668</t>
  </si>
  <si>
    <t>Table de finition des planchers</t>
  </si>
  <si>
    <t>Désignation - référence</t>
  </si>
  <si>
    <t>YR</t>
  </si>
  <si>
    <t>J 660-ESC-677</t>
  </si>
  <si>
    <t>J 660-ESC-678</t>
  </si>
  <si>
    <t>J 660-ESC-679</t>
  </si>
  <si>
    <t>J 660-ESC-680</t>
  </si>
  <si>
    <t>J 660-ESC-682</t>
  </si>
  <si>
    <t>Silvère GARCIA</t>
  </si>
  <si>
    <t>Youri KARPOV</t>
  </si>
  <si>
    <t>J 640</t>
  </si>
  <si>
    <t>Zone Montage</t>
  </si>
  <si>
    <t>Conception</t>
  </si>
  <si>
    <t>Etanchéité</t>
  </si>
  <si>
    <t>Mécanique</t>
  </si>
  <si>
    <t>G 436</t>
  </si>
  <si>
    <t>Table de mise à niveau</t>
  </si>
  <si>
    <t>H 499</t>
  </si>
  <si>
    <t>L'ensemble de la ligne de prod</t>
  </si>
  <si>
    <t>J 681</t>
  </si>
  <si>
    <t>J 673</t>
  </si>
  <si>
    <t>SAMI NOOSAN D30G</t>
  </si>
  <si>
    <t>F 350</t>
  </si>
  <si>
    <t>J 661-SRT-022</t>
  </si>
  <si>
    <t>J 661-DQ1-016</t>
  </si>
  <si>
    <t>J 661-PER-013</t>
  </si>
  <si>
    <t>J 661-MLX-012</t>
  </si>
  <si>
    <t>J 661-SRT-004</t>
  </si>
  <si>
    <t>Gwénaelle BERTHOMIER</t>
  </si>
  <si>
    <t>Jean françois BELNA</t>
  </si>
  <si>
    <t>J 660-ELG-670</t>
  </si>
  <si>
    <t>J 660-MAN-470</t>
  </si>
  <si>
    <t>0 3</t>
  </si>
  <si>
    <t>Pas d'Arrêt ?</t>
  </si>
  <si>
    <t>E 305</t>
  </si>
  <si>
    <t>CRITERE TECHNIQUE</t>
  </si>
  <si>
    <t>SPECIFICATIONS</t>
  </si>
  <si>
    <t>Déréglement</t>
  </si>
  <si>
    <t>Autre</t>
  </si>
  <si>
    <t>J 682-015</t>
  </si>
  <si>
    <t>J 682-018</t>
  </si>
  <si>
    <t>J 682-019</t>
  </si>
  <si>
    <t>J 682-020</t>
  </si>
  <si>
    <t>J 682-024</t>
  </si>
  <si>
    <t>J 682-026</t>
  </si>
  <si>
    <t>J 682-027</t>
  </si>
  <si>
    <t>J 682-028</t>
  </si>
  <si>
    <t>J 671</t>
  </si>
  <si>
    <t>Convoyeur</t>
  </si>
  <si>
    <t>Hervé TILLOY</t>
  </si>
  <si>
    <t>J 682-012</t>
  </si>
  <si>
    <t>J 682-013</t>
  </si>
  <si>
    <t>Positionnement des supports</t>
  </si>
  <si>
    <t>Zone globale Usinage (3)</t>
  </si>
  <si>
    <t>A 931</t>
  </si>
  <si>
    <t>OT recherché n°</t>
  </si>
  <si>
    <t xml:space="preserve">  = dernière semaine éditée</t>
  </si>
  <si>
    <t xml:space="preserve">Portails PRODUCTION </t>
  </si>
  <si>
    <t>Liste Demandeurs</t>
  </si>
  <si>
    <t>Demande d'intervention</t>
  </si>
  <si>
    <t>Sans objet - Aucun</t>
  </si>
  <si>
    <t>J 695</t>
  </si>
  <si>
    <t>J 660-GER-662</t>
  </si>
  <si>
    <t>F 395</t>
  </si>
  <si>
    <t>Sébastien DOUMENC</t>
  </si>
  <si>
    <t>Abandonné</t>
  </si>
  <si>
    <t>Laurent COUEDEL</t>
  </si>
  <si>
    <t>Frédéric DERRIEN</t>
  </si>
  <si>
    <t>J 661-PPU-021</t>
  </si>
  <si>
    <t>E 320</t>
  </si>
  <si>
    <t>J 641</t>
  </si>
  <si>
    <t>Code équipement</t>
  </si>
  <si>
    <t>TYPE D'INTERVENTION</t>
  </si>
  <si>
    <t>TOTAL HEURES</t>
  </si>
  <si>
    <t>H 495</t>
  </si>
  <si>
    <t>Convoyeur pas à pas (court)</t>
  </si>
  <si>
    <t>Convoyeur pas à pas (long)</t>
  </si>
  <si>
    <t>Compresseur n°1</t>
  </si>
  <si>
    <t>Compresseur n°2</t>
  </si>
  <si>
    <t>D 210</t>
  </si>
  <si>
    <t>J 660-MAN-482</t>
  </si>
  <si>
    <t>J 660-MAN-720</t>
  </si>
  <si>
    <t>J 660-MTC-610</t>
  </si>
  <si>
    <t>J 660-MTC-620</t>
  </si>
  <si>
    <t>J 660-PON-630</t>
  </si>
  <si>
    <t>J 660-PRT-651</t>
  </si>
  <si>
    <t>Lubrification</t>
  </si>
  <si>
    <t>J 672</t>
  </si>
  <si>
    <t>B 80</t>
  </si>
  <si>
    <t>Profileuse</t>
  </si>
  <si>
    <t>Bruno GRATIEN</t>
  </si>
  <si>
    <t>Att. Pièces</t>
  </si>
  <si>
    <t>Usure</t>
  </si>
  <si>
    <t>Réglage</t>
  </si>
  <si>
    <t>0 8</t>
  </si>
  <si>
    <t xml:space="preserve">Jointoiement 300/1 </t>
  </si>
  <si>
    <t>Zone 5 postes de jointoiement</t>
  </si>
  <si>
    <t>Chargement tôle</t>
  </si>
  <si>
    <t>Imprimante DATAMAX</t>
  </si>
  <si>
    <t>Robot d'encollage</t>
  </si>
  <si>
    <t>Robot manipulateur</t>
  </si>
  <si>
    <t>A 930</t>
  </si>
  <si>
    <t>J 661-SRT-002</t>
  </si>
  <si>
    <t>Transbordeur basculeur</t>
  </si>
  <si>
    <t>Transbordeur</t>
  </si>
  <si>
    <t xml:space="preserve">Portails EXPEDITION </t>
  </si>
  <si>
    <t xml:space="preserve">Portails RECEPTION </t>
  </si>
  <si>
    <t>Joël RIMAJOU</t>
  </si>
  <si>
    <t>Mohamed LACHGAR</t>
  </si>
  <si>
    <t>Christophe ROBINET</t>
  </si>
  <si>
    <t>François LERAY</t>
  </si>
  <si>
    <t>Nordine LAHMIYAD</t>
  </si>
  <si>
    <t>Electromécanique</t>
  </si>
  <si>
    <t>J 661-VPN-010</t>
  </si>
  <si>
    <t>Manipulateur des supports</t>
  </si>
  <si>
    <t>Manipulateur de cloisons</t>
  </si>
  <si>
    <t>G 431</t>
  </si>
  <si>
    <t>B 31</t>
  </si>
  <si>
    <t>D 220</t>
  </si>
  <si>
    <t xml:space="preserve">Table de chargement manuelle </t>
  </si>
  <si>
    <t xml:space="preserve">Groupe d'aspiration </t>
  </si>
  <si>
    <t>A 910</t>
  </si>
  <si>
    <t>Alimentation</t>
  </si>
  <si>
    <t>Sébastien FORGET</t>
  </si>
  <si>
    <t>Chauffage + aérotherme</t>
  </si>
  <si>
    <t>0 6</t>
  </si>
  <si>
    <t>Poste montage équipement 1</t>
  </si>
  <si>
    <t>Poste montage équipement 2</t>
  </si>
  <si>
    <t>Poste montage équipement 3</t>
  </si>
  <si>
    <t>Poste montage équipement 4</t>
  </si>
  <si>
    <t>Poste montage équipement 5</t>
  </si>
  <si>
    <t>Poste montage équipement 6</t>
  </si>
  <si>
    <t>Poste d'assemblage</t>
  </si>
  <si>
    <t>Table assemblage cabines</t>
  </si>
  <si>
    <t>Zone globale Transfert (4)</t>
  </si>
  <si>
    <t>Logan LANGE</t>
  </si>
  <si>
    <t>B 90</t>
  </si>
  <si>
    <t>Zone globale Encollage (1)</t>
  </si>
  <si>
    <t>Zone globale Stockeur (2)</t>
  </si>
  <si>
    <t>B 40</t>
  </si>
  <si>
    <t>J 660-PRT-654</t>
  </si>
  <si>
    <t>H 460</t>
  </si>
  <si>
    <t>J 660-MCH-732</t>
  </si>
  <si>
    <t>0 5</t>
  </si>
  <si>
    <t>J 661-SRT-003</t>
  </si>
  <si>
    <t>J 660-PAL-665</t>
  </si>
  <si>
    <t>Robot d'usinage</t>
  </si>
  <si>
    <t>Support d'outils</t>
  </si>
  <si>
    <t>Banc de test en eau</t>
  </si>
  <si>
    <t>J 660-CHA-661</t>
  </si>
  <si>
    <t>heures</t>
  </si>
  <si>
    <t>J 660-PRT-705</t>
  </si>
  <si>
    <t>Sureté</t>
  </si>
  <si>
    <t>A 940</t>
  </si>
  <si>
    <t>G 433</t>
  </si>
  <si>
    <t>G 432</t>
  </si>
  <si>
    <t>G 434</t>
  </si>
  <si>
    <t>J 661</t>
  </si>
  <si>
    <t>J 660</t>
  </si>
  <si>
    <t>F 391</t>
  </si>
  <si>
    <t>0 1</t>
  </si>
  <si>
    <t>0 9</t>
  </si>
  <si>
    <t>Cisaille</t>
  </si>
  <si>
    <t>Criticité :</t>
  </si>
  <si>
    <t>Grave</t>
  </si>
  <si>
    <t>Réseau d'aspiration</t>
  </si>
  <si>
    <t>F 396</t>
  </si>
  <si>
    <t>Autre groupe d'aspiration</t>
  </si>
  <si>
    <t>F 380</t>
  </si>
  <si>
    <t>Maxime DAVID</t>
  </si>
  <si>
    <t>Table de finition manuelle</t>
  </si>
  <si>
    <t>J 661-SRT-008</t>
  </si>
  <si>
    <t>escabeau 4 marches</t>
  </si>
  <si>
    <t>Mimoun YAHYAOUI</t>
  </si>
  <si>
    <t>Mohamed SALAA</t>
  </si>
  <si>
    <t>C 100</t>
  </si>
  <si>
    <t>escabeau 6 marches</t>
  </si>
  <si>
    <t>G 410</t>
  </si>
  <si>
    <t>G 400</t>
  </si>
  <si>
    <t>G 420</t>
  </si>
  <si>
    <t>Autom - Inform</t>
  </si>
  <si>
    <t>Autres</t>
  </si>
  <si>
    <t>G 430</t>
  </si>
  <si>
    <t>C 165</t>
  </si>
  <si>
    <t>J 660-PRT-652</t>
  </si>
  <si>
    <t>E 300</t>
  </si>
  <si>
    <t>J 670</t>
  </si>
  <si>
    <t>Poinçonneuse</t>
  </si>
  <si>
    <t>F 383</t>
  </si>
  <si>
    <t>F 384</t>
  </si>
  <si>
    <t>F 386</t>
  </si>
  <si>
    <t>F 387</t>
  </si>
  <si>
    <t>G 425</t>
  </si>
  <si>
    <t>G 437</t>
  </si>
  <si>
    <t>G 439</t>
  </si>
  <si>
    <t>H 465</t>
  </si>
  <si>
    <t>H 492</t>
  </si>
  <si>
    <t>J 643</t>
  </si>
  <si>
    <t>J 682-014</t>
  </si>
  <si>
    <t>Claude BIGUET</t>
  </si>
  <si>
    <t>J 682</t>
  </si>
  <si>
    <t>H 450</t>
  </si>
  <si>
    <t>G 435</t>
  </si>
  <si>
    <t>Eric ROSNARHO</t>
  </si>
  <si>
    <t xml:space="preserve">Portails CLOTURE </t>
  </si>
  <si>
    <t>MY</t>
  </si>
  <si>
    <t>0 0</t>
  </si>
  <si>
    <t>Postes de stockage n°2</t>
  </si>
  <si>
    <t>J 661-PER-014</t>
  </si>
  <si>
    <t>B 30</t>
  </si>
  <si>
    <t>TTU</t>
  </si>
  <si>
    <t>Total Arrêt de Production</t>
  </si>
  <si>
    <t>F 385</t>
  </si>
  <si>
    <t>Composant HS</t>
  </si>
  <si>
    <t>Soldé</t>
  </si>
  <si>
    <t>Choc</t>
  </si>
  <si>
    <t>Amélioration</t>
  </si>
  <si>
    <t>Hydro-Pneu</t>
  </si>
  <si>
    <t>E 330</t>
  </si>
  <si>
    <t>J 660-POT- 631</t>
  </si>
  <si>
    <t>F 360</t>
  </si>
  <si>
    <t xml:space="preserve">Gacheur continu </t>
  </si>
  <si>
    <t>MANITOU MSI50</t>
  </si>
  <si>
    <t xml:space="preserve">Palonnier pour fourches </t>
  </si>
  <si>
    <t>Réseau pneumatique</t>
  </si>
  <si>
    <t>0 4</t>
  </si>
  <si>
    <t>Qté</t>
  </si>
  <si>
    <t>Durée</t>
  </si>
  <si>
    <t>Fin</t>
  </si>
  <si>
    <t>Cédric MESLET</t>
  </si>
  <si>
    <t>PIECES DE RECHANGE ET MATERIELS</t>
  </si>
  <si>
    <t>TITRE ET OBJET DE LA DEMANDE</t>
  </si>
  <si>
    <t>E 340</t>
  </si>
  <si>
    <t>Yoann TOMASSET</t>
  </si>
  <si>
    <t>Yannick ALTAMAR</t>
  </si>
  <si>
    <t>escabeau 4 marches JOINTEMENT</t>
  </si>
  <si>
    <t>Porte coulissante accueil</t>
  </si>
  <si>
    <t>J 660-ECH-733</t>
  </si>
  <si>
    <t>J 660-CHA-722</t>
  </si>
  <si>
    <t xml:space="preserve">FAMILLE : R.U.S. </t>
  </si>
  <si>
    <t>FAMILLE : O.P.</t>
  </si>
  <si>
    <t>FAMILLE : TRANSPALETTES</t>
  </si>
  <si>
    <t>FAMILLE : BENNES DECHETS</t>
  </si>
  <si>
    <t>9 Kg Poudre (ABC)</t>
  </si>
  <si>
    <t>J 660-EXU-734</t>
  </si>
  <si>
    <t>FAMILLE : ROBOT EXPED</t>
  </si>
  <si>
    <t>FAMILLE : CHARIOT CHANTIER</t>
  </si>
  <si>
    <t>Alexi CHEVALIER</t>
  </si>
  <si>
    <t>Date de fin prévue</t>
  </si>
  <si>
    <t>Gaëtan GRANGIER</t>
  </si>
  <si>
    <t>Patricia LE TARGAT</t>
  </si>
  <si>
    <t>Zone Atelier de Maintenance (pas de machine)</t>
  </si>
  <si>
    <t>Q 706</t>
  </si>
  <si>
    <t>Temps d'intervention</t>
  </si>
  <si>
    <t>DB + x</t>
  </si>
  <si>
    <t>Houria BELHADI</t>
  </si>
  <si>
    <t>Baptiste ANSQUER</t>
  </si>
  <si>
    <t>Mathieu HOSSARD</t>
  </si>
  <si>
    <t>H 500</t>
  </si>
  <si>
    <t>SERTISSEUSE VIPER-VIRAX</t>
  </si>
  <si>
    <t>PERCEUSE-MILWAUKEE</t>
  </si>
  <si>
    <t>VISSEUSE A EMBOUT -MAKITA</t>
  </si>
  <si>
    <t>J 661 - PPU-107</t>
  </si>
  <si>
    <t>J 661 - PPU-109</t>
  </si>
  <si>
    <t>J 661 - VMN-126</t>
  </si>
  <si>
    <t>J 661 - SRT-127</t>
  </si>
  <si>
    <t>J 661 - SCR-128</t>
  </si>
  <si>
    <t>Ozer TOSUN</t>
  </si>
  <si>
    <t>Warren LECHERBONNIER</t>
  </si>
  <si>
    <t>BA</t>
  </si>
  <si>
    <t>CH</t>
  </si>
  <si>
    <t>LD</t>
  </si>
  <si>
    <t>Clément HAYE</t>
  </si>
  <si>
    <t xml:space="preserve">Guillaume FOURAGE </t>
  </si>
  <si>
    <t xml:space="preserve">Mickael RABY </t>
  </si>
  <si>
    <t>J 682-042</t>
  </si>
  <si>
    <t>racine</t>
  </si>
  <si>
    <t>nb caract</t>
  </si>
  <si>
    <t>J 661 - SRT-129</t>
  </si>
  <si>
    <t>J 682-043</t>
  </si>
  <si>
    <t>J 682-044</t>
  </si>
  <si>
    <t>J 682-045</t>
  </si>
  <si>
    <t>J 682-046</t>
  </si>
  <si>
    <t>J 682-047</t>
  </si>
  <si>
    <t>J 682-048</t>
  </si>
  <si>
    <t>J 682-049</t>
  </si>
  <si>
    <t>J 682-050</t>
  </si>
  <si>
    <t>J 682-051</t>
  </si>
  <si>
    <t>J 682-052</t>
  </si>
  <si>
    <t>J 682-053</t>
  </si>
  <si>
    <t>J 682-054</t>
  </si>
  <si>
    <t>J 682-055</t>
  </si>
  <si>
    <t>J 682-056</t>
  </si>
  <si>
    <t>J 682-057</t>
  </si>
  <si>
    <t>J 682-061</t>
  </si>
  <si>
    <t>J 661 - VIS-130</t>
  </si>
  <si>
    <t>J 661 - VIS-131</t>
  </si>
  <si>
    <t>attoumani HOUMADI</t>
  </si>
  <si>
    <t>PLR</t>
  </si>
  <si>
    <t>Hervé MARREC</t>
  </si>
  <si>
    <t>J 661 - VIS-134</t>
  </si>
  <si>
    <t>J 661 - VIS-135</t>
  </si>
  <si>
    <t>Fatiha CHAOUCH</t>
  </si>
  <si>
    <t>J 660-ESC-735</t>
  </si>
  <si>
    <t>J 660-ESC-736</t>
  </si>
  <si>
    <t>J 661 - VMN-137</t>
  </si>
  <si>
    <t>J 661 - CLP-139</t>
  </si>
  <si>
    <t>J 661 - PSF-142</t>
  </si>
  <si>
    <t>Mohamed intérim</t>
  </si>
  <si>
    <t>David ANNEE</t>
  </si>
  <si>
    <t>TT</t>
  </si>
  <si>
    <t>Thomas TROUILLARD</t>
  </si>
  <si>
    <t>J 661 - VMN-146</t>
  </si>
  <si>
    <t>PERCEUSE A MANDRIN-MAKITA</t>
  </si>
  <si>
    <t>J 660-EXT-034</t>
  </si>
  <si>
    <t>J 661 - VIS-025</t>
  </si>
  <si>
    <t>J 661 - VIS-029</t>
  </si>
  <si>
    <t>J 661 - VIS-030</t>
  </si>
  <si>
    <t>J 661 - VIS-031</t>
  </si>
  <si>
    <t>J 661 - SCR-047</t>
  </si>
  <si>
    <t>J 661 - CLP-058</t>
  </si>
  <si>
    <t>J 661 - CLP-061</t>
  </si>
  <si>
    <t>J 661 - VIS-062</t>
  </si>
  <si>
    <t>J 661 - CLP-066</t>
  </si>
  <si>
    <t>J 661 - NET-090</t>
  </si>
  <si>
    <t>MC + PLR</t>
  </si>
  <si>
    <t>TT + MG</t>
  </si>
  <si>
    <t>Christian MICHEL</t>
  </si>
  <si>
    <t>TT + MG + CM</t>
  </si>
  <si>
    <t>Patrice JACQ</t>
  </si>
  <si>
    <t>SADEB</t>
  </si>
  <si>
    <t>DB + CM</t>
  </si>
  <si>
    <t>Damien LE RUEZ</t>
  </si>
  <si>
    <t>Maintenance</t>
  </si>
  <si>
    <t>J 661 - SCR-145</t>
  </si>
  <si>
    <t>J 661 - ASP-147</t>
  </si>
  <si>
    <t>Sewa FUMEY</t>
  </si>
  <si>
    <t>J 661 - SST-150</t>
  </si>
  <si>
    <t xml:space="preserve">Assemblage du cadre </t>
  </si>
  <si>
    <t>Michael CAUX</t>
  </si>
  <si>
    <t>Mériadec GAIGNARD</t>
  </si>
  <si>
    <t>Simon LEVEQUE</t>
  </si>
  <si>
    <t>CM + SL</t>
  </si>
  <si>
    <t>J 661 - PER -157</t>
  </si>
  <si>
    <t>J 661 - PER-156</t>
  </si>
  <si>
    <t>J 661 - PSF-151</t>
  </si>
  <si>
    <t>J 661 - VIS-153</t>
  </si>
  <si>
    <t>Outil 1</t>
  </si>
  <si>
    <t>Outil 2</t>
  </si>
  <si>
    <t>Outil 3</t>
  </si>
  <si>
    <t>Outil 4</t>
  </si>
  <si>
    <t>Outil 5</t>
  </si>
  <si>
    <t>Outil 6</t>
  </si>
  <si>
    <t>Outil 7</t>
  </si>
  <si>
    <t>Déshumidificateur KAESER</t>
  </si>
  <si>
    <t>Séparateur d'huile KAESER</t>
  </si>
  <si>
    <t>Réseau électrique du batiment</t>
  </si>
  <si>
    <t>F 397</t>
  </si>
  <si>
    <t>E.V rinçage évacuation jointoiement</t>
  </si>
  <si>
    <t>Réseau informatique  et logiciel</t>
  </si>
  <si>
    <t>Cloueur (dont J661-CLP-058 &amp; 061 &amp; 066)</t>
  </si>
  <si>
    <t>Téléphonie</t>
  </si>
  <si>
    <t>FAMILLE : CHARIOT USINAGE</t>
  </si>
  <si>
    <t xml:space="preserve">Gerbeur manuel </t>
  </si>
  <si>
    <t>CHARIOT BT CARGO GAZ</t>
  </si>
  <si>
    <t>Escabeau expédition</t>
  </si>
  <si>
    <t>Vérin noir simple effet 40/60 course 700mm</t>
  </si>
  <si>
    <t>J 681-001</t>
  </si>
  <si>
    <t>Chariot de mise en place cabine, jaune</t>
  </si>
  <si>
    <t>Robot filmeuse de cabine</t>
  </si>
  <si>
    <t>J 671-010</t>
  </si>
  <si>
    <t>J 671-013</t>
  </si>
  <si>
    <t>J 671-015</t>
  </si>
  <si>
    <t>Vérin carrossier "DEMA France" 10T</t>
  </si>
  <si>
    <t>FAMILLE : LOCATION</t>
  </si>
  <si>
    <t>Julien BOSC</t>
  </si>
  <si>
    <t>Atelier</t>
  </si>
  <si>
    <t>J 661-HIL-1083746</t>
  </si>
  <si>
    <t>J 661-HIL-1083740</t>
  </si>
  <si>
    <t>LOCATION HILTI CADRAGE 1</t>
  </si>
  <si>
    <t>LOCATION HILTI CADRAGE 2</t>
  </si>
  <si>
    <t>Cadrage 1</t>
  </si>
  <si>
    <t>Cadrage 2</t>
  </si>
  <si>
    <t>Outillage, matériel,
dispositions particulières…</t>
  </si>
  <si>
    <t>Heure/s</t>
  </si>
  <si>
    <t>J 682-041</t>
  </si>
  <si>
    <t>Mathieu CLARAC</t>
  </si>
  <si>
    <t xml:space="preserve">Monte charge 3 niveaux </t>
  </si>
  <si>
    <t>Geoffrey GICQUIAUD</t>
  </si>
  <si>
    <t>Ascenseur &gt; D 220</t>
  </si>
  <si>
    <t>Maintenance &gt; (Bureau, commandes, devis)</t>
  </si>
  <si>
    <t>Aujourd'hui   &gt;</t>
  </si>
  <si>
    <t>Semaine    &gt;</t>
  </si>
  <si>
    <t xml:space="preserve">Liste des équipements </t>
  </si>
  <si>
    <t xml:space="preserve">racine </t>
  </si>
  <si>
    <t>B 10</t>
  </si>
  <si>
    <t xml:space="preserve">Zone de chargement </t>
  </si>
  <si>
    <t>B 50</t>
  </si>
  <si>
    <t>Bossage des supports</t>
  </si>
  <si>
    <t>B 60</t>
  </si>
  <si>
    <t>Poste de pulvérisation</t>
  </si>
  <si>
    <t>B 81</t>
  </si>
  <si>
    <t>Tête d'encollage</t>
  </si>
  <si>
    <t>B 91</t>
  </si>
  <si>
    <t>Pompe secondaire 1</t>
  </si>
  <si>
    <t>B 92</t>
  </si>
  <si>
    <t>Pompe secondaire 2</t>
  </si>
  <si>
    <t>B 93</t>
  </si>
  <si>
    <t>Pompe secondaire 3</t>
  </si>
  <si>
    <t>B 94</t>
  </si>
  <si>
    <t>Pompe secondaire 4</t>
  </si>
  <si>
    <t>B 95</t>
  </si>
  <si>
    <t>Stockeur 1 &gt; D 210</t>
  </si>
  <si>
    <t>E 302</t>
  </si>
  <si>
    <t>Jointoiement 300/2</t>
  </si>
  <si>
    <t>E 303</t>
  </si>
  <si>
    <t>Jointoiement 305/1</t>
  </si>
  <si>
    <t>E 304</t>
  </si>
  <si>
    <t>Jointoiement 305/2</t>
  </si>
  <si>
    <t xml:space="preserve">Jointoiement 305/3 </t>
  </si>
  <si>
    <t>Ascenseur &gt; E 310</t>
  </si>
  <si>
    <t>Stockeur 2 &gt; E 320</t>
  </si>
  <si>
    <t>F 388</t>
  </si>
  <si>
    <t>Passerelle nacelle prépa plafond</t>
  </si>
  <si>
    <t>Groupe production A.C.</t>
  </si>
  <si>
    <t>Monte charge 2 niveaux</t>
  </si>
  <si>
    <t>Pont roulant 3200 Kg</t>
  </si>
  <si>
    <t>Palan sur potence tournante 2500Kg</t>
  </si>
  <si>
    <t>J 660-PRT-653</t>
  </si>
  <si>
    <t>FAMILLE : PLATEAU FACES</t>
  </si>
  <si>
    <t>Zone de fabrication Huisserie</t>
  </si>
  <si>
    <t>Coupe radiale Huisserie</t>
  </si>
  <si>
    <t>J 692</t>
  </si>
  <si>
    <t>Perforation 1 Huisserie</t>
  </si>
  <si>
    <t>J 693</t>
  </si>
  <si>
    <t>Perforation 2 Huisserie</t>
  </si>
  <si>
    <t>J 694</t>
  </si>
  <si>
    <t>Table d'assemblage Huisserie</t>
  </si>
  <si>
    <t>Perceuse à colonne grise</t>
  </si>
  <si>
    <t>K 701</t>
  </si>
  <si>
    <t>Zone préparation (pas de machine)</t>
  </si>
  <si>
    <t>L 702</t>
  </si>
  <si>
    <t>Zone pose gros équipements (pas de machine)</t>
  </si>
  <si>
    <t>M 703</t>
  </si>
  <si>
    <t>Zone test eau (pas de machine)</t>
  </si>
  <si>
    <t>N 704</t>
  </si>
  <si>
    <t>Zone Finition Emballage (pas de machine)</t>
  </si>
  <si>
    <t>P 705</t>
  </si>
  <si>
    <t>Zone Chantier (pas de machine)</t>
  </si>
  <si>
    <t>J 660-EXT-001</t>
  </si>
  <si>
    <t>9 l eau add. (AB)</t>
  </si>
  <si>
    <t>J 660-EXT-002</t>
  </si>
  <si>
    <t>J 660-EXT-003</t>
  </si>
  <si>
    <t>2 Kg CO2 (B)</t>
  </si>
  <si>
    <t>J 660-ELC-003</t>
  </si>
  <si>
    <t>Contrôle lot électricité</t>
  </si>
  <si>
    <t>J 660-EXT-004</t>
  </si>
  <si>
    <t>J 660-EXT-005</t>
  </si>
  <si>
    <t>J 660-EXT-006</t>
  </si>
  <si>
    <t>J 660-EXT-007</t>
  </si>
  <si>
    <t>J 660-EXT-008</t>
  </si>
  <si>
    <t>J 660-EXT-009</t>
  </si>
  <si>
    <t>6 l eau add. (AB)</t>
  </si>
  <si>
    <t>J 660-EXT-010</t>
  </si>
  <si>
    <t>J 660-EXT-011</t>
  </si>
  <si>
    <t>J 660-EXT-012</t>
  </si>
  <si>
    <t>J 660-EXT-013</t>
  </si>
  <si>
    <t>exticteurs à ajouter à l'étage</t>
  </si>
  <si>
    <t>J 660-EXT-014</t>
  </si>
  <si>
    <t>J 660-EXT-015</t>
  </si>
  <si>
    <t>J 660-EXT-016</t>
  </si>
  <si>
    <t>J 660-EXT-017</t>
  </si>
  <si>
    <t>J 660-EXT-018</t>
  </si>
  <si>
    <t>J 660-EXT-019</t>
  </si>
  <si>
    <t>J 660-EXT-020</t>
  </si>
  <si>
    <t>J 660-EXT-021</t>
  </si>
  <si>
    <t>J 660-EXT-022</t>
  </si>
  <si>
    <t>5 Kg CO2 (B)</t>
  </si>
  <si>
    <t>J 660-EXT-023</t>
  </si>
  <si>
    <t>J 660-EXT-024</t>
  </si>
  <si>
    <t>J 660-EXT-025</t>
  </si>
  <si>
    <t>J 660-EXT-026</t>
  </si>
  <si>
    <t>J 660-EXT-027</t>
  </si>
  <si>
    <t>J 660-EXT-028</t>
  </si>
  <si>
    <t>J 660-EXT-029</t>
  </si>
  <si>
    <t>J 660-EXT-030</t>
  </si>
  <si>
    <t>J 660-EXT-031</t>
  </si>
  <si>
    <t>J 660-EXT-032</t>
  </si>
  <si>
    <t>J 660-EXT-033</t>
  </si>
  <si>
    <t>J 660-EXT-035</t>
  </si>
  <si>
    <t>J 660-EXT-036</t>
  </si>
  <si>
    <t>J 660-EXT-037</t>
  </si>
  <si>
    <t>Exticteurs à ajouter au RDC</t>
  </si>
  <si>
    <t>J 660-EXT-038</t>
  </si>
  <si>
    <t>J 660-EXT-039</t>
  </si>
  <si>
    <t>J 660-EXT-050</t>
  </si>
  <si>
    <t xml:space="preserve">Ensemble des extincteurs </t>
  </si>
  <si>
    <t xml:space="preserve">Gerbeur électrique </t>
  </si>
  <si>
    <t>J 660-SGL-667</t>
  </si>
  <si>
    <t>Sangle d'élingage pour profileuse</t>
  </si>
  <si>
    <t>Elingue chaine MAGI 8m (4*2m)</t>
  </si>
  <si>
    <t>J 660-ELG-669</t>
  </si>
  <si>
    <t>Elingue chaine 0,7m (1brin et 2 crochets)</t>
  </si>
  <si>
    <t>Elingue chaine 16m (4*4m)</t>
  </si>
  <si>
    <t>J 660-ESC-673</t>
  </si>
  <si>
    <t>J 660-ESC-674</t>
  </si>
  <si>
    <t>J 660-ESC-675</t>
  </si>
  <si>
    <t>J 660-ESC-676</t>
  </si>
  <si>
    <t>J 660-ESC-681</t>
  </si>
  <si>
    <t>escabeau 3 marches</t>
  </si>
  <si>
    <t>J 660-ESC-683</t>
  </si>
  <si>
    <t>escabeau 5 marches</t>
  </si>
  <si>
    <t>J 660-ESC-684</t>
  </si>
  <si>
    <t>J 660-ESC-685</t>
  </si>
  <si>
    <t>J 660-ECH-686</t>
  </si>
  <si>
    <t>échelle rigide simple 6 échelons</t>
  </si>
  <si>
    <t>J 660-ECH-687</t>
  </si>
  <si>
    <t>J 660-ECH-688</t>
  </si>
  <si>
    <t>échelle rigide simple 15 échelons</t>
  </si>
  <si>
    <t>J 660-ECH-689</t>
  </si>
  <si>
    <t>J 660-ECH-690</t>
  </si>
  <si>
    <t>J 660-ECH-691</t>
  </si>
  <si>
    <t>échelle à coulisse 2 plans, 11 échelons</t>
  </si>
  <si>
    <t>J 660-ESC-692</t>
  </si>
  <si>
    <t>escabeau 7 marches année 2009</t>
  </si>
  <si>
    <t>J 660-ESC-693</t>
  </si>
  <si>
    <t>escabeau 3 marches année 2007</t>
  </si>
  <si>
    <t>J 660-ESC-694</t>
  </si>
  <si>
    <t xml:space="preserve">escabeau 5 marches </t>
  </si>
  <si>
    <t>J 660-ESC-695</t>
  </si>
  <si>
    <t>J 660-ESC-696</t>
  </si>
  <si>
    <t>J 660-ESC-697</t>
  </si>
  <si>
    <t>J 660-ESC-698</t>
  </si>
  <si>
    <t>J 660-RSP-701</t>
  </si>
  <si>
    <t>Ballon tampon air comprimé</t>
  </si>
  <si>
    <t>J 660-RSP-702</t>
  </si>
  <si>
    <t>Accumulateur groupe hydraulique PROFILEUSE</t>
  </si>
  <si>
    <t>J 660-RSP-703</t>
  </si>
  <si>
    <t>Accumulateur Décolmatage aspiration centralisé</t>
  </si>
  <si>
    <t>J 660-RSP-704</t>
  </si>
  <si>
    <t>Compresseur poste assemblage cadre</t>
  </si>
  <si>
    <t>J 660-MCH-731</t>
  </si>
  <si>
    <t>Presse à cartons</t>
  </si>
  <si>
    <t>Compacteur</t>
  </si>
  <si>
    <t>Echelle rigide simple 14 barreaux (stockeur)</t>
  </si>
  <si>
    <t>Ensemble des exutoires de fumées</t>
  </si>
  <si>
    <t>J 660-ESC-737</t>
  </si>
  <si>
    <t>J 660-ESC-738</t>
  </si>
  <si>
    <t>Escabeau 5,5 marches</t>
  </si>
  <si>
    <t>J 660-ESC-739</t>
  </si>
  <si>
    <t xml:space="preserve">Escabeau 2,5 marches </t>
  </si>
  <si>
    <t>J 660-ECH-740</t>
  </si>
  <si>
    <t>Echelle 2*10 barreaux</t>
  </si>
  <si>
    <t>J 660-ESC-741</t>
  </si>
  <si>
    <t>J 660-ESC-742</t>
  </si>
  <si>
    <t>J 660-ESC-743</t>
  </si>
  <si>
    <t>J 660-ESC-744</t>
  </si>
  <si>
    <t>Escabeau 6 marches Centaure (Service Nettoyage)</t>
  </si>
  <si>
    <t>J 660--745</t>
  </si>
  <si>
    <t>libre</t>
  </si>
  <si>
    <t>J 661-SRT-001</t>
  </si>
  <si>
    <t>SERTISSEUSE VIPER M20+ SUR BATTERIE-VIRAX</t>
  </si>
  <si>
    <t>J 661-SRT-005</t>
  </si>
  <si>
    <t>MORS DE SERTISSEUSE-VIRAX (MORS)</t>
  </si>
  <si>
    <t>J 661-SRT-006</t>
  </si>
  <si>
    <t>J 661-SRT-007</t>
  </si>
  <si>
    <t>VISSEUSE PNEU A EMBOUT -CP</t>
  </si>
  <si>
    <t>VISSEUSE PNEU A EMBOUT-CP</t>
  </si>
  <si>
    <t>J 661-MLX-011</t>
  </si>
  <si>
    <t>MALAXEUR NOVIPRO 1300W-NOVIPRO</t>
  </si>
  <si>
    <t>PERCEUSE -MILWAUKEE</t>
  </si>
  <si>
    <t>J 661-DQ1-015</t>
  </si>
  <si>
    <t>DISQEUSE Dia 125 -BOSCH</t>
  </si>
  <si>
    <t>DISQEUSE Dia 125 type 9345-SKIL</t>
  </si>
  <si>
    <t>PISTOLET PNEUMATIQUE SILICONE-MR</t>
  </si>
  <si>
    <t>J 661-PER-018</t>
  </si>
  <si>
    <t>J 661-DQ2-019</t>
  </si>
  <si>
    <t>DISQUEUSE Dia 230 -WORX</t>
  </si>
  <si>
    <t>J 661-PPU-020</t>
  </si>
  <si>
    <t>PISTOLET PNEUMATIQUE COLLE PU-SIKA</t>
  </si>
  <si>
    <t>PISTOLET PNEUMATIQUE COLLE PU-DTZ</t>
  </si>
  <si>
    <t>CLINCHEUSE PNEU -RIVCLINCH</t>
  </si>
  <si>
    <t>J 661 - VIS-023</t>
  </si>
  <si>
    <t>VISSEUSE CHOC A EMBOUT CARRE - Model n°LE-192V-30-aucune</t>
  </si>
  <si>
    <t>J 661 - SST-024</t>
  </si>
  <si>
    <t>SCIE SAUTEUSE -BOSCH</t>
  </si>
  <si>
    <t>J 661 - SRT-026</t>
  </si>
  <si>
    <t>CLINCHEUSE PNEU-RIVCLINCH</t>
  </si>
  <si>
    <t>J 661 - SRT-027</t>
  </si>
  <si>
    <t>MORS POUR RAIL GALVA - JUMELES-RIVCLINCH</t>
  </si>
  <si>
    <t>J 661 - SRT-028</t>
  </si>
  <si>
    <t>MORS GALVA - PERPENDICULAIRE-RIVCLINCH</t>
  </si>
  <si>
    <t>J 661 - PSH-032</t>
  </si>
  <si>
    <t>CAR POLISHER -aucune</t>
  </si>
  <si>
    <t>J 661 - SUS-033</t>
  </si>
  <si>
    <t>APPAREIL DE SOUDURE ULTRA SON-MECASONIC</t>
  </si>
  <si>
    <t>J 661 - SUS-034</t>
  </si>
  <si>
    <t>SONOTRODE SPECIALE (= pistolet à US)-MECASONIC</t>
  </si>
  <si>
    <t>J 661 - SCR-035</t>
  </si>
  <si>
    <t>SCIE CIRCULAIRE SUR BATTERIE-KRAFT Tech</t>
  </si>
  <si>
    <t>J 661 - CHA-036</t>
  </si>
  <si>
    <t>CHALUMEAU A AIR CHAUD-LEISTER</t>
  </si>
  <si>
    <t>J 661 - SST-037</t>
  </si>
  <si>
    <t>SCIE SAUTEUSE -MAKITA</t>
  </si>
  <si>
    <t>J 661 - ENR-038</t>
  </si>
  <si>
    <t>ENROULEUR ELECTRIQUE -aucune</t>
  </si>
  <si>
    <t>J 661 - SUS-039</t>
  </si>
  <si>
    <t>J 661 - SUS-040</t>
  </si>
  <si>
    <t>J 661 - CHA-041</t>
  </si>
  <si>
    <t>J 661 - SST-042</t>
  </si>
  <si>
    <t>SCIE SAUTEUSE -AEG</t>
  </si>
  <si>
    <t>J 661 - SRT-043</t>
  </si>
  <si>
    <t>J 661 - SRT-044</t>
  </si>
  <si>
    <t>J 661 - SRT-045</t>
  </si>
  <si>
    <t>J 661 - SRT-046</t>
  </si>
  <si>
    <t>SCIE CIRCULAIRE RADIALE -BOSCH</t>
  </si>
  <si>
    <t>J 661 - VMN-048</t>
  </si>
  <si>
    <t>VISSEUSE A MANDRIN DIA 10, type 6281D-MAKITA</t>
  </si>
  <si>
    <t>J 661 - SST-049</t>
  </si>
  <si>
    <t>SCIE SAUTEUSE JS-55-PRACTYL</t>
  </si>
  <si>
    <t>J 661 - ENR-050</t>
  </si>
  <si>
    <t>ENROULEUR ELECTRIQUE 25m 3G1,5 -TEC-HIT</t>
  </si>
  <si>
    <t>J 661 - PRJ-051</t>
  </si>
  <si>
    <t>PROJECTEUR NOIR AVEC AMPOULE-TOULUM</t>
  </si>
  <si>
    <t>J 661 - ENR-052</t>
  </si>
  <si>
    <t>ENROULEUR 25m-aucune</t>
  </si>
  <si>
    <t>J 661 - PRJ-053</t>
  </si>
  <si>
    <t>PROJECTEUR HALOGENE-EASY LIGHT</t>
  </si>
  <si>
    <t>J 661 - VMN-054</t>
  </si>
  <si>
    <t>VISSEUSE A MANDRIN DIA 13, type GSR 18VE-2LI PRO-BOSCH</t>
  </si>
  <si>
    <t>J 661 - PIS-055</t>
  </si>
  <si>
    <t>SIKA SPRAY GUN, -SIKA</t>
  </si>
  <si>
    <t>J 661 - SRP-056</t>
  </si>
  <si>
    <t>SURPRESSEUR A EAU-</t>
  </si>
  <si>
    <t>J 661 - VMN-057</t>
  </si>
  <si>
    <t>PISTOLET A CLOUS pneu 32 BARS-POWER LITE COMPRESSEUR MAX</t>
  </si>
  <si>
    <t>J 661 - VMN-059</t>
  </si>
  <si>
    <t>VISSEUSE IPP 18/21 DIA 10-ideal power</t>
  </si>
  <si>
    <t>J 661 - PIS-060</t>
  </si>
  <si>
    <t>PISTOLET A CLOUS 32 BARS-POWER LITE COMPRESSEUR MAX</t>
  </si>
  <si>
    <t>VISSEUSE A EMBOUT HEXAGONAL BTD140-MAKITA</t>
  </si>
  <si>
    <t>J 661 - CLP-063</t>
  </si>
  <si>
    <t>ENSEMBLE CLOUEUR 32 BARS-POWER LITE COMPRESSEUR MAX</t>
  </si>
  <si>
    <t>J 661 - SRP-064</t>
  </si>
  <si>
    <t>J 661 - PPU-065</t>
  </si>
  <si>
    <t>PISTOLET COLLE PU-DTZ</t>
  </si>
  <si>
    <t>CLOUEUR PNEUMATIQUE-DUO FAST</t>
  </si>
  <si>
    <t>J 661 - SRP-067</t>
  </si>
  <si>
    <t>SURPRESSEUR A EAU -BRICO DEPOT</t>
  </si>
  <si>
    <t>J 661 - DQ1-068</t>
  </si>
  <si>
    <t>DISQUEUSE Dia 125 -BOSCH</t>
  </si>
  <si>
    <t>J 661 - PSI-069</t>
  </si>
  <si>
    <t>PISTOLET PNEUMATIQUE SILICONE-aucune</t>
  </si>
  <si>
    <t>J 661 - PER-070</t>
  </si>
  <si>
    <t>PERCEUSE HD2E13R-MILWAUKEE</t>
  </si>
  <si>
    <t>J 661 - PRJ-071</t>
  </si>
  <si>
    <t>LAMPE ROUGE-aucune</t>
  </si>
  <si>
    <t>J 661 - VMN-072</t>
  </si>
  <si>
    <t>VISSEUSE ROUGE-BRICO DEPOT</t>
  </si>
  <si>
    <t>J 661 - VPN-073</t>
  </si>
  <si>
    <t>VISSEUSE PNEU A EMBOUT -GP</t>
  </si>
  <si>
    <t>J 661 - DQ2-074</t>
  </si>
  <si>
    <t>DISQUEUSE DIA230-MAKITA</t>
  </si>
  <si>
    <t>J 661 - PER-075</t>
  </si>
  <si>
    <t>J 661 - VIS-076</t>
  </si>
  <si>
    <t>VISSEUSE A EMBOUT-BOSCH</t>
  </si>
  <si>
    <t>J 661 - PCS-077</t>
  </si>
  <si>
    <t>PONCEUSE EXCENTRIQUE -ENERGER</t>
  </si>
  <si>
    <t>J 661 - PRF-078</t>
  </si>
  <si>
    <t>PERFORATEUR-BOSCH</t>
  </si>
  <si>
    <t>J 661 - ENR-079</t>
  </si>
  <si>
    <t>ENROULEUR 3 PRISES-ABL SURSUM</t>
  </si>
  <si>
    <t>J 661 - PCS-080</t>
  </si>
  <si>
    <t>PONCEUSE EXCENTRIQUE-ENERGER</t>
  </si>
  <si>
    <t>J 661 - PRJ-081</t>
  </si>
  <si>
    <t>PROJECTEUR JAUNE-aucune</t>
  </si>
  <si>
    <t>J 661 - DEF-082</t>
  </si>
  <si>
    <t>DEFONCEUSE -X-KRAFT</t>
  </si>
  <si>
    <t>J 661 - SCR-083</t>
  </si>
  <si>
    <t>SCIE CIRCULAIRE DIA 235-HITACHI</t>
  </si>
  <si>
    <t>J 661 - SCR-084</t>
  </si>
  <si>
    <t>J 661 - ENR-085</t>
  </si>
  <si>
    <t>ENROULEUR JAUNE 3 PRISES-aucune</t>
  </si>
  <si>
    <t>J 661 - SCR-086</t>
  </si>
  <si>
    <t>SCIE CIRCULAIRE DIA160-GO ON</t>
  </si>
  <si>
    <t>J 661 - DEF-087</t>
  </si>
  <si>
    <t>DEFONCEUSE -ENERGER</t>
  </si>
  <si>
    <t>J 661 - SCR-088</t>
  </si>
  <si>
    <t>SCIE CIRCULAIRE DIA 184-SKILSAW</t>
  </si>
  <si>
    <t>J 661 - DEF-089</t>
  </si>
  <si>
    <t>BROSSE NETTOYEUSE SOL-NILFISK</t>
  </si>
  <si>
    <t>J 661 - DEF-091</t>
  </si>
  <si>
    <t>DEFONCEUSE-aucune</t>
  </si>
  <si>
    <t>J 661 - RAB-092</t>
  </si>
  <si>
    <t>RABOT -ideal power</t>
  </si>
  <si>
    <t>J 661 - DEF-093</t>
  </si>
  <si>
    <t>J 661 - RAB-094</t>
  </si>
  <si>
    <t>RABOT-ideal power</t>
  </si>
  <si>
    <t>J 661 - DEF-095</t>
  </si>
  <si>
    <t>DEFONCEUSE-KINZO</t>
  </si>
  <si>
    <t>J 661 - RAB-096</t>
  </si>
  <si>
    <t>RABOT 1525-SKIL</t>
  </si>
  <si>
    <t>J 661 - DEF-097</t>
  </si>
  <si>
    <t>DEFONCEUSE -BOSCH</t>
  </si>
  <si>
    <t>J 661 - PCS-098</t>
  </si>
  <si>
    <t>PONCEUSE A BANDE -ENERGER</t>
  </si>
  <si>
    <t>J 661 - SRT-099</t>
  </si>
  <si>
    <t>SERTISSEUSE REMS -REMS</t>
  </si>
  <si>
    <t>J 661 - VMN-100</t>
  </si>
  <si>
    <t>VISSEUSE BATTERIE-WORX</t>
  </si>
  <si>
    <t>J 661 - PCH-101</t>
  </si>
  <si>
    <t>PLAQUE CHAUFFANTE -GEBERIT</t>
  </si>
  <si>
    <t>J 661 - VIS-102</t>
  </si>
  <si>
    <t>VISSEUSE FILAIRE RAFALE -SPIT</t>
  </si>
  <si>
    <t>J 661 - PRJ-103</t>
  </si>
  <si>
    <t>LAMPE TUBE FLUO 28cm-aucune</t>
  </si>
  <si>
    <t>J 661 - SRT-104</t>
  </si>
  <si>
    <t>SERTISSEUSE A INSERT -NEXT TOOLS</t>
  </si>
  <si>
    <t>J 661 - SST-105</t>
  </si>
  <si>
    <t>SCIE SAUTEUSE -MILWAUKEE</t>
  </si>
  <si>
    <t>J 661 - PCS-106</t>
  </si>
  <si>
    <t>PONCEUSE ORBITALE -AEG</t>
  </si>
  <si>
    <t>PISTOLET TRENT600 PU-SIKA</t>
  </si>
  <si>
    <t>J 661 - PIS-108</t>
  </si>
  <si>
    <t>PISTOLET MANUEL COLLE PU600ml-SIKA</t>
  </si>
  <si>
    <t>J 661 - PIS-110</t>
  </si>
  <si>
    <t>J 661 - PPU-111</t>
  </si>
  <si>
    <t>J 661 - PIS-112</t>
  </si>
  <si>
    <t>J 661 - VPN-113</t>
  </si>
  <si>
    <t>VISSEUSE PNEUMATIQUE ROUGE-BRICO DEPOT</t>
  </si>
  <si>
    <t>J 661 - CTR-114</t>
  </si>
  <si>
    <t>CINTREUSE ARBALETTE-VIRAX</t>
  </si>
  <si>
    <t>J 661 - DQ1-115</t>
  </si>
  <si>
    <t>DISQUEUSE-BOSCH</t>
  </si>
  <si>
    <t>J 661 - PER-116</t>
  </si>
  <si>
    <t>PERCEUSE KR703-BLACK &amp; DECKER</t>
  </si>
  <si>
    <t>J 661 - VMN-117</t>
  </si>
  <si>
    <t>VISSEUSE PERCEUSE A BATTERIE-MAKITA</t>
  </si>
  <si>
    <t>J 661 - PSP-118</t>
  </si>
  <si>
    <t>POT SOUS PRESSION COLLE NEOPRENE-</t>
  </si>
  <si>
    <t>J 661 - VMN-119</t>
  </si>
  <si>
    <t>J 661 - SST-120</t>
  </si>
  <si>
    <t>SCIE SAUTEUSE-BOSCH</t>
  </si>
  <si>
    <t>J 661 - VMN-121</t>
  </si>
  <si>
    <t>J 661 - PRF-122</t>
  </si>
  <si>
    <t>PERFORATEUR GBH2-26RE PRO-BOSCH</t>
  </si>
  <si>
    <t>J 661 - CTR-123</t>
  </si>
  <si>
    <t>J 661 - SCR-124</t>
  </si>
  <si>
    <t>SCIE CIRCULAIRE -BOSCH</t>
  </si>
  <si>
    <t>J 661 - VIS-125</t>
  </si>
  <si>
    <t>VISSEUSE A EMBOUT -BOSCH</t>
  </si>
  <si>
    <t>SCIE RADIALE -MAKITA</t>
  </si>
  <si>
    <t>VISSEUSE CHOC A EMBOUT-MAKITA</t>
  </si>
  <si>
    <t>J 661 - PRF-132</t>
  </si>
  <si>
    <t>PERFORATEUR SDS HAMMER-METABO</t>
  </si>
  <si>
    <t>J 661 - PRF-133</t>
  </si>
  <si>
    <t>PERCEUSE VISSEUSE PERCUSSION</t>
  </si>
  <si>
    <t>J 661 - DQ1-136</t>
  </si>
  <si>
    <t>DISQUEUSE LAPIDAIRE D125-BOSCH</t>
  </si>
  <si>
    <t>J 661 - VPN-138</t>
  </si>
  <si>
    <t>VISSEUSE PNEUMATIQUE A EMBOUT-GENERAL PNEUMATIQUE</t>
  </si>
  <si>
    <t>J 661 - PRF-140</t>
  </si>
  <si>
    <t>PERFO SANS FIL-MAKITA</t>
  </si>
  <si>
    <t>J 661 - VIS-141</t>
  </si>
  <si>
    <t>VISSEUSE A EMBOUT-MAKITA</t>
  </si>
  <si>
    <t>PERCEUSE SANS FIL-MAKITA</t>
  </si>
  <si>
    <t>J 661 - SSB-143</t>
  </si>
  <si>
    <t>SCIE SABRE SANS FIL-MAKITA</t>
  </si>
  <si>
    <t>J 661 - PIS-144</t>
  </si>
  <si>
    <t>PISTOLET A SILICONE ELECTRIQUE SANS FIL-MAKITA</t>
  </si>
  <si>
    <t>ASPIRATEUR MAKITA VC3211H</t>
  </si>
  <si>
    <t>J 661 - ASP-148</t>
  </si>
  <si>
    <t>ASPIRATEUR KACHER 220V</t>
  </si>
  <si>
    <t>J 661 - -149</t>
  </si>
  <si>
    <t>SCIE SAUTEUSE MAKITA</t>
  </si>
  <si>
    <t>PERCEUSE MAKITA D13 DDF482 18V</t>
  </si>
  <si>
    <t>J 661 - PSF-152</t>
  </si>
  <si>
    <t>PERCEUSE SANS FILS 18 V DTD146</t>
  </si>
  <si>
    <t>PERCEUSE SANS FILS 18V MAKITA</t>
  </si>
  <si>
    <t>J 661 - VIS-154</t>
  </si>
  <si>
    <t>VISSEUSE CHOC A EMBOUT MAKITA</t>
  </si>
  <si>
    <t>J 661 - PER-155</t>
  </si>
  <si>
    <t>PERCEUSE FILAIRE 1010W MAKITA</t>
  </si>
  <si>
    <t>J 661-PER -160</t>
  </si>
  <si>
    <t>PERCEUSE SANS FILS 18V</t>
  </si>
  <si>
    <t>J 661 - -161</t>
  </si>
  <si>
    <t>J 661-LMP-162</t>
  </si>
  <si>
    <t>LAMPE SANS FILS 18V MAKITA</t>
  </si>
  <si>
    <t>J 661-ENR-163</t>
  </si>
  <si>
    <t>ENROULEUR 230V</t>
  </si>
  <si>
    <t>J 661-ENR-164</t>
  </si>
  <si>
    <t>J 661-ENR-165</t>
  </si>
  <si>
    <t>J 661-SSB-166</t>
  </si>
  <si>
    <t>SCIE SABRE SANS FIL 18V MAKITA</t>
  </si>
  <si>
    <t>J 661-DQ1-167</t>
  </si>
  <si>
    <t>MEULEUSE D'ANGLE D125 230V BOSCH</t>
  </si>
  <si>
    <t>J 661-PER-168</t>
  </si>
  <si>
    <t xml:space="preserve">PERCEUSE FILAIRE 705W MILWAUKEE </t>
  </si>
  <si>
    <t>J 661-DQ1-169</t>
  </si>
  <si>
    <t>MEULEUSE D'ANGLE D 125 FILAIRE MAKITA</t>
  </si>
  <si>
    <t>J 661-DQ3-170</t>
  </si>
  <si>
    <t>MEULEUSE D'ANGLE D 125 SANS FILS MAKITA</t>
  </si>
  <si>
    <t>J 661-VIS-171</t>
  </si>
  <si>
    <t>VISSEUSE A EMBOUT MAKITA</t>
  </si>
  <si>
    <t>J 661-PSF-172</t>
  </si>
  <si>
    <t>J 661-PRF-173</t>
  </si>
  <si>
    <t>PERFORATEUR SANS FILS 18V MAKITA</t>
  </si>
  <si>
    <t>J 661-PSF-174</t>
  </si>
  <si>
    <t>J 661-SSB-175</t>
  </si>
  <si>
    <t xml:space="preserve">SCIE SABRE SANS FILS 18V MAKITA </t>
  </si>
  <si>
    <t>J 661- -176</t>
  </si>
  <si>
    <t>J 661- -177</t>
  </si>
  <si>
    <t>J 661- -178</t>
  </si>
  <si>
    <t>J 661- -179</t>
  </si>
  <si>
    <t>J 661- -180</t>
  </si>
  <si>
    <t>J 661- -181</t>
  </si>
  <si>
    <t>J 661- -182</t>
  </si>
  <si>
    <t>J 661- -183</t>
  </si>
  <si>
    <t>J 661- -184</t>
  </si>
  <si>
    <t>J 661- -185</t>
  </si>
  <si>
    <t>J 661- -186</t>
  </si>
  <si>
    <t>J 661- -187</t>
  </si>
  <si>
    <t>J 661- -188</t>
  </si>
  <si>
    <t>J 661- -189</t>
  </si>
  <si>
    <t>J 661- -190</t>
  </si>
  <si>
    <t>J 661- -191</t>
  </si>
  <si>
    <t>J 661- -192</t>
  </si>
  <si>
    <t>J 661- -193</t>
  </si>
  <si>
    <t>J 661- -194</t>
  </si>
  <si>
    <t>J 661- -195</t>
  </si>
  <si>
    <t>J 661- -196</t>
  </si>
  <si>
    <t>J 661- -197</t>
  </si>
  <si>
    <t>J 661- -198</t>
  </si>
  <si>
    <t>J 661- -199</t>
  </si>
  <si>
    <t>J 661- -200</t>
  </si>
  <si>
    <t>J 670-011</t>
  </si>
  <si>
    <t>Transpalette vert rallongé</t>
  </si>
  <si>
    <t>J 670-012</t>
  </si>
  <si>
    <t>Transpalette rouge LOGITRANS standard</t>
  </si>
  <si>
    <t>J 670-013</t>
  </si>
  <si>
    <t>J 670-014</t>
  </si>
  <si>
    <t>J 670-015</t>
  </si>
  <si>
    <t>J 670-016</t>
  </si>
  <si>
    <t>J 670-017</t>
  </si>
  <si>
    <t>J 671-001</t>
  </si>
  <si>
    <t>Vérin de poussée de cabine, rouge</t>
  </si>
  <si>
    <t>J 671-002</t>
  </si>
  <si>
    <t>J 671-003</t>
  </si>
  <si>
    <t>J 671-004</t>
  </si>
  <si>
    <t>J 671-005</t>
  </si>
  <si>
    <t>J 671-006</t>
  </si>
  <si>
    <t>J 671-007</t>
  </si>
  <si>
    <t>J 671-008</t>
  </si>
  <si>
    <t>J 671-009</t>
  </si>
  <si>
    <t>J 671-011</t>
  </si>
  <si>
    <t>Pompe pour vérin noir, 4 litres, dia 20, simple effet</t>
  </si>
  <si>
    <t>J 671-012</t>
  </si>
  <si>
    <t>J 671-014</t>
  </si>
  <si>
    <t>J 671-016</t>
  </si>
  <si>
    <t>J 671-017</t>
  </si>
  <si>
    <t>J 671-018</t>
  </si>
  <si>
    <t>Bennes à basculement bleu</t>
  </si>
  <si>
    <t xml:space="preserve">Bennes à basculement vert </t>
  </si>
  <si>
    <t>Bennes à basculement vert spécial encollage</t>
  </si>
  <si>
    <t>J 678-039</t>
  </si>
  <si>
    <t>J 681-002</t>
  </si>
  <si>
    <t>J 682-016</t>
  </si>
  <si>
    <t>J 682-017</t>
  </si>
  <si>
    <t>J 682-021</t>
  </si>
  <si>
    <t>J 682-022</t>
  </si>
  <si>
    <t>J 682-023</t>
  </si>
  <si>
    <t>J 682-025</t>
  </si>
  <si>
    <t>J 682-058</t>
  </si>
  <si>
    <t>J 682-059</t>
  </si>
  <si>
    <t>J 682-060</t>
  </si>
  <si>
    <t>J 682-062</t>
  </si>
  <si>
    <t>J 682-063</t>
  </si>
  <si>
    <t>J 682-064</t>
  </si>
  <si>
    <t>J 682-065</t>
  </si>
  <si>
    <t>J 682-066</t>
  </si>
  <si>
    <t>J 682-067</t>
  </si>
  <si>
    <t>J 682-068</t>
  </si>
  <si>
    <t>J 682-069</t>
  </si>
  <si>
    <t>J 682-070</t>
  </si>
  <si>
    <t>J 690-01</t>
  </si>
  <si>
    <t xml:space="preserve">SOUFFLEUSE </t>
  </si>
  <si>
    <t>L'ensemble du site "SADEB"</t>
  </si>
</sst>
</file>

<file path=xl/styles.xml><?xml version="1.0" encoding="utf-8"?>
<styleSheet xmlns="http://schemas.openxmlformats.org/spreadsheetml/2006/main">
  <numFmts count="9">
    <numFmt numFmtId="164" formatCode="_-* #,##0.00\ &quot;€&quot;_-;\-* #,##0.00\ &quot;€&quot;_-;_-* &quot;-&quot;??\ &quot;€&quot;_-;_-@_-"/>
    <numFmt numFmtId="165" formatCode="_(&quot;€&quot;* #,##0.00_);_(&quot;€&quot;* \(#,##0.00\);_(&quot;€&quot;* &quot;-&quot;??_);_(@_)"/>
    <numFmt numFmtId="166" formatCode="##\:##"/>
    <numFmt numFmtId="167" formatCode="#,##0.00\ &quot;€&quot;"/>
    <numFmt numFmtId="168" formatCode="#,##0.00&quot; h&quot;"/>
    <numFmt numFmtId="169" formatCode="0.0"/>
    <numFmt numFmtId="170" formatCode="[$-40C]dddd\ d\ mmmm\ yyyy"/>
    <numFmt numFmtId="171" formatCode="[$-40C]dddd"/>
    <numFmt numFmtId="172" formatCode="[$-F800]dddd\,\ mmmm\ dd\,\ yyyy"/>
  </numFmts>
  <fonts count="5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sz val="10"/>
      <name val="Arial"/>
      <family val="2"/>
    </font>
    <font>
      <sz val="7"/>
      <name val="Arial"/>
      <family val="2"/>
    </font>
    <font>
      <b/>
      <sz val="10"/>
      <name val="Comic Sans MS"/>
      <family val="4"/>
    </font>
    <font>
      <b/>
      <sz val="14"/>
      <name val="Comic Sans MS"/>
      <family val="4"/>
    </font>
    <font>
      <b/>
      <sz val="10"/>
      <name val="Arial"/>
      <family val="2"/>
    </font>
    <font>
      <sz val="8"/>
      <name val="Calibri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i/>
      <sz val="7"/>
      <name val="Arial"/>
      <family val="2"/>
    </font>
    <font>
      <sz val="5"/>
      <color indexed="9"/>
      <name val="Arial"/>
      <family val="2"/>
    </font>
    <font>
      <b/>
      <sz val="8"/>
      <color indexed="10"/>
      <name val="Comic Sans MS"/>
      <family val="4"/>
    </font>
    <font>
      <sz val="10"/>
      <color indexed="22"/>
      <name val="Arial"/>
      <family val="2"/>
    </font>
    <font>
      <sz val="1"/>
      <name val="Arial"/>
      <family val="2"/>
    </font>
    <font>
      <sz val="14"/>
      <name val="Arial"/>
      <family val="2"/>
    </font>
    <font>
      <sz val="1"/>
      <color indexed="9"/>
      <name val="Arial"/>
      <family val="2"/>
    </font>
    <font>
      <i/>
      <sz val="11"/>
      <name val="Arial"/>
      <family val="2"/>
    </font>
    <font>
      <sz val="10"/>
      <name val="Comic Sans MS"/>
      <family val="4"/>
    </font>
    <font>
      <b/>
      <sz val="10"/>
      <color indexed="8"/>
      <name val="Comic Sans MS"/>
      <family val="4"/>
    </font>
    <font>
      <sz val="8"/>
      <color indexed="23"/>
      <name val="Arial"/>
      <family val="2"/>
    </font>
    <font>
      <sz val="10"/>
      <color indexed="22"/>
      <name val="Comic Sans MS"/>
      <family val="4"/>
    </font>
    <font>
      <sz val="6"/>
      <color theme="0"/>
      <name val="Arial"/>
      <family val="2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0"/>
      <color theme="1"/>
      <name val="Arial"/>
      <family val="2"/>
    </font>
    <font>
      <strike/>
      <sz val="10"/>
      <color indexed="8"/>
      <name val="Arial"/>
      <family val="2"/>
    </font>
    <font>
      <strike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i/>
      <sz val="10"/>
      <name val="Arial"/>
      <family val="2"/>
    </font>
    <font>
      <sz val="10"/>
      <name val="Calibri"/>
      <family val="2"/>
      <scheme val="minor"/>
    </font>
    <font>
      <b/>
      <sz val="9"/>
      <name val="Comic Sans MS"/>
      <family val="4"/>
    </font>
    <font>
      <b/>
      <sz val="10"/>
      <color theme="0" tint="-0.14996795556505021"/>
      <name val="Comic Sans MS"/>
      <family val="4"/>
    </font>
    <font>
      <b/>
      <sz val="10"/>
      <color theme="1"/>
      <name val="Arial"/>
      <family val="2"/>
    </font>
    <font>
      <b/>
      <sz val="11"/>
      <color rgb="FF0C1FD6"/>
      <name val="Arial"/>
      <family val="2"/>
    </font>
    <font>
      <b/>
      <sz val="11"/>
      <color rgb="FF0C1FD6"/>
      <name val="Calibri"/>
      <family val="2"/>
      <scheme val="minor"/>
    </font>
    <font>
      <b/>
      <sz val="11"/>
      <color theme="3" tint="0.39994506668294322"/>
      <name val="Arial"/>
      <family val="2"/>
    </font>
    <font>
      <sz val="11"/>
      <color theme="1"/>
      <name val="Calibri"/>
      <family val="2"/>
      <scheme val="minor"/>
    </font>
    <font>
      <sz val="10"/>
      <color theme="0" tint="-0.249977111117893"/>
      <name val="Arial"/>
      <family val="2"/>
    </font>
    <font>
      <sz val="11"/>
      <color theme="0" tint="-0.249977111117893"/>
      <name val="Calibri"/>
      <family val="2"/>
      <scheme val="minor"/>
    </font>
    <font>
      <strike/>
      <sz val="10"/>
      <color theme="0" tint="-0.249977111117893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trike/>
      <sz val="10"/>
      <color rgb="FF000000"/>
      <name val="Arial"/>
      <family val="2"/>
    </font>
    <font>
      <sz val="10"/>
      <color theme="0" tint="-0.24994659260841701"/>
      <name val="Arial"/>
      <family val="2"/>
    </font>
    <font>
      <strike/>
      <sz val="10"/>
      <color theme="0" tint="-0.2499465926084170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4659260841701"/>
        <bgColor auto="1"/>
      </patternFill>
    </fill>
    <fill>
      <patternFill patternType="solid">
        <fgColor rgb="FFABFFE3"/>
        <bgColor indexed="64"/>
      </patternFill>
    </fill>
    <fill>
      <patternFill patternType="solid">
        <fgColor rgb="FF61FFCA"/>
        <bgColor indexed="64"/>
      </patternFill>
    </fill>
    <fill>
      <patternFill patternType="solid">
        <fgColor rgb="FF9494FA"/>
        <bgColor indexed="64"/>
      </patternFill>
    </fill>
    <fill>
      <gradientFill degree="90">
        <stop position="0">
          <color rgb="FF3072C2"/>
        </stop>
        <stop position="1">
          <color rgb="FFB7FBFB"/>
        </stop>
      </gradientFill>
    </fill>
    <fill>
      <gradientFill degree="90">
        <stop position="0">
          <color theme="0" tint="-0.34900967436750391"/>
        </stop>
        <stop position="0.5">
          <color rgb="FFDBFEFD"/>
        </stop>
        <stop position="1">
          <color theme="0" tint="-0.34900967436750391"/>
        </stop>
      </gradientFill>
    </fill>
    <fill>
      <patternFill patternType="solid">
        <fgColor rgb="FFE7FFA3"/>
        <bgColor indexed="64"/>
      </patternFill>
    </fill>
  </fills>
  <borders count="89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tted">
        <color indexed="64"/>
      </top>
      <bottom/>
      <diagonal/>
    </border>
    <border>
      <left/>
      <right style="double">
        <color indexed="64"/>
      </right>
      <top style="dotted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ck">
        <color rgb="FF3D41DF"/>
      </left>
      <right/>
      <top/>
      <bottom/>
      <diagonal/>
    </border>
    <border>
      <left style="medium">
        <color rgb="FF3877F4"/>
      </left>
      <right/>
      <top/>
      <bottom/>
      <diagonal/>
    </border>
    <border>
      <left style="medium">
        <color rgb="FF3D41DF"/>
      </left>
      <right/>
      <top/>
      <bottom/>
      <diagonal/>
    </border>
    <border>
      <left/>
      <right/>
      <top/>
      <bottom style="medium">
        <color rgb="FF3877F4"/>
      </bottom>
      <diagonal/>
    </border>
    <border>
      <left style="medium">
        <color rgb="FF3877F4"/>
      </left>
      <right/>
      <top style="medium">
        <color rgb="FF3877F4"/>
      </top>
      <bottom/>
      <diagonal/>
    </border>
    <border>
      <left/>
      <right style="medium">
        <color rgb="FF3877F4"/>
      </right>
      <top style="medium">
        <color rgb="FF3877F4"/>
      </top>
      <bottom/>
      <diagonal/>
    </border>
    <border>
      <left/>
      <right style="medium">
        <color rgb="FF3877F4"/>
      </right>
      <top/>
      <bottom/>
      <diagonal/>
    </border>
    <border>
      <left style="slantDashDot">
        <color rgb="FF3877F4"/>
      </left>
      <right/>
      <top style="slantDashDot">
        <color rgb="FF3877F4"/>
      </top>
      <bottom/>
      <diagonal/>
    </border>
    <border>
      <left/>
      <right style="slantDashDot">
        <color rgb="FF3877F4"/>
      </right>
      <top style="slantDashDot">
        <color rgb="FF3877F4"/>
      </top>
      <bottom/>
      <diagonal/>
    </border>
    <border>
      <left style="slantDashDot">
        <color rgb="FF3877F4"/>
      </left>
      <right/>
      <top/>
      <bottom style="slantDashDot">
        <color rgb="FF3877F4"/>
      </bottom>
      <diagonal/>
    </border>
    <border>
      <left/>
      <right style="slantDashDot">
        <color rgb="FF3877F4"/>
      </right>
      <top/>
      <bottom style="slantDashDot">
        <color rgb="FF3877F4"/>
      </bottom>
      <diagonal/>
    </border>
    <border>
      <left style="slantDashDot">
        <color theme="1" tint="0.34998626667073579"/>
      </left>
      <right style="thin">
        <color indexed="64"/>
      </right>
      <top style="thin">
        <color theme="0" tint="-0.34998626667073579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rgb="FFA6A6A6"/>
      </left>
      <right style="thin">
        <color rgb="FFA6A6A6"/>
      </right>
      <top style="thin">
        <color rgb="FFA6A6A6"/>
      </top>
      <bottom style="thin">
        <color rgb="FFA6A6A6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</borders>
  <cellStyleXfs count="6">
    <xf numFmtId="0" fontId="0" fillId="0" borderId="0"/>
    <xf numFmtId="0" fontId="1" fillId="0" borderId="0"/>
    <xf numFmtId="165" fontId="27" fillId="0" borderId="0" applyFont="0" applyFill="0" applyBorder="0" applyAlignment="0" applyProtection="0"/>
    <xf numFmtId="0" fontId="28" fillId="0" borderId="0" applyNumberFormat="0" applyFill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164" fontId="46" fillId="0" borderId="0" applyFont="0" applyFill="0" applyBorder="0" applyAlignment="0" applyProtection="0"/>
  </cellStyleXfs>
  <cellXfs count="365">
    <xf numFmtId="0" fontId="0" fillId="0" borderId="0" xfId="0"/>
    <xf numFmtId="0" fontId="1" fillId="0" borderId="0" xfId="1"/>
    <xf numFmtId="0" fontId="1" fillId="0" borderId="0" xfId="1" applyFont="1"/>
    <xf numFmtId="0" fontId="1" fillId="2" borderId="0" xfId="1" applyFont="1" applyFill="1"/>
    <xf numFmtId="0" fontId="11" fillId="2" borderId="0" xfId="1" applyFont="1" applyFill="1"/>
    <xf numFmtId="0" fontId="11" fillId="2" borderId="0" xfId="1" applyFont="1" applyFill="1" applyProtection="1">
      <protection hidden="1"/>
    </xf>
    <xf numFmtId="0" fontId="9" fillId="2" borderId="0" xfId="1" applyFont="1" applyFill="1" applyProtection="1">
      <protection hidden="1"/>
    </xf>
    <xf numFmtId="0" fontId="9" fillId="2" borderId="0" xfId="1" applyNumberFormat="1" applyFont="1" applyFill="1" applyProtection="1">
      <protection hidden="1"/>
    </xf>
    <xf numFmtId="0" fontId="15" fillId="3" borderId="16" xfId="1" applyFont="1" applyFill="1" applyBorder="1" applyAlignment="1" applyProtection="1">
      <alignment horizontal="center" vertical="center"/>
      <protection locked="0"/>
    </xf>
    <xf numFmtId="0" fontId="15" fillId="3" borderId="4" xfId="1" applyFont="1" applyFill="1" applyBorder="1" applyAlignment="1" applyProtection="1">
      <alignment horizontal="center" vertical="center"/>
      <protection locked="0"/>
    </xf>
    <xf numFmtId="0" fontId="1" fillId="3" borderId="0" xfId="1" applyFont="1" applyFill="1"/>
    <xf numFmtId="0" fontId="1" fillId="6" borderId="0" xfId="1" applyFont="1" applyFill="1" applyBorder="1"/>
    <xf numFmtId="0" fontId="1" fillId="6" borderId="0" xfId="1" applyFont="1" applyFill="1"/>
    <xf numFmtId="0" fontId="18" fillId="6" borderId="0" xfId="1" applyFont="1" applyFill="1"/>
    <xf numFmtId="0" fontId="20" fillId="6" borderId="0" xfId="1" applyFont="1" applyFill="1" applyBorder="1" applyProtection="1">
      <protection hidden="1"/>
    </xf>
    <xf numFmtId="0" fontId="20" fillId="6" borderId="0" xfId="1" applyFont="1" applyFill="1" applyBorder="1" applyProtection="1">
      <protection locked="0"/>
    </xf>
    <xf numFmtId="0" fontId="18" fillId="6" borderId="0" xfId="1" applyFont="1" applyFill="1" applyBorder="1"/>
    <xf numFmtId="0" fontId="1" fillId="6" borderId="0" xfId="1" applyFont="1" applyFill="1" applyProtection="1"/>
    <xf numFmtId="0" fontId="13" fillId="6" borderId="0" xfId="1" applyFont="1" applyFill="1" applyBorder="1"/>
    <xf numFmtId="0" fontId="1" fillId="6" borderId="0" xfId="1" applyFont="1" applyFill="1" applyAlignment="1">
      <alignment wrapText="1"/>
    </xf>
    <xf numFmtId="0" fontId="13" fillId="6" borderId="0" xfId="0" applyFont="1" applyFill="1" applyBorder="1"/>
    <xf numFmtId="0" fontId="38" fillId="6" borderId="0" xfId="1" applyFont="1" applyFill="1"/>
    <xf numFmtId="0" fontId="1" fillId="6" borderId="0" xfId="1" applyFont="1" applyFill="1" applyAlignment="1">
      <alignment horizontal="right"/>
    </xf>
    <xf numFmtId="0" fontId="13" fillId="6" borderId="0" xfId="0" applyFont="1" applyFill="1" applyBorder="1" applyProtection="1">
      <protection hidden="1"/>
    </xf>
    <xf numFmtId="0" fontId="1" fillId="6" borderId="0" xfId="1" applyFont="1" applyFill="1" applyBorder="1" applyAlignment="1">
      <alignment horizontal="center"/>
    </xf>
    <xf numFmtId="0" fontId="25" fillId="6" borderId="0" xfId="1" applyFont="1" applyFill="1" applyBorder="1" applyAlignment="1" applyProtection="1">
      <alignment vertical="center"/>
    </xf>
    <xf numFmtId="171" fontId="13" fillId="6" borderId="0" xfId="0" applyNumberFormat="1" applyFont="1" applyFill="1" applyBorder="1"/>
    <xf numFmtId="171" fontId="1" fillId="6" borderId="0" xfId="1" applyNumberFormat="1" applyFont="1" applyFill="1" applyBorder="1"/>
    <xf numFmtId="170" fontId="1" fillId="6" borderId="0" xfId="1" applyNumberFormat="1" applyFont="1" applyFill="1" applyBorder="1"/>
    <xf numFmtId="0" fontId="13" fillId="6" borderId="0" xfId="0" applyNumberFormat="1" applyFont="1" applyFill="1" applyBorder="1"/>
    <xf numFmtId="0" fontId="34" fillId="6" borderId="0" xfId="1" applyFont="1" applyFill="1"/>
    <xf numFmtId="0" fontId="8" fillId="6" borderId="0" xfId="0" applyFont="1" applyFill="1" applyBorder="1"/>
    <xf numFmtId="0" fontId="13" fillId="6" borderId="0" xfId="1" applyFont="1" applyFill="1"/>
    <xf numFmtId="0" fontId="1" fillId="6" borderId="0" xfId="1" applyFill="1"/>
    <xf numFmtId="0" fontId="1" fillId="7" borderId="0" xfId="1" applyFont="1" applyFill="1"/>
    <xf numFmtId="0" fontId="1" fillId="7" borderId="0" xfId="1" applyFill="1"/>
    <xf numFmtId="0" fontId="1" fillId="3" borderId="15" xfId="1" applyFill="1" applyBorder="1" applyProtection="1"/>
    <xf numFmtId="0" fontId="1" fillId="3" borderId="16" xfId="1" applyFill="1" applyBorder="1" applyProtection="1"/>
    <xf numFmtId="0" fontId="1" fillId="3" borderId="3" xfId="1" applyFill="1" applyBorder="1" applyProtection="1"/>
    <xf numFmtId="0" fontId="1" fillId="3" borderId="17" xfId="1" applyFill="1" applyBorder="1"/>
    <xf numFmtId="0" fontId="1" fillId="3" borderId="4" xfId="1" applyFill="1" applyBorder="1" applyProtection="1"/>
    <xf numFmtId="0" fontId="24" fillId="3" borderId="15" xfId="1" applyFont="1" applyFill="1" applyBorder="1" applyAlignment="1">
      <alignment horizontal="center" vertical="center"/>
    </xf>
    <xf numFmtId="0" fontId="3" fillId="3" borderId="0" xfId="1" applyFont="1" applyFill="1" applyBorder="1" applyAlignment="1">
      <alignment vertical="center"/>
    </xf>
    <xf numFmtId="0" fontId="1" fillId="3" borderId="0" xfId="1" applyFill="1" applyBorder="1" applyAlignment="1">
      <alignment vertical="center"/>
    </xf>
    <xf numFmtId="0" fontId="1" fillId="3" borderId="19" xfId="1" applyFill="1" applyBorder="1" applyAlignment="1">
      <alignment vertical="center"/>
    </xf>
    <xf numFmtId="0" fontId="15" fillId="3" borderId="16" xfId="1" applyFont="1" applyFill="1" applyBorder="1" applyAlignment="1" applyProtection="1">
      <alignment vertical="center"/>
      <protection locked="0"/>
    </xf>
    <xf numFmtId="0" fontId="24" fillId="3" borderId="0" xfId="1" applyFont="1" applyFill="1" applyBorder="1" applyAlignment="1">
      <alignment horizontal="center" vertical="center"/>
    </xf>
    <xf numFmtId="0" fontId="1" fillId="3" borderId="7" xfId="1" applyFill="1" applyBorder="1" applyAlignment="1">
      <alignment vertical="center"/>
    </xf>
    <xf numFmtId="0" fontId="24" fillId="3" borderId="24" xfId="1" applyFont="1" applyFill="1" applyBorder="1" applyAlignment="1">
      <alignment horizontal="center" vertical="center"/>
    </xf>
    <xf numFmtId="0" fontId="1" fillId="3" borderId="7" xfId="1" applyFill="1" applyBorder="1" applyAlignment="1">
      <alignment horizontal="center" vertical="center"/>
    </xf>
    <xf numFmtId="0" fontId="24" fillId="3" borderId="25" xfId="1" applyFont="1" applyFill="1" applyBorder="1" applyAlignment="1">
      <alignment horizontal="center" vertical="center"/>
    </xf>
    <xf numFmtId="0" fontId="3" fillId="3" borderId="20" xfId="1" applyFont="1" applyFill="1" applyBorder="1" applyAlignment="1">
      <alignment horizontal="left" vertical="center"/>
    </xf>
    <xf numFmtId="0" fontId="15" fillId="3" borderId="21" xfId="1" applyFont="1" applyFill="1" applyBorder="1" applyAlignment="1">
      <alignment horizontal="left" vertical="center"/>
    </xf>
    <xf numFmtId="0" fontId="10" fillId="3" borderId="20" xfId="1" applyFont="1" applyFill="1" applyBorder="1" applyAlignment="1">
      <alignment horizontal="left" vertical="center"/>
    </xf>
    <xf numFmtId="0" fontId="1" fillId="3" borderId="0" xfId="1" applyFont="1" applyFill="1" applyBorder="1" applyAlignment="1">
      <alignment vertical="center"/>
    </xf>
    <xf numFmtId="0" fontId="1" fillId="3" borderId="3" xfId="1" applyFill="1" applyBorder="1" applyAlignment="1">
      <alignment horizontal="center" vertical="center"/>
    </xf>
    <xf numFmtId="0" fontId="3" fillId="3" borderId="17" xfId="1" applyFont="1" applyFill="1" applyBorder="1" applyAlignment="1">
      <alignment vertical="center"/>
    </xf>
    <xf numFmtId="0" fontId="1" fillId="3" borderId="17" xfId="1" applyFill="1" applyBorder="1" applyAlignment="1">
      <alignment vertical="center"/>
    </xf>
    <xf numFmtId="0" fontId="9" fillId="3" borderId="4" xfId="1" applyFont="1" applyFill="1" applyBorder="1" applyAlignment="1">
      <alignment vertical="center"/>
    </xf>
    <xf numFmtId="0" fontId="1" fillId="3" borderId="22" xfId="1" applyFill="1" applyBorder="1" applyAlignment="1">
      <alignment vertical="center"/>
    </xf>
    <xf numFmtId="0" fontId="11" fillId="3" borderId="0" xfId="1" applyFont="1" applyFill="1" applyBorder="1" applyAlignment="1">
      <alignment vertical="center"/>
    </xf>
    <xf numFmtId="0" fontId="15" fillId="3" borderId="16" xfId="1" applyFont="1" applyFill="1" applyBorder="1" applyAlignment="1">
      <alignment vertical="center"/>
    </xf>
    <xf numFmtId="0" fontId="15" fillId="3" borderId="21" xfId="1" applyFont="1" applyFill="1" applyBorder="1" applyAlignment="1" applyProtection="1">
      <alignment horizontal="left" vertical="center"/>
      <protection locked="0"/>
    </xf>
    <xf numFmtId="0" fontId="1" fillId="3" borderId="8" xfId="1" applyFill="1" applyBorder="1" applyAlignment="1">
      <alignment horizontal="center" vertical="center"/>
    </xf>
    <xf numFmtId="0" fontId="24" fillId="3" borderId="3" xfId="1" applyFont="1" applyFill="1" applyBorder="1" applyAlignment="1">
      <alignment horizontal="center" vertical="center"/>
    </xf>
    <xf numFmtId="0" fontId="11" fillId="3" borderId="17" xfId="1" applyFont="1" applyFill="1" applyBorder="1" applyAlignment="1">
      <alignment vertical="center"/>
    </xf>
    <xf numFmtId="0" fontId="1" fillId="3" borderId="18" xfId="1" applyFill="1" applyBorder="1" applyAlignment="1">
      <alignment vertical="center"/>
    </xf>
    <xf numFmtId="0" fontId="15" fillId="3" borderId="4" xfId="1" applyFont="1" applyFill="1" applyBorder="1" applyAlignment="1">
      <alignment vertical="center"/>
    </xf>
    <xf numFmtId="0" fontId="24" fillId="3" borderId="26" xfId="1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left" vertical="center"/>
    </xf>
    <xf numFmtId="0" fontId="15" fillId="3" borderId="23" xfId="1" applyFont="1" applyFill="1" applyBorder="1" applyAlignment="1" applyProtection="1">
      <alignment horizontal="left" vertical="center"/>
      <protection locked="0"/>
    </xf>
    <xf numFmtId="0" fontId="1" fillId="3" borderId="18" xfId="1" applyFill="1" applyBorder="1" applyAlignment="1">
      <alignment horizontal="center" vertical="center"/>
    </xf>
    <xf numFmtId="0" fontId="1" fillId="3" borderId="13" xfId="1" applyFill="1" applyBorder="1" applyAlignment="1" applyProtection="1">
      <alignment vertical="center"/>
    </xf>
    <xf numFmtId="0" fontId="9" fillId="3" borderId="13" xfId="1" applyFont="1" applyFill="1" applyBorder="1" applyAlignment="1" applyProtection="1">
      <alignment vertical="center"/>
    </xf>
    <xf numFmtId="0" fontId="11" fillId="3" borderId="13" xfId="1" applyFont="1" applyFill="1" applyBorder="1" applyAlignment="1" applyProtection="1">
      <alignment vertical="center"/>
      <protection hidden="1"/>
    </xf>
    <xf numFmtId="0" fontId="9" fillId="3" borderId="0" xfId="1" applyFont="1" applyFill="1" applyBorder="1" applyAlignment="1" applyProtection="1">
      <alignment vertical="center"/>
      <protection hidden="1"/>
    </xf>
    <xf numFmtId="169" fontId="29" fillId="3" borderId="0" xfId="1" applyNumberFormat="1" applyFont="1" applyFill="1" applyBorder="1" applyAlignment="1" applyProtection="1">
      <alignment vertical="center"/>
      <protection hidden="1"/>
    </xf>
    <xf numFmtId="0" fontId="7" fillId="3" borderId="0" xfId="1" applyFont="1" applyFill="1" applyBorder="1" applyAlignment="1" applyProtection="1">
      <alignment vertical="center"/>
    </xf>
    <xf numFmtId="0" fontId="12" fillId="3" borderId="0" xfId="0" applyFont="1" applyFill="1" applyBorder="1" applyAlignment="1" applyProtection="1">
      <alignment vertical="center"/>
      <protection hidden="1"/>
    </xf>
    <xf numFmtId="0" fontId="5" fillId="3" borderId="17" xfId="1" applyFont="1" applyFill="1" applyBorder="1" applyAlignment="1" applyProtection="1">
      <alignment vertical="center"/>
    </xf>
    <xf numFmtId="0" fontId="7" fillId="3" borderId="17" xfId="1" applyFont="1" applyFill="1" applyBorder="1" applyAlignment="1" applyProtection="1">
      <alignment vertical="center"/>
    </xf>
    <xf numFmtId="0" fontId="2" fillId="3" borderId="17" xfId="1" applyFont="1" applyFill="1" applyBorder="1" applyAlignment="1" applyProtection="1">
      <alignment vertical="center"/>
    </xf>
    <xf numFmtId="0" fontId="16" fillId="3" borderId="17" xfId="1" applyFont="1" applyFill="1" applyBorder="1" applyAlignment="1" applyProtection="1">
      <alignment vertical="center"/>
      <protection hidden="1"/>
    </xf>
    <xf numFmtId="0" fontId="1" fillId="3" borderId="9" xfId="1" applyFont="1" applyFill="1" applyBorder="1"/>
    <xf numFmtId="0" fontId="1" fillId="3" borderId="27" xfId="1" applyFill="1" applyBorder="1" applyProtection="1">
      <protection locked="0"/>
    </xf>
    <xf numFmtId="0" fontId="11" fillId="3" borderId="27" xfId="1" applyFont="1" applyFill="1" applyBorder="1" applyProtection="1">
      <protection locked="0"/>
    </xf>
    <xf numFmtId="0" fontId="9" fillId="3" borderId="27" xfId="1" applyFont="1" applyFill="1" applyBorder="1" applyProtection="1">
      <protection locked="0"/>
    </xf>
    <xf numFmtId="0" fontId="18" fillId="6" borderId="74" xfId="1" applyFont="1" applyFill="1" applyBorder="1" applyProtection="1"/>
    <xf numFmtId="0" fontId="18" fillId="6" borderId="72" xfId="1" applyFont="1" applyFill="1" applyBorder="1" applyProtection="1"/>
    <xf numFmtId="0" fontId="1" fillId="6" borderId="72" xfId="1" applyFont="1" applyFill="1" applyBorder="1" applyProtection="1"/>
    <xf numFmtId="0" fontId="11" fillId="6" borderId="72" xfId="1" applyFont="1" applyFill="1" applyBorder="1" applyProtection="1"/>
    <xf numFmtId="0" fontId="9" fillId="6" borderId="72" xfId="1" applyFont="1" applyFill="1" applyBorder="1" applyProtection="1"/>
    <xf numFmtId="167" fontId="11" fillId="6" borderId="72" xfId="1" applyNumberFormat="1" applyFont="1" applyFill="1" applyBorder="1" applyProtection="1"/>
    <xf numFmtId="0" fontId="1" fillId="6" borderId="72" xfId="1" applyFont="1" applyFill="1" applyBorder="1"/>
    <xf numFmtId="0" fontId="5" fillId="5" borderId="1" xfId="1" applyFont="1" applyFill="1" applyBorder="1" applyAlignment="1" applyProtection="1">
      <alignment vertical="center"/>
    </xf>
    <xf numFmtId="0" fontId="5" fillId="5" borderId="2" xfId="1" applyFont="1" applyFill="1" applyBorder="1" applyAlignment="1" applyProtection="1">
      <alignment vertical="center"/>
    </xf>
    <xf numFmtId="0" fontId="1" fillId="5" borderId="7" xfId="1" applyFill="1" applyBorder="1" applyAlignment="1">
      <alignment horizontal="center" vertical="center"/>
    </xf>
    <xf numFmtId="0" fontId="1" fillId="5" borderId="19" xfId="1" applyFill="1" applyBorder="1" applyAlignment="1">
      <alignment vertical="center"/>
    </xf>
    <xf numFmtId="0" fontId="17" fillId="5" borderId="15" xfId="1" applyFont="1" applyFill="1" applyBorder="1" applyProtection="1"/>
    <xf numFmtId="0" fontId="1" fillId="5" borderId="16" xfId="1" applyFill="1" applyBorder="1" applyProtection="1"/>
    <xf numFmtId="0" fontId="1" fillId="5" borderId="15" xfId="1" applyFill="1" applyBorder="1" applyProtection="1"/>
    <xf numFmtId="0" fontId="18" fillId="6" borderId="73" xfId="1" applyFont="1" applyFill="1" applyBorder="1"/>
    <xf numFmtId="0" fontId="13" fillId="6" borderId="73" xfId="1" applyFont="1" applyFill="1" applyBorder="1"/>
    <xf numFmtId="0" fontId="18" fillId="6" borderId="75" xfId="1" applyFont="1" applyFill="1" applyBorder="1"/>
    <xf numFmtId="0" fontId="18" fillId="6" borderId="76" xfId="1" applyFont="1" applyFill="1" applyBorder="1"/>
    <xf numFmtId="0" fontId="18" fillId="6" borderId="77" xfId="1" applyFont="1" applyFill="1" applyBorder="1"/>
    <xf numFmtId="0" fontId="18" fillId="6" borderId="78" xfId="1" applyFont="1" applyFill="1" applyBorder="1"/>
    <xf numFmtId="0" fontId="41" fillId="5" borderId="5" xfId="1" applyFont="1" applyFill="1" applyBorder="1" applyAlignment="1" applyProtection="1">
      <alignment vertical="center"/>
      <protection locked="0"/>
    </xf>
    <xf numFmtId="0" fontId="1" fillId="6" borderId="0" xfId="1" applyFont="1" applyFill="1" applyBorder="1" applyAlignment="1" applyProtection="1">
      <alignment horizontal="left" vertical="center"/>
    </xf>
    <xf numFmtId="0" fontId="7" fillId="6" borderId="0" xfId="1" applyFont="1" applyFill="1" applyBorder="1" applyAlignment="1" applyProtection="1">
      <alignment horizontal="left" vertical="center"/>
    </xf>
    <xf numFmtId="0" fontId="1" fillId="8" borderId="0" xfId="1" applyFont="1" applyFill="1" applyBorder="1" applyAlignment="1" applyProtection="1">
      <alignment horizontal="left" vertical="center"/>
      <protection locked="0"/>
    </xf>
    <xf numFmtId="0" fontId="1" fillId="6" borderId="26" xfId="1" applyFont="1" applyFill="1" applyBorder="1"/>
    <xf numFmtId="0" fontId="1" fillId="6" borderId="26" xfId="1" applyFill="1" applyBorder="1"/>
    <xf numFmtId="0" fontId="1" fillId="6" borderId="0" xfId="1" applyFont="1" applyFill="1" applyBorder="1" applyAlignment="1" applyProtection="1">
      <alignment horizontal="left"/>
    </xf>
    <xf numFmtId="0" fontId="7" fillId="4" borderId="83" xfId="1" applyFont="1" applyFill="1" applyBorder="1" applyAlignment="1" applyProtection="1">
      <alignment horizontal="left"/>
    </xf>
    <xf numFmtId="0" fontId="11" fillId="3" borderId="14" xfId="1" applyFont="1" applyFill="1" applyBorder="1" applyAlignment="1" applyProtection="1">
      <alignment vertical="center"/>
      <protection hidden="1"/>
    </xf>
    <xf numFmtId="0" fontId="9" fillId="3" borderId="16" xfId="1" applyFont="1" applyFill="1" applyBorder="1" applyAlignment="1" applyProtection="1">
      <alignment vertical="center"/>
      <protection hidden="1"/>
    </xf>
    <xf numFmtId="0" fontId="29" fillId="3" borderId="16" xfId="1" applyNumberFormat="1" applyFont="1" applyFill="1" applyBorder="1" applyAlignment="1" applyProtection="1">
      <alignment vertical="center"/>
      <protection hidden="1"/>
    </xf>
    <xf numFmtId="0" fontId="11" fillId="3" borderId="16" xfId="1" applyFont="1" applyFill="1" applyBorder="1" applyAlignment="1" applyProtection="1">
      <alignment vertical="center"/>
      <protection hidden="1"/>
    </xf>
    <xf numFmtId="0" fontId="11" fillId="3" borderId="4" xfId="1" applyFont="1" applyFill="1" applyBorder="1" applyAlignment="1" applyProtection="1">
      <alignment vertical="center"/>
      <protection hidden="1"/>
    </xf>
    <xf numFmtId="0" fontId="1" fillId="7" borderId="0" xfId="1" applyFont="1" applyFill="1" applyBorder="1"/>
    <xf numFmtId="0" fontId="9" fillId="3" borderId="17" xfId="1" applyFont="1" applyFill="1" applyBorder="1"/>
    <xf numFmtId="0" fontId="1" fillId="3" borderId="14" xfId="1" applyFont="1" applyFill="1" applyBorder="1"/>
    <xf numFmtId="0" fontId="1" fillId="3" borderId="16" xfId="1" applyFont="1" applyFill="1" applyBorder="1"/>
    <xf numFmtId="0" fontId="9" fillId="3" borderId="4" xfId="1" applyFont="1" applyFill="1" applyBorder="1"/>
    <xf numFmtId="0" fontId="1" fillId="3" borderId="56" xfId="1" applyFill="1" applyBorder="1" applyProtection="1">
      <protection locked="0"/>
    </xf>
    <xf numFmtId="0" fontId="1" fillId="3" borderId="55" xfId="1" applyFill="1" applyBorder="1" applyProtection="1">
      <protection locked="0"/>
    </xf>
    <xf numFmtId="0" fontId="1" fillId="3" borderId="12" xfId="1" applyFill="1" applyBorder="1" applyAlignment="1" applyProtection="1">
      <alignment vertical="center"/>
    </xf>
    <xf numFmtId="0" fontId="7" fillId="3" borderId="15" xfId="1" applyFont="1" applyFill="1" applyBorder="1" applyAlignment="1" applyProtection="1">
      <alignment vertical="center"/>
    </xf>
    <xf numFmtId="0" fontId="5" fillId="3" borderId="3" xfId="1" applyFont="1" applyFill="1" applyBorder="1" applyAlignment="1" applyProtection="1">
      <alignment vertical="center"/>
    </xf>
    <xf numFmtId="0" fontId="1" fillId="3" borderId="15" xfId="1" applyFont="1" applyFill="1" applyBorder="1"/>
    <xf numFmtId="0" fontId="26" fillId="3" borderId="15" xfId="1" applyFont="1" applyFill="1" applyBorder="1" applyProtection="1">
      <protection locked="0"/>
    </xf>
    <xf numFmtId="0" fontId="9" fillId="3" borderId="3" xfId="1" applyFont="1" applyFill="1" applyBorder="1"/>
    <xf numFmtId="0" fontId="1" fillId="7" borderId="15" xfId="1" applyFont="1" applyFill="1" applyBorder="1"/>
    <xf numFmtId="0" fontId="1" fillId="7" borderId="15" xfId="1" applyFill="1" applyBorder="1"/>
    <xf numFmtId="0" fontId="1" fillId="13" borderId="12" xfId="1" applyFont="1" applyFill="1" applyBorder="1"/>
    <xf numFmtId="0" fontId="1" fillId="13" borderId="13" xfId="1" applyFont="1" applyFill="1" applyBorder="1" applyAlignment="1">
      <alignment wrapText="1"/>
    </xf>
    <xf numFmtId="0" fontId="13" fillId="13" borderId="13" xfId="0" applyFont="1" applyFill="1" applyBorder="1"/>
    <xf numFmtId="0" fontId="1" fillId="13" borderId="13" xfId="1" applyFont="1" applyFill="1" applyBorder="1"/>
    <xf numFmtId="0" fontId="1" fillId="13" borderId="14" xfId="1" applyFont="1" applyFill="1" applyBorder="1"/>
    <xf numFmtId="0" fontId="45" fillId="13" borderId="15" xfId="1" applyFont="1" applyFill="1" applyBorder="1"/>
    <xf numFmtId="0" fontId="1" fillId="13" borderId="0" xfId="1" applyFont="1" applyFill="1" applyBorder="1"/>
    <xf numFmtId="0" fontId="13" fillId="13" borderId="0" xfId="0" applyFont="1" applyFill="1" applyBorder="1"/>
    <xf numFmtId="0" fontId="1" fillId="13" borderId="16" xfId="1" applyFont="1" applyFill="1" applyBorder="1"/>
    <xf numFmtId="0" fontId="1" fillId="13" borderId="15" xfId="1" applyFont="1" applyFill="1" applyBorder="1"/>
    <xf numFmtId="0" fontId="1" fillId="13" borderId="3" xfId="1" applyFont="1" applyFill="1" applyBorder="1"/>
    <xf numFmtId="0" fontId="1" fillId="13" borderId="17" xfId="1" applyFont="1" applyFill="1" applyBorder="1"/>
    <xf numFmtId="0" fontId="13" fillId="13" borderId="17" xfId="1" applyFont="1" applyFill="1" applyBorder="1"/>
    <xf numFmtId="0" fontId="1" fillId="13" borderId="4" xfId="1" applyFont="1" applyFill="1" applyBorder="1"/>
    <xf numFmtId="0" fontId="13" fillId="13" borderId="13" xfId="1" applyFont="1" applyFill="1" applyBorder="1"/>
    <xf numFmtId="0" fontId="13" fillId="13" borderId="0" xfId="1" applyFont="1" applyFill="1" applyBorder="1"/>
    <xf numFmtId="0" fontId="1" fillId="13" borderId="59" xfId="1" applyFont="1" applyFill="1" applyBorder="1"/>
    <xf numFmtId="0" fontId="1" fillId="13" borderId="85" xfId="1" applyFont="1" applyFill="1" applyBorder="1"/>
    <xf numFmtId="164" fontId="7" fillId="7" borderId="0" xfId="5" applyFont="1" applyFill="1"/>
    <xf numFmtId="0" fontId="47" fillId="0" borderId="0" xfId="1" applyFont="1" applyFill="1"/>
    <xf numFmtId="0" fontId="47" fillId="0" borderId="0" xfId="1" applyFont="1" applyFill="1" applyBorder="1"/>
    <xf numFmtId="0" fontId="49" fillId="0" borderId="0" xfId="1" applyFont="1" applyFill="1"/>
    <xf numFmtId="0" fontId="47" fillId="0" borderId="0" xfId="1" applyFont="1" applyFill="1" applyAlignment="1">
      <alignment horizontal="left"/>
    </xf>
    <xf numFmtId="0" fontId="48" fillId="0" borderId="0" xfId="0" applyFont="1" applyAlignment="1">
      <alignment horizontal="left" vertical="center"/>
    </xf>
    <xf numFmtId="0" fontId="33" fillId="6" borderId="84" xfId="1" applyFont="1" applyFill="1" applyBorder="1" applyAlignment="1" applyProtection="1">
      <alignment horizontal="left"/>
    </xf>
    <xf numFmtId="0" fontId="1" fillId="6" borderId="84" xfId="1" applyFont="1" applyFill="1" applyBorder="1" applyAlignment="1" applyProtection="1">
      <alignment horizontal="left"/>
    </xf>
    <xf numFmtId="0" fontId="1" fillId="6" borderId="84" xfId="0" applyFont="1" applyFill="1" applyBorder="1" applyAlignment="1" applyProtection="1">
      <alignment horizontal="left"/>
    </xf>
    <xf numFmtId="0" fontId="33" fillId="6" borderId="84" xfId="0" applyFont="1" applyFill="1" applyBorder="1" applyAlignment="1" applyProtection="1">
      <alignment horizontal="left"/>
    </xf>
    <xf numFmtId="0" fontId="32" fillId="6" borderId="84" xfId="0" applyFont="1" applyFill="1" applyBorder="1" applyAlignment="1" applyProtection="1">
      <alignment horizontal="left"/>
    </xf>
    <xf numFmtId="0" fontId="7" fillId="9" borderId="87" xfId="1" applyFont="1" applyFill="1" applyBorder="1" applyAlignment="1" applyProtection="1">
      <alignment horizontal="left" vertical="center"/>
      <protection locked="0"/>
    </xf>
    <xf numFmtId="0" fontId="7" fillId="9" borderId="88" xfId="1" applyFont="1" applyFill="1" applyBorder="1" applyAlignment="1" applyProtection="1">
      <alignment horizontal="left" vertical="center"/>
      <protection locked="0"/>
    </xf>
    <xf numFmtId="0" fontId="42" fillId="8" borderId="86" xfId="0" applyFont="1" applyFill="1" applyBorder="1" applyAlignment="1">
      <alignment vertical="center"/>
    </xf>
    <xf numFmtId="0" fontId="50" fillId="8" borderId="86" xfId="0" applyFont="1" applyFill="1" applyBorder="1" applyAlignment="1">
      <alignment vertical="center"/>
    </xf>
    <xf numFmtId="0" fontId="51" fillId="8" borderId="86" xfId="0" applyFont="1" applyFill="1" applyBorder="1" applyAlignment="1">
      <alignment vertical="center"/>
    </xf>
    <xf numFmtId="0" fontId="31" fillId="8" borderId="86" xfId="0" applyFont="1" applyFill="1" applyBorder="1" applyAlignment="1">
      <alignment vertical="center"/>
    </xf>
    <xf numFmtId="0" fontId="52" fillId="8" borderId="86" xfId="0" applyFont="1" applyFill="1" applyBorder="1" applyAlignment="1">
      <alignment vertical="center"/>
    </xf>
    <xf numFmtId="0" fontId="53" fillId="6" borderId="0" xfId="1" applyFont="1" applyFill="1" applyAlignment="1">
      <alignment horizontal="center"/>
    </xf>
    <xf numFmtId="0" fontId="54" fillId="6" borderId="0" xfId="1" applyFont="1" applyFill="1" applyAlignment="1">
      <alignment horizontal="center"/>
    </xf>
    <xf numFmtId="0" fontId="1" fillId="3" borderId="24" xfId="1" quotePrefix="1" applyFont="1" applyFill="1" applyBorder="1" applyAlignment="1" applyProtection="1">
      <alignment horizontal="center" vertical="center"/>
      <protection locked="0"/>
    </xf>
    <xf numFmtId="0" fontId="1" fillId="3" borderId="60" xfId="1" applyFill="1" applyBorder="1" applyAlignment="1" applyProtection="1">
      <alignment horizontal="center" vertical="center"/>
      <protection locked="0"/>
    </xf>
    <xf numFmtId="166" fontId="1" fillId="3" borderId="6" xfId="1" applyNumberFormat="1" applyFill="1" applyBorder="1" applyAlignment="1" applyProtection="1">
      <alignment horizontal="center" vertical="center"/>
      <protection locked="0"/>
    </xf>
    <xf numFmtId="166" fontId="1" fillId="3" borderId="9" xfId="1" applyNumberFormat="1" applyFill="1" applyBorder="1" applyAlignment="1" applyProtection="1">
      <alignment horizontal="center" vertical="center"/>
      <protection locked="0"/>
    </xf>
    <xf numFmtId="166" fontId="1" fillId="3" borderId="30" xfId="1" applyNumberFormat="1" applyFill="1" applyBorder="1" applyAlignment="1" applyProtection="1">
      <alignment horizontal="center" vertical="center"/>
      <protection locked="0"/>
    </xf>
    <xf numFmtId="0" fontId="2" fillId="5" borderId="49" xfId="1" applyFont="1" applyFill="1" applyBorder="1" applyAlignment="1" applyProtection="1">
      <alignment horizontal="center" vertical="center"/>
    </xf>
    <xf numFmtId="0" fontId="2" fillId="5" borderId="50" xfId="1" applyFont="1" applyFill="1" applyBorder="1" applyAlignment="1" applyProtection="1">
      <alignment horizontal="center" vertical="center"/>
    </xf>
    <xf numFmtId="14" fontId="1" fillId="3" borderId="6" xfId="1" applyNumberFormat="1" applyFont="1" applyFill="1" applyBorder="1" applyAlignment="1" applyProtection="1">
      <alignment horizontal="center" vertical="center"/>
      <protection locked="0"/>
    </xf>
    <xf numFmtId="14" fontId="1" fillId="3" borderId="9" xfId="1" applyNumberFormat="1" applyFont="1" applyFill="1" applyBorder="1" applyAlignment="1" applyProtection="1">
      <alignment horizontal="center" vertical="center"/>
      <protection locked="0"/>
    </xf>
    <xf numFmtId="14" fontId="1" fillId="3" borderId="8" xfId="1" applyNumberFormat="1" applyFont="1" applyFill="1" applyBorder="1" applyAlignment="1" applyProtection="1">
      <alignment horizontal="center" vertical="center"/>
      <protection locked="0"/>
    </xf>
    <xf numFmtId="16" fontId="1" fillId="3" borderId="70" xfId="1" applyNumberFormat="1" applyFont="1" applyFill="1" applyBorder="1" applyAlignment="1" applyProtection="1">
      <alignment horizontal="center" vertical="center"/>
      <protection locked="0"/>
    </xf>
    <xf numFmtId="16" fontId="1" fillId="3" borderId="9" xfId="1" applyNumberFormat="1" applyFont="1" applyFill="1" applyBorder="1" applyAlignment="1" applyProtection="1">
      <alignment horizontal="center" vertical="center"/>
      <protection locked="0"/>
    </xf>
    <xf numFmtId="16" fontId="1" fillId="3" borderId="68" xfId="1" applyNumberFormat="1" applyFont="1" applyFill="1" applyBorder="1" applyAlignment="1" applyProtection="1">
      <alignment horizontal="center" vertical="center"/>
      <protection locked="0"/>
    </xf>
    <xf numFmtId="166" fontId="1" fillId="3" borderId="6" xfId="1" applyNumberFormat="1" applyFont="1" applyFill="1" applyBorder="1" applyAlignment="1" applyProtection="1">
      <alignment horizontal="center" vertical="center"/>
      <protection locked="0"/>
    </xf>
    <xf numFmtId="166" fontId="1" fillId="3" borderId="9" xfId="1" applyNumberFormat="1" applyFont="1" applyFill="1" applyBorder="1" applyAlignment="1" applyProtection="1">
      <alignment horizontal="center" vertical="center"/>
      <protection locked="0"/>
    </xf>
    <xf numFmtId="166" fontId="1" fillId="3" borderId="8" xfId="1" applyNumberFormat="1" applyFont="1" applyFill="1" applyBorder="1" applyAlignment="1" applyProtection="1">
      <alignment horizontal="center" vertical="center"/>
      <protection locked="0"/>
    </xf>
    <xf numFmtId="0" fontId="1" fillId="3" borderId="29" xfId="1" applyFont="1" applyFill="1" applyBorder="1" applyAlignment="1" applyProtection="1">
      <alignment horizontal="center" vertical="center" wrapText="1"/>
      <protection locked="0"/>
    </xf>
    <xf numFmtId="0" fontId="1" fillId="3" borderId="20" xfId="1" applyFont="1" applyFill="1" applyBorder="1" applyAlignment="1" applyProtection="1">
      <alignment horizontal="center" vertical="center" wrapText="1"/>
      <protection locked="0"/>
    </xf>
    <xf numFmtId="0" fontId="1" fillId="3" borderId="21" xfId="1" applyFont="1" applyFill="1" applyBorder="1" applyAlignment="1" applyProtection="1">
      <alignment horizontal="center" vertical="center" wrapText="1"/>
      <protection locked="0"/>
    </xf>
    <xf numFmtId="167" fontId="40" fillId="12" borderId="7" xfId="1" applyNumberFormat="1" applyFont="1" applyFill="1" applyBorder="1" applyAlignment="1" applyProtection="1">
      <alignment horizontal="center" vertical="center"/>
    </xf>
    <xf numFmtId="0" fontId="40" fillId="12" borderId="7" xfId="1" applyFont="1" applyFill="1" applyBorder="1" applyAlignment="1" applyProtection="1">
      <alignment horizontal="center" vertical="center"/>
    </xf>
    <xf numFmtId="0" fontId="6" fillId="11" borderId="55" xfId="1" applyFont="1" applyFill="1" applyBorder="1" applyAlignment="1" applyProtection="1">
      <alignment horizontal="center"/>
    </xf>
    <xf numFmtId="0" fontId="6" fillId="11" borderId="27" xfId="1" applyFont="1" applyFill="1" applyBorder="1" applyAlignment="1" applyProtection="1">
      <alignment horizontal="center"/>
    </xf>
    <xf numFmtId="0" fontId="6" fillId="11" borderId="56" xfId="1" applyFont="1" applyFill="1" applyBorder="1" applyAlignment="1" applyProtection="1">
      <alignment horizontal="center"/>
    </xf>
    <xf numFmtId="0" fontId="5" fillId="3" borderId="2" xfId="1" applyFont="1" applyFill="1" applyBorder="1" applyAlignment="1" applyProtection="1">
      <alignment horizontal="center" vertical="center"/>
    </xf>
    <xf numFmtId="0" fontId="5" fillId="3" borderId="5" xfId="1" applyFont="1" applyFill="1" applyBorder="1" applyAlignment="1" applyProtection="1">
      <alignment horizontal="center" vertical="center"/>
    </xf>
    <xf numFmtId="0" fontId="5" fillId="3" borderId="1" xfId="1" applyFont="1" applyFill="1" applyBorder="1" applyAlignment="1" applyProtection="1">
      <alignment horizontal="center" vertical="center"/>
    </xf>
    <xf numFmtId="0" fontId="5" fillId="5" borderId="1" xfId="1" applyFont="1" applyFill="1" applyBorder="1" applyAlignment="1" applyProtection="1">
      <alignment horizontal="center" vertical="center"/>
    </xf>
    <xf numFmtId="0" fontId="5" fillId="5" borderId="2" xfId="1" applyFont="1" applyFill="1" applyBorder="1" applyAlignment="1" applyProtection="1">
      <alignment horizontal="center" vertical="center"/>
    </xf>
    <xf numFmtId="0" fontId="5" fillId="5" borderId="5" xfId="1" applyFont="1" applyFill="1" applyBorder="1" applyAlignment="1" applyProtection="1">
      <alignment horizontal="center" vertical="center"/>
    </xf>
    <xf numFmtId="0" fontId="1" fillId="3" borderId="53" xfId="1" applyNumberFormat="1" applyFont="1" applyFill="1" applyBorder="1" applyAlignment="1" applyProtection="1">
      <alignment horizontal="center" vertical="center"/>
      <protection locked="0"/>
    </xf>
    <xf numFmtId="0" fontId="1" fillId="3" borderId="10" xfId="1" applyNumberFormat="1" applyFont="1" applyFill="1" applyBorder="1" applyAlignment="1" applyProtection="1">
      <alignment horizontal="center" vertical="center"/>
      <protection locked="0"/>
    </xf>
    <xf numFmtId="0" fontId="1" fillId="3" borderId="54" xfId="1" applyNumberFormat="1" applyFont="1" applyFill="1" applyBorder="1" applyAlignment="1" applyProtection="1">
      <alignment horizontal="center" vertical="center"/>
      <protection locked="0"/>
    </xf>
    <xf numFmtId="0" fontId="1" fillId="3" borderId="3" xfId="1" applyNumberFormat="1" applyFont="1" applyFill="1" applyBorder="1" applyAlignment="1" applyProtection="1">
      <alignment horizontal="center" vertical="center"/>
      <protection locked="0"/>
    </xf>
    <xf numFmtId="0" fontId="1" fillId="3" borderId="17" xfId="1" applyNumberFormat="1" applyFont="1" applyFill="1" applyBorder="1" applyAlignment="1" applyProtection="1">
      <alignment horizontal="center" vertical="center"/>
      <protection locked="0"/>
    </xf>
    <xf numFmtId="0" fontId="1" fillId="3" borderId="4" xfId="1" applyNumberFormat="1" applyFont="1" applyFill="1" applyBorder="1" applyAlignment="1" applyProtection="1">
      <alignment horizontal="center" vertical="center"/>
      <protection locked="0"/>
    </xf>
    <xf numFmtId="0" fontId="5" fillId="3" borderId="57" xfId="1" applyFont="1" applyFill="1" applyBorder="1" applyAlignment="1" applyProtection="1">
      <alignment horizontal="right" vertical="center"/>
    </xf>
    <xf numFmtId="0" fontId="5" fillId="3" borderId="48" xfId="1" applyFont="1" applyFill="1" applyBorder="1" applyAlignment="1" applyProtection="1">
      <alignment horizontal="right" vertical="center"/>
    </xf>
    <xf numFmtId="0" fontId="1" fillId="3" borderId="10" xfId="1" applyFont="1" applyFill="1" applyBorder="1" applyAlignment="1" applyProtection="1">
      <alignment horizontal="center" vertical="center" wrapText="1"/>
    </xf>
    <xf numFmtId="0" fontId="1" fillId="3" borderId="10" xfId="1" applyFont="1" applyFill="1" applyBorder="1" applyAlignment="1" applyProtection="1">
      <alignment horizontal="center" vertical="center"/>
    </xf>
    <xf numFmtId="0" fontId="1" fillId="3" borderId="54" xfId="1" applyFont="1" applyFill="1" applyBorder="1" applyAlignment="1" applyProtection="1">
      <alignment horizontal="center" vertical="center"/>
    </xf>
    <xf numFmtId="0" fontId="1" fillId="3" borderId="17" xfId="1" applyFont="1" applyFill="1" applyBorder="1" applyAlignment="1" applyProtection="1">
      <alignment horizontal="center" vertical="center"/>
    </xf>
    <xf numFmtId="0" fontId="1" fillId="3" borderId="4" xfId="1" applyFont="1" applyFill="1" applyBorder="1" applyAlignment="1" applyProtection="1">
      <alignment horizontal="center" vertical="center"/>
    </xf>
    <xf numFmtId="14" fontId="1" fillId="3" borderId="10" xfId="1" applyNumberFormat="1" applyFont="1" applyFill="1" applyBorder="1" applyAlignment="1" applyProtection="1">
      <alignment horizontal="left" vertical="center"/>
      <protection locked="0"/>
    </xf>
    <xf numFmtId="14" fontId="1" fillId="3" borderId="54" xfId="1" applyNumberFormat="1" applyFont="1" applyFill="1" applyBorder="1" applyAlignment="1" applyProtection="1">
      <alignment horizontal="left" vertical="center"/>
      <protection locked="0"/>
    </xf>
    <xf numFmtId="166" fontId="1" fillId="3" borderId="48" xfId="1" applyNumberFormat="1" applyFont="1" applyFill="1" applyBorder="1" applyAlignment="1" applyProtection="1">
      <alignment horizontal="left" vertical="center"/>
      <protection locked="0"/>
    </xf>
    <xf numFmtId="166" fontId="1" fillId="3" borderId="58" xfId="1" applyNumberFormat="1" applyFont="1" applyFill="1" applyBorder="1" applyAlignment="1" applyProtection="1">
      <alignment horizontal="left" vertical="center"/>
      <protection locked="0"/>
    </xf>
    <xf numFmtId="0" fontId="5" fillId="3" borderId="53" xfId="1" applyFont="1" applyFill="1" applyBorder="1" applyAlignment="1" applyProtection="1">
      <alignment horizontal="right" vertical="center"/>
    </xf>
    <xf numFmtId="0" fontId="5" fillId="3" borderId="10" xfId="1" applyFont="1" applyFill="1" applyBorder="1" applyAlignment="1" applyProtection="1">
      <alignment horizontal="right" vertical="center"/>
    </xf>
    <xf numFmtId="166" fontId="1" fillId="5" borderId="48" xfId="1" applyNumberFormat="1" applyFont="1" applyFill="1" applyBorder="1" applyAlignment="1" applyProtection="1">
      <alignment horizontal="left" vertical="center"/>
      <protection locked="0"/>
    </xf>
    <xf numFmtId="166" fontId="1" fillId="5" borderId="58" xfId="1" applyNumberFormat="1" applyFont="1" applyFill="1" applyBorder="1" applyAlignment="1" applyProtection="1">
      <alignment horizontal="left" vertical="center"/>
      <protection locked="0"/>
    </xf>
    <xf numFmtId="0" fontId="5" fillId="5" borderId="57" xfId="1" applyFont="1" applyFill="1" applyBorder="1" applyAlignment="1" applyProtection="1">
      <alignment horizontal="right" vertical="center"/>
    </xf>
    <xf numFmtId="0" fontId="5" fillId="5" borderId="48" xfId="1" applyFont="1" applyFill="1" applyBorder="1" applyAlignment="1" applyProtection="1">
      <alignment horizontal="right" vertical="center"/>
    </xf>
    <xf numFmtId="0" fontId="1" fillId="5" borderId="53" xfId="1" applyFont="1" applyFill="1" applyBorder="1" applyAlignment="1" applyProtection="1">
      <alignment horizontal="center" vertical="center"/>
      <protection locked="0"/>
    </xf>
    <xf numFmtId="0" fontId="1" fillId="5" borderId="10" xfId="1" applyFont="1" applyFill="1" applyBorder="1" applyAlignment="1" applyProtection="1">
      <alignment horizontal="center" vertical="center"/>
      <protection locked="0"/>
    </xf>
    <xf numFmtId="0" fontId="1" fillId="5" borderId="3" xfId="1" applyFont="1" applyFill="1" applyBorder="1" applyAlignment="1" applyProtection="1">
      <alignment horizontal="center" vertical="center"/>
      <protection locked="0"/>
    </xf>
    <xf numFmtId="0" fontId="1" fillId="5" borderId="17" xfId="1" applyFont="1" applyFill="1" applyBorder="1" applyAlignment="1" applyProtection="1">
      <alignment horizontal="center" vertical="center"/>
      <protection locked="0"/>
    </xf>
    <xf numFmtId="0" fontId="22" fillId="5" borderId="61" xfId="1" applyFont="1" applyFill="1" applyBorder="1" applyAlignment="1" applyProtection="1">
      <alignment horizontal="center" vertical="center"/>
    </xf>
    <xf numFmtId="0" fontId="22" fillId="5" borderId="2" xfId="1" applyFont="1" applyFill="1" applyBorder="1" applyAlignment="1" applyProtection="1">
      <alignment horizontal="center" vertical="center"/>
    </xf>
    <xf numFmtId="0" fontId="22" fillId="5" borderId="62" xfId="1" applyFont="1" applyFill="1" applyBorder="1" applyAlignment="1" applyProtection="1">
      <alignment horizontal="center" vertical="center"/>
    </xf>
    <xf numFmtId="0" fontId="1" fillId="5" borderId="53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Border="1" applyAlignment="1">
      <alignment vertical="center"/>
    </xf>
    <xf numFmtId="0" fontId="0" fillId="0" borderId="5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4" xfId="0" applyBorder="1" applyAlignment="1">
      <alignment vertical="center"/>
    </xf>
    <xf numFmtId="14" fontId="1" fillId="5" borderId="10" xfId="1" applyNumberFormat="1" applyFont="1" applyFill="1" applyBorder="1" applyAlignment="1" applyProtection="1">
      <alignment horizontal="left" vertical="center"/>
      <protection locked="0"/>
    </xf>
    <xf numFmtId="14" fontId="1" fillId="5" borderId="54" xfId="1" applyNumberFormat="1" applyFont="1" applyFill="1" applyBorder="1" applyAlignment="1" applyProtection="1">
      <alignment horizontal="left" vertical="center"/>
      <protection locked="0"/>
    </xf>
    <xf numFmtId="0" fontId="5" fillId="5" borderId="53" xfId="1" applyFont="1" applyFill="1" applyBorder="1" applyAlignment="1" applyProtection="1">
      <alignment horizontal="right" vertical="center"/>
    </xf>
    <xf numFmtId="0" fontId="23" fillId="5" borderId="10" xfId="0" applyFont="1" applyFill="1" applyBorder="1" applyAlignment="1" applyProtection="1">
      <alignment horizontal="right" vertical="center"/>
    </xf>
    <xf numFmtId="0" fontId="14" fillId="5" borderId="3" xfId="1" applyFont="1" applyFill="1" applyBorder="1" applyAlignment="1" applyProtection="1">
      <alignment horizontal="center"/>
    </xf>
    <xf numFmtId="0" fontId="14" fillId="5" borderId="17" xfId="1" applyFont="1" applyFill="1" applyBorder="1" applyAlignment="1" applyProtection="1">
      <alignment horizontal="center"/>
    </xf>
    <xf numFmtId="0" fontId="14" fillId="5" borderId="4" xfId="1" applyFont="1" applyFill="1" applyBorder="1" applyAlignment="1" applyProtection="1">
      <alignment horizontal="center"/>
    </xf>
    <xf numFmtId="0" fontId="1" fillId="3" borderId="33" xfId="1" applyFont="1" applyFill="1" applyBorder="1" applyAlignment="1" applyProtection="1">
      <alignment horizontal="left" vertical="top" wrapText="1"/>
      <protection locked="0"/>
    </xf>
    <xf numFmtId="0" fontId="1" fillId="3" borderId="34" xfId="1" applyFont="1" applyFill="1" applyBorder="1" applyAlignment="1" applyProtection="1">
      <alignment horizontal="left" vertical="top" wrapText="1"/>
      <protection locked="0"/>
    </xf>
    <xf numFmtId="0" fontId="1" fillId="3" borderId="35" xfId="1" applyFont="1" applyFill="1" applyBorder="1" applyAlignment="1" applyProtection="1">
      <alignment horizontal="left" vertical="top" wrapText="1"/>
      <protection locked="0"/>
    </xf>
    <xf numFmtId="0" fontId="1" fillId="3" borderId="36" xfId="1" applyFont="1" applyFill="1" applyBorder="1" applyAlignment="1" applyProtection="1">
      <alignment horizontal="left" vertical="top" wrapText="1"/>
      <protection locked="0"/>
    </xf>
    <xf numFmtId="0" fontId="1" fillId="3" borderId="0" xfId="1" applyFont="1" applyFill="1" applyBorder="1" applyAlignment="1" applyProtection="1">
      <alignment horizontal="left" vertical="top" wrapText="1"/>
      <protection locked="0"/>
    </xf>
    <xf numFmtId="0" fontId="1" fillId="3" borderId="37" xfId="1" applyFont="1" applyFill="1" applyBorder="1" applyAlignment="1" applyProtection="1">
      <alignment horizontal="left" vertical="top" wrapText="1"/>
      <protection locked="0"/>
    </xf>
    <xf numFmtId="0" fontId="1" fillId="3" borderId="38" xfId="1" applyFont="1" applyFill="1" applyBorder="1" applyAlignment="1" applyProtection="1">
      <alignment horizontal="left" vertical="top" wrapText="1"/>
      <protection locked="0"/>
    </xf>
    <xf numFmtId="0" fontId="1" fillId="3" borderId="39" xfId="1" applyFont="1" applyFill="1" applyBorder="1" applyAlignment="1" applyProtection="1">
      <alignment horizontal="left" vertical="top" wrapText="1"/>
      <protection locked="0"/>
    </xf>
    <xf numFmtId="0" fontId="1" fillId="3" borderId="40" xfId="1" applyFont="1" applyFill="1" applyBorder="1" applyAlignment="1" applyProtection="1">
      <alignment horizontal="left" vertical="top" wrapText="1"/>
      <protection locked="0"/>
    </xf>
    <xf numFmtId="0" fontId="2" fillId="5" borderId="17" xfId="1" applyFont="1" applyFill="1" applyBorder="1" applyAlignment="1" applyProtection="1">
      <alignment horizontal="left" vertical="center"/>
    </xf>
    <xf numFmtId="0" fontId="5" fillId="5" borderId="3" xfId="1" applyFont="1" applyFill="1" applyBorder="1" applyAlignment="1" applyProtection="1">
      <alignment horizontal="left" vertical="center"/>
    </xf>
    <xf numFmtId="0" fontId="5" fillId="5" borderId="17" xfId="1" applyFont="1" applyFill="1" applyBorder="1" applyAlignment="1" applyProtection="1">
      <alignment horizontal="left" vertical="center"/>
    </xf>
    <xf numFmtId="0" fontId="5" fillId="5" borderId="63" xfId="1" applyFont="1" applyFill="1" applyBorder="1" applyAlignment="1" applyProtection="1">
      <alignment horizontal="left" vertical="center"/>
    </xf>
    <xf numFmtId="0" fontId="21" fillId="5" borderId="64" xfId="1" applyFont="1" applyFill="1" applyBorder="1" applyAlignment="1" applyProtection="1">
      <alignment horizontal="center" vertical="center" wrapText="1"/>
      <protection locked="0"/>
    </xf>
    <xf numFmtId="0" fontId="21" fillId="5" borderId="65" xfId="1" applyFont="1" applyFill="1" applyBorder="1" applyAlignment="1" applyProtection="1">
      <alignment horizontal="center" vertical="center" wrapText="1"/>
      <protection locked="0"/>
    </xf>
    <xf numFmtId="0" fontId="21" fillId="5" borderId="66" xfId="1" applyFont="1" applyFill="1" applyBorder="1" applyAlignment="1" applyProtection="1">
      <alignment horizontal="center" vertical="center" wrapText="1"/>
      <protection locked="0"/>
    </xf>
    <xf numFmtId="0" fontId="1" fillId="5" borderId="33" xfId="1" applyFont="1" applyFill="1" applyBorder="1" applyAlignment="1" applyProtection="1">
      <alignment horizontal="left" vertical="top" wrapText="1"/>
      <protection locked="0"/>
    </xf>
    <xf numFmtId="0" fontId="1" fillId="5" borderId="34" xfId="1" applyFont="1" applyFill="1" applyBorder="1" applyAlignment="1" applyProtection="1">
      <alignment horizontal="left" vertical="top" wrapText="1"/>
      <protection locked="0"/>
    </xf>
    <xf numFmtId="0" fontId="1" fillId="5" borderId="35" xfId="1" applyFont="1" applyFill="1" applyBorder="1" applyAlignment="1" applyProtection="1">
      <alignment horizontal="left" vertical="top" wrapText="1"/>
      <protection locked="0"/>
    </xf>
    <xf numFmtId="0" fontId="1" fillId="5" borderId="36" xfId="1" applyFont="1" applyFill="1" applyBorder="1" applyAlignment="1" applyProtection="1">
      <alignment horizontal="left" vertical="top" wrapText="1"/>
      <protection locked="0"/>
    </xf>
    <xf numFmtId="0" fontId="1" fillId="5" borderId="0" xfId="1" applyFont="1" applyFill="1" applyBorder="1" applyAlignment="1" applyProtection="1">
      <alignment horizontal="left" vertical="top" wrapText="1"/>
      <protection locked="0"/>
    </xf>
    <xf numFmtId="0" fontId="1" fillId="5" borderId="37" xfId="1" applyFont="1" applyFill="1" applyBorder="1" applyAlignment="1" applyProtection="1">
      <alignment horizontal="left" vertical="top" wrapText="1"/>
      <protection locked="0"/>
    </xf>
    <xf numFmtId="0" fontId="1" fillId="5" borderId="38" xfId="1" applyFont="1" applyFill="1" applyBorder="1" applyAlignment="1" applyProtection="1">
      <alignment horizontal="left" vertical="top" wrapText="1"/>
      <protection locked="0"/>
    </xf>
    <xf numFmtId="0" fontId="1" fillId="5" borderId="39" xfId="1" applyFont="1" applyFill="1" applyBorder="1" applyAlignment="1" applyProtection="1">
      <alignment horizontal="left" vertical="top" wrapText="1"/>
      <protection locked="0"/>
    </xf>
    <xf numFmtId="0" fontId="1" fillId="5" borderId="40" xfId="1" applyFont="1" applyFill="1" applyBorder="1" applyAlignment="1" applyProtection="1">
      <alignment horizontal="left" vertical="top" wrapText="1"/>
      <protection locked="0"/>
    </xf>
    <xf numFmtId="0" fontId="2" fillId="5" borderId="4" xfId="1" applyFont="1" applyFill="1" applyBorder="1" applyAlignment="1" applyProtection="1">
      <alignment horizontal="left" vertical="center"/>
    </xf>
    <xf numFmtId="0" fontId="5" fillId="5" borderId="12" xfId="1" applyFont="1" applyFill="1" applyBorder="1" applyAlignment="1" applyProtection="1">
      <alignment horizontal="center" vertical="center"/>
    </xf>
    <xf numFmtId="0" fontId="5" fillId="5" borderId="13" xfId="1" applyFont="1" applyFill="1" applyBorder="1" applyAlignment="1" applyProtection="1">
      <alignment horizontal="center" vertical="center"/>
    </xf>
    <xf numFmtId="0" fontId="5" fillId="5" borderId="14" xfId="1" applyFont="1" applyFill="1" applyBorder="1" applyAlignment="1" applyProtection="1">
      <alignment horizontal="center" vertical="center"/>
    </xf>
    <xf numFmtId="0" fontId="2" fillId="5" borderId="1" xfId="1" applyFont="1" applyFill="1" applyBorder="1" applyAlignment="1" applyProtection="1">
      <alignment horizontal="center" vertical="center"/>
    </xf>
    <xf numFmtId="0" fontId="2" fillId="5" borderId="2" xfId="1" applyFont="1" applyFill="1" applyBorder="1" applyAlignment="1" applyProtection="1">
      <alignment horizontal="center" vertical="center"/>
    </xf>
    <xf numFmtId="0" fontId="2" fillId="5" borderId="5" xfId="1" applyFont="1" applyFill="1" applyBorder="1" applyAlignment="1" applyProtection="1">
      <alignment horizontal="center" vertical="center"/>
    </xf>
    <xf numFmtId="0" fontId="3" fillId="3" borderId="3" xfId="1" applyFont="1" applyFill="1" applyBorder="1" applyAlignment="1" applyProtection="1">
      <alignment horizontal="right" vertical="center"/>
    </xf>
    <xf numFmtId="0" fontId="3" fillId="3" borderId="17" xfId="1" applyFont="1" applyFill="1" applyBorder="1" applyAlignment="1" applyProtection="1">
      <alignment horizontal="right" vertical="center"/>
    </xf>
    <xf numFmtId="0" fontId="18" fillId="6" borderId="73" xfId="1" applyFont="1" applyFill="1" applyBorder="1" applyAlignment="1">
      <alignment horizontal="center"/>
    </xf>
    <xf numFmtId="0" fontId="18" fillId="6" borderId="78" xfId="1" applyFont="1" applyFill="1" applyBorder="1" applyAlignment="1">
      <alignment horizontal="center"/>
    </xf>
    <xf numFmtId="0" fontId="7" fillId="6" borderId="73" xfId="1" applyFont="1" applyFill="1" applyBorder="1" applyAlignment="1">
      <alignment horizontal="center"/>
    </xf>
    <xf numFmtId="0" fontId="7" fillId="6" borderId="78" xfId="1" applyFont="1" applyFill="1" applyBorder="1" applyAlignment="1">
      <alignment horizontal="center"/>
    </xf>
    <xf numFmtId="0" fontId="19" fillId="10" borderId="79" xfId="1" applyFont="1" applyFill="1" applyBorder="1" applyAlignment="1" applyProtection="1">
      <alignment horizontal="center" vertical="center" wrapText="1"/>
      <protection locked="0"/>
    </xf>
    <xf numFmtId="0" fontId="19" fillId="10" borderId="80" xfId="1" applyFont="1" applyFill="1" applyBorder="1" applyAlignment="1" applyProtection="1">
      <alignment horizontal="center" vertical="center"/>
      <protection locked="0"/>
    </xf>
    <xf numFmtId="0" fontId="19" fillId="10" borderId="81" xfId="1" applyFont="1" applyFill="1" applyBorder="1" applyAlignment="1" applyProtection="1">
      <alignment horizontal="center" vertical="center"/>
      <protection locked="0"/>
    </xf>
    <xf numFmtId="0" fontId="19" fillId="10" borderId="82" xfId="1" applyFont="1" applyFill="1" applyBorder="1" applyAlignment="1" applyProtection="1">
      <alignment horizontal="center" vertical="center"/>
      <protection locked="0"/>
    </xf>
    <xf numFmtId="166" fontId="1" fillId="3" borderId="17" xfId="1" applyNumberFormat="1" applyFont="1" applyFill="1" applyBorder="1" applyAlignment="1" applyProtection="1">
      <alignment horizontal="center" vertical="center"/>
      <protection locked="0"/>
    </xf>
    <xf numFmtId="166" fontId="3" fillId="3" borderId="17" xfId="1" applyNumberFormat="1" applyFont="1" applyFill="1" applyBorder="1" applyAlignment="1" applyProtection="1">
      <alignment horizontal="center" vertical="center"/>
      <protection locked="0"/>
    </xf>
    <xf numFmtId="0" fontId="5" fillId="3" borderId="12" xfId="1" applyFont="1" applyFill="1" applyBorder="1" applyAlignment="1" applyProtection="1">
      <alignment horizontal="center" vertical="center"/>
    </xf>
    <xf numFmtId="0" fontId="5" fillId="3" borderId="13" xfId="1" applyFont="1" applyFill="1" applyBorder="1" applyAlignment="1" applyProtection="1">
      <alignment horizontal="center" vertical="center"/>
    </xf>
    <xf numFmtId="0" fontId="5" fillId="3" borderId="14" xfId="1" applyFont="1" applyFill="1" applyBorder="1" applyAlignment="1" applyProtection="1">
      <alignment horizontal="center" vertical="center"/>
    </xf>
    <xf numFmtId="0" fontId="3" fillId="3" borderId="17" xfId="1" applyFont="1" applyFill="1" applyBorder="1" applyAlignment="1" applyProtection="1">
      <alignment horizontal="left" vertical="center"/>
    </xf>
    <xf numFmtId="0" fontId="3" fillId="3" borderId="4" xfId="1" applyFont="1" applyFill="1" applyBorder="1" applyAlignment="1" applyProtection="1">
      <alignment horizontal="left" vertical="center"/>
    </xf>
    <xf numFmtId="0" fontId="30" fillId="3" borderId="51" xfId="4" applyFill="1" applyBorder="1" applyAlignment="1" applyProtection="1">
      <alignment horizontal="center" vertical="center" wrapText="1"/>
      <protection locked="0"/>
    </xf>
    <xf numFmtId="0" fontId="1" fillId="3" borderId="34" xfId="1" applyFill="1" applyBorder="1" applyAlignment="1" applyProtection="1">
      <alignment horizontal="center" vertical="center" wrapText="1"/>
      <protection locked="0"/>
    </xf>
    <xf numFmtId="0" fontId="1" fillId="3" borderId="52" xfId="1" applyFill="1" applyBorder="1" applyAlignment="1" applyProtection="1">
      <alignment horizontal="center" vertical="center" wrapText="1"/>
      <protection locked="0"/>
    </xf>
    <xf numFmtId="0" fontId="1" fillId="3" borderId="15" xfId="1" applyFill="1" applyBorder="1" applyAlignment="1" applyProtection="1">
      <alignment horizontal="center" vertical="center" wrapText="1"/>
      <protection locked="0"/>
    </xf>
    <xf numFmtId="0" fontId="1" fillId="3" borderId="0" xfId="1" applyFill="1" applyBorder="1" applyAlignment="1" applyProtection="1">
      <alignment horizontal="center" vertical="center" wrapText="1"/>
      <protection locked="0"/>
    </xf>
    <xf numFmtId="0" fontId="1" fillId="3" borderId="16" xfId="1" applyFill="1" applyBorder="1" applyAlignment="1" applyProtection="1">
      <alignment horizontal="center" vertical="center" wrapText="1"/>
      <protection locked="0"/>
    </xf>
    <xf numFmtId="0" fontId="1" fillId="3" borderId="3" xfId="1" applyFill="1" applyBorder="1" applyAlignment="1" applyProtection="1">
      <alignment horizontal="center" vertical="center" wrapText="1"/>
      <protection locked="0"/>
    </xf>
    <xf numFmtId="0" fontId="1" fillId="3" borderId="17" xfId="1" applyFill="1" applyBorder="1" applyAlignment="1" applyProtection="1">
      <alignment horizontal="center" vertical="center" wrapText="1"/>
      <protection locked="0"/>
    </xf>
    <xf numFmtId="0" fontId="1" fillId="3" borderId="4" xfId="1" applyFill="1" applyBorder="1" applyAlignment="1" applyProtection="1">
      <alignment horizontal="center" vertical="center" wrapText="1"/>
      <protection locked="0"/>
    </xf>
    <xf numFmtId="0" fontId="4" fillId="3" borderId="53" xfId="1" applyFont="1" applyFill="1" applyBorder="1" applyAlignment="1">
      <alignment horizontal="left" vertical="center" wrapText="1"/>
    </xf>
    <xf numFmtId="0" fontId="4" fillId="3" borderId="10" xfId="1" applyFont="1" applyFill="1" applyBorder="1" applyAlignment="1">
      <alignment horizontal="left" vertical="center"/>
    </xf>
    <xf numFmtId="0" fontId="4" fillId="3" borderId="54" xfId="1" applyFont="1" applyFill="1" applyBorder="1" applyAlignment="1">
      <alignment horizontal="left" vertical="center"/>
    </xf>
    <xf numFmtId="0" fontId="4" fillId="3" borderId="15" xfId="1" applyFont="1" applyFill="1" applyBorder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4" fillId="3" borderId="16" xfId="1" applyFont="1" applyFill="1" applyBorder="1" applyAlignment="1">
      <alignment horizontal="left" vertical="center"/>
    </xf>
    <xf numFmtId="0" fontId="2" fillId="5" borderId="1" xfId="1" applyFont="1" applyFill="1" applyBorder="1" applyAlignment="1">
      <alignment horizontal="center" vertical="center"/>
    </xf>
    <xf numFmtId="0" fontId="2" fillId="5" borderId="2" xfId="1" applyFont="1" applyFill="1" applyBorder="1" applyAlignment="1">
      <alignment horizontal="center" vertical="center"/>
    </xf>
    <xf numFmtId="0" fontId="2" fillId="5" borderId="5" xfId="1" applyFont="1" applyFill="1" applyBorder="1" applyAlignment="1">
      <alignment horizontal="center" vertical="center"/>
    </xf>
    <xf numFmtId="0" fontId="40" fillId="3" borderId="69" xfId="1" applyFont="1" applyFill="1" applyBorder="1" applyAlignment="1" applyProtection="1">
      <alignment horizontal="center" vertical="center"/>
    </xf>
    <xf numFmtId="14" fontId="39" fillId="3" borderId="6" xfId="1" applyNumberFormat="1" applyFont="1" applyFill="1" applyBorder="1" applyAlignment="1" applyProtection="1">
      <alignment horizontal="center" vertical="center"/>
      <protection locked="0"/>
    </xf>
    <xf numFmtId="14" fontId="39" fillId="3" borderId="9" xfId="1" applyNumberFormat="1" applyFont="1" applyFill="1" applyBorder="1" applyAlignment="1" applyProtection="1">
      <alignment horizontal="center" vertical="center"/>
      <protection locked="0"/>
    </xf>
    <xf numFmtId="14" fontId="39" fillId="3" borderId="68" xfId="1" applyNumberFormat="1" applyFont="1" applyFill="1" applyBorder="1" applyAlignment="1" applyProtection="1">
      <alignment horizontal="center" vertical="center"/>
      <protection locked="0"/>
    </xf>
    <xf numFmtId="166" fontId="1" fillId="3" borderId="8" xfId="1" applyNumberFormat="1" applyFill="1" applyBorder="1" applyAlignment="1" applyProtection="1">
      <alignment horizontal="center" vertical="center"/>
      <protection locked="0"/>
    </xf>
    <xf numFmtId="167" fontId="1" fillId="3" borderId="41" xfId="1" applyNumberFormat="1" applyFont="1" applyFill="1" applyBorder="1" applyAlignment="1" applyProtection="1">
      <alignment horizontal="center" vertical="center"/>
      <protection locked="0"/>
    </xf>
    <xf numFmtId="167" fontId="1" fillId="3" borderId="42" xfId="1" applyNumberFormat="1" applyFill="1" applyBorder="1" applyAlignment="1" applyProtection="1">
      <alignment horizontal="center" vertical="center"/>
      <protection locked="0"/>
    </xf>
    <xf numFmtId="167" fontId="1" fillId="3" borderId="43" xfId="1" applyNumberFormat="1" applyFill="1" applyBorder="1" applyAlignment="1" applyProtection="1">
      <alignment horizontal="center" vertical="center"/>
      <protection locked="0"/>
    </xf>
    <xf numFmtId="167" fontId="1" fillId="3" borderId="29" xfId="1" applyNumberFormat="1" applyFill="1" applyBorder="1" applyAlignment="1" applyProtection="1">
      <alignment horizontal="center" vertical="center"/>
      <protection locked="0"/>
    </xf>
    <xf numFmtId="167" fontId="1" fillId="3" borderId="20" xfId="1" applyNumberFormat="1" applyFill="1" applyBorder="1" applyAlignment="1" applyProtection="1">
      <alignment horizontal="center" vertical="center"/>
      <protection locked="0"/>
    </xf>
    <xf numFmtId="167" fontId="1" fillId="3" borderId="44" xfId="1" applyNumberFormat="1" applyFill="1" applyBorder="1" applyAlignment="1" applyProtection="1">
      <alignment horizontal="center" vertical="center"/>
      <protection locked="0"/>
    </xf>
    <xf numFmtId="167" fontId="1" fillId="3" borderId="29" xfId="1" applyNumberFormat="1" applyFont="1" applyFill="1" applyBorder="1" applyAlignment="1" applyProtection="1">
      <alignment horizontal="center" vertical="center"/>
      <protection locked="0"/>
    </xf>
    <xf numFmtId="167" fontId="1" fillId="3" borderId="45" xfId="1" applyNumberFormat="1" applyFont="1" applyFill="1" applyBorder="1" applyAlignment="1" applyProtection="1">
      <alignment horizontal="center" vertical="center"/>
      <protection locked="0"/>
    </xf>
    <xf numFmtId="167" fontId="1" fillId="3" borderId="46" xfId="1" applyNumberFormat="1" applyFill="1" applyBorder="1" applyAlignment="1" applyProtection="1">
      <alignment horizontal="center" vertical="center"/>
      <protection locked="0"/>
    </xf>
    <xf numFmtId="167" fontId="1" fillId="3" borderId="47" xfId="1" applyNumberFormat="1" applyFill="1" applyBorder="1" applyAlignment="1" applyProtection="1">
      <alignment horizontal="center" vertical="center"/>
      <protection locked="0"/>
    </xf>
    <xf numFmtId="0" fontId="1" fillId="3" borderId="41" xfId="1" applyFont="1" applyFill="1" applyBorder="1" applyAlignment="1" applyProtection="1">
      <alignment horizontal="center" vertical="center" wrapText="1"/>
      <protection locked="0"/>
    </xf>
    <xf numFmtId="0" fontId="1" fillId="3" borderId="42" xfId="1" applyFont="1" applyFill="1" applyBorder="1" applyAlignment="1" applyProtection="1">
      <alignment horizontal="center" vertical="center" wrapText="1"/>
      <protection locked="0"/>
    </xf>
    <xf numFmtId="0" fontId="1" fillId="3" borderId="32" xfId="1" applyFont="1" applyFill="1" applyBorder="1" applyAlignment="1" applyProtection="1">
      <alignment horizontal="center" vertical="center" wrapText="1"/>
      <protection locked="0"/>
    </xf>
    <xf numFmtId="0" fontId="1" fillId="3" borderId="25" xfId="1" applyFill="1" applyBorder="1" applyAlignment="1" applyProtection="1">
      <alignment horizontal="center" vertical="center"/>
      <protection locked="0"/>
    </xf>
    <xf numFmtId="0" fontId="1" fillId="3" borderId="21" xfId="1" applyFill="1" applyBorder="1" applyAlignment="1" applyProtection="1">
      <alignment horizontal="center" vertical="center"/>
      <protection locked="0"/>
    </xf>
    <xf numFmtId="166" fontId="22" fillId="3" borderId="6" xfId="1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166" fontId="22" fillId="3" borderId="9" xfId="1" applyNumberFormat="1" applyFont="1" applyFill="1" applyBorder="1" applyAlignment="1" applyProtection="1">
      <alignment horizontal="left" vertical="center"/>
      <protection locked="0"/>
    </xf>
    <xf numFmtId="0" fontId="0" fillId="0" borderId="9" xfId="0" applyBorder="1" applyAlignment="1">
      <alignment horizontal="left" vertical="center"/>
    </xf>
    <xf numFmtId="0" fontId="0" fillId="0" borderId="71" xfId="0" applyBorder="1" applyAlignment="1">
      <alignment horizontal="left" vertical="center"/>
    </xf>
    <xf numFmtId="0" fontId="3" fillId="3" borderId="20" xfId="1" applyFont="1" applyFill="1" applyBorder="1" applyAlignment="1">
      <alignment horizontal="left" vertical="center"/>
    </xf>
    <xf numFmtId="0" fontId="3" fillId="3" borderId="21" xfId="1" applyFont="1" applyFill="1" applyBorder="1" applyAlignment="1">
      <alignment horizontal="left" vertical="center"/>
    </xf>
    <xf numFmtId="0" fontId="3" fillId="3" borderId="46" xfId="1" applyFont="1" applyFill="1" applyBorder="1" applyAlignment="1">
      <alignment horizontal="left" vertical="center"/>
    </xf>
    <xf numFmtId="0" fontId="3" fillId="3" borderId="60" xfId="1" applyFont="1" applyFill="1" applyBorder="1" applyAlignment="1">
      <alignment horizontal="left" vertical="center"/>
    </xf>
    <xf numFmtId="0" fontId="5" fillId="3" borderId="7" xfId="1" applyFont="1" applyFill="1" applyBorder="1" applyAlignment="1" applyProtection="1">
      <alignment horizontal="center" vertical="center"/>
    </xf>
    <xf numFmtId="0" fontId="1" fillId="3" borderId="31" xfId="1" applyFill="1" applyBorder="1" applyAlignment="1" applyProtection="1">
      <alignment horizontal="center" vertical="center"/>
      <protection locked="0"/>
    </xf>
    <xf numFmtId="0" fontId="1" fillId="3" borderId="32" xfId="1" applyFill="1" applyBorder="1" applyAlignment="1" applyProtection="1">
      <alignment horizontal="center" vertical="center"/>
      <protection locked="0"/>
    </xf>
    <xf numFmtId="0" fontId="2" fillId="5" borderId="9" xfId="1" applyFont="1" applyFill="1" applyBorder="1" applyAlignment="1">
      <alignment horizontal="center" vertical="center"/>
    </xf>
    <xf numFmtId="0" fontId="2" fillId="5" borderId="30" xfId="1" applyFont="1" applyFill="1" applyBorder="1" applyAlignment="1">
      <alignment horizontal="center" vertical="center"/>
    </xf>
    <xf numFmtId="168" fontId="40" fillId="12" borderId="7" xfId="1" applyNumberFormat="1" applyFont="1" applyFill="1" applyBorder="1" applyAlignment="1" applyProtection="1">
      <alignment horizontal="center" vertical="center"/>
    </xf>
    <xf numFmtId="0" fontId="2" fillId="5" borderId="6" xfId="1" applyFont="1" applyFill="1" applyBorder="1" applyAlignment="1">
      <alignment horizontal="center" vertical="center"/>
    </xf>
    <xf numFmtId="0" fontId="2" fillId="6" borderId="1" xfId="1" applyFont="1" applyFill="1" applyBorder="1" applyAlignment="1">
      <alignment horizontal="center" vertical="center"/>
    </xf>
    <xf numFmtId="0" fontId="2" fillId="6" borderId="2" xfId="1" applyFont="1" applyFill="1" applyBorder="1" applyAlignment="1">
      <alignment horizontal="center" vertical="center"/>
    </xf>
    <xf numFmtId="0" fontId="2" fillId="6" borderId="5" xfId="1" applyFont="1" applyFill="1" applyBorder="1" applyAlignment="1">
      <alignment horizontal="center" vertical="center"/>
    </xf>
    <xf numFmtId="0" fontId="2" fillId="5" borderId="59" xfId="1" applyFont="1" applyFill="1" applyBorder="1" applyAlignment="1">
      <alignment horizontal="center" vertical="center"/>
    </xf>
    <xf numFmtId="0" fontId="2" fillId="5" borderId="28" xfId="1" applyFont="1" applyFill="1" applyBorder="1" applyAlignment="1">
      <alignment horizontal="center" vertical="center"/>
    </xf>
    <xf numFmtId="0" fontId="13" fillId="13" borderId="11" xfId="1" applyNumberFormat="1" applyFont="1" applyFill="1" applyBorder="1" applyAlignment="1">
      <alignment horizontal="center"/>
    </xf>
    <xf numFmtId="172" fontId="43" fillId="13" borderId="13" xfId="0" applyNumberFormat="1" applyFont="1" applyFill="1" applyBorder="1" applyAlignment="1">
      <alignment horizontal="center" vertical="center"/>
    </xf>
    <xf numFmtId="0" fontId="44" fillId="13" borderId="11" xfId="0" applyFont="1" applyFill="1" applyBorder="1" applyAlignment="1">
      <alignment horizontal="center" vertical="center"/>
    </xf>
    <xf numFmtId="0" fontId="37" fillId="13" borderId="13" xfId="1" applyFont="1" applyFill="1" applyBorder="1" applyAlignment="1">
      <alignment horizontal="center" vertical="center"/>
    </xf>
    <xf numFmtId="0" fontId="36" fillId="13" borderId="11" xfId="0" applyFont="1" applyFill="1" applyBorder="1" applyAlignment="1">
      <alignment horizontal="center" vertical="center"/>
    </xf>
    <xf numFmtId="0" fontId="2" fillId="5" borderId="67" xfId="1" applyFont="1" applyFill="1" applyBorder="1" applyAlignment="1" applyProtection="1">
      <alignment horizontal="center" vertical="center"/>
    </xf>
    <xf numFmtId="0" fontId="22" fillId="6" borderId="0" xfId="1" applyFont="1" applyFill="1" applyBorder="1" applyAlignment="1" applyProtection="1">
      <alignment horizontal="center" vertical="center"/>
    </xf>
    <xf numFmtId="0" fontId="35" fillId="13" borderId="10" xfId="1" applyFont="1" applyFill="1" applyBorder="1" applyAlignment="1">
      <alignment horizontal="center" vertical="center"/>
    </xf>
    <xf numFmtId="0" fontId="0" fillId="13" borderId="17" xfId="0" applyFill="1" applyBorder="1" applyAlignment="1">
      <alignment vertical="center"/>
    </xf>
    <xf numFmtId="0" fontId="43" fillId="13" borderId="10" xfId="0" applyNumberFormat="1" applyFont="1" applyFill="1" applyBorder="1" applyAlignment="1">
      <alignment horizontal="center" vertical="center"/>
    </xf>
    <xf numFmtId="0" fontId="0" fillId="13" borderId="17" xfId="0" applyFill="1" applyBorder="1" applyAlignment="1"/>
  </cellXfs>
  <cellStyles count="6">
    <cellStyle name="Currency" xfId="5" builtinId="4"/>
    <cellStyle name="Hyperlink" xfId="4" builtinId="8"/>
    <cellStyle name="Monétaire 2" xfId="2"/>
    <cellStyle name="Normal" xfId="0" builtinId="0"/>
    <cellStyle name="Normal 2" xfId="1"/>
    <cellStyle name="Titre 1" xfId="3"/>
  </cellStyles>
  <dxfs count="3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F52313"/>
      <color rgb="FFFF7171"/>
      <color rgb="FFCC3300"/>
      <color rgb="FF66FF66"/>
      <color rgb="FF33CCFF"/>
      <color rgb="FFE7FFA3"/>
      <color rgb="FFEBFFB3"/>
      <color rgb="FFE4FF97"/>
      <color rgb="FFDDFF7D"/>
      <color rgb="FFCBD9E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$F$20" lockText="1" noThreeD="1"/>
</file>

<file path=xl/ctrlProps/ctrlProp2.xml><?xml version="1.0" encoding="utf-8"?>
<formControlPr xmlns="http://schemas.microsoft.com/office/spreadsheetml/2009/9/main" objectType="CheckBox" fmlaLink="$F$21" lockText="1" noThreeD="1"/>
</file>

<file path=xl/ctrlProps/ctrlProp3.xml><?xml version="1.0" encoding="utf-8"?>
<formControlPr xmlns="http://schemas.microsoft.com/office/spreadsheetml/2009/9/main" objectType="CheckBox" fmlaLink="$F$22" lockText="1" noThreeD="1"/>
</file>

<file path=xl/ctrlProps/ctrlProp4.xml><?xml version="1.0" encoding="utf-8"?>
<formControlPr xmlns="http://schemas.microsoft.com/office/spreadsheetml/2009/9/main" objectType="CheckBox" fmlaLink="$F$23" lockText="1" noThreeD="1"/>
</file>

<file path=xl/ctrlProps/ctrlProp5.xml><?xml version="1.0" encoding="utf-8"?>
<formControlPr xmlns="http://schemas.microsoft.com/office/spreadsheetml/2009/9/main" objectType="CheckBox" fmlaLink="$N$20" lockText="1" noThreeD="1"/>
</file>

<file path=xl/ctrlProps/ctrlProp6.xml><?xml version="1.0" encoding="utf-8"?>
<formControlPr xmlns="http://schemas.microsoft.com/office/spreadsheetml/2009/9/main" objectType="CheckBox" fmlaLink="$N$21" lockText="1" noThreeD="1"/>
</file>

<file path=xl/ctrlProps/ctrlProp7.xml><?xml version="1.0" encoding="utf-8"?>
<formControlPr xmlns="http://schemas.microsoft.com/office/spreadsheetml/2009/9/main" objectType="CheckBox" fmlaLink="$N$22" lockText="1" noThreeD="1"/>
</file>

<file path=xl/ctrlProps/ctrlProp8.xml><?xml version="1.0" encoding="utf-8"?>
<formControlPr xmlns="http://schemas.microsoft.com/office/spreadsheetml/2009/9/main" objectType="CheckBox" fmlaLink="$N$23" lockText="1" noThreeD="1"/>
</file>

<file path=xl/ctrlProps/ctrlProp9.xml><?xml version="1.0" encoding="utf-8"?>
<formControlPr xmlns="http://schemas.microsoft.com/office/spreadsheetml/2009/9/main" objectType="CheckBox" fmlaLink="$N$24" lockText="1" noThreeD="1"/>
</file>

<file path=xl/ctrlProps/ctrlProp10.xml><?xml version="1.0" encoding="utf-8"?>
<formControlPr xmlns="http://schemas.microsoft.com/office/spreadsheetml/2009/9/main" objectType="CheckBox" fmlaLink="$N$25" lockText="1" noThreeD="1"/>
</file>

<file path=xl/ctrlProps/ctrlProp11.xml><?xml version="1.0" encoding="utf-8"?>
<formControlPr xmlns="http://schemas.microsoft.com/office/spreadsheetml/2009/9/main" objectType="CheckBox" fmlaLink="$V$27" lockText="1" noThreeD="1"/>
</file>

<file path=xl/ctrlProps/ctrlProp12.xml><?xml version="1.0" encoding="utf-8"?>
<formControlPr xmlns="http://schemas.microsoft.com/office/spreadsheetml/2009/9/main" objectType="CheckBox" fmlaLink="$V$28" lockText="1" noThreeD="1"/>
</file>

<file path=xl/ctrlProps/ctrlProp13.xml><?xml version="1.0" encoding="utf-8"?>
<formControlPr xmlns="http://schemas.microsoft.com/office/spreadsheetml/2009/9/main" objectType="CheckBox" fmlaLink="$V$29" lockText="1" noThreeD="1"/>
</file>

<file path=xl/ctrlProps/ctrlProp14.xml><?xml version="1.0" encoding="utf-8"?>
<formControlPr xmlns="http://schemas.microsoft.com/office/spreadsheetml/2009/9/main" objectType="CheckBox" fmlaLink="$V$30" lockText="1" noThreeD="1"/>
</file>

<file path=xl/ctrlProps/ctrlProp15.xml><?xml version="1.0" encoding="utf-8"?>
<formControlPr xmlns="http://schemas.microsoft.com/office/spreadsheetml/2009/9/main" objectType="CheckBox" fmlaLink="$V$31" lockText="1" noThreeD="1"/>
</file>

<file path=xl/ctrlProps/ctrlProp16.xml><?xml version="1.0" encoding="utf-8"?>
<formControlPr xmlns="http://schemas.microsoft.com/office/spreadsheetml/2009/9/main" objectType="CheckBox" fmlaLink="$V$32" lockText="1" noThreeD="1"/>
</file>

<file path=xl/ctrlProps/ctrlProp17.xml><?xml version="1.0" encoding="utf-8"?>
<formControlPr xmlns="http://schemas.microsoft.com/office/spreadsheetml/2009/9/main" objectType="CheckBox" fmlaLink="$X$20" lockText="1" noThreeD="1"/>
</file>

<file path=xl/ctrlProps/ctrlProp18.xml><?xml version="1.0" encoding="utf-8"?>
<formControlPr xmlns="http://schemas.microsoft.com/office/spreadsheetml/2009/9/main" objectType="CheckBox" fmlaLink="$X$21" lockText="1" noThreeD="1"/>
</file>

<file path=xl/ctrlProps/ctrlProp19.xml><?xml version="1.0" encoding="utf-8"?>
<formControlPr xmlns="http://schemas.microsoft.com/office/spreadsheetml/2009/9/main" objectType="CheckBox" fmlaLink="$X$22" lockText="1" noThreeD="1"/>
</file>

<file path=xl/ctrlProps/ctrlProp20.xml><?xml version="1.0" encoding="utf-8"?>
<formControlPr xmlns="http://schemas.microsoft.com/office/spreadsheetml/2009/9/main" objectType="CheckBox" fmlaLink="$X$23" lockText="1" noThreeD="1"/>
</file>

<file path=xl/ctrlProps/ctrlProp21.xml><?xml version="1.0" encoding="utf-8"?>
<formControlPr xmlns="http://schemas.microsoft.com/office/spreadsheetml/2009/9/main" objectType="CheckBox" fmlaLink="$X$24" lockText="1" noThreeD="1"/>
</file>

<file path=xl/ctrlProps/ctrlProp22.xml><?xml version="1.0" encoding="utf-8"?>
<formControlPr xmlns="http://schemas.microsoft.com/office/spreadsheetml/2009/9/main" objectType="CheckBox" fmlaLink="$X$25" lockText="1" noThreeD="1"/>
</file>

<file path=xl/ctrlProps/ctrlProp23.xml><?xml version="1.0" encoding="utf-8"?>
<formControlPr xmlns="http://schemas.microsoft.com/office/spreadsheetml/2009/9/main" objectType="CheckBox" fmlaLink="$X$26" lockText="1" noThreeD="1"/>
</file>

<file path=xl/ctrlProps/ctrlProp24.xml><?xml version="1.0" encoding="utf-8"?>
<formControlPr xmlns="http://schemas.microsoft.com/office/spreadsheetml/2009/9/main" objectType="CheckBox" fmlaLink="$X$27" lockText="1" noThreeD="1"/>
</file>

<file path=xl/ctrlProps/ctrlProp25.xml><?xml version="1.0" encoding="utf-8"?>
<formControlPr xmlns="http://schemas.microsoft.com/office/spreadsheetml/2009/9/main" objectType="CheckBox" fmlaLink="$X$28" lockText="1" noThreeD="1"/>
</file>

<file path=xl/ctrlProps/ctrlProp26.xml><?xml version="1.0" encoding="utf-8"?>
<formControlPr xmlns="http://schemas.microsoft.com/office/spreadsheetml/2009/9/main" objectType="CheckBox" fmlaLink="$X$29" lockText="1" noThreeD="1"/>
</file>

<file path=xl/ctrlProps/ctrlProp27.xml><?xml version="1.0" encoding="utf-8"?>
<formControlPr xmlns="http://schemas.microsoft.com/office/spreadsheetml/2009/9/main" objectType="CheckBox" fmlaLink="$X$30" lockText="1" noThreeD="1"/>
</file>

<file path=xl/ctrlProps/ctrlProp28.xml><?xml version="1.0" encoding="utf-8"?>
<formControlPr xmlns="http://schemas.microsoft.com/office/spreadsheetml/2009/9/main" objectType="CheckBox" fmlaLink="$X$31" lockText="1" noThreeD="1"/>
</file>

<file path=xl/ctrlProps/ctrlProp29.xml><?xml version="1.0" encoding="utf-8"?>
<formControlPr xmlns="http://schemas.microsoft.com/office/spreadsheetml/2009/9/main" objectType="CheckBox" fmlaLink="$X$32" lockText="1" noThreeD="1"/>
</file>

<file path=xl/ctrlProps/ctrlProp30.xml><?xml version="1.0" encoding="utf-8"?>
<formControlPr xmlns="http://schemas.microsoft.com/office/spreadsheetml/2009/9/main" objectType="CheckBox" fmlaLink="$L$5" lockText="1" noThreeD="1"/>
</file>

<file path=xl/ctrlProps/ctrlProp31.xml><?xml version="1.0" encoding="utf-8"?>
<formControlPr xmlns="http://schemas.microsoft.com/office/spreadsheetml/2009/9/main" objectType="CheckBox" fmlaLink="$AC$1" lockText="1" noThreeD="1"/>
</file>

<file path=xl/ctrlProps/ctrlProp32.xml><?xml version="1.0" encoding="utf-8"?>
<formControlPr xmlns="http://schemas.microsoft.com/office/spreadsheetml/2009/9/main" objectType="CheckBox" fmlaLink="$AC$2" lockText="1" noThreeD="1"/>
</file>

<file path=xl/ctrlProps/ctrlProp33.xml><?xml version="1.0" encoding="utf-8"?>
<formControlPr xmlns="http://schemas.microsoft.com/office/spreadsheetml/2009/9/main" objectType="CheckBox" fmlaLink="$AC$3" lockText="1" noThreeD="1"/>
</file>

<file path=xl/ctrlProps/ctrlProp34.xml><?xml version="1.0" encoding="utf-8"?>
<formControlPr xmlns="http://schemas.microsoft.com/office/spreadsheetml/2009/9/main" objectType="CheckBox" fmlaLink="$F$24" lockText="1" noThreeD="1"/>
</file>

<file path=xl/ctrlProps/ctrlProp35.xml><?xml version="1.0" encoding="utf-8"?>
<formControlPr xmlns="http://schemas.microsoft.com/office/spreadsheetml/2009/9/main" objectType="CheckBox" fmlaLink="$A$51" lockText="1" noThreeD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133350</xdr:colOff>
      <xdr:row>50</xdr:row>
      <xdr:rowOff>190501</xdr:rowOff>
    </xdr:from>
    <xdr:to>
      <xdr:col>37</xdr:col>
      <xdr:colOff>104775</xdr:colOff>
      <xdr:row>52</xdr:row>
      <xdr:rowOff>47626</xdr:rowOff>
    </xdr:to>
    <xdr:sp macro="[0]!Remonter" textlink="">
      <xdr:nvSpPr>
        <xdr:cNvPr id="3" name="Rectangle à coins arrondis 2"/>
        <xdr:cNvSpPr/>
      </xdr:nvSpPr>
      <xdr:spPr bwMode="auto">
        <a:xfrm>
          <a:off x="6229350" y="928687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133350</xdr:colOff>
      <xdr:row>87</xdr:row>
      <xdr:rowOff>171451</xdr:rowOff>
    </xdr:from>
    <xdr:to>
      <xdr:col>37</xdr:col>
      <xdr:colOff>104775</xdr:colOff>
      <xdr:row>89</xdr:row>
      <xdr:rowOff>57151</xdr:rowOff>
    </xdr:to>
    <xdr:sp macro="[0]!Remonter" textlink="">
      <xdr:nvSpPr>
        <xdr:cNvPr id="66" name="Rectangle à coins arrondis 65"/>
        <xdr:cNvSpPr/>
      </xdr:nvSpPr>
      <xdr:spPr bwMode="auto">
        <a:xfrm>
          <a:off x="6229350" y="163544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142875</xdr:colOff>
      <xdr:row>137</xdr:row>
      <xdr:rowOff>28576</xdr:rowOff>
    </xdr:from>
    <xdr:to>
      <xdr:col>37</xdr:col>
      <xdr:colOff>114300</xdr:colOff>
      <xdr:row>138</xdr:row>
      <xdr:rowOff>104776</xdr:rowOff>
    </xdr:to>
    <xdr:sp macro="[0]!Remonter" textlink="">
      <xdr:nvSpPr>
        <xdr:cNvPr id="68" name="Rectangle à coins arrondis 67"/>
        <xdr:cNvSpPr/>
      </xdr:nvSpPr>
      <xdr:spPr bwMode="auto">
        <a:xfrm>
          <a:off x="6238875" y="2573655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180975</xdr:colOff>
      <xdr:row>176</xdr:row>
      <xdr:rowOff>180976</xdr:rowOff>
    </xdr:from>
    <xdr:to>
      <xdr:col>37</xdr:col>
      <xdr:colOff>152400</xdr:colOff>
      <xdr:row>178</xdr:row>
      <xdr:rowOff>66676</xdr:rowOff>
    </xdr:to>
    <xdr:sp macro="[0]!Remonter" textlink="">
      <xdr:nvSpPr>
        <xdr:cNvPr id="69" name="Rectangle à coins arrondis 68"/>
        <xdr:cNvSpPr/>
      </xdr:nvSpPr>
      <xdr:spPr bwMode="auto">
        <a:xfrm>
          <a:off x="6276975" y="3331845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180975</xdr:colOff>
      <xdr:row>216</xdr:row>
      <xdr:rowOff>19051</xdr:rowOff>
    </xdr:from>
    <xdr:to>
      <xdr:col>37</xdr:col>
      <xdr:colOff>152400</xdr:colOff>
      <xdr:row>217</xdr:row>
      <xdr:rowOff>95251</xdr:rowOff>
    </xdr:to>
    <xdr:sp macro="[0]!Remonter" textlink="">
      <xdr:nvSpPr>
        <xdr:cNvPr id="70" name="Rectangle à coins arrondis 69"/>
        <xdr:cNvSpPr/>
      </xdr:nvSpPr>
      <xdr:spPr bwMode="auto">
        <a:xfrm>
          <a:off x="6276975" y="407765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180975</xdr:colOff>
      <xdr:row>256</xdr:row>
      <xdr:rowOff>57151</xdr:rowOff>
    </xdr:from>
    <xdr:to>
      <xdr:col>37</xdr:col>
      <xdr:colOff>152400</xdr:colOff>
      <xdr:row>257</xdr:row>
      <xdr:rowOff>133351</xdr:rowOff>
    </xdr:to>
    <xdr:sp macro="[0]!Remonter" textlink="">
      <xdr:nvSpPr>
        <xdr:cNvPr id="71" name="Rectangle à coins arrondis 70"/>
        <xdr:cNvSpPr/>
      </xdr:nvSpPr>
      <xdr:spPr bwMode="auto">
        <a:xfrm>
          <a:off x="6276975" y="484346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180975</xdr:colOff>
      <xdr:row>295</xdr:row>
      <xdr:rowOff>57151</xdr:rowOff>
    </xdr:from>
    <xdr:to>
      <xdr:col>37</xdr:col>
      <xdr:colOff>152400</xdr:colOff>
      <xdr:row>296</xdr:row>
      <xdr:rowOff>133351</xdr:rowOff>
    </xdr:to>
    <xdr:sp macro="[0]!Remonter" textlink="">
      <xdr:nvSpPr>
        <xdr:cNvPr id="72" name="Rectangle à coins arrondis 71"/>
        <xdr:cNvSpPr/>
      </xdr:nvSpPr>
      <xdr:spPr bwMode="auto">
        <a:xfrm>
          <a:off x="6276975" y="558641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161925</xdr:colOff>
      <xdr:row>334</xdr:row>
      <xdr:rowOff>9526</xdr:rowOff>
    </xdr:from>
    <xdr:to>
      <xdr:col>37</xdr:col>
      <xdr:colOff>133350</xdr:colOff>
      <xdr:row>335</xdr:row>
      <xdr:rowOff>85726</xdr:rowOff>
    </xdr:to>
    <xdr:sp macro="[0]!Remonter" textlink="">
      <xdr:nvSpPr>
        <xdr:cNvPr id="73" name="Rectangle à coins arrondis 72"/>
        <xdr:cNvSpPr/>
      </xdr:nvSpPr>
      <xdr:spPr bwMode="auto">
        <a:xfrm>
          <a:off x="6257925" y="6324600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161925</xdr:colOff>
      <xdr:row>373</xdr:row>
      <xdr:rowOff>133351</xdr:rowOff>
    </xdr:from>
    <xdr:to>
      <xdr:col>37</xdr:col>
      <xdr:colOff>133350</xdr:colOff>
      <xdr:row>375</xdr:row>
      <xdr:rowOff>19051</xdr:rowOff>
    </xdr:to>
    <xdr:sp macro="[0]!Remonter" textlink="">
      <xdr:nvSpPr>
        <xdr:cNvPr id="74" name="Rectangle à coins arrondis 73"/>
        <xdr:cNvSpPr/>
      </xdr:nvSpPr>
      <xdr:spPr bwMode="auto">
        <a:xfrm>
          <a:off x="6257925" y="707993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142875</xdr:colOff>
      <xdr:row>414</xdr:row>
      <xdr:rowOff>19051</xdr:rowOff>
    </xdr:from>
    <xdr:to>
      <xdr:col>37</xdr:col>
      <xdr:colOff>114300</xdr:colOff>
      <xdr:row>415</xdr:row>
      <xdr:rowOff>95251</xdr:rowOff>
    </xdr:to>
    <xdr:sp macro="[0]!Remonter" textlink="">
      <xdr:nvSpPr>
        <xdr:cNvPr id="75" name="Rectangle à coins arrondis 74"/>
        <xdr:cNvSpPr/>
      </xdr:nvSpPr>
      <xdr:spPr bwMode="auto">
        <a:xfrm>
          <a:off x="6238875" y="784955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133350</xdr:colOff>
      <xdr:row>453</xdr:row>
      <xdr:rowOff>38101</xdr:rowOff>
    </xdr:from>
    <xdr:to>
      <xdr:col>37</xdr:col>
      <xdr:colOff>104775</xdr:colOff>
      <xdr:row>454</xdr:row>
      <xdr:rowOff>114301</xdr:rowOff>
    </xdr:to>
    <xdr:sp macro="[0]!Remonter" textlink="">
      <xdr:nvSpPr>
        <xdr:cNvPr id="76" name="Rectangle à coins arrondis 75"/>
        <xdr:cNvSpPr/>
      </xdr:nvSpPr>
      <xdr:spPr bwMode="auto">
        <a:xfrm>
          <a:off x="6229350" y="8594407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152400</xdr:colOff>
      <xdr:row>492</xdr:row>
      <xdr:rowOff>85726</xdr:rowOff>
    </xdr:from>
    <xdr:to>
      <xdr:col>37</xdr:col>
      <xdr:colOff>123825</xdr:colOff>
      <xdr:row>493</xdr:row>
      <xdr:rowOff>161926</xdr:rowOff>
    </xdr:to>
    <xdr:sp macro="[0]!Remonter" textlink="">
      <xdr:nvSpPr>
        <xdr:cNvPr id="77" name="Rectangle à coins arrondis 76"/>
        <xdr:cNvSpPr/>
      </xdr:nvSpPr>
      <xdr:spPr bwMode="auto">
        <a:xfrm>
          <a:off x="6248400" y="9342120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171450</xdr:colOff>
      <xdr:row>533</xdr:row>
      <xdr:rowOff>9526</xdr:rowOff>
    </xdr:from>
    <xdr:to>
      <xdr:col>37</xdr:col>
      <xdr:colOff>142875</xdr:colOff>
      <xdr:row>534</xdr:row>
      <xdr:rowOff>85726</xdr:rowOff>
    </xdr:to>
    <xdr:sp macro="[0]!Remonter" textlink="">
      <xdr:nvSpPr>
        <xdr:cNvPr id="78" name="Rectangle à coins arrondis 77"/>
        <xdr:cNvSpPr/>
      </xdr:nvSpPr>
      <xdr:spPr bwMode="auto">
        <a:xfrm>
          <a:off x="6267450" y="10115550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HILIPPE\NUMSECU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HILIPPE\SO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UMSECU"/>
    </sheetNames>
    <definedNames>
      <definedName name="Boite_dialoge"/>
    </defined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OS"/>
    </sheetNames>
    <definedNames>
      <definedName name="option1_quandclic"/>
      <definedName name="option10_quandclic"/>
      <definedName name="option11_quandclic"/>
      <definedName name="option12_quandclic"/>
      <definedName name="option13_quandclic"/>
      <definedName name="option14_quandclic"/>
      <definedName name="option15_quandclic"/>
      <definedName name="option16_quandclic"/>
      <definedName name="option17_quandclic"/>
      <definedName name="option18_quandclic"/>
      <definedName name="option19_quandclic"/>
      <definedName name="option20_quandclic"/>
      <definedName name="option21_quandclic"/>
      <definedName name="option22_quandclic"/>
      <definedName name="option23_quandclic"/>
      <definedName name="option24_quandclic"/>
      <definedName name="option26_quandclic"/>
      <definedName name="option27_quandclic"/>
      <definedName name="option28_quandclic"/>
      <definedName name="option29_quandclic"/>
      <definedName name="option3_quandclic"/>
      <definedName name="option4_quandclic"/>
      <definedName name="option5_quandclic"/>
      <definedName name="option6_quandclic"/>
      <definedName name="option7_quandclic"/>
      <definedName name="option8_quandclic"/>
      <definedName name="option9_quandclic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9.xml"/><Relationship Id="rId18" Type="http://schemas.openxmlformats.org/officeDocument/2006/relationships/control" Target="../activeX/activeX14.xml"/><Relationship Id="rId21" Type="http://schemas.openxmlformats.org/officeDocument/2006/relationships/control" Target="../activeX/activeX17.xml"/><Relationship Id="rId42" Type="http://schemas.openxmlformats.org/officeDocument/2006/relationships/ctrlProp" Target="../ctrlProps/ctrlProp2.xml"/><Relationship Id="rId47" Type="http://schemas.openxmlformats.org/officeDocument/2006/relationships/ctrlProp" Target="../ctrlProps/ctrlProp7.xml"/><Relationship Id="rId63" Type="http://schemas.openxmlformats.org/officeDocument/2006/relationships/ctrlProp" Target="../ctrlProps/ctrlProp23.xml"/><Relationship Id="rId68" Type="http://schemas.openxmlformats.org/officeDocument/2006/relationships/ctrlProp" Target="../ctrlProps/ctrlProp28.xml"/><Relationship Id="rId50" Type="http://schemas.openxmlformats.org/officeDocument/2006/relationships/ctrlProp" Target="../ctrlProps/ctrlProp10.xml"/><Relationship Id="rId55" Type="http://schemas.openxmlformats.org/officeDocument/2006/relationships/ctrlProp" Target="../ctrlProps/ctrlProp15.x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8.xml"/><Relationship Id="rId17" Type="http://schemas.openxmlformats.org/officeDocument/2006/relationships/control" Target="../activeX/activeX13.xml"/><Relationship Id="rId71" Type="http://schemas.openxmlformats.org/officeDocument/2006/relationships/ctrlProp" Target="../ctrlProps/ctrlProp31.xml"/><Relationship Id="rId46" Type="http://schemas.openxmlformats.org/officeDocument/2006/relationships/ctrlProp" Target="../ctrlProps/ctrlProp6.xml"/><Relationship Id="rId59" Type="http://schemas.openxmlformats.org/officeDocument/2006/relationships/ctrlProp" Target="../ctrlProps/ctrlProp19.xml"/><Relationship Id="rId67" Type="http://schemas.openxmlformats.org/officeDocument/2006/relationships/ctrlProp" Target="../ctrlProps/ctrlProp27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2.xml"/><Relationship Id="rId20" Type="http://schemas.openxmlformats.org/officeDocument/2006/relationships/control" Target="../activeX/activeX16.xml"/><Relationship Id="rId41" Type="http://schemas.openxmlformats.org/officeDocument/2006/relationships/ctrlProp" Target="../ctrlProps/ctrlProp1.xml"/><Relationship Id="rId54" Type="http://schemas.openxmlformats.org/officeDocument/2006/relationships/ctrlProp" Target="../ctrlProps/ctrlProp14.xml"/><Relationship Id="rId62" Type="http://schemas.openxmlformats.org/officeDocument/2006/relationships/ctrlProp" Target="../ctrlProps/ctrlProp22.xml"/><Relationship Id="rId70" Type="http://schemas.openxmlformats.org/officeDocument/2006/relationships/ctrlProp" Target="../ctrlProps/ctrlProp30.xml"/><Relationship Id="rId75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45" Type="http://schemas.openxmlformats.org/officeDocument/2006/relationships/ctrlProp" Target="../ctrlProps/ctrlProp5.xml"/><Relationship Id="rId53" Type="http://schemas.openxmlformats.org/officeDocument/2006/relationships/ctrlProp" Target="../ctrlProps/ctrlProp13.xml"/><Relationship Id="rId58" Type="http://schemas.openxmlformats.org/officeDocument/2006/relationships/ctrlProp" Target="../ctrlProps/ctrlProp18.xml"/><Relationship Id="rId66" Type="http://schemas.openxmlformats.org/officeDocument/2006/relationships/ctrlProp" Target="../ctrlProps/ctrlProp26.xml"/><Relationship Id="rId74" Type="http://schemas.openxmlformats.org/officeDocument/2006/relationships/ctrlProp" Target="../ctrlProps/ctrlProp34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11.xml"/><Relationship Id="rId61" Type="http://schemas.openxmlformats.org/officeDocument/2006/relationships/ctrlProp" Target="../ctrlProps/ctrlProp21.xml"/><Relationship Id="rId49" Type="http://schemas.openxmlformats.org/officeDocument/2006/relationships/ctrlProp" Target="../ctrlProps/ctrlProp9.xml"/><Relationship Id="rId57" Type="http://schemas.openxmlformats.org/officeDocument/2006/relationships/ctrlProp" Target="../ctrlProps/ctrlProp17.xml"/><Relationship Id="rId10" Type="http://schemas.openxmlformats.org/officeDocument/2006/relationships/control" Target="../activeX/activeX6.xml"/><Relationship Id="rId19" Type="http://schemas.openxmlformats.org/officeDocument/2006/relationships/control" Target="../activeX/activeX15.xml"/><Relationship Id="rId44" Type="http://schemas.openxmlformats.org/officeDocument/2006/relationships/ctrlProp" Target="../ctrlProps/ctrlProp4.xml"/><Relationship Id="rId52" Type="http://schemas.openxmlformats.org/officeDocument/2006/relationships/ctrlProp" Target="../ctrlProps/ctrlProp12.xml"/><Relationship Id="rId60" Type="http://schemas.openxmlformats.org/officeDocument/2006/relationships/ctrlProp" Target="../ctrlProps/ctrlProp20.xml"/><Relationship Id="rId65" Type="http://schemas.openxmlformats.org/officeDocument/2006/relationships/ctrlProp" Target="../ctrlProps/ctrlProp25.xml"/><Relationship Id="rId73" Type="http://schemas.openxmlformats.org/officeDocument/2006/relationships/ctrlProp" Target="../ctrlProps/ctrlProp33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5.xml"/><Relationship Id="rId14" Type="http://schemas.openxmlformats.org/officeDocument/2006/relationships/control" Target="../activeX/activeX10.xml"/><Relationship Id="rId22" Type="http://schemas.openxmlformats.org/officeDocument/2006/relationships/control" Target="../activeX/activeX18.xml"/><Relationship Id="rId43" Type="http://schemas.openxmlformats.org/officeDocument/2006/relationships/ctrlProp" Target="../ctrlProps/ctrlProp3.xml"/><Relationship Id="rId48" Type="http://schemas.openxmlformats.org/officeDocument/2006/relationships/ctrlProp" Target="../ctrlProps/ctrlProp8.xml"/><Relationship Id="rId56" Type="http://schemas.openxmlformats.org/officeDocument/2006/relationships/ctrlProp" Target="../ctrlProps/ctrlProp16.xml"/><Relationship Id="rId64" Type="http://schemas.openxmlformats.org/officeDocument/2006/relationships/ctrlProp" Target="../ctrlProps/ctrlProp24.xml"/><Relationship Id="rId69" Type="http://schemas.openxmlformats.org/officeDocument/2006/relationships/ctrlProp" Target="../ctrlProps/ctrlProp29.xml"/><Relationship Id="rId8" Type="http://schemas.openxmlformats.org/officeDocument/2006/relationships/control" Target="../activeX/activeX4.xml"/><Relationship Id="rId51" Type="http://schemas.openxmlformats.org/officeDocument/2006/relationships/ctrlProp" Target="../ctrlProps/ctrlProp11.xml"/><Relationship Id="rId72" Type="http://schemas.openxmlformats.org/officeDocument/2006/relationships/ctrlProp" Target="../ctrlProps/ctrlProp32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99FF"/>
  </sheetPr>
  <dimension ref="A1:AU581"/>
  <sheetViews>
    <sheetView tabSelected="1" showWhiteSpace="0" zoomScaleNormal="100" zoomScaleSheetLayoutView="100" workbookViewId="0">
      <selection activeCell="G3" sqref="G3:L4"/>
    </sheetView>
  </sheetViews>
  <sheetFormatPr defaultColWidth="11.42578125" defaultRowHeight="15"/>
  <cols>
    <col min="1" max="1" width="3.7109375" style="134" customWidth="1"/>
    <col min="2" max="23" width="3.7109375" style="35" customWidth="1"/>
    <col min="24" max="24" width="3" style="35" bestFit="1" customWidth="1"/>
    <col min="25" max="25" width="3" style="1" hidden="1" customWidth="1"/>
    <col min="26" max="26" width="3" style="33" customWidth="1"/>
    <col min="27" max="27" width="3.7109375" style="33" customWidth="1"/>
    <col min="28" max="28" width="23.85546875" style="33" bestFit="1" customWidth="1"/>
    <col min="29" max="29" width="30" style="32" customWidth="1"/>
    <col min="30" max="32" width="2.7109375" style="33" customWidth="1"/>
    <col min="33" max="33" width="4.7109375" style="33" customWidth="1"/>
    <col min="34" max="34" width="4.7109375" style="154" hidden="1" customWidth="1"/>
    <col min="35" max="35" width="4.7109375" style="157" hidden="1" customWidth="1"/>
    <col min="36" max="36" width="58.5703125" style="158" hidden="1" customWidth="1"/>
    <col min="37" max="37" width="14.85546875" style="154" hidden="1" customWidth="1"/>
    <col min="38" max="38" width="4.42578125" style="171" customWidth="1"/>
    <col min="39" max="39" width="19.5703125" style="110" bestFit="1" customWidth="1"/>
    <col min="40" max="40" width="64.28515625" style="110" bestFit="1" customWidth="1"/>
    <col min="41" max="41" width="24.7109375" style="113" bestFit="1" customWidth="1"/>
    <col min="42" max="42" width="11.42578125" style="112" customWidth="1"/>
    <col min="43" max="47" width="11.42578125" style="2"/>
    <col min="48" max="16384" width="11.42578125" style="1"/>
  </cols>
  <sheetData>
    <row r="1" spans="1:42" ht="24" thickTop="1" thickBot="1">
      <c r="A1" s="194" t="s">
        <v>60</v>
      </c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95"/>
      <c r="P1" s="195"/>
      <c r="Q1" s="195"/>
      <c r="R1" s="195"/>
      <c r="S1" s="195"/>
      <c r="T1" s="195"/>
      <c r="U1" s="195"/>
      <c r="V1" s="195"/>
      <c r="W1" s="195"/>
      <c r="X1" s="196"/>
      <c r="Y1" s="3"/>
      <c r="Z1" s="87"/>
      <c r="AA1" s="16"/>
      <c r="AB1" s="14">
        <v>1</v>
      </c>
      <c r="AC1" s="15"/>
      <c r="AD1" s="11"/>
      <c r="AE1" s="11"/>
      <c r="AF1" s="11"/>
      <c r="AG1" s="11"/>
      <c r="AH1" s="155"/>
      <c r="AM1" s="108"/>
      <c r="AN1" s="108"/>
      <c r="AP1" s="11"/>
    </row>
    <row r="2" spans="1:42" ht="17.25" customHeight="1" thickTop="1">
      <c r="A2" s="200" t="s">
        <v>58</v>
      </c>
      <c r="B2" s="201"/>
      <c r="C2" s="201"/>
      <c r="D2" s="201"/>
      <c r="E2" s="201"/>
      <c r="F2" s="201"/>
      <c r="G2" s="200" t="s">
        <v>59</v>
      </c>
      <c r="H2" s="201"/>
      <c r="I2" s="201"/>
      <c r="J2" s="201"/>
      <c r="K2" s="201"/>
      <c r="L2" s="202"/>
      <c r="M2" s="199" t="s">
        <v>152</v>
      </c>
      <c r="N2" s="197"/>
      <c r="O2" s="197"/>
      <c r="P2" s="197"/>
      <c r="Q2" s="197"/>
      <c r="R2" s="198"/>
      <c r="S2" s="197" t="s">
        <v>57</v>
      </c>
      <c r="T2" s="197"/>
      <c r="U2" s="197"/>
      <c r="V2" s="197"/>
      <c r="W2" s="197"/>
      <c r="X2" s="198"/>
      <c r="Y2" s="3"/>
      <c r="Z2" s="87"/>
      <c r="AA2" s="16"/>
      <c r="AB2" s="14">
        <v>2</v>
      </c>
      <c r="AC2" s="15"/>
      <c r="AD2" s="11"/>
      <c r="AE2" s="11"/>
      <c r="AF2" s="11"/>
      <c r="AG2" s="11"/>
      <c r="AH2" s="155"/>
      <c r="AM2" s="108"/>
      <c r="AN2" s="108"/>
      <c r="AP2" s="11"/>
    </row>
    <row r="3" spans="1:42" ht="12.75" customHeight="1">
      <c r="A3" s="226" t="s">
        <v>408</v>
      </c>
      <c r="B3" s="227"/>
      <c r="C3" s="227"/>
      <c r="D3" s="227"/>
      <c r="E3" s="227"/>
      <c r="F3" s="227"/>
      <c r="G3" s="233" t="s">
        <v>0</v>
      </c>
      <c r="H3" s="234"/>
      <c r="I3" s="234"/>
      <c r="J3" s="234"/>
      <c r="K3" s="234"/>
      <c r="L3" s="235"/>
      <c r="M3" s="203" t="s">
        <v>222</v>
      </c>
      <c r="N3" s="204"/>
      <c r="O3" s="204"/>
      <c r="P3" s="204"/>
      <c r="Q3" s="204"/>
      <c r="R3" s="205"/>
      <c r="S3" s="211"/>
      <c r="T3" s="212"/>
      <c r="U3" s="212"/>
      <c r="V3" s="212"/>
      <c r="W3" s="212"/>
      <c r="X3" s="213"/>
      <c r="Y3" s="3"/>
      <c r="Z3" s="87"/>
      <c r="AA3" s="13"/>
      <c r="AB3" s="14">
        <v>3</v>
      </c>
      <c r="AC3" s="15"/>
      <c r="AD3" s="11"/>
      <c r="AE3" s="11"/>
      <c r="AF3" s="11"/>
      <c r="AG3" s="11"/>
      <c r="AH3" s="155"/>
      <c r="AM3" s="108"/>
      <c r="AN3" s="108"/>
      <c r="AP3" s="11"/>
    </row>
    <row r="4" spans="1:42" ht="13.5" customHeight="1" thickBot="1">
      <c r="A4" s="228"/>
      <c r="B4" s="229"/>
      <c r="C4" s="229"/>
      <c r="D4" s="229"/>
      <c r="E4" s="229"/>
      <c r="F4" s="229"/>
      <c r="G4" s="236"/>
      <c r="H4" s="237"/>
      <c r="I4" s="237"/>
      <c r="J4" s="237"/>
      <c r="K4" s="237"/>
      <c r="L4" s="238"/>
      <c r="M4" s="206"/>
      <c r="N4" s="207"/>
      <c r="O4" s="207"/>
      <c r="P4" s="207"/>
      <c r="Q4" s="207"/>
      <c r="R4" s="208"/>
      <c r="S4" s="214"/>
      <c r="T4" s="214"/>
      <c r="U4" s="214"/>
      <c r="V4" s="214"/>
      <c r="W4" s="214"/>
      <c r="X4" s="215"/>
      <c r="Y4" s="3"/>
      <c r="Z4" s="88"/>
      <c r="AA4" s="103"/>
      <c r="AB4" s="103">
        <v>0</v>
      </c>
      <c r="AC4" s="16"/>
      <c r="AD4" s="11"/>
      <c r="AE4" s="11"/>
      <c r="AF4" s="11"/>
      <c r="AG4" s="11"/>
      <c r="AH4" s="155"/>
      <c r="AM4" s="108"/>
      <c r="AN4" s="108"/>
      <c r="AP4" s="11"/>
    </row>
    <row r="5" spans="1:42" ht="12.95" customHeight="1" thickTop="1">
      <c r="A5" s="94" t="s">
        <v>140</v>
      </c>
      <c r="B5" s="95"/>
      <c r="C5" s="95"/>
      <c r="D5" s="95"/>
      <c r="E5" s="95"/>
      <c r="F5" s="95"/>
      <c r="G5" s="230" t="s">
        <v>114</v>
      </c>
      <c r="H5" s="231"/>
      <c r="I5" s="231"/>
      <c r="J5" s="232"/>
      <c r="K5" s="96"/>
      <c r="L5" s="107" t="b">
        <v>0</v>
      </c>
      <c r="M5" s="199" t="s">
        <v>56</v>
      </c>
      <c r="N5" s="197"/>
      <c r="O5" s="197"/>
      <c r="P5" s="197"/>
      <c r="Q5" s="197"/>
      <c r="R5" s="197"/>
      <c r="S5" s="197"/>
      <c r="T5" s="197"/>
      <c r="U5" s="197"/>
      <c r="V5" s="197"/>
      <c r="W5" s="197"/>
      <c r="X5" s="198"/>
      <c r="Y5" s="3"/>
      <c r="Z5" s="88"/>
      <c r="AA5" s="104"/>
      <c r="AB5" s="105"/>
      <c r="AC5" s="101"/>
      <c r="AD5" s="11"/>
      <c r="AE5" s="11"/>
      <c r="AF5" s="11"/>
      <c r="AG5" s="11"/>
      <c r="AH5" s="155"/>
      <c r="AM5" s="108"/>
      <c r="AN5" s="108"/>
      <c r="AP5" s="11"/>
    </row>
    <row r="6" spans="1:42" ht="12.75" customHeight="1">
      <c r="A6" s="241" t="s">
        <v>61</v>
      </c>
      <c r="B6" s="242"/>
      <c r="C6" s="242"/>
      <c r="D6" s="242"/>
      <c r="E6" s="242"/>
      <c r="F6" s="242"/>
      <c r="G6" s="239">
        <v>43007</v>
      </c>
      <c r="H6" s="239"/>
      <c r="I6" s="239"/>
      <c r="J6" s="239"/>
      <c r="K6" s="239"/>
      <c r="L6" s="240"/>
      <c r="M6" s="220" t="s">
        <v>61</v>
      </c>
      <c r="N6" s="221"/>
      <c r="O6" s="221"/>
      <c r="P6" s="221"/>
      <c r="Q6" s="221"/>
      <c r="R6" s="221"/>
      <c r="S6" s="216"/>
      <c r="T6" s="216"/>
      <c r="U6" s="216"/>
      <c r="V6" s="216"/>
      <c r="W6" s="216"/>
      <c r="X6" s="217"/>
      <c r="Y6" s="3"/>
      <c r="Z6" s="88"/>
      <c r="AA6" s="101"/>
      <c r="AB6" s="106"/>
      <c r="AC6" s="101"/>
      <c r="AD6" s="11"/>
      <c r="AE6" s="11"/>
      <c r="AF6" s="11"/>
      <c r="AG6" s="11"/>
      <c r="AH6" s="155"/>
      <c r="AM6" s="108"/>
      <c r="AN6" s="108"/>
      <c r="AP6" s="11"/>
    </row>
    <row r="7" spans="1:42" ht="12.75" customHeight="1">
      <c r="A7" s="224" t="s">
        <v>62</v>
      </c>
      <c r="B7" s="225"/>
      <c r="C7" s="225"/>
      <c r="D7" s="225"/>
      <c r="E7" s="225"/>
      <c r="F7" s="225"/>
      <c r="G7" s="222">
        <v>800</v>
      </c>
      <c r="H7" s="222"/>
      <c r="I7" s="222"/>
      <c r="J7" s="222"/>
      <c r="K7" s="222"/>
      <c r="L7" s="223"/>
      <c r="M7" s="209" t="s">
        <v>62</v>
      </c>
      <c r="N7" s="210"/>
      <c r="O7" s="210"/>
      <c r="P7" s="210"/>
      <c r="Q7" s="210"/>
      <c r="R7" s="210"/>
      <c r="S7" s="218"/>
      <c r="T7" s="218"/>
      <c r="U7" s="218"/>
      <c r="V7" s="218"/>
      <c r="W7" s="218"/>
      <c r="X7" s="219"/>
      <c r="Y7" s="3"/>
      <c r="Z7" s="88"/>
      <c r="AA7" s="101"/>
      <c r="AB7" s="106"/>
      <c r="AC7" s="101"/>
      <c r="AD7" s="11"/>
      <c r="AE7" s="11"/>
      <c r="AF7" s="11"/>
      <c r="AG7" s="11"/>
      <c r="AH7" s="155"/>
      <c r="AM7" s="108"/>
      <c r="AN7" s="108"/>
      <c r="AP7" s="11"/>
    </row>
    <row r="8" spans="1:42" ht="17.25" thickBot="1">
      <c r="A8" s="256" t="s">
        <v>244</v>
      </c>
      <c r="B8" s="257"/>
      <c r="C8" s="258"/>
      <c r="D8" s="97"/>
      <c r="E8" s="255" t="s">
        <v>291</v>
      </c>
      <c r="F8" s="255"/>
      <c r="G8" s="97"/>
      <c r="H8" s="255" t="s">
        <v>245</v>
      </c>
      <c r="I8" s="255"/>
      <c r="J8" s="97"/>
      <c r="K8" s="255" t="s">
        <v>233</v>
      </c>
      <c r="L8" s="271"/>
      <c r="M8" s="278" t="s">
        <v>292</v>
      </c>
      <c r="N8" s="279"/>
      <c r="O8" s="279"/>
      <c r="P8" s="279"/>
      <c r="Q8" s="279"/>
      <c r="R8" s="279"/>
      <c r="S8" s="288"/>
      <c r="T8" s="289"/>
      <c r="U8" s="289"/>
      <c r="V8" s="293" t="s">
        <v>231</v>
      </c>
      <c r="W8" s="293"/>
      <c r="X8" s="294"/>
      <c r="Y8" s="3"/>
      <c r="Z8" s="88"/>
      <c r="AA8" s="280"/>
      <c r="AB8" s="281"/>
      <c r="AC8" s="101"/>
      <c r="AD8" s="11"/>
      <c r="AE8" s="11"/>
      <c r="AF8" s="11"/>
      <c r="AG8" s="11"/>
      <c r="AH8" s="155"/>
      <c r="AM8" s="108"/>
      <c r="AN8" s="108"/>
      <c r="AP8" s="11"/>
    </row>
    <row r="9" spans="1:42" ht="17.100000000000001" customHeight="1" thickTop="1">
      <c r="A9" s="272" t="s">
        <v>312</v>
      </c>
      <c r="B9" s="273"/>
      <c r="C9" s="273"/>
      <c r="D9" s="273"/>
      <c r="E9" s="273"/>
      <c r="F9" s="273"/>
      <c r="G9" s="273"/>
      <c r="H9" s="273"/>
      <c r="I9" s="273"/>
      <c r="J9" s="273"/>
      <c r="K9" s="273"/>
      <c r="L9" s="274"/>
      <c r="M9" s="290" t="s">
        <v>55</v>
      </c>
      <c r="N9" s="291"/>
      <c r="O9" s="291"/>
      <c r="P9" s="291"/>
      <c r="Q9" s="291"/>
      <c r="R9" s="291"/>
      <c r="S9" s="291"/>
      <c r="T9" s="291"/>
      <c r="U9" s="291"/>
      <c r="V9" s="291"/>
      <c r="W9" s="291"/>
      <c r="X9" s="292"/>
      <c r="Y9" s="4"/>
      <c r="Z9" s="88"/>
      <c r="AA9" s="280"/>
      <c r="AB9" s="281"/>
      <c r="AC9" s="101"/>
      <c r="AD9" s="11"/>
      <c r="AE9" s="11"/>
      <c r="AF9" s="11"/>
      <c r="AG9" s="11"/>
      <c r="AH9" s="155"/>
      <c r="AM9" s="108"/>
      <c r="AN9" s="108"/>
      <c r="AP9" s="11"/>
    </row>
    <row r="10" spans="1:42" ht="12.75" customHeight="1">
      <c r="A10" s="98"/>
      <c r="B10" s="259"/>
      <c r="C10" s="260"/>
      <c r="D10" s="260"/>
      <c r="E10" s="260"/>
      <c r="F10" s="260"/>
      <c r="G10" s="260"/>
      <c r="H10" s="260"/>
      <c r="I10" s="260"/>
      <c r="J10" s="260"/>
      <c r="K10" s="261"/>
      <c r="L10" s="99"/>
      <c r="M10" s="36"/>
      <c r="N10" s="246"/>
      <c r="O10" s="247"/>
      <c r="P10" s="247"/>
      <c r="Q10" s="247"/>
      <c r="R10" s="247"/>
      <c r="S10" s="247"/>
      <c r="T10" s="247"/>
      <c r="U10" s="247"/>
      <c r="V10" s="247"/>
      <c r="W10" s="248"/>
      <c r="X10" s="37"/>
      <c r="Y10" s="4"/>
      <c r="Z10" s="89"/>
      <c r="AA10" s="280"/>
      <c r="AB10" s="281"/>
      <c r="AC10" s="102"/>
      <c r="AD10" s="11"/>
      <c r="AE10" s="11"/>
      <c r="AF10" s="11"/>
      <c r="AG10" s="11"/>
      <c r="AH10" s="155"/>
      <c r="AM10" s="108"/>
      <c r="AN10" s="108"/>
      <c r="AP10" s="11"/>
    </row>
    <row r="11" spans="1:42" ht="12.75" customHeight="1" thickBot="1">
      <c r="A11" s="100"/>
      <c r="B11" s="262"/>
      <c r="C11" s="263"/>
      <c r="D11" s="263"/>
      <c r="E11" s="263"/>
      <c r="F11" s="263"/>
      <c r="G11" s="263"/>
      <c r="H11" s="263"/>
      <c r="I11" s="263"/>
      <c r="J11" s="263"/>
      <c r="K11" s="264"/>
      <c r="L11" s="99"/>
      <c r="M11" s="36"/>
      <c r="N11" s="249"/>
      <c r="O11" s="250"/>
      <c r="P11" s="250"/>
      <c r="Q11" s="250"/>
      <c r="R11" s="250"/>
      <c r="S11" s="250"/>
      <c r="T11" s="250"/>
      <c r="U11" s="250"/>
      <c r="V11" s="250"/>
      <c r="W11" s="251"/>
      <c r="X11" s="37"/>
      <c r="Y11" s="4"/>
      <c r="Z11" s="89"/>
      <c r="AA11" s="282" t="s">
        <v>136</v>
      </c>
      <c r="AB11" s="283"/>
      <c r="AC11" s="102"/>
      <c r="AD11" s="11"/>
      <c r="AE11" s="11"/>
      <c r="AF11" s="11"/>
      <c r="AG11" s="11"/>
      <c r="AH11" s="155"/>
      <c r="AM11" s="108"/>
      <c r="AN11" s="108"/>
      <c r="AP11" s="11"/>
    </row>
    <row r="12" spans="1:42" ht="12.75" customHeight="1">
      <c r="A12" s="100"/>
      <c r="B12" s="265"/>
      <c r="C12" s="266"/>
      <c r="D12" s="266"/>
      <c r="E12" s="266"/>
      <c r="F12" s="266"/>
      <c r="G12" s="266"/>
      <c r="H12" s="266"/>
      <c r="I12" s="266"/>
      <c r="J12" s="266"/>
      <c r="K12" s="267"/>
      <c r="L12" s="99"/>
      <c r="M12" s="36"/>
      <c r="N12" s="249"/>
      <c r="O12" s="250"/>
      <c r="P12" s="250"/>
      <c r="Q12" s="250"/>
      <c r="R12" s="250"/>
      <c r="S12" s="250"/>
      <c r="T12" s="250"/>
      <c r="U12" s="250"/>
      <c r="V12" s="250"/>
      <c r="W12" s="251"/>
      <c r="X12" s="37"/>
      <c r="Y12" s="4"/>
      <c r="Z12" s="89"/>
      <c r="AA12" s="284">
        <v>3987</v>
      </c>
      <c r="AB12" s="285"/>
      <c r="AC12" s="18"/>
      <c r="AD12" s="11"/>
      <c r="AE12" s="11"/>
      <c r="AF12" s="11"/>
      <c r="AG12" s="11"/>
      <c r="AH12" s="155"/>
      <c r="AM12" s="108"/>
      <c r="AN12" s="108"/>
      <c r="AP12" s="11"/>
    </row>
    <row r="13" spans="1:42" ht="12.75" customHeight="1" thickBot="1">
      <c r="A13" s="100"/>
      <c r="B13" s="265"/>
      <c r="C13" s="266"/>
      <c r="D13" s="266"/>
      <c r="E13" s="266"/>
      <c r="F13" s="266"/>
      <c r="G13" s="266"/>
      <c r="H13" s="266"/>
      <c r="I13" s="266"/>
      <c r="J13" s="266"/>
      <c r="K13" s="267"/>
      <c r="L13" s="99"/>
      <c r="M13" s="36"/>
      <c r="N13" s="249"/>
      <c r="O13" s="250"/>
      <c r="P13" s="250"/>
      <c r="Q13" s="250"/>
      <c r="R13" s="250"/>
      <c r="S13" s="250"/>
      <c r="T13" s="250"/>
      <c r="U13" s="250"/>
      <c r="V13" s="250"/>
      <c r="W13" s="251"/>
      <c r="X13" s="37"/>
      <c r="Y13" s="4"/>
      <c r="Z13" s="89"/>
      <c r="AA13" s="286"/>
      <c r="AB13" s="287"/>
      <c r="AC13" s="18"/>
      <c r="AD13" s="11"/>
      <c r="AE13" s="11"/>
      <c r="AF13" s="11"/>
      <c r="AG13" s="11"/>
      <c r="AH13" s="155"/>
      <c r="AM13" s="108"/>
      <c r="AN13" s="108"/>
      <c r="AP13" s="11"/>
    </row>
    <row r="14" spans="1:42" ht="12.75" customHeight="1" thickBot="1">
      <c r="A14" s="100"/>
      <c r="B14" s="265"/>
      <c r="C14" s="266"/>
      <c r="D14" s="266"/>
      <c r="E14" s="266"/>
      <c r="F14" s="266"/>
      <c r="G14" s="266"/>
      <c r="H14" s="266"/>
      <c r="I14" s="266"/>
      <c r="J14" s="266"/>
      <c r="K14" s="267"/>
      <c r="L14" s="99"/>
      <c r="M14" s="36"/>
      <c r="N14" s="249"/>
      <c r="O14" s="250"/>
      <c r="P14" s="250"/>
      <c r="Q14" s="250"/>
      <c r="R14" s="250"/>
      <c r="S14" s="250"/>
      <c r="T14" s="250"/>
      <c r="U14" s="250"/>
      <c r="V14" s="250"/>
      <c r="W14" s="251"/>
      <c r="X14" s="37"/>
      <c r="Y14" s="4"/>
      <c r="Z14" s="89"/>
      <c r="AA14" s="12"/>
      <c r="AB14" s="19"/>
      <c r="AC14" s="18"/>
      <c r="AD14" s="11"/>
      <c r="AE14" s="11"/>
      <c r="AF14" s="11"/>
      <c r="AG14" s="11"/>
      <c r="AH14" s="155"/>
      <c r="AM14" s="108"/>
      <c r="AN14" s="108"/>
      <c r="AP14" s="11"/>
    </row>
    <row r="15" spans="1:42" ht="12.75" customHeight="1" thickTop="1">
      <c r="A15" s="100"/>
      <c r="B15" s="265"/>
      <c r="C15" s="266"/>
      <c r="D15" s="266"/>
      <c r="E15" s="266"/>
      <c r="F15" s="266"/>
      <c r="G15" s="266"/>
      <c r="H15" s="266"/>
      <c r="I15" s="266"/>
      <c r="J15" s="266"/>
      <c r="K15" s="267"/>
      <c r="L15" s="99"/>
      <c r="M15" s="36"/>
      <c r="N15" s="249"/>
      <c r="O15" s="250"/>
      <c r="P15" s="250"/>
      <c r="Q15" s="250"/>
      <c r="R15" s="250"/>
      <c r="S15" s="250"/>
      <c r="T15" s="250"/>
      <c r="U15" s="250"/>
      <c r="V15" s="250"/>
      <c r="W15" s="251"/>
      <c r="X15" s="37"/>
      <c r="Y15" s="3"/>
      <c r="Z15" s="89"/>
      <c r="AA15" s="135"/>
      <c r="AB15" s="136"/>
      <c r="AC15" s="137"/>
      <c r="AD15" s="138"/>
      <c r="AE15" s="138"/>
      <c r="AF15" s="138"/>
      <c r="AG15" s="139"/>
      <c r="AH15" s="155"/>
      <c r="AM15" s="108"/>
      <c r="AN15" s="108"/>
      <c r="AP15" s="11"/>
    </row>
    <row r="16" spans="1:42" ht="12.75" customHeight="1">
      <c r="A16" s="100"/>
      <c r="B16" s="268"/>
      <c r="C16" s="269"/>
      <c r="D16" s="269"/>
      <c r="E16" s="269"/>
      <c r="F16" s="269"/>
      <c r="G16" s="269"/>
      <c r="H16" s="269"/>
      <c r="I16" s="269"/>
      <c r="J16" s="269"/>
      <c r="K16" s="270"/>
      <c r="L16" s="99"/>
      <c r="M16" s="36"/>
      <c r="N16" s="252"/>
      <c r="O16" s="253"/>
      <c r="P16" s="253"/>
      <c r="Q16" s="253"/>
      <c r="R16" s="253"/>
      <c r="S16" s="253"/>
      <c r="T16" s="253"/>
      <c r="U16" s="253"/>
      <c r="V16" s="253"/>
      <c r="W16" s="254"/>
      <c r="X16" s="37"/>
      <c r="Y16" s="3"/>
      <c r="Z16" s="89"/>
      <c r="AA16" s="140">
        <v>39</v>
      </c>
      <c r="AB16" s="141" t="s">
        <v>137</v>
      </c>
      <c r="AC16" s="142"/>
      <c r="AD16" s="141"/>
      <c r="AE16" s="141"/>
      <c r="AF16" s="141"/>
      <c r="AG16" s="143"/>
      <c r="AH16" s="155"/>
      <c r="AM16" s="108"/>
      <c r="AN16" s="109"/>
      <c r="AP16" s="11"/>
    </row>
    <row r="17" spans="1:42" ht="12.75" customHeight="1" thickBot="1">
      <c r="A17" s="243"/>
      <c r="B17" s="244"/>
      <c r="C17" s="244"/>
      <c r="D17" s="244"/>
      <c r="E17" s="244"/>
      <c r="F17" s="244"/>
      <c r="G17" s="244"/>
      <c r="H17" s="244"/>
      <c r="I17" s="244"/>
      <c r="J17" s="244"/>
      <c r="K17" s="244"/>
      <c r="L17" s="245"/>
      <c r="M17" s="38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40"/>
      <c r="Y17" s="3"/>
      <c r="Z17" s="89"/>
      <c r="AA17" s="144"/>
      <c r="AB17" s="141"/>
      <c r="AC17" s="142"/>
      <c r="AD17" s="141"/>
      <c r="AE17" s="141"/>
      <c r="AF17" s="141"/>
      <c r="AG17" s="143"/>
      <c r="AH17" s="155"/>
      <c r="AM17" s="108"/>
      <c r="AN17" s="108"/>
      <c r="AP17" s="11"/>
    </row>
    <row r="18" spans="1:42" ht="12.75" customHeight="1" thickTop="1" thickBot="1">
      <c r="A18" s="126"/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6"/>
      <c r="N18" s="84"/>
      <c r="O18" s="84"/>
      <c r="P18" s="84"/>
      <c r="Q18" s="84"/>
      <c r="R18" s="84"/>
      <c r="S18" s="84"/>
      <c r="T18" s="84"/>
      <c r="U18" s="84"/>
      <c r="V18" s="84"/>
      <c r="W18" s="84"/>
      <c r="X18" s="125"/>
      <c r="Y18" s="3"/>
      <c r="Z18" s="89"/>
      <c r="AA18" s="145"/>
      <c r="AB18" s="146"/>
      <c r="AC18" s="147"/>
      <c r="AD18" s="146"/>
      <c r="AE18" s="146"/>
      <c r="AF18" s="146"/>
      <c r="AG18" s="148"/>
      <c r="AH18" s="155"/>
      <c r="AM18" s="108"/>
      <c r="AN18" s="108"/>
      <c r="AP18" s="11"/>
    </row>
    <row r="19" spans="1:42" ht="14.1" customHeight="1" thickTop="1">
      <c r="A19" s="275" t="s">
        <v>54</v>
      </c>
      <c r="B19" s="276"/>
      <c r="C19" s="276"/>
      <c r="D19" s="276"/>
      <c r="E19" s="276"/>
      <c r="F19" s="277"/>
      <c r="G19" s="276" t="s">
        <v>153</v>
      </c>
      <c r="H19" s="276"/>
      <c r="I19" s="276"/>
      <c r="J19" s="276"/>
      <c r="K19" s="276"/>
      <c r="L19" s="276"/>
      <c r="M19" s="276"/>
      <c r="N19" s="277"/>
      <c r="O19" s="275" t="s">
        <v>53</v>
      </c>
      <c r="P19" s="276"/>
      <c r="Q19" s="276"/>
      <c r="R19" s="276"/>
      <c r="S19" s="276"/>
      <c r="T19" s="276"/>
      <c r="U19" s="276"/>
      <c r="V19" s="276"/>
      <c r="W19" s="276"/>
      <c r="X19" s="277"/>
      <c r="Y19" s="3"/>
      <c r="Z19" s="89"/>
      <c r="AA19" s="21"/>
      <c r="AB19" s="22"/>
      <c r="AC19" s="23"/>
      <c r="AD19" s="11"/>
      <c r="AE19" s="11"/>
      <c r="AF19" s="11"/>
      <c r="AG19" s="11"/>
      <c r="AH19" s="155"/>
      <c r="AM19" s="108"/>
      <c r="AN19" s="108"/>
      <c r="AP19" s="11"/>
    </row>
    <row r="20" spans="1:42" ht="14.1" customHeight="1" thickBot="1">
      <c r="A20" s="41">
        <v>1</v>
      </c>
      <c r="B20" s="42" t="s">
        <v>50</v>
      </c>
      <c r="C20" s="43"/>
      <c r="D20" s="43"/>
      <c r="E20" s="44"/>
      <c r="F20" s="45"/>
      <c r="G20" s="46">
        <v>1</v>
      </c>
      <c r="H20" s="43" t="s">
        <v>52</v>
      </c>
      <c r="I20" s="43"/>
      <c r="J20" s="43"/>
      <c r="K20" s="43"/>
      <c r="L20" s="43"/>
      <c r="M20" s="47"/>
      <c r="N20" s="45"/>
      <c r="O20" s="48">
        <v>0</v>
      </c>
      <c r="P20" s="340" t="s">
        <v>141</v>
      </c>
      <c r="Q20" s="340"/>
      <c r="R20" s="340"/>
      <c r="S20" s="340"/>
      <c r="T20" s="340"/>
      <c r="U20" s="340"/>
      <c r="V20" s="341"/>
      <c r="W20" s="49"/>
      <c r="X20" s="8"/>
      <c r="Y20" s="3"/>
      <c r="Z20" s="89"/>
      <c r="AA20" s="12"/>
      <c r="AB20" s="12"/>
      <c r="AC20" s="18"/>
      <c r="AD20" s="11"/>
      <c r="AE20" s="11"/>
      <c r="AF20" s="11"/>
      <c r="AG20" s="11"/>
      <c r="AH20" s="155"/>
      <c r="AI20" s="157" t="s">
        <v>358</v>
      </c>
      <c r="AJ20" s="158" t="s">
        <v>475</v>
      </c>
      <c r="AK20" s="154" t="s">
        <v>357</v>
      </c>
      <c r="AL20" s="171" t="s">
        <v>358</v>
      </c>
      <c r="AM20" s="164" t="s">
        <v>152</v>
      </c>
      <c r="AN20" s="165" t="s">
        <v>474</v>
      </c>
      <c r="AO20" s="114" t="s">
        <v>139</v>
      </c>
      <c r="AP20" s="111"/>
    </row>
    <row r="21" spans="1:42" ht="14.1" customHeight="1" thickTop="1">
      <c r="A21" s="41">
        <v>2</v>
      </c>
      <c r="B21" s="42" t="s">
        <v>47</v>
      </c>
      <c r="C21" s="43"/>
      <c r="D21" s="43"/>
      <c r="E21" s="47"/>
      <c r="F21" s="45"/>
      <c r="G21" s="46">
        <v>2</v>
      </c>
      <c r="H21" s="43" t="s">
        <v>49</v>
      </c>
      <c r="I21" s="43"/>
      <c r="J21" s="43"/>
      <c r="K21" s="43"/>
      <c r="L21" s="43"/>
      <c r="M21" s="47"/>
      <c r="N21" s="45"/>
      <c r="O21" s="50">
        <v>1</v>
      </c>
      <c r="P21" s="338" t="s">
        <v>51</v>
      </c>
      <c r="Q21" s="338"/>
      <c r="R21" s="338"/>
      <c r="S21" s="338"/>
      <c r="T21" s="338"/>
      <c r="U21" s="338"/>
      <c r="V21" s="339"/>
      <c r="W21" s="49"/>
      <c r="X21" s="8"/>
      <c r="Y21" s="3"/>
      <c r="Z21" s="89"/>
      <c r="AA21" s="135"/>
      <c r="AB21" s="138"/>
      <c r="AC21" s="149"/>
      <c r="AD21" s="138"/>
      <c r="AE21" s="138"/>
      <c r="AF21" s="138"/>
      <c r="AG21" s="139"/>
      <c r="AH21" s="155"/>
      <c r="AI21" s="157">
        <f>LEN(AN21)</f>
        <v>26</v>
      </c>
      <c r="AJ21" s="158" t="str">
        <f>LEFT(AN21,AI21-1)</f>
        <v>L'ensemble du site "SADEB</v>
      </c>
      <c r="AK21" s="154" t="str">
        <f>RIGHT(AM21,AL21-2)</f>
        <v>0</v>
      </c>
      <c r="AL21" s="171">
        <f>LEN(AM21)</f>
        <v>3</v>
      </c>
      <c r="AM21" s="166" t="s">
        <v>287</v>
      </c>
      <c r="AN21" s="167" t="s">
        <v>967</v>
      </c>
      <c r="AO21" s="159" t="s">
        <v>22</v>
      </c>
      <c r="AP21" s="111"/>
    </row>
    <row r="22" spans="1:42" ht="14.1" customHeight="1">
      <c r="A22" s="41">
        <v>3</v>
      </c>
      <c r="B22" s="42" t="s">
        <v>172</v>
      </c>
      <c r="C22" s="43"/>
      <c r="D22" s="43"/>
      <c r="E22" s="47"/>
      <c r="F22" s="45"/>
      <c r="G22" s="46">
        <v>3</v>
      </c>
      <c r="H22" s="43" t="s">
        <v>174</v>
      </c>
      <c r="I22" s="43"/>
      <c r="J22" s="43"/>
      <c r="K22" s="43"/>
      <c r="L22" s="43"/>
      <c r="M22" s="47"/>
      <c r="N22" s="45"/>
      <c r="O22" s="50">
        <v>2</v>
      </c>
      <c r="P22" s="51" t="s">
        <v>203</v>
      </c>
      <c r="Q22" s="51"/>
      <c r="R22" s="51"/>
      <c r="S22" s="51"/>
      <c r="T22" s="51"/>
      <c r="U22" s="51"/>
      <c r="V22" s="52"/>
      <c r="W22" s="49"/>
      <c r="X22" s="8"/>
      <c r="Y22" s="3"/>
      <c r="Z22" s="89"/>
      <c r="AA22" s="144"/>
      <c r="AB22" s="141"/>
      <c r="AC22" s="150"/>
      <c r="AD22" s="141"/>
      <c r="AE22" s="141"/>
      <c r="AF22" s="141"/>
      <c r="AG22" s="143"/>
      <c r="AH22" s="155"/>
      <c r="AI22" s="157">
        <f t="shared" ref="AI22:AI85" si="0">LEN(AN22)</f>
        <v>30</v>
      </c>
      <c r="AJ22" s="158" t="str">
        <f t="shared" ref="AJ22:AJ85" si="1">LEFT(AN22,AI22-1)</f>
        <v>L'ensemble de la ligne de pro</v>
      </c>
      <c r="AK22" s="154" t="str">
        <f>RIGHT(AM22,AL22-2)</f>
        <v>1</v>
      </c>
      <c r="AL22" s="171">
        <f t="shared" ref="AL22:AL86" si="2">LEN(AM22)</f>
        <v>3</v>
      </c>
      <c r="AM22" s="168" t="s">
        <v>241</v>
      </c>
      <c r="AN22" s="168" t="s">
        <v>99</v>
      </c>
      <c r="AO22" s="160" t="s">
        <v>408</v>
      </c>
      <c r="AP22" s="111"/>
    </row>
    <row r="23" spans="1:42" ht="14.1" customHeight="1">
      <c r="A23" s="41">
        <v>4</v>
      </c>
      <c r="B23" s="42" t="s">
        <v>295</v>
      </c>
      <c r="C23" s="43"/>
      <c r="D23" s="43"/>
      <c r="E23" s="47"/>
      <c r="F23" s="45"/>
      <c r="G23" s="46">
        <v>4</v>
      </c>
      <c r="H23" s="43" t="s">
        <v>297</v>
      </c>
      <c r="I23" s="43"/>
      <c r="J23" s="43"/>
      <c r="K23" s="43"/>
      <c r="L23" s="43"/>
      <c r="M23" s="47"/>
      <c r="N23" s="45"/>
      <c r="O23" s="50">
        <v>3</v>
      </c>
      <c r="P23" s="51" t="s">
        <v>173</v>
      </c>
      <c r="Q23" s="51"/>
      <c r="R23" s="51"/>
      <c r="S23" s="51"/>
      <c r="T23" s="51"/>
      <c r="U23" s="53"/>
      <c r="V23" s="52"/>
      <c r="W23" s="49"/>
      <c r="X23" s="8"/>
      <c r="Y23" s="3"/>
      <c r="Z23" s="89"/>
      <c r="AA23" s="144"/>
      <c r="AB23" s="141"/>
      <c r="AC23" s="150"/>
      <c r="AD23" s="141"/>
      <c r="AE23" s="141"/>
      <c r="AF23" s="141"/>
      <c r="AG23" s="143"/>
      <c r="AH23" s="155"/>
      <c r="AI23" s="157">
        <f t="shared" si="0"/>
        <v>32</v>
      </c>
      <c r="AJ23" s="158" t="str">
        <f t="shared" si="1"/>
        <v>Réseau informatique  et logicie</v>
      </c>
      <c r="AK23" s="154" t="str">
        <f t="shared" ref="AK23:AK36" si="3">RIGHT(AM23,AL23-2)</f>
        <v>2</v>
      </c>
      <c r="AL23" s="171">
        <f t="shared" si="2"/>
        <v>3</v>
      </c>
      <c r="AM23" s="169" t="s">
        <v>17</v>
      </c>
      <c r="AN23" s="168" t="s">
        <v>440</v>
      </c>
      <c r="AO23" s="160" t="s">
        <v>16</v>
      </c>
      <c r="AP23" s="111"/>
    </row>
    <row r="24" spans="1:42" ht="14.1" customHeight="1" thickBot="1">
      <c r="A24" s="41">
        <v>5</v>
      </c>
      <c r="B24" s="42" t="s">
        <v>146</v>
      </c>
      <c r="C24" s="43"/>
      <c r="D24" s="43"/>
      <c r="E24" s="47"/>
      <c r="F24" s="45" t="b">
        <v>0</v>
      </c>
      <c r="G24" s="46">
        <v>5</v>
      </c>
      <c r="H24" s="54" t="s">
        <v>18</v>
      </c>
      <c r="I24" s="43"/>
      <c r="J24" s="43"/>
      <c r="K24" s="43"/>
      <c r="L24" s="43"/>
      <c r="M24" s="47"/>
      <c r="N24" s="45"/>
      <c r="O24" s="50">
        <v>4</v>
      </c>
      <c r="P24" s="51" t="s">
        <v>296</v>
      </c>
      <c r="Q24" s="51"/>
      <c r="R24" s="51"/>
      <c r="S24" s="51"/>
      <c r="T24" s="51"/>
      <c r="U24" s="53"/>
      <c r="V24" s="52"/>
      <c r="W24" s="49"/>
      <c r="X24" s="8"/>
      <c r="Y24" s="3"/>
      <c r="Z24" s="89"/>
      <c r="AA24" s="145"/>
      <c r="AB24" s="146"/>
      <c r="AC24" s="147"/>
      <c r="AD24" s="146"/>
      <c r="AE24" s="146"/>
      <c r="AF24" s="146"/>
      <c r="AG24" s="148"/>
      <c r="AH24" s="155"/>
      <c r="AI24" s="157">
        <f t="shared" si="0"/>
        <v>29</v>
      </c>
      <c r="AJ24" s="158" t="str">
        <f t="shared" si="1"/>
        <v>Réseau électrique du batimen</v>
      </c>
      <c r="AK24" s="154" t="str">
        <f t="shared" si="3"/>
        <v>3</v>
      </c>
      <c r="AL24" s="171">
        <f t="shared" si="2"/>
        <v>3</v>
      </c>
      <c r="AM24" s="168" t="s">
        <v>113</v>
      </c>
      <c r="AN24" s="169" t="s">
        <v>437</v>
      </c>
      <c r="AO24" s="160" t="s">
        <v>250</v>
      </c>
      <c r="AP24" s="111"/>
    </row>
    <row r="25" spans="1:42" ht="14.1" customHeight="1" thickTop="1" thickBot="1">
      <c r="A25" s="55"/>
      <c r="B25" s="56"/>
      <c r="C25" s="57"/>
      <c r="D25" s="57"/>
      <c r="E25" s="57"/>
      <c r="F25" s="58"/>
      <c r="G25" s="46">
        <v>6</v>
      </c>
      <c r="H25" s="43" t="s">
        <v>119</v>
      </c>
      <c r="I25" s="43"/>
      <c r="J25" s="43"/>
      <c r="K25" s="43"/>
      <c r="L25" s="43"/>
      <c r="M25" s="59"/>
      <c r="N25" s="45"/>
      <c r="O25" s="50">
        <v>5</v>
      </c>
      <c r="P25" s="51" t="s">
        <v>294</v>
      </c>
      <c r="Q25" s="51"/>
      <c r="R25" s="51"/>
      <c r="S25" s="51"/>
      <c r="T25" s="51"/>
      <c r="U25" s="53"/>
      <c r="V25" s="52"/>
      <c r="W25" s="49"/>
      <c r="X25" s="8"/>
      <c r="Y25" s="3"/>
      <c r="Z25" s="89"/>
      <c r="AA25" s="12"/>
      <c r="AB25" s="12"/>
      <c r="AC25" s="20"/>
      <c r="AD25" s="11"/>
      <c r="AE25" s="11"/>
      <c r="AF25" s="11"/>
      <c r="AG25" s="12"/>
      <c r="AI25" s="157">
        <f t="shared" si="0"/>
        <v>18</v>
      </c>
      <c r="AJ25" s="158" t="str">
        <f t="shared" si="1"/>
        <v>Réseau pneumatiqu</v>
      </c>
      <c r="AK25" s="154" t="str">
        <f t="shared" si="3"/>
        <v>4</v>
      </c>
      <c r="AL25" s="171">
        <f t="shared" si="2"/>
        <v>3</v>
      </c>
      <c r="AM25" s="168" t="s">
        <v>306</v>
      </c>
      <c r="AN25" s="168" t="s">
        <v>305</v>
      </c>
      <c r="AO25" s="161" t="s">
        <v>145</v>
      </c>
      <c r="AP25" s="111"/>
    </row>
    <row r="26" spans="1:42" ht="14.1" customHeight="1" thickTop="1">
      <c r="A26" s="310" t="s">
        <v>117</v>
      </c>
      <c r="B26" s="311"/>
      <c r="C26" s="311"/>
      <c r="D26" s="311"/>
      <c r="E26" s="311"/>
      <c r="F26" s="312"/>
      <c r="G26" s="310" t="s">
        <v>116</v>
      </c>
      <c r="H26" s="311"/>
      <c r="I26" s="311"/>
      <c r="J26" s="311"/>
      <c r="K26" s="311"/>
      <c r="L26" s="311"/>
      <c r="M26" s="311"/>
      <c r="N26" s="312"/>
      <c r="O26" s="50">
        <v>6</v>
      </c>
      <c r="P26" s="51" t="s">
        <v>118</v>
      </c>
      <c r="Q26" s="51"/>
      <c r="R26" s="51"/>
      <c r="S26" s="51"/>
      <c r="T26" s="51"/>
      <c r="U26" s="53"/>
      <c r="V26" s="52"/>
      <c r="W26" s="49"/>
      <c r="X26" s="8"/>
      <c r="Y26" s="3"/>
      <c r="Z26" s="89"/>
      <c r="AA26" s="12"/>
      <c r="AB26" s="360"/>
      <c r="AC26" s="360"/>
      <c r="AD26" s="360"/>
      <c r="AE26" s="360"/>
      <c r="AF26" s="24"/>
      <c r="AG26" s="25"/>
      <c r="AI26" s="157">
        <f t="shared" si="0"/>
        <v>19</v>
      </c>
      <c r="AJ26" s="158" t="str">
        <f t="shared" si="1"/>
        <v>Réseau d'aspiratio</v>
      </c>
      <c r="AK26" s="154" t="str">
        <f t="shared" si="3"/>
        <v>5</v>
      </c>
      <c r="AL26" s="171">
        <f t="shared" si="2"/>
        <v>3</v>
      </c>
      <c r="AM26" s="168" t="s">
        <v>224</v>
      </c>
      <c r="AN26" s="168" t="s">
        <v>246</v>
      </c>
      <c r="AO26" s="161" t="s">
        <v>310</v>
      </c>
      <c r="AP26" s="111"/>
    </row>
    <row r="27" spans="1:42" ht="14.1" customHeight="1" thickBot="1">
      <c r="A27" s="304" t="s">
        <v>464</v>
      </c>
      <c r="B27" s="305"/>
      <c r="C27" s="305"/>
      <c r="D27" s="305"/>
      <c r="E27" s="305"/>
      <c r="F27" s="306"/>
      <c r="G27" s="41">
        <v>1</v>
      </c>
      <c r="H27" s="42" t="s">
        <v>193</v>
      </c>
      <c r="I27" s="43"/>
      <c r="J27" s="43"/>
      <c r="K27" s="43"/>
      <c r="L27" s="60"/>
      <c r="M27" s="47"/>
      <c r="N27" s="61"/>
      <c r="O27" s="50">
        <v>7</v>
      </c>
      <c r="P27" s="51" t="s">
        <v>65</v>
      </c>
      <c r="Q27" s="51"/>
      <c r="R27" s="51"/>
      <c r="S27" s="51"/>
      <c r="T27" s="51"/>
      <c r="U27" s="53"/>
      <c r="V27" s="62"/>
      <c r="W27" s="63"/>
      <c r="X27" s="8"/>
      <c r="Y27" s="3"/>
      <c r="Z27" s="89"/>
      <c r="AA27" s="12"/>
      <c r="AB27" s="12"/>
      <c r="AC27" s="26"/>
      <c r="AD27" s="27"/>
      <c r="AE27" s="11"/>
      <c r="AF27" s="11"/>
      <c r="AG27" s="12"/>
      <c r="AI27" s="157">
        <f t="shared" si="0"/>
        <v>22</v>
      </c>
      <c r="AJ27" s="158" t="str">
        <f t="shared" si="1"/>
        <v>Chauffage + aérotherm</v>
      </c>
      <c r="AK27" s="154" t="str">
        <f t="shared" si="3"/>
        <v>6</v>
      </c>
      <c r="AL27" s="171">
        <f t="shared" si="2"/>
        <v>3</v>
      </c>
      <c r="AM27" s="168" t="s">
        <v>206</v>
      </c>
      <c r="AN27" s="168" t="s">
        <v>205</v>
      </c>
      <c r="AO27" s="160" t="s">
        <v>254</v>
      </c>
      <c r="AP27" s="111"/>
    </row>
    <row r="28" spans="1:42" ht="14.1" customHeight="1" thickTop="1">
      <c r="A28" s="307"/>
      <c r="B28" s="308"/>
      <c r="C28" s="308"/>
      <c r="D28" s="308"/>
      <c r="E28" s="308"/>
      <c r="F28" s="309"/>
      <c r="G28" s="41">
        <v>2</v>
      </c>
      <c r="H28" s="42" t="s">
        <v>95</v>
      </c>
      <c r="I28" s="43"/>
      <c r="J28" s="43"/>
      <c r="K28" s="43"/>
      <c r="L28" s="60"/>
      <c r="M28" s="47"/>
      <c r="N28" s="61"/>
      <c r="O28" s="50">
        <v>8</v>
      </c>
      <c r="P28" s="51" t="s">
        <v>167</v>
      </c>
      <c r="Q28" s="51"/>
      <c r="R28" s="51"/>
      <c r="S28" s="51"/>
      <c r="T28" s="51"/>
      <c r="U28" s="53"/>
      <c r="V28" s="62"/>
      <c r="W28" s="49"/>
      <c r="X28" s="8"/>
      <c r="Y28" s="3"/>
      <c r="Z28" s="89"/>
      <c r="AA28" s="135"/>
      <c r="AB28" s="357" t="s">
        <v>472</v>
      </c>
      <c r="AC28" s="355">
        <f ca="1">NOW()</f>
        <v>43007.618220949073</v>
      </c>
      <c r="AD28" s="138"/>
      <c r="AE28" s="138"/>
      <c r="AF28" s="138"/>
      <c r="AG28" s="139"/>
      <c r="AI28" s="157">
        <f t="shared" si="0"/>
        <v>10</v>
      </c>
      <c r="AJ28" s="158" t="str">
        <f t="shared" si="1"/>
        <v>Téléphoni</v>
      </c>
      <c r="AK28" s="154" t="str">
        <f t="shared" si="3"/>
        <v>8</v>
      </c>
      <c r="AL28" s="171">
        <f t="shared" si="2"/>
        <v>3</v>
      </c>
      <c r="AM28" s="168" t="s">
        <v>175</v>
      </c>
      <c r="AN28" s="168" t="s">
        <v>442</v>
      </c>
      <c r="AO28" s="161" t="s">
        <v>43</v>
      </c>
      <c r="AP28" s="111"/>
    </row>
    <row r="29" spans="1:42" ht="14.1" customHeight="1">
      <c r="A29" s="295"/>
      <c r="B29" s="296"/>
      <c r="C29" s="296"/>
      <c r="D29" s="296"/>
      <c r="E29" s="296"/>
      <c r="F29" s="297"/>
      <c r="G29" s="41">
        <v>3</v>
      </c>
      <c r="H29" s="42" t="s">
        <v>261</v>
      </c>
      <c r="I29" s="43"/>
      <c r="J29" s="43"/>
      <c r="K29" s="43"/>
      <c r="L29" s="60"/>
      <c r="M29" s="47"/>
      <c r="N29" s="61"/>
      <c r="O29" s="50">
        <v>9</v>
      </c>
      <c r="P29" s="51" t="s">
        <v>94</v>
      </c>
      <c r="Q29" s="51"/>
      <c r="R29" s="51"/>
      <c r="S29" s="51"/>
      <c r="T29" s="51"/>
      <c r="U29" s="53"/>
      <c r="V29" s="62"/>
      <c r="W29" s="49"/>
      <c r="X29" s="8"/>
      <c r="Y29" s="3"/>
      <c r="Z29" s="89"/>
      <c r="AA29" s="151"/>
      <c r="AB29" s="358"/>
      <c r="AC29" s="356"/>
      <c r="AD29" s="354"/>
      <c r="AE29" s="354"/>
      <c r="AF29" s="354"/>
      <c r="AG29" s="152"/>
      <c r="AI29" s="157">
        <f t="shared" si="0"/>
        <v>40</v>
      </c>
      <c r="AJ29" s="158" t="str">
        <f t="shared" si="1"/>
        <v>Maintenance &gt; (Bureau, commandes, devis</v>
      </c>
      <c r="AK29" s="154" t="str">
        <f t="shared" si="3"/>
        <v>9</v>
      </c>
      <c r="AL29" s="171">
        <f t="shared" si="2"/>
        <v>3</v>
      </c>
      <c r="AM29" s="168" t="s">
        <v>242</v>
      </c>
      <c r="AN29" s="168" t="s">
        <v>471</v>
      </c>
      <c r="AO29" s="161" t="s">
        <v>147</v>
      </c>
      <c r="AP29" s="111"/>
    </row>
    <row r="30" spans="1:42" ht="14.1" customHeight="1">
      <c r="A30" s="298"/>
      <c r="B30" s="299"/>
      <c r="C30" s="299"/>
      <c r="D30" s="299"/>
      <c r="E30" s="299"/>
      <c r="F30" s="300"/>
      <c r="G30" s="41">
        <v>4</v>
      </c>
      <c r="H30" s="42" t="s">
        <v>298</v>
      </c>
      <c r="I30" s="43"/>
      <c r="J30" s="43"/>
      <c r="K30" s="43"/>
      <c r="L30" s="60"/>
      <c r="M30" s="47"/>
      <c r="N30" s="61"/>
      <c r="O30" s="50">
        <v>10</v>
      </c>
      <c r="P30" s="51" t="s">
        <v>93</v>
      </c>
      <c r="Q30" s="51"/>
      <c r="R30" s="51"/>
      <c r="S30" s="51"/>
      <c r="T30" s="51"/>
      <c r="U30" s="51"/>
      <c r="V30" s="62"/>
      <c r="W30" s="49"/>
      <c r="X30" s="8"/>
      <c r="Y30" s="3"/>
      <c r="Z30" s="89"/>
      <c r="AA30" s="144"/>
      <c r="AB30" s="361" t="s">
        <v>473</v>
      </c>
      <c r="AC30" s="363" t="e">
        <f ca="1">_xlfn.ISOWEEKNUM(AC28)</f>
        <v>#NAME?</v>
      </c>
      <c r="AD30" s="141"/>
      <c r="AE30" s="141"/>
      <c r="AF30" s="141"/>
      <c r="AG30" s="143"/>
      <c r="AI30" s="157">
        <f t="shared" si="0"/>
        <v>15</v>
      </c>
      <c r="AJ30" s="158" t="str">
        <f t="shared" si="1"/>
        <v>Chargement tôl</v>
      </c>
      <c r="AK30" s="154" t="str">
        <f t="shared" si="3"/>
        <v>900</v>
      </c>
      <c r="AL30" s="171">
        <f t="shared" si="2"/>
        <v>5</v>
      </c>
      <c r="AM30" s="167" t="s">
        <v>70</v>
      </c>
      <c r="AN30" s="167" t="s">
        <v>178</v>
      </c>
      <c r="AO30" s="162" t="s">
        <v>148</v>
      </c>
      <c r="AP30" s="111"/>
    </row>
    <row r="31" spans="1:42" ht="14.1" customHeight="1" thickBot="1">
      <c r="A31" s="298"/>
      <c r="B31" s="299"/>
      <c r="C31" s="299"/>
      <c r="D31" s="299"/>
      <c r="E31" s="299"/>
      <c r="F31" s="300"/>
      <c r="G31" s="41">
        <v>5</v>
      </c>
      <c r="H31" s="42" t="s">
        <v>262</v>
      </c>
      <c r="I31" s="43"/>
      <c r="J31" s="43"/>
      <c r="K31" s="43"/>
      <c r="L31" s="60"/>
      <c r="M31" s="47"/>
      <c r="N31" s="61"/>
      <c r="O31" s="50">
        <v>11</v>
      </c>
      <c r="P31" s="51" t="s">
        <v>10</v>
      </c>
      <c r="Q31" s="51"/>
      <c r="R31" s="51"/>
      <c r="S31" s="51"/>
      <c r="T31" s="51"/>
      <c r="U31" s="51"/>
      <c r="V31" s="62"/>
      <c r="W31" s="49"/>
      <c r="X31" s="8"/>
      <c r="Y31" s="3"/>
      <c r="Z31" s="89"/>
      <c r="AA31" s="145"/>
      <c r="AB31" s="362"/>
      <c r="AC31" s="364"/>
      <c r="AD31" s="146"/>
      <c r="AE31" s="146"/>
      <c r="AF31" s="146"/>
      <c r="AG31" s="148"/>
      <c r="AI31" s="157">
        <f t="shared" si="0"/>
        <v>12</v>
      </c>
      <c r="AJ31" s="158" t="str">
        <f t="shared" si="1"/>
        <v>Poinçonneus</v>
      </c>
      <c r="AK31" s="154" t="str">
        <f t="shared" si="3"/>
        <v>910</v>
      </c>
      <c r="AL31" s="171">
        <f t="shared" si="2"/>
        <v>5</v>
      </c>
      <c r="AM31" s="168" t="s">
        <v>202</v>
      </c>
      <c r="AN31" s="168" t="s">
        <v>268</v>
      </c>
      <c r="AO31" s="161" t="s">
        <v>467</v>
      </c>
      <c r="AP31" s="111"/>
    </row>
    <row r="32" spans="1:42" ht="14.1" customHeight="1" thickTop="1" thickBot="1">
      <c r="A32" s="301"/>
      <c r="B32" s="302"/>
      <c r="C32" s="302"/>
      <c r="D32" s="302"/>
      <c r="E32" s="302"/>
      <c r="F32" s="303"/>
      <c r="G32" s="64">
        <v>6</v>
      </c>
      <c r="H32" s="56" t="s">
        <v>8</v>
      </c>
      <c r="I32" s="57"/>
      <c r="J32" s="57"/>
      <c r="K32" s="57"/>
      <c r="L32" s="65"/>
      <c r="M32" s="66"/>
      <c r="N32" s="67"/>
      <c r="O32" s="68">
        <v>12</v>
      </c>
      <c r="P32" s="69" t="s">
        <v>9</v>
      </c>
      <c r="Q32" s="69"/>
      <c r="R32" s="69"/>
      <c r="S32" s="69"/>
      <c r="T32" s="69"/>
      <c r="U32" s="69"/>
      <c r="V32" s="70"/>
      <c r="W32" s="71"/>
      <c r="X32" s="9"/>
      <c r="Y32" s="3"/>
      <c r="Z32" s="89"/>
      <c r="AA32" s="12"/>
      <c r="AB32" s="12"/>
      <c r="AC32" s="20"/>
      <c r="AD32" s="11"/>
      <c r="AE32" s="11"/>
      <c r="AF32" s="11"/>
      <c r="AG32" s="12"/>
      <c r="AI32" s="157">
        <f t="shared" si="0"/>
        <v>10</v>
      </c>
      <c r="AJ32" s="158" t="str">
        <f t="shared" si="1"/>
        <v>Profileus</v>
      </c>
      <c r="AK32" s="154" t="str">
        <f t="shared" si="3"/>
        <v>920</v>
      </c>
      <c r="AL32" s="171">
        <f t="shared" si="2"/>
        <v>5</v>
      </c>
      <c r="AM32" s="168" t="s">
        <v>11</v>
      </c>
      <c r="AN32" s="168" t="s">
        <v>170</v>
      </c>
      <c r="AO32" s="161" t="s">
        <v>89</v>
      </c>
      <c r="AP32" s="111"/>
    </row>
    <row r="33" spans="1:42" ht="12.95" customHeight="1" thickTop="1" thickBot="1">
      <c r="A33" s="127"/>
      <c r="B33" s="72"/>
      <c r="C33" s="72"/>
      <c r="D33" s="72"/>
      <c r="E33" s="72"/>
      <c r="F33" s="72"/>
      <c r="G33" s="72"/>
      <c r="H33" s="72"/>
      <c r="I33" s="73"/>
      <c r="J33" s="73"/>
      <c r="K33" s="73"/>
      <c r="L33" s="73"/>
      <c r="M33" s="73"/>
      <c r="N33" s="73"/>
      <c r="O33" s="72"/>
      <c r="P33" s="72"/>
      <c r="Q33" s="72"/>
      <c r="R33" s="72"/>
      <c r="S33" s="72"/>
      <c r="T33" s="72"/>
      <c r="U33" s="72"/>
      <c r="V33" s="72"/>
      <c r="W33" s="74"/>
      <c r="X33" s="115"/>
      <c r="Y33" s="5"/>
      <c r="Z33" s="90"/>
      <c r="AA33" s="12"/>
      <c r="AB33" s="12"/>
      <c r="AC33" s="20"/>
      <c r="AD33" s="11"/>
      <c r="AE33" s="11"/>
      <c r="AF33" s="11"/>
      <c r="AG33" s="12"/>
      <c r="AI33" s="157">
        <f t="shared" si="0"/>
        <v>20</v>
      </c>
      <c r="AJ33" s="158" t="str">
        <f t="shared" si="1"/>
        <v>Assemblage du cadre</v>
      </c>
      <c r="AK33" s="154" t="str">
        <f t="shared" si="3"/>
        <v>930</v>
      </c>
      <c r="AL33" s="171">
        <f t="shared" si="2"/>
        <v>5</v>
      </c>
      <c r="AM33" s="168" t="s">
        <v>182</v>
      </c>
      <c r="AN33" s="168" t="s">
        <v>419</v>
      </c>
      <c r="AO33" s="161" t="s">
        <v>90</v>
      </c>
      <c r="AP33" s="111"/>
    </row>
    <row r="34" spans="1:42" ht="15" customHeight="1" thickTop="1">
      <c r="A34" s="178" t="s">
        <v>5</v>
      </c>
      <c r="B34" s="179"/>
      <c r="C34" s="179"/>
      <c r="D34" s="179"/>
      <c r="E34" s="179"/>
      <c r="F34" s="179" t="s">
        <v>4</v>
      </c>
      <c r="G34" s="179"/>
      <c r="H34" s="179"/>
      <c r="I34" s="179"/>
      <c r="J34" s="179"/>
      <c r="K34" s="179" t="s">
        <v>3</v>
      </c>
      <c r="L34" s="179"/>
      <c r="M34" s="179"/>
      <c r="N34" s="179"/>
      <c r="O34" s="179" t="s">
        <v>309</v>
      </c>
      <c r="P34" s="179"/>
      <c r="Q34" s="179"/>
      <c r="R34" s="179"/>
      <c r="S34" s="179" t="s">
        <v>308</v>
      </c>
      <c r="T34" s="179"/>
      <c r="U34" s="179"/>
      <c r="V34" s="359"/>
      <c r="W34" s="75"/>
      <c r="X34" s="116"/>
      <c r="Y34" s="6"/>
      <c r="Z34" s="91"/>
      <c r="AA34" s="11"/>
      <c r="AB34" s="28"/>
      <c r="AC34" s="29"/>
      <c r="AD34" s="11"/>
      <c r="AE34" s="11"/>
      <c r="AF34" s="11"/>
      <c r="AG34" s="12"/>
      <c r="AI34" s="157">
        <f t="shared" si="0"/>
        <v>39</v>
      </c>
      <c r="AJ34" s="158" t="str">
        <f t="shared" si="1"/>
        <v>Cloueur (dont J661-CLP-058 &amp; 061 &amp; 066</v>
      </c>
      <c r="AK34" s="154" t="str">
        <f t="shared" si="3"/>
        <v>931</v>
      </c>
      <c r="AL34" s="171">
        <f t="shared" si="2"/>
        <v>5</v>
      </c>
      <c r="AM34" s="168" t="s">
        <v>135</v>
      </c>
      <c r="AN34" s="168" t="s">
        <v>441</v>
      </c>
      <c r="AO34" s="161" t="s">
        <v>348</v>
      </c>
      <c r="AP34" s="111"/>
    </row>
    <row r="35" spans="1:42" ht="12" customHeight="1">
      <c r="A35" s="183"/>
      <c r="B35" s="184"/>
      <c r="C35" s="184"/>
      <c r="D35" s="184"/>
      <c r="E35" s="185"/>
      <c r="F35" s="180"/>
      <c r="G35" s="181"/>
      <c r="H35" s="181"/>
      <c r="I35" s="181"/>
      <c r="J35" s="182"/>
      <c r="K35" s="186"/>
      <c r="L35" s="187"/>
      <c r="M35" s="187"/>
      <c r="N35" s="188"/>
      <c r="O35" s="186"/>
      <c r="P35" s="176"/>
      <c r="Q35" s="176"/>
      <c r="R35" s="317"/>
      <c r="S35" s="175"/>
      <c r="T35" s="176"/>
      <c r="U35" s="176"/>
      <c r="V35" s="177"/>
      <c r="W35" s="76">
        <f t="shared" ref="W35:W40" si="4">ROUNDDOWN(S35/100,0)</f>
        <v>0</v>
      </c>
      <c r="X35" s="117">
        <f t="shared" ref="X35:X40" si="5">MOD(S35,100)</f>
        <v>0</v>
      </c>
      <c r="Y35" s="7">
        <f t="shared" ref="Y35:Y40" si="6">W35+X35/60</f>
        <v>0</v>
      </c>
      <c r="Z35" s="91"/>
      <c r="AA35" s="11"/>
      <c r="AB35" s="28"/>
      <c r="AC35" s="29"/>
      <c r="AD35" s="11"/>
      <c r="AE35" s="11"/>
      <c r="AF35" s="11"/>
      <c r="AG35" s="12"/>
      <c r="AI35" s="157">
        <f t="shared" si="0"/>
        <v>8</v>
      </c>
      <c r="AJ35" s="158" t="str">
        <f t="shared" si="1"/>
        <v>Cisaill</v>
      </c>
      <c r="AK35" s="154" t="str">
        <f t="shared" si="3"/>
        <v>940</v>
      </c>
      <c r="AL35" s="171">
        <f t="shared" si="2"/>
        <v>5</v>
      </c>
      <c r="AM35" s="168" t="s">
        <v>234</v>
      </c>
      <c r="AN35" s="168" t="s">
        <v>243</v>
      </c>
      <c r="AO35" s="160" t="s">
        <v>192</v>
      </c>
      <c r="AP35" s="111"/>
    </row>
    <row r="36" spans="1:42" ht="12" customHeight="1">
      <c r="A36" s="183"/>
      <c r="B36" s="184"/>
      <c r="C36" s="184"/>
      <c r="D36" s="184"/>
      <c r="E36" s="185"/>
      <c r="F36" s="180"/>
      <c r="G36" s="181"/>
      <c r="H36" s="181"/>
      <c r="I36" s="181"/>
      <c r="J36" s="182"/>
      <c r="K36" s="186"/>
      <c r="L36" s="187"/>
      <c r="M36" s="187"/>
      <c r="N36" s="188"/>
      <c r="O36" s="186"/>
      <c r="P36" s="176"/>
      <c r="Q36" s="176"/>
      <c r="R36" s="317"/>
      <c r="S36" s="175"/>
      <c r="T36" s="176"/>
      <c r="U36" s="176"/>
      <c r="V36" s="177"/>
      <c r="W36" s="76">
        <f t="shared" si="4"/>
        <v>0</v>
      </c>
      <c r="X36" s="117">
        <f t="shared" si="5"/>
        <v>0</v>
      </c>
      <c r="Y36" s="7">
        <f t="shared" si="6"/>
        <v>0</v>
      </c>
      <c r="Z36" s="91"/>
      <c r="AA36" s="11"/>
      <c r="AB36" s="28"/>
      <c r="AC36" s="29"/>
      <c r="AD36" s="11"/>
      <c r="AE36" s="11"/>
      <c r="AF36" s="11"/>
      <c r="AG36" s="30"/>
      <c r="AI36" s="157">
        <f t="shared" si="0"/>
        <v>19</v>
      </c>
      <c r="AJ36" s="158" t="str">
        <f t="shared" si="1"/>
        <v>Zone de chargement</v>
      </c>
      <c r="AK36" s="154" t="str">
        <f t="shared" si="3"/>
        <v>10</v>
      </c>
      <c r="AL36" s="171">
        <f t="shared" si="2"/>
        <v>4</v>
      </c>
      <c r="AM36" s="168" t="s">
        <v>476</v>
      </c>
      <c r="AN36" s="168" t="s">
        <v>477</v>
      </c>
      <c r="AO36" s="161" t="s">
        <v>41</v>
      </c>
      <c r="AP36" s="111"/>
    </row>
    <row r="37" spans="1:42" ht="12" customHeight="1">
      <c r="A37" s="183"/>
      <c r="B37" s="184"/>
      <c r="C37" s="184"/>
      <c r="D37" s="184"/>
      <c r="E37" s="185"/>
      <c r="F37" s="180"/>
      <c r="G37" s="181"/>
      <c r="H37" s="181"/>
      <c r="I37" s="181"/>
      <c r="J37" s="182"/>
      <c r="K37" s="186"/>
      <c r="L37" s="187"/>
      <c r="M37" s="187"/>
      <c r="N37" s="188"/>
      <c r="O37" s="186"/>
      <c r="P37" s="176"/>
      <c r="Q37" s="176"/>
      <c r="R37" s="317"/>
      <c r="S37" s="175"/>
      <c r="T37" s="176"/>
      <c r="U37" s="176"/>
      <c r="V37" s="177"/>
      <c r="W37" s="76">
        <f t="shared" si="4"/>
        <v>0</v>
      </c>
      <c r="X37" s="117">
        <f t="shared" si="5"/>
        <v>0</v>
      </c>
      <c r="Y37" s="7">
        <f t="shared" si="6"/>
        <v>0</v>
      </c>
      <c r="Z37" s="91"/>
      <c r="AA37" s="11"/>
      <c r="AB37" s="28"/>
      <c r="AC37" s="29"/>
      <c r="AD37" s="11"/>
      <c r="AE37" s="11"/>
      <c r="AF37" s="11"/>
      <c r="AG37" s="12"/>
      <c r="AI37" s="157">
        <f t="shared" si="0"/>
        <v>9</v>
      </c>
      <c r="AJ37" s="158" t="str">
        <f t="shared" si="1"/>
        <v>Convoyeu</v>
      </c>
      <c r="AK37" s="154" t="str">
        <f t="shared" ref="AK37:AK101" si="7">RIGHT(AM37,AL37-2)</f>
        <v>30</v>
      </c>
      <c r="AL37" s="171">
        <f t="shared" si="2"/>
        <v>4</v>
      </c>
      <c r="AM37" s="168" t="s">
        <v>290</v>
      </c>
      <c r="AN37" s="168" t="s">
        <v>129</v>
      </c>
      <c r="AO37" s="160" t="s">
        <v>188</v>
      </c>
      <c r="AP37" s="111"/>
    </row>
    <row r="38" spans="1:42" ht="12" customHeight="1">
      <c r="A38" s="183"/>
      <c r="B38" s="184"/>
      <c r="C38" s="184"/>
      <c r="D38" s="184"/>
      <c r="E38" s="185"/>
      <c r="F38" s="180"/>
      <c r="G38" s="181"/>
      <c r="H38" s="181"/>
      <c r="I38" s="181"/>
      <c r="J38" s="182"/>
      <c r="K38" s="186"/>
      <c r="L38" s="187"/>
      <c r="M38" s="187"/>
      <c r="N38" s="188"/>
      <c r="O38" s="186"/>
      <c r="P38" s="176"/>
      <c r="Q38" s="176"/>
      <c r="R38" s="317"/>
      <c r="S38" s="175"/>
      <c r="T38" s="176"/>
      <c r="U38" s="176"/>
      <c r="V38" s="177"/>
      <c r="W38" s="76">
        <f t="shared" si="4"/>
        <v>0</v>
      </c>
      <c r="X38" s="117">
        <f t="shared" si="5"/>
        <v>0</v>
      </c>
      <c r="Y38" s="7">
        <f t="shared" si="6"/>
        <v>0</v>
      </c>
      <c r="Z38" s="91"/>
      <c r="AA38" s="11"/>
      <c r="AB38" s="28"/>
      <c r="AC38" s="29"/>
      <c r="AD38" s="11"/>
      <c r="AE38" s="11"/>
      <c r="AF38" s="11"/>
      <c r="AG38" s="12"/>
      <c r="AI38" s="157">
        <f t="shared" si="0"/>
        <v>18</v>
      </c>
      <c r="AJ38" s="158" t="str">
        <f t="shared" si="1"/>
        <v>Imprimante DATAMA</v>
      </c>
      <c r="AK38" s="154" t="str">
        <f t="shared" si="7"/>
        <v>31</v>
      </c>
      <c r="AL38" s="171">
        <f t="shared" si="2"/>
        <v>4</v>
      </c>
      <c r="AM38" s="168" t="s">
        <v>198</v>
      </c>
      <c r="AN38" s="168" t="s">
        <v>179</v>
      </c>
      <c r="AO38" s="160" t="s">
        <v>189</v>
      </c>
      <c r="AP38" s="111"/>
    </row>
    <row r="39" spans="1:42" ht="12" customHeight="1">
      <c r="A39" s="183"/>
      <c r="B39" s="184"/>
      <c r="C39" s="184"/>
      <c r="D39" s="184"/>
      <c r="E39" s="185"/>
      <c r="F39" s="180"/>
      <c r="G39" s="181"/>
      <c r="H39" s="181"/>
      <c r="I39" s="181"/>
      <c r="J39" s="182"/>
      <c r="K39" s="186"/>
      <c r="L39" s="187"/>
      <c r="M39" s="187"/>
      <c r="N39" s="188"/>
      <c r="O39" s="186"/>
      <c r="P39" s="176"/>
      <c r="Q39" s="176"/>
      <c r="R39" s="317"/>
      <c r="S39" s="175"/>
      <c r="T39" s="176"/>
      <c r="U39" s="176"/>
      <c r="V39" s="177"/>
      <c r="W39" s="76">
        <f t="shared" si="4"/>
        <v>0</v>
      </c>
      <c r="X39" s="117">
        <f t="shared" si="5"/>
        <v>0</v>
      </c>
      <c r="Y39" s="7">
        <f t="shared" si="6"/>
        <v>0</v>
      </c>
      <c r="Z39" s="91"/>
      <c r="AA39" s="11"/>
      <c r="AB39" s="28"/>
      <c r="AC39" s="29"/>
      <c r="AD39" s="11"/>
      <c r="AE39" s="11"/>
      <c r="AF39" s="11"/>
      <c r="AG39" s="12"/>
      <c r="AI39" s="157">
        <f t="shared" si="0"/>
        <v>9</v>
      </c>
      <c r="AJ39" s="158" t="str">
        <f t="shared" si="1"/>
        <v>Convoyeu</v>
      </c>
      <c r="AK39" s="154" t="str">
        <f t="shared" si="7"/>
        <v>40</v>
      </c>
      <c r="AL39" s="171">
        <f t="shared" si="2"/>
        <v>4</v>
      </c>
      <c r="AM39" s="168" t="s">
        <v>220</v>
      </c>
      <c r="AN39" s="168" t="s">
        <v>129</v>
      </c>
      <c r="AO39" s="161" t="s">
        <v>42</v>
      </c>
      <c r="AP39" s="111"/>
    </row>
    <row r="40" spans="1:42" ht="12" customHeight="1" thickBot="1">
      <c r="A40" s="183"/>
      <c r="B40" s="184"/>
      <c r="C40" s="184"/>
      <c r="D40" s="184"/>
      <c r="E40" s="185"/>
      <c r="F40" s="180"/>
      <c r="G40" s="181"/>
      <c r="H40" s="181"/>
      <c r="I40" s="181"/>
      <c r="J40" s="182"/>
      <c r="K40" s="186"/>
      <c r="L40" s="187"/>
      <c r="M40" s="187"/>
      <c r="N40" s="188"/>
      <c r="O40" s="175"/>
      <c r="P40" s="176"/>
      <c r="Q40" s="176"/>
      <c r="R40" s="317"/>
      <c r="S40" s="175"/>
      <c r="T40" s="176"/>
      <c r="U40" s="176"/>
      <c r="V40" s="177"/>
      <c r="W40" s="76">
        <f t="shared" si="4"/>
        <v>0</v>
      </c>
      <c r="X40" s="117">
        <f t="shared" si="5"/>
        <v>0</v>
      </c>
      <c r="Y40" s="7">
        <f t="shared" si="6"/>
        <v>0</v>
      </c>
      <c r="Z40" s="91"/>
      <c r="AA40" s="11"/>
      <c r="AB40" s="28"/>
      <c r="AC40" s="29"/>
      <c r="AD40" s="11"/>
      <c r="AE40" s="11"/>
      <c r="AF40" s="11"/>
      <c r="AG40" s="12"/>
      <c r="AI40" s="157">
        <f t="shared" si="0"/>
        <v>20</v>
      </c>
      <c r="AJ40" s="158" t="str">
        <f t="shared" si="1"/>
        <v>Bossage des support</v>
      </c>
      <c r="AK40" s="154" t="str">
        <f t="shared" si="7"/>
        <v>50</v>
      </c>
      <c r="AL40" s="171">
        <f t="shared" si="2"/>
        <v>4</v>
      </c>
      <c r="AM40" s="168" t="s">
        <v>478</v>
      </c>
      <c r="AN40" s="168" t="s">
        <v>479</v>
      </c>
      <c r="AO40" s="161" t="s">
        <v>314</v>
      </c>
      <c r="AP40" s="111"/>
    </row>
    <row r="41" spans="1:42" ht="12" customHeight="1" thickTop="1">
      <c r="A41" s="127"/>
      <c r="B41" s="72"/>
      <c r="C41" s="72"/>
      <c r="D41" s="72"/>
      <c r="E41" s="72"/>
      <c r="F41" s="72"/>
      <c r="G41" s="72"/>
      <c r="H41" s="72"/>
      <c r="I41" s="72"/>
      <c r="J41" s="72"/>
      <c r="K41" s="72"/>
      <c r="L41" s="72"/>
      <c r="M41" s="72"/>
      <c r="N41" s="72"/>
      <c r="O41" s="72"/>
      <c r="P41" s="72"/>
      <c r="Q41" s="72"/>
      <c r="R41" s="72"/>
      <c r="S41" s="72"/>
      <c r="T41" s="72"/>
      <c r="U41" s="72"/>
      <c r="V41" s="72"/>
      <c r="W41" s="75"/>
      <c r="X41" s="116"/>
      <c r="Y41" s="6"/>
      <c r="Z41" s="91"/>
      <c r="AA41" s="11"/>
      <c r="AB41" s="28"/>
      <c r="AC41" s="29"/>
      <c r="AD41" s="11"/>
      <c r="AE41" s="11"/>
      <c r="AF41" s="11"/>
      <c r="AG41" s="12"/>
      <c r="AI41" s="157">
        <f t="shared" si="0"/>
        <v>22</v>
      </c>
      <c r="AJ41" s="158" t="str">
        <f t="shared" si="1"/>
        <v>Poste de pulvérisatio</v>
      </c>
      <c r="AK41" s="154" t="str">
        <f t="shared" si="7"/>
        <v>60</v>
      </c>
      <c r="AL41" s="171">
        <f t="shared" si="2"/>
        <v>4</v>
      </c>
      <c r="AM41" s="168" t="s">
        <v>480</v>
      </c>
      <c r="AN41" s="168" t="s">
        <v>481</v>
      </c>
      <c r="AO41" s="161" t="s">
        <v>349</v>
      </c>
      <c r="AP41" s="111"/>
    </row>
    <row r="42" spans="1:42" ht="14.1" customHeight="1">
      <c r="A42" s="128"/>
      <c r="B42" s="77"/>
      <c r="C42" s="193" t="s">
        <v>12</v>
      </c>
      <c r="D42" s="193"/>
      <c r="E42" s="193"/>
      <c r="F42" s="193"/>
      <c r="G42" s="193"/>
      <c r="H42" s="193"/>
      <c r="I42" s="193"/>
      <c r="J42" s="193"/>
      <c r="K42" s="192">
        <f>A46*R46+A47*R47+A48*R48+A49*R49</f>
        <v>0</v>
      </c>
      <c r="L42" s="192"/>
      <c r="M42" s="192"/>
      <c r="N42" s="192"/>
      <c r="O42" s="193" t="s">
        <v>154</v>
      </c>
      <c r="P42" s="193"/>
      <c r="Q42" s="193"/>
      <c r="R42" s="193"/>
      <c r="S42" s="347">
        <f>SUM(W35:W40)+(SUM(X35:X40))/60</f>
        <v>0</v>
      </c>
      <c r="T42" s="347"/>
      <c r="U42" s="347"/>
      <c r="V42" s="347"/>
      <c r="W42" s="78"/>
      <c r="X42" s="118"/>
      <c r="Y42" s="5"/>
      <c r="Z42" s="92"/>
      <c r="AA42" s="11"/>
      <c r="AB42" s="28"/>
      <c r="AC42" s="29"/>
      <c r="AD42" s="11"/>
      <c r="AE42" s="11"/>
      <c r="AF42" s="11"/>
      <c r="AG42" s="12"/>
      <c r="AI42" s="157">
        <f t="shared" si="0"/>
        <v>27</v>
      </c>
      <c r="AJ42" s="158" t="str">
        <f t="shared" si="1"/>
        <v>Positionnement des support</v>
      </c>
      <c r="AK42" s="154" t="str">
        <f t="shared" si="7"/>
        <v>70</v>
      </c>
      <c r="AL42" s="171">
        <f t="shared" si="2"/>
        <v>4</v>
      </c>
      <c r="AM42" s="168" t="s">
        <v>15</v>
      </c>
      <c r="AN42" s="168" t="s">
        <v>133</v>
      </c>
      <c r="AO42" s="161" t="s">
        <v>40</v>
      </c>
      <c r="AP42" s="111"/>
    </row>
    <row r="43" spans="1:42" ht="12" customHeight="1" thickBot="1">
      <c r="A43" s="129"/>
      <c r="B43" s="79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80"/>
      <c r="P43" s="80"/>
      <c r="Q43" s="80"/>
      <c r="R43" s="80"/>
      <c r="S43" s="81"/>
      <c r="T43" s="81"/>
      <c r="U43" s="81"/>
      <c r="V43" s="81"/>
      <c r="W43" s="82"/>
      <c r="X43" s="119"/>
      <c r="Y43" s="5"/>
      <c r="Z43" s="90"/>
      <c r="AA43" s="11"/>
      <c r="AB43" s="28"/>
      <c r="AC43" s="29"/>
      <c r="AD43" s="11"/>
      <c r="AE43" s="11"/>
      <c r="AF43" s="11"/>
      <c r="AG43" s="12"/>
      <c r="AI43" s="157">
        <f t="shared" si="0"/>
        <v>17</v>
      </c>
      <c r="AJ43" s="158" t="str">
        <f t="shared" si="1"/>
        <v>Robot d'encollag</v>
      </c>
      <c r="AK43" s="154" t="str">
        <f t="shared" si="7"/>
        <v>80</v>
      </c>
      <c r="AL43" s="171">
        <f t="shared" si="2"/>
        <v>4</v>
      </c>
      <c r="AM43" s="168" t="s">
        <v>169</v>
      </c>
      <c r="AN43" s="168" t="s">
        <v>180</v>
      </c>
      <c r="AO43" s="160" t="s">
        <v>330</v>
      </c>
      <c r="AP43" s="111"/>
    </row>
    <row r="44" spans="1:42" ht="12" customHeight="1" thickTop="1">
      <c r="A44" s="349" t="s">
        <v>311</v>
      </c>
      <c r="B44" s="350"/>
      <c r="C44" s="350"/>
      <c r="D44" s="350"/>
      <c r="E44" s="350"/>
      <c r="F44" s="350"/>
      <c r="G44" s="350"/>
      <c r="H44" s="350"/>
      <c r="I44" s="350"/>
      <c r="J44" s="350"/>
      <c r="K44" s="350"/>
      <c r="L44" s="350"/>
      <c r="M44" s="350"/>
      <c r="N44" s="350"/>
      <c r="O44" s="350"/>
      <c r="P44" s="350"/>
      <c r="Q44" s="350"/>
      <c r="R44" s="350"/>
      <c r="S44" s="350"/>
      <c r="T44" s="350"/>
      <c r="U44" s="350"/>
      <c r="V44" s="350"/>
      <c r="W44" s="350"/>
      <c r="X44" s="351"/>
      <c r="Y44" s="3"/>
      <c r="Z44" s="89"/>
      <c r="AA44" s="11"/>
      <c r="AB44" s="28"/>
      <c r="AC44" s="29"/>
      <c r="AD44" s="11"/>
      <c r="AE44" s="11"/>
      <c r="AF44" s="11"/>
      <c r="AG44" s="12"/>
      <c r="AI44" s="157">
        <f t="shared" si="0"/>
        <v>16</v>
      </c>
      <c r="AJ44" s="158" t="str">
        <f t="shared" si="1"/>
        <v>Tête d'encollag</v>
      </c>
      <c r="AK44" s="154" t="str">
        <f t="shared" si="7"/>
        <v>81</v>
      </c>
      <c r="AL44" s="171">
        <f t="shared" si="2"/>
        <v>4</v>
      </c>
      <c r="AM44" s="168" t="s">
        <v>482</v>
      </c>
      <c r="AN44" s="168" t="s">
        <v>483</v>
      </c>
      <c r="AO44" s="160" t="s">
        <v>331</v>
      </c>
      <c r="AP44" s="111"/>
    </row>
    <row r="45" spans="1:42" ht="12" customHeight="1">
      <c r="A45" s="352" t="s">
        <v>307</v>
      </c>
      <c r="B45" s="353"/>
      <c r="C45" s="348" t="s">
        <v>82</v>
      </c>
      <c r="D45" s="345"/>
      <c r="E45" s="345"/>
      <c r="F45" s="345"/>
      <c r="G45" s="345"/>
      <c r="H45" s="345"/>
      <c r="I45" s="345"/>
      <c r="J45" s="345"/>
      <c r="K45" s="345"/>
      <c r="L45" s="345"/>
      <c r="M45" s="345"/>
      <c r="N45" s="345"/>
      <c r="O45" s="345"/>
      <c r="P45" s="345"/>
      <c r="Q45" s="345"/>
      <c r="R45" s="345" t="s">
        <v>23</v>
      </c>
      <c r="S45" s="345"/>
      <c r="T45" s="345"/>
      <c r="U45" s="345"/>
      <c r="V45" s="345"/>
      <c r="W45" s="345"/>
      <c r="X45" s="346"/>
      <c r="Y45" s="3"/>
      <c r="Z45" s="89"/>
      <c r="AA45" s="11"/>
      <c r="AB45" s="28"/>
      <c r="AC45" s="29"/>
      <c r="AD45" s="11"/>
      <c r="AE45" s="11"/>
      <c r="AF45" s="11"/>
      <c r="AG45" s="12"/>
      <c r="AI45" s="157">
        <f t="shared" si="0"/>
        <v>16</v>
      </c>
      <c r="AJ45" s="158" t="str">
        <f t="shared" si="1"/>
        <v>Gacheur continu</v>
      </c>
      <c r="AK45" s="154" t="str">
        <f t="shared" si="7"/>
        <v>90</v>
      </c>
      <c r="AL45" s="171">
        <f t="shared" si="2"/>
        <v>4</v>
      </c>
      <c r="AM45" s="168" t="s">
        <v>217</v>
      </c>
      <c r="AN45" s="168" t="s">
        <v>302</v>
      </c>
      <c r="AO45" s="159" t="s">
        <v>336</v>
      </c>
      <c r="AP45" s="111"/>
    </row>
    <row r="46" spans="1:42" ht="24" customHeight="1">
      <c r="A46" s="173"/>
      <c r="B46" s="174"/>
      <c r="C46" s="189"/>
      <c r="D46" s="190"/>
      <c r="E46" s="190"/>
      <c r="F46" s="190"/>
      <c r="G46" s="190"/>
      <c r="H46" s="190"/>
      <c r="I46" s="190"/>
      <c r="J46" s="190"/>
      <c r="K46" s="190"/>
      <c r="L46" s="190"/>
      <c r="M46" s="190"/>
      <c r="N46" s="190"/>
      <c r="O46" s="190"/>
      <c r="P46" s="190"/>
      <c r="Q46" s="191"/>
      <c r="R46" s="325"/>
      <c r="S46" s="326"/>
      <c r="T46" s="326"/>
      <c r="U46" s="326"/>
      <c r="V46" s="326"/>
      <c r="W46" s="326"/>
      <c r="X46" s="327"/>
      <c r="Y46" s="3"/>
      <c r="Z46" s="89"/>
      <c r="AA46" s="11"/>
      <c r="AB46" s="28"/>
      <c r="AC46" s="29"/>
      <c r="AD46" s="11"/>
      <c r="AE46" s="11"/>
      <c r="AF46" s="11"/>
      <c r="AG46" s="12"/>
      <c r="AI46" s="157">
        <f t="shared" si="0"/>
        <v>18</v>
      </c>
      <c r="AJ46" s="158" t="str">
        <f t="shared" si="1"/>
        <v xml:space="preserve">Pompe secondaire </v>
      </c>
      <c r="AK46" s="154" t="str">
        <f t="shared" si="7"/>
        <v>91</v>
      </c>
      <c r="AL46" s="171">
        <f t="shared" si="2"/>
        <v>4</v>
      </c>
      <c r="AM46" s="168" t="s">
        <v>484</v>
      </c>
      <c r="AN46" s="168" t="s">
        <v>485</v>
      </c>
      <c r="AO46" s="159" t="s">
        <v>380</v>
      </c>
      <c r="AP46" s="111"/>
    </row>
    <row r="47" spans="1:42" ht="24" customHeight="1">
      <c r="A47" s="331"/>
      <c r="B47" s="332"/>
      <c r="C47" s="189"/>
      <c r="D47" s="190"/>
      <c r="E47" s="190"/>
      <c r="F47" s="190"/>
      <c r="G47" s="190"/>
      <c r="H47" s="190"/>
      <c r="I47" s="190"/>
      <c r="J47" s="190"/>
      <c r="K47" s="190"/>
      <c r="L47" s="190"/>
      <c r="M47" s="190"/>
      <c r="N47" s="190"/>
      <c r="O47" s="190"/>
      <c r="P47" s="190"/>
      <c r="Q47" s="191"/>
      <c r="R47" s="324"/>
      <c r="S47" s="322"/>
      <c r="T47" s="322"/>
      <c r="U47" s="322"/>
      <c r="V47" s="322"/>
      <c r="W47" s="322"/>
      <c r="X47" s="323"/>
      <c r="Y47" s="3"/>
      <c r="Z47" s="89"/>
      <c r="AA47" s="11"/>
      <c r="AB47" s="28"/>
      <c r="AC47" s="29"/>
      <c r="AD47" s="11"/>
      <c r="AE47" s="11"/>
      <c r="AF47" s="11"/>
      <c r="AG47" s="12"/>
      <c r="AI47" s="157">
        <f t="shared" si="0"/>
        <v>18</v>
      </c>
      <c r="AJ47" s="158" t="str">
        <f t="shared" si="1"/>
        <v xml:space="preserve">Pompe secondaire </v>
      </c>
      <c r="AK47" s="154" t="str">
        <f t="shared" si="7"/>
        <v>92</v>
      </c>
      <c r="AL47" s="171">
        <f t="shared" si="2"/>
        <v>4</v>
      </c>
      <c r="AM47" s="168" t="s">
        <v>486</v>
      </c>
      <c r="AN47" s="168" t="s">
        <v>487</v>
      </c>
      <c r="AO47" s="160" t="s">
        <v>383</v>
      </c>
      <c r="AP47" s="111"/>
    </row>
    <row r="48" spans="1:42" ht="24" customHeight="1">
      <c r="A48" s="331"/>
      <c r="B48" s="332"/>
      <c r="C48" s="189"/>
      <c r="D48" s="190"/>
      <c r="E48" s="190"/>
      <c r="F48" s="190"/>
      <c r="G48" s="190"/>
      <c r="H48" s="190"/>
      <c r="I48" s="190"/>
      <c r="J48" s="190"/>
      <c r="K48" s="190"/>
      <c r="L48" s="190"/>
      <c r="M48" s="190"/>
      <c r="N48" s="190"/>
      <c r="O48" s="190"/>
      <c r="P48" s="190"/>
      <c r="Q48" s="191"/>
      <c r="R48" s="321"/>
      <c r="S48" s="322"/>
      <c r="T48" s="322"/>
      <c r="U48" s="322"/>
      <c r="V48" s="322"/>
      <c r="W48" s="322"/>
      <c r="X48" s="323"/>
      <c r="Y48" s="3"/>
      <c r="Z48" s="89"/>
      <c r="AA48" s="11"/>
      <c r="AB48" s="28"/>
      <c r="AC48" s="29"/>
      <c r="AD48" s="11"/>
      <c r="AE48" s="11"/>
      <c r="AF48" s="11"/>
      <c r="AG48" s="12"/>
      <c r="AI48" s="157">
        <f t="shared" si="0"/>
        <v>18</v>
      </c>
      <c r="AJ48" s="158" t="str">
        <f t="shared" si="1"/>
        <v xml:space="preserve">Pompe secondaire </v>
      </c>
      <c r="AK48" s="154" t="str">
        <f t="shared" si="7"/>
        <v>93</v>
      </c>
      <c r="AL48" s="171">
        <f t="shared" si="2"/>
        <v>4</v>
      </c>
      <c r="AM48" s="168" t="s">
        <v>488</v>
      </c>
      <c r="AN48" s="168" t="s">
        <v>489</v>
      </c>
      <c r="AO48" s="162" t="s">
        <v>130</v>
      </c>
      <c r="AP48" s="111"/>
    </row>
    <row r="49" spans="1:42" ht="24" customHeight="1" thickBot="1">
      <c r="A49" s="343"/>
      <c r="B49" s="344"/>
      <c r="C49" s="328"/>
      <c r="D49" s="329"/>
      <c r="E49" s="329"/>
      <c r="F49" s="329"/>
      <c r="G49" s="329"/>
      <c r="H49" s="329"/>
      <c r="I49" s="329"/>
      <c r="J49" s="329"/>
      <c r="K49" s="329"/>
      <c r="L49" s="329"/>
      <c r="M49" s="329"/>
      <c r="N49" s="329"/>
      <c r="O49" s="329"/>
      <c r="P49" s="329"/>
      <c r="Q49" s="330"/>
      <c r="R49" s="318"/>
      <c r="S49" s="319"/>
      <c r="T49" s="319"/>
      <c r="U49" s="319"/>
      <c r="V49" s="319"/>
      <c r="W49" s="319"/>
      <c r="X49" s="320"/>
      <c r="Y49" s="3"/>
      <c r="Z49" s="89"/>
      <c r="AA49" s="11"/>
      <c r="AB49" s="11"/>
      <c r="AC49" s="31"/>
      <c r="AD49" s="11"/>
      <c r="AE49" s="11"/>
      <c r="AF49" s="11"/>
      <c r="AG49" s="12"/>
      <c r="AI49" s="157">
        <f t="shared" si="0"/>
        <v>18</v>
      </c>
      <c r="AJ49" s="158" t="str">
        <f t="shared" si="1"/>
        <v xml:space="preserve">Pompe secondaire </v>
      </c>
      <c r="AK49" s="154" t="str">
        <f t="shared" si="7"/>
        <v>94</v>
      </c>
      <c r="AL49" s="171">
        <f t="shared" si="2"/>
        <v>4</v>
      </c>
      <c r="AM49" s="168" t="s">
        <v>490</v>
      </c>
      <c r="AN49" s="168" t="s">
        <v>491</v>
      </c>
      <c r="AO49" s="162" t="s">
        <v>204</v>
      </c>
      <c r="AP49" s="111"/>
    </row>
    <row r="50" spans="1:42" ht="15.75" thickTop="1">
      <c r="A50" s="13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22"/>
      <c r="Y50" s="2"/>
      <c r="Z50" s="93"/>
      <c r="AA50" s="11"/>
      <c r="AB50" s="11"/>
      <c r="AC50" s="12"/>
      <c r="AD50" s="12"/>
      <c r="AE50" s="12"/>
      <c r="AF50" s="12"/>
      <c r="AG50" s="12"/>
      <c r="AI50" s="157">
        <f t="shared" si="0"/>
        <v>0</v>
      </c>
      <c r="AJ50" s="158" t="e">
        <f t="shared" si="1"/>
        <v>#VALUE!</v>
      </c>
      <c r="AK50" s="154" t="str">
        <f t="shared" si="7"/>
        <v>95</v>
      </c>
      <c r="AL50" s="171">
        <f t="shared" si="2"/>
        <v>4</v>
      </c>
      <c r="AM50" s="168" t="s">
        <v>492</v>
      </c>
      <c r="AN50" s="168"/>
      <c r="AO50" s="163" t="s">
        <v>328</v>
      </c>
      <c r="AP50" s="111"/>
    </row>
    <row r="51" spans="1:42" ht="16.5">
      <c r="A51" s="131" t="b">
        <v>0</v>
      </c>
      <c r="B51" s="342" t="s">
        <v>329</v>
      </c>
      <c r="C51" s="342"/>
      <c r="D51" s="342"/>
      <c r="E51" s="342"/>
      <c r="F51" s="342"/>
      <c r="G51" s="342"/>
      <c r="H51" s="83"/>
      <c r="I51" s="314"/>
      <c r="J51" s="315"/>
      <c r="K51" s="315"/>
      <c r="L51" s="315"/>
      <c r="M51" s="316"/>
      <c r="N51" s="313" t="s">
        <v>334</v>
      </c>
      <c r="O51" s="313"/>
      <c r="P51" s="313"/>
      <c r="Q51" s="313"/>
      <c r="R51" s="313"/>
      <c r="S51" s="333"/>
      <c r="T51" s="334"/>
      <c r="U51" s="335" t="s">
        <v>465</v>
      </c>
      <c r="V51" s="336"/>
      <c r="W51" s="337"/>
      <c r="X51" s="123"/>
      <c r="Y51" s="2"/>
      <c r="Z51" s="89"/>
      <c r="AA51" s="12"/>
      <c r="AB51" s="12"/>
      <c r="AC51" s="31"/>
      <c r="AD51" s="11"/>
      <c r="AE51" s="11"/>
      <c r="AF51" s="11"/>
      <c r="AG51" s="12"/>
      <c r="AI51" s="157">
        <f t="shared" si="0"/>
        <v>26</v>
      </c>
      <c r="AJ51" s="158" t="str">
        <f t="shared" si="1"/>
        <v>Zone globale Encollage (1</v>
      </c>
      <c r="AK51" s="154" t="str">
        <f t="shared" si="7"/>
        <v>100</v>
      </c>
      <c r="AL51" s="171">
        <f t="shared" si="2"/>
        <v>5</v>
      </c>
      <c r="AM51" s="168" t="s">
        <v>256</v>
      </c>
      <c r="AN51" s="168" t="s">
        <v>218</v>
      </c>
      <c r="AO51" s="163" t="s">
        <v>21</v>
      </c>
      <c r="AP51" s="111"/>
    </row>
    <row r="52" spans="1:42" ht="15.75" thickBot="1">
      <c r="A52" s="132"/>
      <c r="B52" s="121"/>
      <c r="C52" s="121">
        <v>3</v>
      </c>
      <c r="D52" s="121">
        <v>4</v>
      </c>
      <c r="E52" s="121">
        <v>5</v>
      </c>
      <c r="F52" s="121">
        <v>6</v>
      </c>
      <c r="G52" s="121">
        <v>7</v>
      </c>
      <c r="H52" s="121">
        <v>8</v>
      </c>
      <c r="I52" s="121">
        <v>9</v>
      </c>
      <c r="J52" s="121">
        <v>10</v>
      </c>
      <c r="K52" s="121">
        <v>11</v>
      </c>
      <c r="L52" s="121">
        <v>12</v>
      </c>
      <c r="M52" s="121">
        <v>13</v>
      </c>
      <c r="N52" s="121">
        <v>14</v>
      </c>
      <c r="O52" s="121">
        <v>15</v>
      </c>
      <c r="P52" s="121">
        <v>16</v>
      </c>
      <c r="Q52" s="121">
        <v>17</v>
      </c>
      <c r="R52" s="121">
        <v>18</v>
      </c>
      <c r="S52" s="121">
        <v>19</v>
      </c>
      <c r="T52" s="121">
        <v>20</v>
      </c>
      <c r="U52" s="121">
        <v>21</v>
      </c>
      <c r="V52" s="121">
        <v>22</v>
      </c>
      <c r="W52" s="121">
        <v>23</v>
      </c>
      <c r="X52" s="124">
        <v>24</v>
      </c>
      <c r="Y52" s="3">
        <v>25</v>
      </c>
      <c r="Z52" s="93"/>
      <c r="AA52" s="12"/>
      <c r="AB52" s="12"/>
      <c r="AC52" s="12"/>
      <c r="AD52" s="12"/>
      <c r="AE52" s="12"/>
      <c r="AF52" s="12"/>
      <c r="AG52" s="12"/>
      <c r="AI52" s="157">
        <f t="shared" si="0"/>
        <v>29</v>
      </c>
      <c r="AJ52" s="158" t="str">
        <f t="shared" si="1"/>
        <v>Table de chargement manuelle</v>
      </c>
      <c r="AK52" s="154" t="str">
        <f t="shared" si="7"/>
        <v>165</v>
      </c>
      <c r="AL52" s="171">
        <f t="shared" si="2"/>
        <v>5</v>
      </c>
      <c r="AM52" s="168" t="s">
        <v>264</v>
      </c>
      <c r="AN52" s="168" t="s">
        <v>200</v>
      </c>
      <c r="AO52" s="163" t="s">
        <v>190</v>
      </c>
      <c r="AP52" s="111"/>
    </row>
    <row r="53" spans="1:42" ht="15.75" thickTop="1">
      <c r="A53" s="133"/>
      <c r="B53" s="120"/>
      <c r="C53" s="120"/>
      <c r="D53" s="120"/>
      <c r="E53" s="120"/>
      <c r="F53" s="120"/>
      <c r="G53" s="120"/>
      <c r="H53" s="120"/>
      <c r="I53" s="120"/>
      <c r="J53" s="120"/>
      <c r="K53" s="120"/>
      <c r="L53" s="120"/>
      <c r="M53" s="120"/>
      <c r="N53" s="120"/>
      <c r="O53" s="120"/>
      <c r="P53" s="120"/>
      <c r="Q53" s="120"/>
      <c r="R53" s="120"/>
      <c r="S53" s="120"/>
      <c r="T53" s="120"/>
      <c r="U53" s="120"/>
      <c r="V53" s="120"/>
      <c r="W53" s="120"/>
      <c r="X53" s="120"/>
      <c r="Y53" s="2"/>
      <c r="Z53" s="17"/>
      <c r="AA53" s="12"/>
      <c r="AB53" s="12"/>
      <c r="AC53" s="18"/>
      <c r="AD53" s="11"/>
      <c r="AE53" s="11"/>
      <c r="AF53" s="11"/>
      <c r="AG53" s="12"/>
      <c r="AI53" s="157">
        <f t="shared" si="0"/>
        <v>18</v>
      </c>
      <c r="AJ53" s="158" t="str">
        <f t="shared" si="1"/>
        <v>Robot manipulateu</v>
      </c>
      <c r="AK53" s="154" t="str">
        <f t="shared" si="7"/>
        <v>190</v>
      </c>
      <c r="AL53" s="171">
        <f t="shared" si="2"/>
        <v>5</v>
      </c>
      <c r="AM53" s="168" t="s">
        <v>73</v>
      </c>
      <c r="AN53" s="168" t="s">
        <v>181</v>
      </c>
      <c r="AO53" s="163" t="s">
        <v>171</v>
      </c>
      <c r="AP53" s="111"/>
    </row>
    <row r="54" spans="1:42">
      <c r="A54" s="133"/>
      <c r="B54" s="34"/>
      <c r="C54" s="34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2"/>
      <c r="Z54" s="17"/>
      <c r="AA54" s="12"/>
      <c r="AB54" s="12"/>
      <c r="AC54" s="18"/>
      <c r="AD54" s="11"/>
      <c r="AE54" s="11"/>
      <c r="AF54" s="11"/>
      <c r="AG54" s="12"/>
      <c r="AI54" s="157">
        <f t="shared" si="0"/>
        <v>26</v>
      </c>
      <c r="AJ54" s="158" t="str">
        <f t="shared" si="1"/>
        <v>Table de finition manuell</v>
      </c>
      <c r="AK54" s="154" t="str">
        <f t="shared" si="7"/>
        <v>200</v>
      </c>
      <c r="AL54" s="171">
        <f t="shared" si="2"/>
        <v>5</v>
      </c>
      <c r="AM54" s="168" t="s">
        <v>6</v>
      </c>
      <c r="AN54" s="168" t="s">
        <v>251</v>
      </c>
      <c r="AO54" s="163" t="s">
        <v>280</v>
      </c>
      <c r="AP54" s="111"/>
    </row>
    <row r="55" spans="1:42">
      <c r="A55" s="133"/>
      <c r="B55" s="34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2"/>
      <c r="Z55" s="17"/>
      <c r="AA55" s="12"/>
      <c r="AB55" s="12"/>
      <c r="AC55" s="18"/>
      <c r="AD55" s="11"/>
      <c r="AE55" s="11"/>
      <c r="AF55" s="11"/>
      <c r="AG55" s="12"/>
      <c r="AI55" s="157">
        <f t="shared" si="0"/>
        <v>18</v>
      </c>
      <c r="AJ55" s="158" t="str">
        <f t="shared" si="1"/>
        <v>Stockeur 1 &gt; D 21</v>
      </c>
      <c r="AK55" s="154" t="str">
        <f t="shared" si="7"/>
        <v>210</v>
      </c>
      <c r="AL55" s="171">
        <f t="shared" si="2"/>
        <v>5</v>
      </c>
      <c r="AM55" s="168" t="s">
        <v>160</v>
      </c>
      <c r="AN55" s="168" t="s">
        <v>493</v>
      </c>
      <c r="AO55" s="163" t="s">
        <v>191</v>
      </c>
      <c r="AP55" s="111"/>
    </row>
    <row r="56" spans="1:42">
      <c r="A56" s="133"/>
      <c r="B56" s="34"/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2"/>
      <c r="Z56" s="17"/>
      <c r="AA56" s="12"/>
      <c r="AB56" s="12"/>
      <c r="AC56" s="18"/>
      <c r="AD56" s="11"/>
      <c r="AE56" s="11"/>
      <c r="AF56" s="11"/>
      <c r="AG56" s="12"/>
      <c r="AI56" s="157">
        <f t="shared" si="0"/>
        <v>17</v>
      </c>
      <c r="AJ56" s="158" t="str">
        <f t="shared" si="1"/>
        <v>Ascenseur &gt; D 22</v>
      </c>
      <c r="AK56" s="154" t="str">
        <f t="shared" si="7"/>
        <v>220</v>
      </c>
      <c r="AL56" s="171">
        <f t="shared" si="2"/>
        <v>5</v>
      </c>
      <c r="AM56" s="168" t="s">
        <v>199</v>
      </c>
      <c r="AN56" s="168" t="s">
        <v>470</v>
      </c>
      <c r="AO56" s="163" t="s">
        <v>109</v>
      </c>
      <c r="AP56" s="111"/>
    </row>
    <row r="57" spans="1:42">
      <c r="A57" s="133"/>
      <c r="B57" s="34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2"/>
      <c r="Z57" s="17"/>
      <c r="AA57" s="12"/>
      <c r="AB57" s="12"/>
      <c r="AC57" s="18"/>
      <c r="AD57" s="11"/>
      <c r="AE57" s="11"/>
      <c r="AF57" s="11"/>
      <c r="AG57" s="12"/>
      <c r="AI57" s="157">
        <f t="shared" si="0"/>
        <v>22</v>
      </c>
      <c r="AJ57" s="158" t="str">
        <f t="shared" si="1"/>
        <v>Transbordeur basculeu</v>
      </c>
      <c r="AK57" s="154" t="str">
        <f t="shared" si="7"/>
        <v>230</v>
      </c>
      <c r="AL57" s="171">
        <f t="shared" si="2"/>
        <v>5</v>
      </c>
      <c r="AM57" s="168" t="s">
        <v>25</v>
      </c>
      <c r="AN57" s="168" t="s">
        <v>184</v>
      </c>
      <c r="AO57" s="163" t="s">
        <v>216</v>
      </c>
      <c r="AP57" s="111"/>
    </row>
    <row r="58" spans="1:42">
      <c r="A58" s="133"/>
      <c r="B58" s="34"/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2"/>
      <c r="Z58" s="17"/>
      <c r="AA58" s="12"/>
      <c r="AB58" s="12"/>
      <c r="AC58" s="18"/>
      <c r="AD58" s="11"/>
      <c r="AE58" s="11"/>
      <c r="AF58" s="11"/>
      <c r="AG58" s="12"/>
      <c r="AI58" s="157">
        <f t="shared" si="0"/>
        <v>29</v>
      </c>
      <c r="AJ58" s="158" t="str">
        <f t="shared" si="1"/>
        <v>Zone 5 postes de jointoiemen</v>
      </c>
      <c r="AK58" s="154" t="str">
        <f t="shared" si="7"/>
        <v>300</v>
      </c>
      <c r="AL58" s="171">
        <f t="shared" si="2"/>
        <v>5</v>
      </c>
      <c r="AM58" s="168" t="s">
        <v>266</v>
      </c>
      <c r="AN58" s="168" t="s">
        <v>177</v>
      </c>
      <c r="AO58" s="163" t="s">
        <v>79</v>
      </c>
      <c r="AP58" s="111"/>
    </row>
    <row r="59" spans="1:42">
      <c r="A59" s="133"/>
      <c r="B59" s="34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2"/>
      <c r="Z59" s="17"/>
      <c r="AA59" s="12"/>
      <c r="AB59" s="12"/>
      <c r="AC59" s="18"/>
      <c r="AD59" s="11"/>
      <c r="AE59" s="11"/>
      <c r="AF59" s="11"/>
      <c r="AG59" s="12"/>
      <c r="AI59" s="157">
        <f t="shared" si="0"/>
        <v>19</v>
      </c>
      <c r="AJ59" s="158" t="str">
        <f t="shared" si="1"/>
        <v>Jointoiement 300/1</v>
      </c>
      <c r="AK59" s="154" t="str">
        <f t="shared" si="7"/>
        <v>301</v>
      </c>
      <c r="AL59" s="171">
        <f t="shared" si="2"/>
        <v>5</v>
      </c>
      <c r="AM59" s="168" t="s">
        <v>71</v>
      </c>
      <c r="AN59" s="168" t="s">
        <v>176</v>
      </c>
      <c r="AO59" s="163" t="s">
        <v>255</v>
      </c>
      <c r="AP59" s="111"/>
    </row>
    <row r="60" spans="1:42">
      <c r="A60" s="133"/>
      <c r="B60" s="34"/>
      <c r="C60" s="34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2"/>
      <c r="Z60" s="17"/>
      <c r="AA60" s="12"/>
      <c r="AB60" s="12"/>
      <c r="AC60" s="18"/>
      <c r="AD60" s="11"/>
      <c r="AE60" s="11"/>
      <c r="AF60" s="11"/>
      <c r="AG60" s="12"/>
      <c r="AI60" s="157">
        <f t="shared" si="0"/>
        <v>18</v>
      </c>
      <c r="AJ60" s="158" t="str">
        <f t="shared" si="1"/>
        <v>Jointoiement 300/</v>
      </c>
      <c r="AK60" s="154" t="str">
        <f t="shared" si="7"/>
        <v>302</v>
      </c>
      <c r="AL60" s="171">
        <f t="shared" si="2"/>
        <v>5</v>
      </c>
      <c r="AM60" s="168" t="s">
        <v>494</v>
      </c>
      <c r="AN60" s="168" t="s">
        <v>495</v>
      </c>
      <c r="AO60" s="163" t="s">
        <v>44</v>
      </c>
      <c r="AP60" s="111"/>
    </row>
    <row r="61" spans="1:42">
      <c r="A61" s="133"/>
      <c r="B61" s="34"/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2"/>
      <c r="Z61" s="12"/>
      <c r="AA61" s="12"/>
      <c r="AB61" s="12"/>
      <c r="AC61" s="18"/>
      <c r="AD61" s="11"/>
      <c r="AE61" s="11"/>
      <c r="AF61" s="11"/>
      <c r="AG61" s="12"/>
      <c r="AI61" s="157">
        <f t="shared" si="0"/>
        <v>18</v>
      </c>
      <c r="AJ61" s="158" t="str">
        <f t="shared" si="1"/>
        <v>Jointoiement 305/</v>
      </c>
      <c r="AK61" s="154" t="str">
        <f t="shared" si="7"/>
        <v>303</v>
      </c>
      <c r="AL61" s="171">
        <f t="shared" si="2"/>
        <v>5</v>
      </c>
      <c r="AM61" s="168" t="s">
        <v>496</v>
      </c>
      <c r="AN61" s="168" t="s">
        <v>497</v>
      </c>
      <c r="AO61" s="159" t="s">
        <v>337</v>
      </c>
      <c r="AP61" s="111"/>
    </row>
    <row r="62" spans="1:42">
      <c r="A62" s="133"/>
      <c r="B62" s="34"/>
      <c r="C62" s="34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2"/>
      <c r="Z62" s="12"/>
      <c r="AA62" s="12"/>
      <c r="AB62" s="12"/>
      <c r="AC62" s="18"/>
      <c r="AD62" s="11"/>
      <c r="AE62" s="11"/>
      <c r="AF62" s="11"/>
      <c r="AG62" s="12"/>
      <c r="AI62" s="157">
        <f t="shared" si="0"/>
        <v>18</v>
      </c>
      <c r="AJ62" s="158" t="str">
        <f t="shared" si="1"/>
        <v>Jointoiement 305/</v>
      </c>
      <c r="AK62" s="154" t="str">
        <f t="shared" si="7"/>
        <v>304</v>
      </c>
      <c r="AL62" s="171">
        <f t="shared" si="2"/>
        <v>5</v>
      </c>
      <c r="AM62" s="168" t="s">
        <v>498</v>
      </c>
      <c r="AN62" s="168" t="s">
        <v>499</v>
      </c>
      <c r="AO62" s="159" t="s">
        <v>354</v>
      </c>
      <c r="AP62" s="111"/>
    </row>
    <row r="63" spans="1:42">
      <c r="A63" s="133"/>
      <c r="B63" s="34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2"/>
      <c r="Z63" s="12"/>
      <c r="AA63" s="12"/>
      <c r="AB63" s="12"/>
      <c r="AC63" s="18"/>
      <c r="AD63" s="11"/>
      <c r="AE63" s="11"/>
      <c r="AF63" s="11"/>
      <c r="AG63" s="12"/>
      <c r="AI63" s="157">
        <f t="shared" si="0"/>
        <v>19</v>
      </c>
      <c r="AJ63" s="158" t="str">
        <f t="shared" si="1"/>
        <v>Jointoiement 305/3</v>
      </c>
      <c r="AK63" s="154" t="str">
        <f t="shared" si="7"/>
        <v>305</v>
      </c>
      <c r="AL63" s="171">
        <f t="shared" si="2"/>
        <v>5</v>
      </c>
      <c r="AM63" s="168" t="s">
        <v>115</v>
      </c>
      <c r="AN63" s="168" t="s">
        <v>500</v>
      </c>
      <c r="AO63" s="159" t="s">
        <v>355</v>
      </c>
      <c r="AP63" s="111"/>
    </row>
    <row r="64" spans="1:42">
      <c r="A64" s="133"/>
      <c r="B64" s="34"/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2"/>
      <c r="Z64" s="12"/>
      <c r="AA64" s="12"/>
      <c r="AB64" s="12"/>
      <c r="AC64" s="18"/>
      <c r="AD64" s="11"/>
      <c r="AE64" s="11"/>
      <c r="AF64" s="11"/>
      <c r="AG64" s="12"/>
      <c r="AI64" s="157">
        <f t="shared" si="0"/>
        <v>17</v>
      </c>
      <c r="AJ64" s="158" t="str">
        <f t="shared" si="1"/>
        <v>Ascenseur &gt; E 31</v>
      </c>
      <c r="AK64" s="154" t="str">
        <f t="shared" si="7"/>
        <v>310</v>
      </c>
      <c r="AL64" s="171">
        <f t="shared" si="2"/>
        <v>5</v>
      </c>
      <c r="AM64" s="168" t="s">
        <v>69</v>
      </c>
      <c r="AN64" s="168" t="s">
        <v>501</v>
      </c>
      <c r="AO64" s="159" t="s">
        <v>353</v>
      </c>
      <c r="AP64" s="111"/>
    </row>
    <row r="65" spans="1:42" s="2" customFormat="1">
      <c r="A65" s="133"/>
      <c r="B65" s="34"/>
      <c r="C65" s="34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Z65" s="12"/>
      <c r="AA65" s="12"/>
      <c r="AB65" s="12"/>
      <c r="AC65" s="11"/>
      <c r="AD65" s="11"/>
      <c r="AE65" s="11"/>
      <c r="AF65" s="11"/>
      <c r="AG65" s="12"/>
      <c r="AH65" s="154"/>
      <c r="AI65" s="157">
        <f t="shared" si="0"/>
        <v>18</v>
      </c>
      <c r="AJ65" s="158" t="str">
        <f t="shared" si="1"/>
        <v>Stockeur 2 &gt; E 32</v>
      </c>
      <c r="AK65" s="154" t="str">
        <f t="shared" si="7"/>
        <v>320</v>
      </c>
      <c r="AL65" s="171">
        <f t="shared" si="2"/>
        <v>5</v>
      </c>
      <c r="AM65" s="168" t="s">
        <v>150</v>
      </c>
      <c r="AN65" s="168" t="s">
        <v>502</v>
      </c>
      <c r="AO65" s="159" t="s">
        <v>284</v>
      </c>
      <c r="AP65" s="111"/>
    </row>
    <row r="66" spans="1:42" s="2" customFormat="1">
      <c r="A66" s="133"/>
      <c r="B66" s="34"/>
      <c r="C66" s="34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Z66" s="12"/>
      <c r="AA66" s="12"/>
      <c r="AB66" s="12"/>
      <c r="AC66" s="11"/>
      <c r="AD66" s="11"/>
      <c r="AE66" s="11"/>
      <c r="AF66" s="11"/>
      <c r="AG66" s="12"/>
      <c r="AH66" s="154"/>
      <c r="AI66" s="157">
        <f t="shared" si="0"/>
        <v>25</v>
      </c>
      <c r="AJ66" s="158" t="str">
        <f t="shared" si="1"/>
        <v>Zone globale Stockeur (2</v>
      </c>
      <c r="AK66" s="154" t="str">
        <f t="shared" si="7"/>
        <v>330</v>
      </c>
      <c r="AL66" s="171">
        <f t="shared" si="2"/>
        <v>5</v>
      </c>
      <c r="AM66" s="168" t="s">
        <v>299</v>
      </c>
      <c r="AN66" s="168" t="s">
        <v>219</v>
      </c>
      <c r="AO66" s="159" t="s">
        <v>19</v>
      </c>
      <c r="AP66" s="111"/>
    </row>
    <row r="67" spans="1:42" s="2" customFormat="1">
      <c r="A67" s="133"/>
      <c r="B67" s="34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Z67" s="12"/>
      <c r="AA67" s="12"/>
      <c r="AB67" s="12"/>
      <c r="AC67" s="11"/>
      <c r="AD67" s="11"/>
      <c r="AE67" s="11"/>
      <c r="AF67" s="11"/>
      <c r="AG67" s="12"/>
      <c r="AH67" s="154"/>
      <c r="AI67" s="157">
        <f t="shared" si="0"/>
        <v>12</v>
      </c>
      <c r="AJ67" s="158" t="str">
        <f t="shared" si="1"/>
        <v>Transbordeu</v>
      </c>
      <c r="AK67" s="154" t="str">
        <f t="shared" si="7"/>
        <v>340</v>
      </c>
      <c r="AL67" s="171">
        <f t="shared" si="2"/>
        <v>5</v>
      </c>
      <c r="AM67" s="168" t="s">
        <v>313</v>
      </c>
      <c r="AN67" s="168" t="s">
        <v>185</v>
      </c>
      <c r="AO67" s="162" t="s">
        <v>338</v>
      </c>
      <c r="AP67" s="111"/>
    </row>
    <row r="68" spans="1:42" s="2" customFormat="1">
      <c r="A68" s="133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Z68" s="12"/>
      <c r="AA68" s="12"/>
      <c r="AB68" s="12"/>
      <c r="AC68" s="11"/>
      <c r="AD68" s="11"/>
      <c r="AE68" s="11"/>
      <c r="AF68" s="11"/>
      <c r="AG68" s="12"/>
      <c r="AH68" s="154"/>
      <c r="AI68" s="157">
        <f t="shared" si="0"/>
        <v>9</v>
      </c>
      <c r="AJ68" s="158" t="str">
        <f t="shared" si="1"/>
        <v>Convoyeu</v>
      </c>
      <c r="AK68" s="154" t="str">
        <f t="shared" si="7"/>
        <v>350</v>
      </c>
      <c r="AL68" s="171">
        <f t="shared" si="2"/>
        <v>5</v>
      </c>
      <c r="AM68" s="168" t="s">
        <v>103</v>
      </c>
      <c r="AN68" s="168" t="s">
        <v>129</v>
      </c>
      <c r="AO68" s="162" t="s">
        <v>315</v>
      </c>
      <c r="AP68" s="111"/>
    </row>
    <row r="69" spans="1:42" s="2" customFormat="1">
      <c r="A69" s="133"/>
      <c r="B69" s="34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Z69" s="12"/>
      <c r="AA69" s="12"/>
      <c r="AB69" s="12"/>
      <c r="AC69" s="11"/>
      <c r="AD69" s="11"/>
      <c r="AE69" s="11"/>
      <c r="AF69" s="11"/>
      <c r="AG69" s="12"/>
      <c r="AH69" s="154"/>
      <c r="AI69" s="157">
        <f t="shared" si="0"/>
        <v>9</v>
      </c>
      <c r="AJ69" s="158" t="str">
        <f t="shared" si="1"/>
        <v>Convoyeu</v>
      </c>
      <c r="AK69" s="154" t="str">
        <f t="shared" si="7"/>
        <v>360</v>
      </c>
      <c r="AL69" s="171">
        <f t="shared" si="2"/>
        <v>5</v>
      </c>
      <c r="AM69" s="168" t="s">
        <v>301</v>
      </c>
      <c r="AN69" s="168" t="s">
        <v>129</v>
      </c>
      <c r="AO69" s="162" t="s">
        <v>63</v>
      </c>
      <c r="AP69" s="111"/>
    </row>
    <row r="70" spans="1:42" s="2" customFormat="1">
      <c r="A70" s="133"/>
      <c r="B70" s="34"/>
      <c r="C70" s="34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Z70" s="12"/>
      <c r="AA70" s="12"/>
      <c r="AB70" s="12"/>
      <c r="AC70" s="18"/>
      <c r="AD70" s="11"/>
      <c r="AE70" s="11"/>
      <c r="AF70" s="11"/>
      <c r="AG70" s="12"/>
      <c r="AH70" s="154"/>
      <c r="AI70" s="157">
        <f t="shared" si="0"/>
        <v>15</v>
      </c>
      <c r="AJ70" s="158" t="str">
        <f t="shared" si="1"/>
        <v>Robot d'usinag</v>
      </c>
      <c r="AK70" s="154" t="str">
        <f t="shared" si="7"/>
        <v>370</v>
      </c>
      <c r="AL70" s="171">
        <f t="shared" si="2"/>
        <v>5</v>
      </c>
      <c r="AM70" s="168" t="s">
        <v>72</v>
      </c>
      <c r="AN70" s="168" t="s">
        <v>227</v>
      </c>
      <c r="AO70" s="163" t="s">
        <v>110</v>
      </c>
      <c r="AP70" s="111"/>
    </row>
    <row r="71" spans="1:42" s="2" customFormat="1">
      <c r="A71" s="133"/>
      <c r="B71" s="34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Z71" s="12"/>
      <c r="AA71" s="12"/>
      <c r="AB71" s="12"/>
      <c r="AC71" s="18"/>
      <c r="AD71" s="11"/>
      <c r="AE71" s="11"/>
      <c r="AF71" s="11"/>
      <c r="AG71" s="12"/>
      <c r="AH71" s="154"/>
      <c r="AI71" s="157">
        <f t="shared" si="0"/>
        <v>16</v>
      </c>
      <c r="AJ71" s="158" t="str">
        <f t="shared" si="1"/>
        <v>Support d'outil</v>
      </c>
      <c r="AK71" s="154" t="str">
        <f t="shared" si="7"/>
        <v>380</v>
      </c>
      <c r="AL71" s="171">
        <f t="shared" si="2"/>
        <v>5</v>
      </c>
      <c r="AM71" s="168" t="s">
        <v>249</v>
      </c>
      <c r="AN71" s="168" t="s">
        <v>228</v>
      </c>
      <c r="AO71" s="162" t="s">
        <v>45</v>
      </c>
      <c r="AP71" s="111"/>
    </row>
    <row r="72" spans="1:42" s="2" customFormat="1">
      <c r="A72" s="133"/>
      <c r="B72" s="34"/>
      <c r="C72" s="34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Z72" s="12"/>
      <c r="AA72" s="12"/>
      <c r="AB72" s="12"/>
      <c r="AC72" s="18"/>
      <c r="AD72" s="11"/>
      <c r="AE72" s="11"/>
      <c r="AF72" s="11"/>
      <c r="AG72" s="12"/>
      <c r="AH72" s="154"/>
      <c r="AI72" s="157">
        <f t="shared" si="0"/>
        <v>7</v>
      </c>
      <c r="AJ72" s="158" t="str">
        <f t="shared" si="1"/>
        <v xml:space="preserve">Outil </v>
      </c>
      <c r="AK72" s="154" t="str">
        <f t="shared" si="7"/>
        <v>381</v>
      </c>
      <c r="AL72" s="171">
        <f t="shared" si="2"/>
        <v>5</v>
      </c>
      <c r="AM72" s="168" t="s">
        <v>13</v>
      </c>
      <c r="AN72" s="168" t="s">
        <v>428</v>
      </c>
      <c r="AO72" s="159" t="s">
        <v>378</v>
      </c>
      <c r="AP72" s="111"/>
    </row>
    <row r="73" spans="1:42" s="2" customFormat="1">
      <c r="A73" s="133"/>
      <c r="B73" s="34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Z73" s="12"/>
      <c r="AA73" s="12"/>
      <c r="AB73" s="12"/>
      <c r="AC73" s="18"/>
      <c r="AD73" s="11"/>
      <c r="AE73" s="11"/>
      <c r="AF73" s="11"/>
      <c r="AG73" s="12"/>
      <c r="AH73" s="154"/>
      <c r="AI73" s="157">
        <f t="shared" si="0"/>
        <v>7</v>
      </c>
      <c r="AJ73" s="158" t="str">
        <f t="shared" si="1"/>
        <v xml:space="preserve">Outil </v>
      </c>
      <c r="AK73" s="154" t="str">
        <f t="shared" si="7"/>
        <v>382</v>
      </c>
      <c r="AL73" s="171">
        <f t="shared" si="2"/>
        <v>5</v>
      </c>
      <c r="AM73" s="168" t="s">
        <v>14</v>
      </c>
      <c r="AN73" s="168" t="s">
        <v>429</v>
      </c>
      <c r="AO73" s="159" t="s">
        <v>420</v>
      </c>
      <c r="AP73" s="111"/>
    </row>
    <row r="74" spans="1:42" s="2" customFormat="1">
      <c r="A74" s="133"/>
      <c r="B74" s="34"/>
      <c r="C74" s="34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Z74" s="12"/>
      <c r="AA74" s="12"/>
      <c r="AB74" s="12"/>
      <c r="AC74" s="18"/>
      <c r="AD74" s="11"/>
      <c r="AE74" s="11"/>
      <c r="AF74" s="11"/>
      <c r="AG74" s="12"/>
      <c r="AH74" s="154"/>
      <c r="AI74" s="157">
        <f t="shared" si="0"/>
        <v>7</v>
      </c>
      <c r="AJ74" s="158" t="str">
        <f t="shared" si="1"/>
        <v xml:space="preserve">Outil </v>
      </c>
      <c r="AK74" s="154" t="str">
        <f t="shared" si="7"/>
        <v>383</v>
      </c>
      <c r="AL74" s="171">
        <f t="shared" si="2"/>
        <v>5</v>
      </c>
      <c r="AM74" s="168" t="s">
        <v>269</v>
      </c>
      <c r="AN74" s="168" t="s">
        <v>430</v>
      </c>
      <c r="AO74" s="159" t="s">
        <v>390</v>
      </c>
      <c r="AP74" s="111"/>
    </row>
    <row r="75" spans="1:42" s="2" customFormat="1">
      <c r="A75" s="133"/>
      <c r="B75" s="34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Z75" s="12"/>
      <c r="AA75" s="12"/>
      <c r="AB75" s="12"/>
      <c r="AC75" s="18"/>
      <c r="AD75" s="11"/>
      <c r="AE75" s="11"/>
      <c r="AF75" s="11"/>
      <c r="AG75" s="12"/>
      <c r="AH75" s="154"/>
      <c r="AI75" s="157">
        <f t="shared" si="0"/>
        <v>7</v>
      </c>
      <c r="AJ75" s="158" t="str">
        <f t="shared" si="1"/>
        <v xml:space="preserve">Outil </v>
      </c>
      <c r="AK75" s="154" t="str">
        <f t="shared" si="7"/>
        <v>384</v>
      </c>
      <c r="AL75" s="171">
        <f t="shared" si="2"/>
        <v>5</v>
      </c>
      <c r="AM75" s="168" t="s">
        <v>270</v>
      </c>
      <c r="AN75" s="168" t="s">
        <v>431</v>
      </c>
      <c r="AO75" s="160" t="s">
        <v>389</v>
      </c>
      <c r="AP75" s="111"/>
    </row>
    <row r="76" spans="1:42" s="2" customFormat="1">
      <c r="A76" s="133"/>
      <c r="B76" s="34"/>
      <c r="C76" s="34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Z76" s="12"/>
      <c r="AA76" s="12"/>
      <c r="AB76" s="12"/>
      <c r="AC76" s="18"/>
      <c r="AD76" s="11"/>
      <c r="AE76" s="11"/>
      <c r="AF76" s="11"/>
      <c r="AG76" s="12"/>
      <c r="AH76" s="154"/>
      <c r="AI76" s="157">
        <f t="shared" si="0"/>
        <v>7</v>
      </c>
      <c r="AJ76" s="158" t="str">
        <f t="shared" si="1"/>
        <v xml:space="preserve">Outil </v>
      </c>
      <c r="AK76" s="154" t="str">
        <f t="shared" si="7"/>
        <v>385</v>
      </c>
      <c r="AL76" s="171">
        <f t="shared" si="2"/>
        <v>5</v>
      </c>
      <c r="AM76" s="168" t="s">
        <v>293</v>
      </c>
      <c r="AN76" s="168" t="s">
        <v>432</v>
      </c>
      <c r="AO76" s="159" t="s">
        <v>392</v>
      </c>
      <c r="AP76" s="111"/>
    </row>
    <row r="77" spans="1:42" s="2" customFormat="1">
      <c r="A77" s="133"/>
      <c r="B77" s="34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Z77" s="12"/>
      <c r="AA77" s="12"/>
      <c r="AB77" s="12"/>
      <c r="AC77" s="18"/>
      <c r="AD77" s="11"/>
      <c r="AE77" s="11"/>
      <c r="AF77" s="11"/>
      <c r="AG77" s="12"/>
      <c r="AH77" s="154"/>
      <c r="AI77" s="157">
        <f t="shared" si="0"/>
        <v>7</v>
      </c>
      <c r="AJ77" s="158" t="str">
        <f t="shared" si="1"/>
        <v xml:space="preserve">Outil </v>
      </c>
      <c r="AK77" s="154" t="str">
        <f t="shared" si="7"/>
        <v>386</v>
      </c>
      <c r="AL77" s="171">
        <f t="shared" si="2"/>
        <v>5</v>
      </c>
      <c r="AM77" s="168" t="s">
        <v>271</v>
      </c>
      <c r="AN77" s="168" t="s">
        <v>433</v>
      </c>
      <c r="AO77" s="160" t="s">
        <v>67</v>
      </c>
      <c r="AP77" s="111"/>
    </row>
    <row r="78" spans="1:42" s="2" customFormat="1">
      <c r="A78" s="133"/>
      <c r="B78" s="3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Z78" s="12"/>
      <c r="AA78" s="12"/>
      <c r="AB78" s="12"/>
      <c r="AC78" s="18"/>
      <c r="AD78" s="11"/>
      <c r="AE78" s="11"/>
      <c r="AF78" s="11"/>
      <c r="AG78" s="12"/>
      <c r="AH78" s="154"/>
      <c r="AI78" s="157">
        <f t="shared" si="0"/>
        <v>7</v>
      </c>
      <c r="AJ78" s="158" t="str">
        <f t="shared" si="1"/>
        <v xml:space="preserve">Outil </v>
      </c>
      <c r="AK78" s="154" t="str">
        <f t="shared" si="7"/>
        <v>387</v>
      </c>
      <c r="AL78" s="171">
        <f t="shared" si="2"/>
        <v>5</v>
      </c>
      <c r="AM78" s="168" t="s">
        <v>272</v>
      </c>
      <c r="AN78" s="168" t="s">
        <v>434</v>
      </c>
      <c r="AO78" s="160" t="s">
        <v>352</v>
      </c>
      <c r="AP78" s="111"/>
    </row>
    <row r="79" spans="1:42" s="2" customFormat="1">
      <c r="A79" s="133"/>
      <c r="B79" s="3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Z79" s="12"/>
      <c r="AA79" s="12"/>
      <c r="AB79" s="12"/>
      <c r="AC79" s="18"/>
      <c r="AD79" s="11"/>
      <c r="AE79" s="11"/>
      <c r="AF79" s="11"/>
      <c r="AG79" s="12"/>
      <c r="AH79" s="154"/>
      <c r="AI79" s="157">
        <f t="shared" si="0"/>
        <v>0</v>
      </c>
      <c r="AJ79" s="158" t="e">
        <f t="shared" si="1"/>
        <v>#VALUE!</v>
      </c>
      <c r="AK79" s="154" t="str">
        <f t="shared" si="7"/>
        <v>388</v>
      </c>
      <c r="AL79" s="171">
        <f t="shared" si="2"/>
        <v>5</v>
      </c>
      <c r="AM79" s="168" t="s">
        <v>503</v>
      </c>
      <c r="AN79" s="168"/>
      <c r="AO79" s="160" t="s">
        <v>351</v>
      </c>
      <c r="AP79" s="111"/>
    </row>
    <row r="80" spans="1:42" s="2" customFormat="1">
      <c r="A80" s="133"/>
      <c r="B80" s="34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Z80" s="12"/>
      <c r="AA80" s="12"/>
      <c r="AB80" s="12"/>
      <c r="AC80" s="18"/>
      <c r="AD80" s="11"/>
      <c r="AE80" s="11"/>
      <c r="AF80" s="11"/>
      <c r="AG80" s="12"/>
      <c r="AH80" s="154"/>
      <c r="AI80" s="157">
        <f t="shared" si="0"/>
        <v>24</v>
      </c>
      <c r="AJ80" s="158" t="str">
        <f t="shared" si="1"/>
        <v>Zone globale Usinage (3</v>
      </c>
      <c r="AK80" s="154" t="str">
        <f t="shared" si="7"/>
        <v>391</v>
      </c>
      <c r="AL80" s="171">
        <f t="shared" si="2"/>
        <v>5</v>
      </c>
      <c r="AM80" s="168" t="s">
        <v>240</v>
      </c>
      <c r="AN80" s="168" t="s">
        <v>134</v>
      </c>
      <c r="AO80" s="160" t="s">
        <v>350</v>
      </c>
      <c r="AP80" s="111"/>
    </row>
    <row r="81" spans="1:42" s="2" customFormat="1">
      <c r="A81" s="133"/>
      <c r="B81" s="34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Z81" s="12"/>
      <c r="AA81" s="12"/>
      <c r="AB81" s="12"/>
      <c r="AC81" s="18"/>
      <c r="AD81" s="11"/>
      <c r="AE81" s="11"/>
      <c r="AF81" s="11"/>
      <c r="AG81" s="12"/>
      <c r="AH81" s="154"/>
      <c r="AI81" s="157">
        <f t="shared" si="0"/>
        <v>20</v>
      </c>
      <c r="AJ81" s="158" t="str">
        <f t="shared" si="1"/>
        <v>Groupe d'aspiration</v>
      </c>
      <c r="AK81" s="154" t="str">
        <f t="shared" si="7"/>
        <v>395</v>
      </c>
      <c r="AL81" s="171">
        <f t="shared" si="2"/>
        <v>5</v>
      </c>
      <c r="AM81" s="168" t="s">
        <v>144</v>
      </c>
      <c r="AN81" s="168" t="s">
        <v>201</v>
      </c>
      <c r="AO81" s="160" t="s">
        <v>83</v>
      </c>
      <c r="AP81" s="111"/>
    </row>
    <row r="82" spans="1:42" s="2" customFormat="1">
      <c r="A82" s="133"/>
      <c r="B82" s="3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Z82" s="12"/>
      <c r="AA82" s="12"/>
      <c r="AB82" s="12"/>
      <c r="AC82" s="18"/>
      <c r="AD82" s="11"/>
      <c r="AE82" s="11"/>
      <c r="AF82" s="11"/>
      <c r="AG82" s="12"/>
      <c r="AH82" s="154"/>
      <c r="AI82" s="157">
        <f t="shared" si="0"/>
        <v>25</v>
      </c>
      <c r="AJ82" s="158" t="str">
        <f t="shared" si="1"/>
        <v>Autre groupe d'aspiratio</v>
      </c>
      <c r="AK82" s="154" t="str">
        <f t="shared" si="7"/>
        <v>396</v>
      </c>
      <c r="AL82" s="171">
        <f t="shared" si="2"/>
        <v>5</v>
      </c>
      <c r="AM82" s="168" t="s">
        <v>247</v>
      </c>
      <c r="AN82" s="168" t="s">
        <v>248</v>
      </c>
      <c r="AO82" s="160" t="s">
        <v>38</v>
      </c>
      <c r="AP82" s="111"/>
    </row>
    <row r="83" spans="1:42" s="2" customFormat="1">
      <c r="A83" s="133"/>
      <c r="B83" s="34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Z83" s="12"/>
      <c r="AA83" s="12"/>
      <c r="AB83" s="12"/>
      <c r="AC83" s="18"/>
      <c r="AD83" s="11"/>
      <c r="AE83" s="11"/>
      <c r="AF83" s="11"/>
      <c r="AG83" s="12"/>
      <c r="AH83" s="154"/>
      <c r="AI83" s="157">
        <f t="shared" si="0"/>
        <v>35</v>
      </c>
      <c r="AJ83" s="158" t="str">
        <f t="shared" si="1"/>
        <v>E.V rinçage évacuation jointoiemen</v>
      </c>
      <c r="AK83" s="154" t="str">
        <f t="shared" si="7"/>
        <v>397</v>
      </c>
      <c r="AL83" s="171">
        <f t="shared" si="2"/>
        <v>5</v>
      </c>
      <c r="AM83" s="168" t="s">
        <v>438</v>
      </c>
      <c r="AN83" s="168" t="s">
        <v>439</v>
      </c>
      <c r="AO83" s="160" t="s">
        <v>24</v>
      </c>
      <c r="AP83" s="111"/>
    </row>
    <row r="84" spans="1:42" s="2" customFormat="1">
      <c r="A84" s="133"/>
      <c r="B84" s="34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Z84" s="12"/>
      <c r="AA84" s="12"/>
      <c r="AB84" s="12"/>
      <c r="AC84" s="18"/>
      <c r="AD84" s="11"/>
      <c r="AE84" s="11"/>
      <c r="AF84" s="11"/>
      <c r="AG84" s="12"/>
      <c r="AH84" s="154"/>
      <c r="AI84" s="157">
        <f t="shared" si="0"/>
        <v>16</v>
      </c>
      <c r="AJ84" s="158" t="str">
        <f t="shared" si="1"/>
        <v>Table pivotante</v>
      </c>
      <c r="AK84" s="154" t="str">
        <f t="shared" si="7"/>
        <v>400</v>
      </c>
      <c r="AL84" s="171">
        <f t="shared" si="2"/>
        <v>5</v>
      </c>
      <c r="AM84" s="168" t="s">
        <v>259</v>
      </c>
      <c r="AN84" s="168" t="s">
        <v>26</v>
      </c>
      <c r="AO84" s="160" t="s">
        <v>286</v>
      </c>
      <c r="AP84" s="111"/>
    </row>
    <row r="85" spans="1:42" s="2" customFormat="1">
      <c r="A85" s="133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Z85" s="12"/>
      <c r="AA85" s="12"/>
      <c r="AB85" s="12"/>
      <c r="AC85" s="18"/>
      <c r="AD85" s="11"/>
      <c r="AE85" s="11"/>
      <c r="AF85" s="11"/>
      <c r="AG85" s="12"/>
      <c r="AH85" s="154"/>
      <c r="AI85" s="157">
        <f t="shared" si="0"/>
        <v>22</v>
      </c>
      <c r="AJ85" s="158" t="str">
        <f t="shared" si="1"/>
        <v>Table de mise à nivea</v>
      </c>
      <c r="AK85" s="154" t="str">
        <f t="shared" si="7"/>
        <v>410</v>
      </c>
      <c r="AL85" s="171">
        <f t="shared" si="2"/>
        <v>5</v>
      </c>
      <c r="AM85" s="168" t="s">
        <v>258</v>
      </c>
      <c r="AN85" s="168" t="s">
        <v>97</v>
      </c>
      <c r="AO85" s="160" t="s">
        <v>335</v>
      </c>
      <c r="AP85" s="111"/>
    </row>
    <row r="86" spans="1:42" s="2" customFormat="1">
      <c r="A86" s="133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Z86" s="12"/>
      <c r="AA86" s="12"/>
      <c r="AB86" s="12"/>
      <c r="AC86" s="18"/>
      <c r="AD86" s="11"/>
      <c r="AE86" s="11"/>
      <c r="AF86" s="11"/>
      <c r="AG86" s="12"/>
      <c r="AH86" s="154"/>
      <c r="AI86" s="157">
        <f t="shared" ref="AI86:AI149" si="8">LEN(AN86)</f>
        <v>22</v>
      </c>
      <c r="AJ86" s="158" t="str">
        <f t="shared" ref="AJ86:AJ149" si="9">LEFT(AN86,AI86-1)</f>
        <v>Transbordeur basculeu</v>
      </c>
      <c r="AK86" s="154" t="str">
        <f t="shared" si="7"/>
        <v>420</v>
      </c>
      <c r="AL86" s="171">
        <f t="shared" si="2"/>
        <v>5</v>
      </c>
      <c r="AM86" s="168" t="s">
        <v>260</v>
      </c>
      <c r="AN86" s="168" t="s">
        <v>184</v>
      </c>
      <c r="AO86" s="160" t="s">
        <v>379</v>
      </c>
      <c r="AP86" s="111"/>
    </row>
    <row r="87" spans="1:42" s="2" customFormat="1">
      <c r="A87" s="133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Z87" s="12"/>
      <c r="AA87" s="12"/>
      <c r="AB87" s="12"/>
      <c r="AC87" s="18"/>
      <c r="AD87" s="11"/>
      <c r="AE87" s="11"/>
      <c r="AF87" s="11"/>
      <c r="AG87" s="12"/>
      <c r="AH87" s="154"/>
      <c r="AI87" s="157">
        <f t="shared" si="8"/>
        <v>22</v>
      </c>
      <c r="AJ87" s="158" t="str">
        <f t="shared" si="9"/>
        <v>Postes de stockage n°</v>
      </c>
      <c r="AK87" s="154" t="str">
        <f t="shared" si="7"/>
        <v>425</v>
      </c>
      <c r="AL87" s="171">
        <f t="shared" ref="AL87:AL151" si="10">LEN(AM87)</f>
        <v>5</v>
      </c>
      <c r="AM87" s="168" t="s">
        <v>273</v>
      </c>
      <c r="AN87" s="168" t="s">
        <v>76</v>
      </c>
      <c r="AO87" s="160" t="s">
        <v>391</v>
      </c>
      <c r="AP87" s="111"/>
    </row>
    <row r="88" spans="1:42" s="2" customFormat="1">
      <c r="A88" s="133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Z88" s="12"/>
      <c r="AA88" s="12"/>
      <c r="AB88" s="12"/>
      <c r="AC88" s="18"/>
      <c r="AD88" s="11"/>
      <c r="AE88" s="11"/>
      <c r="AF88" s="11"/>
      <c r="AG88" s="12"/>
      <c r="AH88" s="154"/>
      <c r="AI88" s="157">
        <f t="shared" si="8"/>
        <v>12</v>
      </c>
      <c r="AJ88" s="158" t="str">
        <f t="shared" si="9"/>
        <v>Zone Montag</v>
      </c>
      <c r="AK88" s="154" t="str">
        <f t="shared" si="7"/>
        <v>430</v>
      </c>
      <c r="AL88" s="171">
        <f t="shared" si="10"/>
        <v>5</v>
      </c>
      <c r="AM88" s="168" t="s">
        <v>263</v>
      </c>
      <c r="AN88" s="168" t="s">
        <v>92</v>
      </c>
      <c r="AO88" s="160" t="s">
        <v>39</v>
      </c>
      <c r="AP88" s="111"/>
    </row>
    <row r="89" spans="1:42" s="2" customFormat="1">
      <c r="A89" s="133"/>
      <c r="B89" s="34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Z89" s="12"/>
      <c r="AA89" s="12"/>
      <c r="AB89" s="12"/>
      <c r="AC89" s="18"/>
      <c r="AD89" s="11"/>
      <c r="AE89" s="11"/>
      <c r="AF89" s="11"/>
      <c r="AG89" s="12"/>
      <c r="AH89" s="154"/>
      <c r="AI89" s="157">
        <f t="shared" si="8"/>
        <v>26</v>
      </c>
      <c r="AJ89" s="158" t="str">
        <f t="shared" si="9"/>
        <v xml:space="preserve">Poste montage équipement </v>
      </c>
      <c r="AK89" s="154" t="str">
        <f t="shared" si="7"/>
        <v>431</v>
      </c>
      <c r="AL89" s="171">
        <f t="shared" si="10"/>
        <v>5</v>
      </c>
      <c r="AM89" s="168" t="s">
        <v>197</v>
      </c>
      <c r="AN89" s="168" t="s">
        <v>207</v>
      </c>
      <c r="AO89" s="160" t="s">
        <v>406</v>
      </c>
      <c r="AP89" s="111"/>
    </row>
    <row r="90" spans="1:42" s="2" customFormat="1">
      <c r="A90" s="133"/>
      <c r="B90" s="34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Z90" s="12"/>
      <c r="AA90" s="12"/>
      <c r="AB90" s="12"/>
      <c r="AC90" s="18"/>
      <c r="AD90" s="11"/>
      <c r="AE90" s="11"/>
      <c r="AF90" s="11"/>
      <c r="AG90" s="12"/>
      <c r="AH90" s="154"/>
      <c r="AI90" s="157">
        <f t="shared" si="8"/>
        <v>26</v>
      </c>
      <c r="AJ90" s="158" t="str">
        <f t="shared" si="9"/>
        <v xml:space="preserve">Poste montage équipement </v>
      </c>
      <c r="AK90" s="154" t="str">
        <f t="shared" si="7"/>
        <v>432</v>
      </c>
      <c r="AL90" s="171">
        <f t="shared" si="10"/>
        <v>5</v>
      </c>
      <c r="AM90" s="168" t="s">
        <v>236</v>
      </c>
      <c r="AN90" s="168" t="s">
        <v>208</v>
      </c>
      <c r="AO90" s="160" t="s">
        <v>407</v>
      </c>
      <c r="AP90" s="111"/>
    </row>
    <row r="91" spans="1:42" s="2" customFormat="1">
      <c r="A91" s="133"/>
      <c r="B91" s="34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Z91" s="12"/>
      <c r="AA91" s="12"/>
      <c r="AB91" s="12"/>
      <c r="AC91" s="18"/>
      <c r="AD91" s="11"/>
      <c r="AE91" s="11"/>
      <c r="AF91" s="11"/>
      <c r="AG91" s="12"/>
      <c r="AH91" s="154"/>
      <c r="AI91" s="157">
        <f t="shared" si="8"/>
        <v>26</v>
      </c>
      <c r="AJ91" s="158" t="str">
        <f t="shared" si="9"/>
        <v xml:space="preserve">Poste montage équipement </v>
      </c>
      <c r="AK91" s="154" t="str">
        <f t="shared" si="7"/>
        <v>433</v>
      </c>
      <c r="AL91" s="171">
        <f t="shared" si="10"/>
        <v>5</v>
      </c>
      <c r="AM91" s="168" t="s">
        <v>235</v>
      </c>
      <c r="AN91" s="168" t="s">
        <v>209</v>
      </c>
      <c r="AO91" s="160" t="s">
        <v>409</v>
      </c>
      <c r="AP91" s="111"/>
    </row>
    <row r="92" spans="1:42" s="2" customFormat="1">
      <c r="A92" s="133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Z92" s="12"/>
      <c r="AA92" s="12"/>
      <c r="AB92" s="12"/>
      <c r="AC92" s="18"/>
      <c r="AD92" s="11"/>
      <c r="AE92" s="11"/>
      <c r="AF92" s="11"/>
      <c r="AG92" s="12"/>
      <c r="AH92" s="154"/>
      <c r="AI92" s="157">
        <f t="shared" si="8"/>
        <v>26</v>
      </c>
      <c r="AJ92" s="158" t="str">
        <f t="shared" si="9"/>
        <v xml:space="preserve">Poste montage équipement </v>
      </c>
      <c r="AK92" s="154" t="str">
        <f t="shared" si="7"/>
        <v>434</v>
      </c>
      <c r="AL92" s="171">
        <f t="shared" si="10"/>
        <v>5</v>
      </c>
      <c r="AM92" s="168" t="s">
        <v>237</v>
      </c>
      <c r="AN92" s="168" t="s">
        <v>210</v>
      </c>
      <c r="AO92" s="159" t="s">
        <v>410</v>
      </c>
      <c r="AP92" s="111"/>
    </row>
    <row r="93" spans="1:42" s="2" customFormat="1">
      <c r="A93" s="133"/>
      <c r="B93" s="34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Z93" s="12"/>
      <c r="AA93" s="12"/>
      <c r="AB93" s="12"/>
      <c r="AC93" s="18"/>
      <c r="AD93" s="11"/>
      <c r="AE93" s="11"/>
      <c r="AF93" s="11"/>
      <c r="AG93" s="12"/>
      <c r="AH93" s="154"/>
      <c r="AI93" s="157">
        <f t="shared" si="8"/>
        <v>26</v>
      </c>
      <c r="AJ93" s="158" t="str">
        <f t="shared" si="9"/>
        <v xml:space="preserve">Poste montage équipement </v>
      </c>
      <c r="AK93" s="154" t="str">
        <f t="shared" si="7"/>
        <v>435</v>
      </c>
      <c r="AL93" s="171">
        <f t="shared" si="10"/>
        <v>5</v>
      </c>
      <c r="AM93" s="168" t="s">
        <v>283</v>
      </c>
      <c r="AN93" s="168" t="s">
        <v>211</v>
      </c>
      <c r="AO93" s="160" t="s">
        <v>411</v>
      </c>
      <c r="AP93" s="111"/>
    </row>
    <row r="94" spans="1:42" s="2" customFormat="1">
      <c r="A94" s="133"/>
      <c r="B94" s="34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Z94" s="12"/>
      <c r="AA94" s="12"/>
      <c r="AB94" s="12"/>
      <c r="AC94" s="18"/>
      <c r="AD94" s="11"/>
      <c r="AE94" s="11"/>
      <c r="AF94" s="11"/>
      <c r="AG94" s="12"/>
      <c r="AH94" s="154"/>
      <c r="AI94" s="157">
        <f t="shared" si="8"/>
        <v>26</v>
      </c>
      <c r="AJ94" s="158" t="str">
        <f t="shared" si="9"/>
        <v xml:space="preserve">Poste montage équipement </v>
      </c>
      <c r="AK94" s="154" t="str">
        <f t="shared" si="7"/>
        <v>436</v>
      </c>
      <c r="AL94" s="171">
        <f t="shared" si="10"/>
        <v>5</v>
      </c>
      <c r="AM94" s="168" t="s">
        <v>96</v>
      </c>
      <c r="AN94" s="168" t="s">
        <v>212</v>
      </c>
      <c r="AO94" s="159" t="s">
        <v>421</v>
      </c>
      <c r="AP94" s="111"/>
    </row>
    <row r="95" spans="1:42" s="2" customFormat="1">
      <c r="A95" s="133"/>
      <c r="B95" s="3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Z95" s="12"/>
      <c r="AA95" s="12"/>
      <c r="AB95" s="12"/>
      <c r="AC95" s="18"/>
      <c r="AD95" s="11"/>
      <c r="AE95" s="11"/>
      <c r="AF95" s="11"/>
      <c r="AG95" s="12"/>
      <c r="AH95" s="154"/>
      <c r="AI95" s="157">
        <f t="shared" si="8"/>
        <v>22</v>
      </c>
      <c r="AJ95" s="158" t="str">
        <f t="shared" si="9"/>
        <v>Postes de stockage n°</v>
      </c>
      <c r="AK95" s="154" t="str">
        <f t="shared" si="7"/>
        <v>437</v>
      </c>
      <c r="AL95" s="171">
        <f t="shared" si="10"/>
        <v>5</v>
      </c>
      <c r="AM95" s="168" t="s">
        <v>274</v>
      </c>
      <c r="AN95" s="168" t="s">
        <v>288</v>
      </c>
      <c r="AO95" s="159" t="s">
        <v>412</v>
      </c>
      <c r="AP95" s="111"/>
    </row>
    <row r="96" spans="1:42" s="2" customFormat="1">
      <c r="A96" s="133"/>
      <c r="B96" s="3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Z96" s="12"/>
      <c r="AA96" s="12"/>
      <c r="AB96" s="12"/>
      <c r="AC96" s="18"/>
      <c r="AD96" s="11"/>
      <c r="AE96" s="11"/>
      <c r="AF96" s="11"/>
      <c r="AG96" s="12"/>
      <c r="AH96" s="154"/>
      <c r="AI96" s="157">
        <f t="shared" si="8"/>
        <v>18</v>
      </c>
      <c r="AJ96" s="158" t="str">
        <f t="shared" si="9"/>
        <v>Poste d'assemblag</v>
      </c>
      <c r="AK96" s="154" t="str">
        <f t="shared" si="7"/>
        <v>439</v>
      </c>
      <c r="AL96" s="171">
        <f t="shared" si="10"/>
        <v>5</v>
      </c>
      <c r="AM96" s="168" t="s">
        <v>275</v>
      </c>
      <c r="AN96" s="168" t="s">
        <v>213</v>
      </c>
      <c r="AO96" s="159" t="s">
        <v>413</v>
      </c>
      <c r="AP96" s="111"/>
    </row>
    <row r="97" spans="1:42" s="2" customFormat="1">
      <c r="A97" s="133"/>
      <c r="B97" s="34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Z97" s="12"/>
      <c r="AA97" s="12"/>
      <c r="AB97" s="12"/>
      <c r="AC97" s="18"/>
      <c r="AD97" s="11"/>
      <c r="AE97" s="11"/>
      <c r="AF97" s="11"/>
      <c r="AG97" s="12"/>
      <c r="AH97" s="154"/>
      <c r="AI97" s="157">
        <f t="shared" si="8"/>
        <v>31</v>
      </c>
      <c r="AJ97" s="158" t="str">
        <f t="shared" si="9"/>
        <v>Table de finition des plancher</v>
      </c>
      <c r="AK97" s="154" t="str">
        <f t="shared" si="7"/>
        <v>450</v>
      </c>
      <c r="AL97" s="171">
        <f t="shared" si="10"/>
        <v>5</v>
      </c>
      <c r="AM97" s="168" t="s">
        <v>282</v>
      </c>
      <c r="AN97" s="168" t="s">
        <v>81</v>
      </c>
      <c r="AO97" s="159" t="s">
        <v>417</v>
      </c>
      <c r="AP97" s="111"/>
    </row>
    <row r="98" spans="1:42" s="2" customFormat="1">
      <c r="A98" s="133"/>
      <c r="B98" s="34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Z98" s="12"/>
      <c r="AA98" s="12"/>
      <c r="AB98" s="12"/>
      <c r="AC98" s="18"/>
      <c r="AD98" s="11"/>
      <c r="AE98" s="11"/>
      <c r="AF98" s="11"/>
      <c r="AG98" s="12"/>
      <c r="AH98" s="154"/>
      <c r="AI98" s="157">
        <f t="shared" si="8"/>
        <v>20</v>
      </c>
      <c r="AJ98" s="158" t="str">
        <f t="shared" si="9"/>
        <v>Transbordeur combin</v>
      </c>
      <c r="AK98" s="154" t="str">
        <f t="shared" si="7"/>
        <v>460</v>
      </c>
      <c r="AL98" s="171">
        <f t="shared" si="10"/>
        <v>5</v>
      </c>
      <c r="AM98" s="168" t="s">
        <v>222</v>
      </c>
      <c r="AN98" s="168" t="s">
        <v>0</v>
      </c>
      <c r="AO98" s="160" t="s">
        <v>422</v>
      </c>
      <c r="AP98" s="111"/>
    </row>
    <row r="99" spans="1:42" s="2" customFormat="1">
      <c r="A99" s="133"/>
      <c r="B99" s="34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Z99" s="12"/>
      <c r="AA99" s="12"/>
      <c r="AB99" s="12"/>
      <c r="AC99" s="18"/>
      <c r="AD99" s="11"/>
      <c r="AE99" s="11"/>
      <c r="AF99" s="11"/>
      <c r="AG99" s="12"/>
      <c r="AH99" s="154"/>
      <c r="AI99" s="157">
        <f t="shared" si="8"/>
        <v>24</v>
      </c>
      <c r="AJ99" s="158" t="str">
        <f t="shared" si="9"/>
        <v>Table assemblage cabine</v>
      </c>
      <c r="AK99" s="154" t="str">
        <f t="shared" si="7"/>
        <v>465</v>
      </c>
      <c r="AL99" s="171">
        <f t="shared" si="10"/>
        <v>5</v>
      </c>
      <c r="AM99" s="168" t="s">
        <v>276</v>
      </c>
      <c r="AN99" s="168" t="s">
        <v>214</v>
      </c>
      <c r="AO99" s="160" t="s">
        <v>423</v>
      </c>
      <c r="AP99" s="111"/>
    </row>
    <row r="100" spans="1:42" s="2" customFormat="1">
      <c r="A100" s="133"/>
      <c r="B100" s="34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Z100" s="12"/>
      <c r="AA100" s="12"/>
      <c r="AB100" s="12"/>
      <c r="AC100" s="18"/>
      <c r="AD100" s="11"/>
      <c r="AE100" s="11"/>
      <c r="AF100" s="11"/>
      <c r="AG100" s="12"/>
      <c r="AH100" s="154"/>
      <c r="AI100" s="157">
        <f t="shared" si="8"/>
        <v>15</v>
      </c>
      <c r="AJ100" s="158" t="str">
        <f t="shared" si="9"/>
        <v>Scie à panneau</v>
      </c>
      <c r="AK100" s="154" t="str">
        <f t="shared" si="7"/>
        <v>481</v>
      </c>
      <c r="AL100" s="171">
        <f t="shared" si="10"/>
        <v>5</v>
      </c>
      <c r="AM100" s="168" t="s">
        <v>46</v>
      </c>
      <c r="AN100" s="168" t="s">
        <v>75</v>
      </c>
      <c r="AO100" s="160" t="s">
        <v>469</v>
      </c>
      <c r="AP100" s="111"/>
    </row>
    <row r="101" spans="1:42" s="2" customFormat="1">
      <c r="A101" s="133"/>
      <c r="B101" s="34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Z101" s="12"/>
      <c r="AA101" s="12"/>
      <c r="AB101" s="12"/>
      <c r="AC101" s="18"/>
      <c r="AD101" s="11"/>
      <c r="AE101" s="11"/>
      <c r="AF101" s="11"/>
      <c r="AG101" s="12"/>
      <c r="AH101" s="154"/>
      <c r="AI101" s="157">
        <f t="shared" si="8"/>
        <v>27</v>
      </c>
      <c r="AJ101" s="158" t="str">
        <f t="shared" si="9"/>
        <v>Convoyeur pas à pas (court</v>
      </c>
      <c r="AK101" s="154" t="str">
        <f t="shared" si="7"/>
        <v>491</v>
      </c>
      <c r="AL101" s="171">
        <f t="shared" si="10"/>
        <v>5</v>
      </c>
      <c r="AM101" s="168" t="s">
        <v>78</v>
      </c>
      <c r="AN101" s="168" t="s">
        <v>156</v>
      </c>
      <c r="AO101" s="160"/>
      <c r="AP101" s="111"/>
    </row>
    <row r="102" spans="1:42" s="2" customFormat="1">
      <c r="A102" s="133"/>
      <c r="B102" s="34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Z102" s="12"/>
      <c r="AA102" s="12"/>
      <c r="AB102" s="12"/>
      <c r="AC102" s="18"/>
      <c r="AD102" s="11"/>
      <c r="AE102" s="11"/>
      <c r="AF102" s="11"/>
      <c r="AG102" s="12"/>
      <c r="AH102" s="154"/>
      <c r="AI102" s="157">
        <f t="shared" si="8"/>
        <v>26</v>
      </c>
      <c r="AJ102" s="158" t="str">
        <f t="shared" si="9"/>
        <v>Convoyeur pas à pas (long</v>
      </c>
      <c r="AK102" s="154" t="str">
        <f t="shared" ref="AK102:AK166" si="11">RIGHT(AM102,AL102-2)</f>
        <v>492</v>
      </c>
      <c r="AL102" s="171">
        <f t="shared" si="10"/>
        <v>5</v>
      </c>
      <c r="AM102" s="168" t="s">
        <v>277</v>
      </c>
      <c r="AN102" s="168" t="s">
        <v>157</v>
      </c>
      <c r="AO102" s="160"/>
      <c r="AP102" s="111"/>
    </row>
    <row r="103" spans="1:42" s="2" customFormat="1">
      <c r="A103" s="133"/>
      <c r="B103" s="34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Z103" s="12"/>
      <c r="AA103" s="12"/>
      <c r="AB103" s="12"/>
      <c r="AC103" s="32"/>
      <c r="AD103" s="12"/>
      <c r="AE103" s="12"/>
      <c r="AF103" s="12"/>
      <c r="AG103" s="12"/>
      <c r="AH103" s="154"/>
      <c r="AI103" s="157">
        <f t="shared" si="8"/>
        <v>19</v>
      </c>
      <c r="AJ103" s="158" t="str">
        <f t="shared" si="9"/>
        <v>Banc de test en ea</v>
      </c>
      <c r="AK103" s="154" t="str">
        <f t="shared" si="11"/>
        <v>495</v>
      </c>
      <c r="AL103" s="171">
        <f t="shared" si="10"/>
        <v>5</v>
      </c>
      <c r="AM103" s="168" t="s">
        <v>155</v>
      </c>
      <c r="AN103" s="168" t="s">
        <v>229</v>
      </c>
      <c r="AO103" s="160"/>
      <c r="AP103" s="111"/>
    </row>
    <row r="104" spans="1:42" s="2" customFormat="1">
      <c r="A104" s="133"/>
      <c r="B104" s="34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Z104" s="12"/>
      <c r="AA104" s="12"/>
      <c r="AB104" s="12"/>
      <c r="AC104" s="32"/>
      <c r="AD104" s="12"/>
      <c r="AE104" s="12"/>
      <c r="AF104" s="12"/>
      <c r="AG104" s="12"/>
      <c r="AH104" s="154"/>
      <c r="AI104" s="157">
        <f t="shared" si="8"/>
        <v>26</v>
      </c>
      <c r="AJ104" s="158" t="str">
        <f t="shared" si="9"/>
        <v>Zone globale Transfert (4</v>
      </c>
      <c r="AK104" s="154" t="str">
        <f t="shared" si="11"/>
        <v>499</v>
      </c>
      <c r="AL104" s="171">
        <f t="shared" si="10"/>
        <v>5</v>
      </c>
      <c r="AM104" s="168" t="s">
        <v>98</v>
      </c>
      <c r="AN104" s="168" t="s">
        <v>215</v>
      </c>
      <c r="AO104" s="160"/>
      <c r="AP104" s="111"/>
    </row>
    <row r="105" spans="1:42" s="2" customFormat="1">
      <c r="A105" s="133"/>
      <c r="B105" s="34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Z105" s="12"/>
      <c r="AA105" s="12"/>
      <c r="AB105" s="12"/>
      <c r="AC105" s="32"/>
      <c r="AD105" s="12"/>
      <c r="AE105" s="12"/>
      <c r="AF105" s="12"/>
      <c r="AG105" s="12"/>
      <c r="AH105" s="154"/>
      <c r="AI105" s="157">
        <f t="shared" si="8"/>
        <v>32</v>
      </c>
      <c r="AJ105" s="158" t="str">
        <f t="shared" si="9"/>
        <v>Passerelle nacelle prépa plafon</v>
      </c>
      <c r="AK105" s="154" t="str">
        <f t="shared" si="11"/>
        <v>500</v>
      </c>
      <c r="AL105" s="171">
        <f t="shared" si="10"/>
        <v>5</v>
      </c>
      <c r="AM105" s="168" t="s">
        <v>339</v>
      </c>
      <c r="AN105" s="168" t="s">
        <v>504</v>
      </c>
      <c r="AO105" s="160"/>
      <c r="AP105" s="111"/>
    </row>
    <row r="106" spans="1:42" s="2" customFormat="1">
      <c r="A106" s="133"/>
      <c r="B106" s="34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Z106" s="12"/>
      <c r="AA106" s="12"/>
      <c r="AB106" s="12"/>
      <c r="AC106" s="32"/>
      <c r="AD106" s="12"/>
      <c r="AE106" s="12"/>
      <c r="AF106" s="12"/>
      <c r="AG106" s="12"/>
      <c r="AH106" s="154"/>
      <c r="AI106" s="157">
        <f t="shared" si="8"/>
        <v>22</v>
      </c>
      <c r="AJ106" s="158" t="str">
        <f t="shared" si="9"/>
        <v>Groupe production A.C</v>
      </c>
      <c r="AK106" s="154" t="str">
        <f t="shared" si="11"/>
        <v>640</v>
      </c>
      <c r="AL106" s="171">
        <f t="shared" si="10"/>
        <v>5</v>
      </c>
      <c r="AM106" s="168" t="s">
        <v>91</v>
      </c>
      <c r="AN106" s="168" t="s">
        <v>505</v>
      </c>
      <c r="AO106" s="160"/>
      <c r="AP106" s="111"/>
    </row>
    <row r="107" spans="1:42" s="2" customFormat="1">
      <c r="A107" s="133"/>
      <c r="B107" s="34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Z107" s="12"/>
      <c r="AA107" s="12"/>
      <c r="AB107" s="12"/>
      <c r="AC107" s="32"/>
      <c r="AD107" s="12"/>
      <c r="AE107" s="12"/>
      <c r="AF107" s="12"/>
      <c r="AG107" s="12"/>
      <c r="AH107" s="154"/>
      <c r="AI107" s="157">
        <f t="shared" si="8"/>
        <v>15</v>
      </c>
      <c r="AJ107" s="158" t="str">
        <f t="shared" si="9"/>
        <v>Compresseur n°</v>
      </c>
      <c r="AK107" s="154" t="str">
        <f t="shared" si="11"/>
        <v>641</v>
      </c>
      <c r="AL107" s="171">
        <f t="shared" si="10"/>
        <v>5</v>
      </c>
      <c r="AM107" s="168" t="s">
        <v>151</v>
      </c>
      <c r="AN107" s="168" t="s">
        <v>158</v>
      </c>
      <c r="AO107" s="160"/>
      <c r="AP107" s="111"/>
    </row>
    <row r="108" spans="1:42" s="2" customFormat="1">
      <c r="A108" s="133"/>
      <c r="B108" s="34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Z108" s="12"/>
      <c r="AA108" s="12"/>
      <c r="AB108" s="12"/>
      <c r="AC108" s="32"/>
      <c r="AD108" s="12"/>
      <c r="AE108" s="12"/>
      <c r="AF108" s="12"/>
      <c r="AG108" s="12"/>
      <c r="AH108" s="154"/>
      <c r="AI108" s="157">
        <f t="shared" si="8"/>
        <v>15</v>
      </c>
      <c r="AJ108" s="158" t="str">
        <f t="shared" si="9"/>
        <v>Compresseur n°</v>
      </c>
      <c r="AK108" s="154" t="str">
        <f t="shared" si="11"/>
        <v>642</v>
      </c>
      <c r="AL108" s="171">
        <f t="shared" si="10"/>
        <v>5</v>
      </c>
      <c r="AM108" s="168" t="s">
        <v>68</v>
      </c>
      <c r="AN108" s="168" t="s">
        <v>159</v>
      </c>
      <c r="AO108" s="160"/>
      <c r="AP108" s="111"/>
    </row>
    <row r="109" spans="1:42" s="2" customFormat="1">
      <c r="A109" s="133"/>
      <c r="B109" s="34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Z109" s="12"/>
      <c r="AA109" s="12"/>
      <c r="AB109" s="12"/>
      <c r="AC109" s="32"/>
      <c r="AD109" s="12"/>
      <c r="AE109" s="12"/>
      <c r="AF109" s="12"/>
      <c r="AG109" s="12"/>
      <c r="AH109" s="154"/>
      <c r="AI109" s="157">
        <f t="shared" si="8"/>
        <v>24</v>
      </c>
      <c r="AJ109" s="158" t="str">
        <f t="shared" si="9"/>
        <v>Déshumidificateur KAESE</v>
      </c>
      <c r="AK109" s="154" t="str">
        <f t="shared" si="11"/>
        <v>643</v>
      </c>
      <c r="AL109" s="171">
        <f t="shared" si="10"/>
        <v>5</v>
      </c>
      <c r="AM109" s="168" t="s">
        <v>278</v>
      </c>
      <c r="AN109" s="168" t="s">
        <v>435</v>
      </c>
      <c r="AO109" s="160"/>
      <c r="AP109" s="111"/>
    </row>
    <row r="110" spans="1:42" s="2" customFormat="1">
      <c r="A110" s="133"/>
      <c r="B110" s="34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Z110" s="12"/>
      <c r="AA110" s="12"/>
      <c r="AB110" s="12"/>
      <c r="AC110" s="32"/>
      <c r="AD110" s="12"/>
      <c r="AE110" s="12"/>
      <c r="AF110" s="12"/>
      <c r="AG110" s="12"/>
      <c r="AH110" s="154"/>
      <c r="AI110" s="157">
        <f t="shared" si="8"/>
        <v>25</v>
      </c>
      <c r="AJ110" s="158" t="str">
        <f t="shared" si="9"/>
        <v>Séparateur d'huile KAESE</v>
      </c>
      <c r="AK110" s="154" t="str">
        <f t="shared" si="11"/>
        <v>644</v>
      </c>
      <c r="AL110" s="171">
        <f t="shared" si="10"/>
        <v>5</v>
      </c>
      <c r="AM110" s="168" t="s">
        <v>74</v>
      </c>
      <c r="AN110" s="168" t="s">
        <v>436</v>
      </c>
      <c r="AO110" s="160"/>
      <c r="AP110" s="111"/>
    </row>
    <row r="111" spans="1:42" s="2" customFormat="1">
      <c r="A111" s="133"/>
      <c r="B111" s="34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Z111" s="12"/>
      <c r="AA111" s="12"/>
      <c r="AB111" s="12"/>
      <c r="AC111" s="32"/>
      <c r="AD111" s="12"/>
      <c r="AE111" s="12"/>
      <c r="AF111" s="12"/>
      <c r="AG111" s="12"/>
      <c r="AH111" s="154"/>
      <c r="AI111" s="157">
        <f t="shared" si="8"/>
        <v>17</v>
      </c>
      <c r="AJ111" s="158" t="str">
        <f t="shared" si="9"/>
        <v>FAMILLE : R.U.S.</v>
      </c>
      <c r="AK111" s="154" t="str">
        <f t="shared" si="11"/>
        <v>660</v>
      </c>
      <c r="AL111" s="171">
        <f t="shared" si="10"/>
        <v>5</v>
      </c>
      <c r="AM111" s="168" t="s">
        <v>239</v>
      </c>
      <c r="AN111" s="168" t="s">
        <v>320</v>
      </c>
      <c r="AO111" s="160"/>
      <c r="AP111" s="111"/>
    </row>
    <row r="112" spans="1:42" s="2" customFormat="1">
      <c r="A112" s="133"/>
      <c r="B112" s="34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Z112" s="12"/>
      <c r="AA112" s="12"/>
      <c r="AB112" s="12"/>
      <c r="AC112" s="32"/>
      <c r="AD112" s="12"/>
      <c r="AE112" s="12"/>
      <c r="AF112" s="12"/>
      <c r="AG112" s="12"/>
      <c r="AH112" s="154"/>
      <c r="AI112" s="157">
        <f t="shared" si="8"/>
        <v>24</v>
      </c>
      <c r="AJ112" s="158" t="str">
        <f t="shared" si="9"/>
        <v>Manipulateur de cloison</v>
      </c>
      <c r="AK112" s="154" t="str">
        <f t="shared" si="11"/>
        <v>660-MAN-470</v>
      </c>
      <c r="AL112" s="171">
        <f t="shared" si="10"/>
        <v>13</v>
      </c>
      <c r="AM112" s="167" t="s">
        <v>112</v>
      </c>
      <c r="AN112" s="167" t="s">
        <v>196</v>
      </c>
      <c r="AO112" s="160"/>
      <c r="AP112" s="111"/>
    </row>
    <row r="113" spans="1:42" s="2" customFormat="1">
      <c r="A113" s="133"/>
      <c r="B113" s="34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Z113" s="12"/>
      <c r="AA113" s="12"/>
      <c r="AB113" s="12"/>
      <c r="AC113" s="32"/>
      <c r="AD113" s="12"/>
      <c r="AE113" s="12"/>
      <c r="AF113" s="12"/>
      <c r="AG113" s="12"/>
      <c r="AH113" s="154"/>
      <c r="AI113" s="157">
        <f t="shared" si="8"/>
        <v>25</v>
      </c>
      <c r="AJ113" s="158" t="str">
        <f t="shared" si="9"/>
        <v>Manipulateurs de plafond</v>
      </c>
      <c r="AK113" s="154" t="str">
        <f t="shared" si="11"/>
        <v>660-MAN-482</v>
      </c>
      <c r="AL113" s="171">
        <f t="shared" si="10"/>
        <v>13</v>
      </c>
      <c r="AM113" s="168" t="s">
        <v>161</v>
      </c>
      <c r="AN113" s="168" t="s">
        <v>20</v>
      </c>
      <c r="AO113" s="160"/>
      <c r="AP113" s="111"/>
    </row>
    <row r="114" spans="1:42" s="2" customFormat="1">
      <c r="A114" s="133"/>
      <c r="B114" s="34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Z114" s="12"/>
      <c r="AA114" s="12"/>
      <c r="AB114" s="12"/>
      <c r="AC114" s="32"/>
      <c r="AD114" s="12"/>
      <c r="AE114" s="12"/>
      <c r="AF114" s="12"/>
      <c r="AG114" s="12"/>
      <c r="AH114" s="154"/>
      <c r="AI114" s="157">
        <f t="shared" si="8"/>
        <v>25</v>
      </c>
      <c r="AJ114" s="158" t="str">
        <f t="shared" si="9"/>
        <v>Manipulateur des support</v>
      </c>
      <c r="AK114" s="154" t="str">
        <f t="shared" si="11"/>
        <v>660-MAN-720</v>
      </c>
      <c r="AL114" s="171">
        <f t="shared" si="10"/>
        <v>13</v>
      </c>
      <c r="AM114" s="168" t="s">
        <v>162</v>
      </c>
      <c r="AN114" s="168" t="s">
        <v>195</v>
      </c>
      <c r="AO114" s="160"/>
      <c r="AP114" s="111"/>
    </row>
    <row r="115" spans="1:42" s="2" customFormat="1">
      <c r="A115" s="133"/>
      <c r="B115" s="34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Z115" s="12"/>
      <c r="AA115" s="12"/>
      <c r="AB115" s="12"/>
      <c r="AC115" s="32"/>
      <c r="AD115" s="12"/>
      <c r="AE115" s="12"/>
      <c r="AF115" s="12"/>
      <c r="AG115" s="12"/>
      <c r="AH115" s="154"/>
      <c r="AI115" s="157">
        <f t="shared" si="8"/>
        <v>23</v>
      </c>
      <c r="AJ115" s="158" t="str">
        <f t="shared" si="9"/>
        <v>Monte charge 3 niveaux</v>
      </c>
      <c r="AK115" s="154" t="str">
        <f t="shared" si="11"/>
        <v>660-MTC-610</v>
      </c>
      <c r="AL115" s="171">
        <f t="shared" si="10"/>
        <v>13</v>
      </c>
      <c r="AM115" s="168" t="s">
        <v>163</v>
      </c>
      <c r="AN115" s="168" t="s">
        <v>468</v>
      </c>
      <c r="AO115" s="160"/>
      <c r="AP115" s="111"/>
    </row>
    <row r="116" spans="1:42" s="2" customFormat="1">
      <c r="A116" s="133"/>
      <c r="B116" s="34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Z116" s="12"/>
      <c r="AA116" s="12"/>
      <c r="AB116" s="12"/>
      <c r="AC116" s="32"/>
      <c r="AD116" s="12"/>
      <c r="AE116" s="12"/>
      <c r="AF116" s="12"/>
      <c r="AG116" s="12"/>
      <c r="AH116" s="154"/>
      <c r="AI116" s="157">
        <f t="shared" si="8"/>
        <v>22</v>
      </c>
      <c r="AJ116" s="158" t="str">
        <f t="shared" si="9"/>
        <v>Monte charge 2 niveau</v>
      </c>
      <c r="AK116" s="154" t="str">
        <f t="shared" si="11"/>
        <v>660-MTC-620</v>
      </c>
      <c r="AL116" s="171">
        <f t="shared" si="10"/>
        <v>13</v>
      </c>
      <c r="AM116" s="168" t="s">
        <v>164</v>
      </c>
      <c r="AN116" s="168" t="s">
        <v>506</v>
      </c>
      <c r="AO116" s="160"/>
      <c r="AP116" s="111"/>
    </row>
    <row r="117" spans="1:42" s="2" customFormat="1">
      <c r="A117" s="133"/>
      <c r="B117" s="34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Z117" s="12"/>
      <c r="AA117" s="12"/>
      <c r="AB117" s="12"/>
      <c r="AC117" s="32"/>
      <c r="AD117" s="12"/>
      <c r="AE117" s="12"/>
      <c r="AF117" s="12"/>
      <c r="AG117" s="12"/>
      <c r="AH117" s="154"/>
      <c r="AI117" s="157">
        <f t="shared" si="8"/>
        <v>20</v>
      </c>
      <c r="AJ117" s="158" t="str">
        <f t="shared" si="9"/>
        <v>Pont roulant 3200 K</v>
      </c>
      <c r="AK117" s="154" t="str">
        <f t="shared" si="11"/>
        <v>660-PON-630</v>
      </c>
      <c r="AL117" s="171">
        <f t="shared" si="10"/>
        <v>13</v>
      </c>
      <c r="AM117" s="168" t="s">
        <v>165</v>
      </c>
      <c r="AN117" s="168" t="s">
        <v>507</v>
      </c>
      <c r="AO117" s="160"/>
      <c r="AP117" s="111"/>
    </row>
    <row r="118" spans="1:42" s="2" customFormat="1">
      <c r="A118" s="133"/>
      <c r="B118" s="34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Z118" s="12"/>
      <c r="AA118" s="12"/>
      <c r="AB118" s="12"/>
      <c r="AC118" s="32"/>
      <c r="AD118" s="12"/>
      <c r="AE118" s="12"/>
      <c r="AF118" s="12"/>
      <c r="AG118" s="12"/>
      <c r="AH118" s="154"/>
      <c r="AI118" s="157">
        <f t="shared" si="8"/>
        <v>34</v>
      </c>
      <c r="AJ118" s="158" t="str">
        <f t="shared" si="9"/>
        <v>Palan sur potence tournante 2500K</v>
      </c>
      <c r="AK118" s="154" t="str">
        <f t="shared" si="11"/>
        <v>660-POT- 631</v>
      </c>
      <c r="AL118" s="171">
        <f t="shared" si="10"/>
        <v>14</v>
      </c>
      <c r="AM118" s="168" t="s">
        <v>300</v>
      </c>
      <c r="AN118" s="168" t="s">
        <v>508</v>
      </c>
      <c r="AO118" s="160"/>
      <c r="AP118" s="111"/>
    </row>
    <row r="119" spans="1:42" s="2" customFormat="1">
      <c r="A119" s="133"/>
      <c r="B119" s="34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Z119" s="12"/>
      <c r="AA119" s="12"/>
      <c r="AB119" s="12"/>
      <c r="AC119" s="32"/>
      <c r="AD119" s="12"/>
      <c r="AE119" s="12"/>
      <c r="AF119" s="12"/>
      <c r="AG119" s="12"/>
      <c r="AH119" s="154"/>
      <c r="AI119" s="157">
        <f t="shared" si="8"/>
        <v>17</v>
      </c>
      <c r="AJ119" s="158" t="str">
        <f t="shared" si="9"/>
        <v>Portails CLOTURE</v>
      </c>
      <c r="AK119" s="154" t="str">
        <f t="shared" si="11"/>
        <v>660-PRT-651</v>
      </c>
      <c r="AL119" s="171">
        <f t="shared" si="10"/>
        <v>13</v>
      </c>
      <c r="AM119" s="168" t="s">
        <v>166</v>
      </c>
      <c r="AN119" s="168" t="s">
        <v>285</v>
      </c>
      <c r="AO119" s="160"/>
      <c r="AP119" s="111"/>
    </row>
    <row r="120" spans="1:42" s="2" customFormat="1">
      <c r="A120" s="133"/>
      <c r="B120" s="34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Z120" s="12"/>
      <c r="AA120" s="12"/>
      <c r="AB120" s="12"/>
      <c r="AC120" s="32"/>
      <c r="AD120" s="12"/>
      <c r="AE120" s="12"/>
      <c r="AF120" s="12"/>
      <c r="AG120" s="12"/>
      <c r="AH120" s="154"/>
      <c r="AI120" s="157">
        <f t="shared" si="8"/>
        <v>20</v>
      </c>
      <c r="AJ120" s="158" t="str">
        <f t="shared" si="9"/>
        <v>Portails PRODUCTION</v>
      </c>
      <c r="AK120" s="154" t="str">
        <f t="shared" si="11"/>
        <v>660-PRT-652</v>
      </c>
      <c r="AL120" s="171">
        <f t="shared" si="10"/>
        <v>13</v>
      </c>
      <c r="AM120" s="168" t="s">
        <v>265</v>
      </c>
      <c r="AN120" s="168" t="s">
        <v>138</v>
      </c>
      <c r="AO120" s="160"/>
      <c r="AP120" s="111"/>
    </row>
    <row r="121" spans="1:42" s="2" customFormat="1">
      <c r="A121" s="133"/>
      <c r="B121" s="34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Z121" s="12"/>
      <c r="AA121" s="12"/>
      <c r="AB121" s="12"/>
      <c r="AC121" s="32"/>
      <c r="AD121" s="12"/>
      <c r="AE121" s="12"/>
      <c r="AF121" s="12"/>
      <c r="AG121" s="12"/>
      <c r="AH121" s="154"/>
      <c r="AI121" s="157">
        <f t="shared" si="8"/>
        <v>20</v>
      </c>
      <c r="AJ121" s="158" t="str">
        <f t="shared" si="9"/>
        <v>Portails EXPEDITION</v>
      </c>
      <c r="AK121" s="154" t="str">
        <f t="shared" si="11"/>
        <v>660-PRT-653</v>
      </c>
      <c r="AL121" s="171">
        <f t="shared" si="10"/>
        <v>13</v>
      </c>
      <c r="AM121" s="168" t="s">
        <v>509</v>
      </c>
      <c r="AN121" s="168" t="s">
        <v>186</v>
      </c>
      <c r="AO121" s="160"/>
      <c r="AP121" s="111"/>
    </row>
    <row r="122" spans="1:42" s="2" customFormat="1">
      <c r="A122" s="133"/>
      <c r="B122" s="34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Z122" s="12"/>
      <c r="AA122" s="12"/>
      <c r="AB122" s="12"/>
      <c r="AC122" s="32"/>
      <c r="AD122" s="12"/>
      <c r="AE122" s="12"/>
      <c r="AF122" s="12"/>
      <c r="AG122" s="12"/>
      <c r="AH122" s="154"/>
      <c r="AI122" s="157">
        <f t="shared" si="8"/>
        <v>19</v>
      </c>
      <c r="AJ122" s="158" t="str">
        <f t="shared" si="9"/>
        <v>Portails RECEPTION</v>
      </c>
      <c r="AK122" s="154" t="str">
        <f t="shared" si="11"/>
        <v>660-PRT-654</v>
      </c>
      <c r="AL122" s="171">
        <f t="shared" si="10"/>
        <v>13</v>
      </c>
      <c r="AM122" s="168" t="s">
        <v>221</v>
      </c>
      <c r="AN122" s="168" t="s">
        <v>187</v>
      </c>
      <c r="AO122" s="160"/>
      <c r="AP122" s="111"/>
    </row>
    <row r="123" spans="1:42" s="2" customFormat="1">
      <c r="A123" s="133"/>
      <c r="B123" s="34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Z123" s="12"/>
      <c r="AA123" s="12"/>
      <c r="AB123" s="12"/>
      <c r="AC123" s="32"/>
      <c r="AD123" s="12"/>
      <c r="AE123" s="12"/>
      <c r="AF123" s="12"/>
      <c r="AG123" s="12"/>
      <c r="AH123" s="154"/>
      <c r="AI123" s="157">
        <f t="shared" si="8"/>
        <v>25</v>
      </c>
      <c r="AJ123" s="158" t="str">
        <f t="shared" si="9"/>
        <v>Porte coulissante accuei</v>
      </c>
      <c r="AK123" s="154" t="str">
        <f t="shared" si="11"/>
        <v>660-PRT-705</v>
      </c>
      <c r="AL123" s="171">
        <f t="shared" si="10"/>
        <v>13</v>
      </c>
      <c r="AM123" s="168" t="s">
        <v>232</v>
      </c>
      <c r="AN123" s="168" t="s">
        <v>317</v>
      </c>
      <c r="AO123" s="160"/>
      <c r="AP123" s="111"/>
    </row>
    <row r="124" spans="1:42" s="2" customFormat="1">
      <c r="A124" s="133"/>
      <c r="B124" s="34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Z124" s="12"/>
      <c r="AA124" s="12"/>
      <c r="AB124" s="12"/>
      <c r="AC124" s="32"/>
      <c r="AD124" s="12"/>
      <c r="AE124" s="12"/>
      <c r="AF124" s="12"/>
      <c r="AG124" s="12"/>
      <c r="AH124" s="154"/>
      <c r="AI124" s="157">
        <f t="shared" si="8"/>
        <v>14</v>
      </c>
      <c r="AJ124" s="158" t="str">
        <f t="shared" si="9"/>
        <v>FAMILLE : O.P</v>
      </c>
      <c r="AK124" s="154" t="str">
        <f t="shared" si="11"/>
        <v>661</v>
      </c>
      <c r="AL124" s="171">
        <f t="shared" si="10"/>
        <v>5</v>
      </c>
      <c r="AM124" s="167" t="s">
        <v>238</v>
      </c>
      <c r="AN124" s="167" t="s">
        <v>321</v>
      </c>
      <c r="AO124" s="160"/>
      <c r="AP124" s="111"/>
    </row>
    <row r="125" spans="1:42" s="2" customFormat="1">
      <c r="A125" s="133"/>
      <c r="B125" s="34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Z125" s="12"/>
      <c r="AA125" s="12"/>
      <c r="AB125" s="12"/>
      <c r="AC125" s="32"/>
      <c r="AD125" s="12"/>
      <c r="AE125" s="12"/>
      <c r="AF125" s="12"/>
      <c r="AG125" s="12"/>
      <c r="AH125" s="154"/>
      <c r="AI125" s="157">
        <f t="shared" si="8"/>
        <v>23</v>
      </c>
      <c r="AJ125" s="158" t="str">
        <f t="shared" si="9"/>
        <v>FAMILLE : TRANSPALETTE</v>
      </c>
      <c r="AK125" s="154" t="str">
        <f t="shared" si="11"/>
        <v>670</v>
      </c>
      <c r="AL125" s="171">
        <f t="shared" si="10"/>
        <v>5</v>
      </c>
      <c r="AM125" s="168" t="s">
        <v>267</v>
      </c>
      <c r="AN125" s="168" t="s">
        <v>322</v>
      </c>
      <c r="AO125" s="160"/>
      <c r="AP125" s="111"/>
    </row>
    <row r="126" spans="1:42" s="2" customFormat="1">
      <c r="A126" s="133"/>
      <c r="B126" s="34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Z126" s="12"/>
      <c r="AA126" s="12"/>
      <c r="AB126" s="12"/>
      <c r="AC126" s="32"/>
      <c r="AD126" s="12"/>
      <c r="AE126" s="12"/>
      <c r="AF126" s="12"/>
      <c r="AG126" s="12"/>
      <c r="AH126" s="154"/>
      <c r="AI126" s="157">
        <f t="shared" si="8"/>
        <v>25</v>
      </c>
      <c r="AJ126" s="158" t="str">
        <f t="shared" si="9"/>
        <v>FAMILLE : CHARIOT USINAG</v>
      </c>
      <c r="AK126" s="154" t="str">
        <f t="shared" si="11"/>
        <v>671</v>
      </c>
      <c r="AL126" s="171">
        <f t="shared" si="10"/>
        <v>5</v>
      </c>
      <c r="AM126" s="168" t="s">
        <v>128</v>
      </c>
      <c r="AN126" s="168" t="s">
        <v>443</v>
      </c>
      <c r="AO126" s="160"/>
      <c r="AP126" s="111"/>
    </row>
    <row r="127" spans="1:42" s="2" customFormat="1">
      <c r="A127" s="133"/>
      <c r="B127" s="34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Z127" s="12"/>
      <c r="AA127" s="12"/>
      <c r="AB127" s="12"/>
      <c r="AC127" s="32"/>
      <c r="AD127" s="12"/>
      <c r="AE127" s="12"/>
      <c r="AF127" s="12"/>
      <c r="AG127" s="12"/>
      <c r="AH127" s="154"/>
      <c r="AI127" s="157">
        <f t="shared" si="8"/>
        <v>23</v>
      </c>
      <c r="AJ127" s="158" t="str">
        <f t="shared" si="9"/>
        <v>FAMILLE : PLATEAU FACE</v>
      </c>
      <c r="AK127" s="154" t="str">
        <f t="shared" si="11"/>
        <v>672</v>
      </c>
      <c r="AL127" s="171">
        <f t="shared" si="10"/>
        <v>5</v>
      </c>
      <c r="AM127" s="168" t="s">
        <v>168</v>
      </c>
      <c r="AN127" s="168" t="s">
        <v>510</v>
      </c>
      <c r="AO127" s="160"/>
      <c r="AP127" s="111"/>
    </row>
    <row r="128" spans="1:42" s="2" customFormat="1">
      <c r="A128" s="133"/>
      <c r="B128" s="34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Z128" s="12"/>
      <c r="AA128" s="12"/>
      <c r="AB128" s="12"/>
      <c r="AC128" s="32"/>
      <c r="AD128" s="12"/>
      <c r="AE128" s="12"/>
      <c r="AF128" s="12"/>
      <c r="AG128" s="12"/>
      <c r="AH128" s="154"/>
      <c r="AI128" s="157">
        <f t="shared" si="8"/>
        <v>18</v>
      </c>
      <c r="AJ128" s="158" t="str">
        <f t="shared" si="9"/>
        <v>FAMILLE : LOCATIO</v>
      </c>
      <c r="AK128" s="154" t="str">
        <f t="shared" si="11"/>
        <v>673</v>
      </c>
      <c r="AL128" s="171">
        <f t="shared" si="10"/>
        <v>5</v>
      </c>
      <c r="AM128" s="168" t="s">
        <v>101</v>
      </c>
      <c r="AN128" s="168" t="s">
        <v>455</v>
      </c>
      <c r="AO128" s="160"/>
      <c r="AP128" s="111"/>
    </row>
    <row r="129" spans="1:42" s="2" customFormat="1">
      <c r="A129" s="133"/>
      <c r="B129" s="34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Z129" s="12"/>
      <c r="AA129" s="12"/>
      <c r="AB129" s="12"/>
      <c r="AC129" s="32"/>
      <c r="AD129" s="12"/>
      <c r="AE129" s="12"/>
      <c r="AF129" s="12"/>
      <c r="AG129" s="12"/>
      <c r="AH129" s="154"/>
      <c r="AI129" s="157">
        <f t="shared" si="8"/>
        <v>24</v>
      </c>
      <c r="AJ129" s="158" t="str">
        <f t="shared" si="9"/>
        <v>FAMILLE : BENNES DECHET</v>
      </c>
      <c r="AK129" s="154" t="str">
        <f t="shared" si="11"/>
        <v>678</v>
      </c>
      <c r="AL129" s="171">
        <f t="shared" si="10"/>
        <v>5</v>
      </c>
      <c r="AM129" s="168" t="s">
        <v>27</v>
      </c>
      <c r="AN129" s="168" t="s">
        <v>323</v>
      </c>
      <c r="AO129" s="160"/>
      <c r="AP129" s="111"/>
    </row>
    <row r="130" spans="1:42" s="2" customFormat="1">
      <c r="A130" s="133"/>
      <c r="B130" s="34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  <c r="O130" s="34"/>
      <c r="P130" s="34"/>
      <c r="Q130" s="34"/>
      <c r="R130" s="34"/>
      <c r="S130" s="34"/>
      <c r="T130" s="34"/>
      <c r="U130" s="34"/>
      <c r="V130" s="34"/>
      <c r="W130" s="34"/>
      <c r="X130" s="34"/>
      <c r="Z130" s="12"/>
      <c r="AA130" s="12"/>
      <c r="AB130" s="12"/>
      <c r="AC130" s="32"/>
      <c r="AD130" s="12"/>
      <c r="AE130" s="12"/>
      <c r="AF130" s="12"/>
      <c r="AG130" s="12"/>
      <c r="AH130" s="154"/>
      <c r="AI130" s="157">
        <f t="shared" si="8"/>
        <v>21</v>
      </c>
      <c r="AJ130" s="158" t="str">
        <f t="shared" si="9"/>
        <v>FAMILLE : ROBOT EXPE</v>
      </c>
      <c r="AK130" s="154" t="str">
        <f t="shared" si="11"/>
        <v>681</v>
      </c>
      <c r="AL130" s="171">
        <f t="shared" si="10"/>
        <v>5</v>
      </c>
      <c r="AM130" s="168" t="s">
        <v>100</v>
      </c>
      <c r="AN130" s="168" t="s">
        <v>326</v>
      </c>
      <c r="AO130" s="160"/>
      <c r="AP130" s="111"/>
    </row>
    <row r="131" spans="1:42" s="2" customFormat="1">
      <c r="A131" s="133"/>
      <c r="B131" s="34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Z131" s="12"/>
      <c r="AA131" s="12"/>
      <c r="AB131" s="12"/>
      <c r="AC131" s="32"/>
      <c r="AD131" s="12"/>
      <c r="AE131" s="12"/>
      <c r="AF131" s="12"/>
      <c r="AG131" s="12"/>
      <c r="AH131" s="154"/>
      <c r="AI131" s="157">
        <f t="shared" si="8"/>
        <v>26</v>
      </c>
      <c r="AJ131" s="158" t="str">
        <f t="shared" si="9"/>
        <v>FAMILLE : CHARIOT CHANTIE</v>
      </c>
      <c r="AK131" s="154" t="str">
        <f t="shared" si="11"/>
        <v>682</v>
      </c>
      <c r="AL131" s="171">
        <f t="shared" si="10"/>
        <v>5</v>
      </c>
      <c r="AM131" s="168" t="s">
        <v>281</v>
      </c>
      <c r="AN131" s="168" t="s">
        <v>327</v>
      </c>
      <c r="AO131" s="160"/>
      <c r="AP131" s="111"/>
    </row>
    <row r="132" spans="1:42" s="2" customFormat="1">
      <c r="A132" s="133"/>
      <c r="B132" s="34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Z132" s="12"/>
      <c r="AA132" s="12"/>
      <c r="AB132" s="12"/>
      <c r="AC132" s="32"/>
      <c r="AD132" s="12"/>
      <c r="AE132" s="12"/>
      <c r="AF132" s="12"/>
      <c r="AG132" s="12"/>
      <c r="AH132" s="154"/>
      <c r="AI132" s="157">
        <f t="shared" si="8"/>
        <v>29</v>
      </c>
      <c r="AJ132" s="158" t="str">
        <f t="shared" si="9"/>
        <v>Zone de fabrication Huisseri</v>
      </c>
      <c r="AK132" s="154" t="str">
        <f t="shared" si="11"/>
        <v>690</v>
      </c>
      <c r="AL132" s="171">
        <f t="shared" si="10"/>
        <v>5</v>
      </c>
      <c r="AM132" s="168" t="s">
        <v>1</v>
      </c>
      <c r="AN132" s="168" t="s">
        <v>511</v>
      </c>
      <c r="AO132" s="160"/>
      <c r="AP132" s="111"/>
    </row>
    <row r="133" spans="1:42" s="2" customFormat="1">
      <c r="A133" s="133"/>
      <c r="B133" s="34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Z133" s="12"/>
      <c r="AA133" s="12"/>
      <c r="AB133" s="12"/>
      <c r="AC133" s="32"/>
      <c r="AD133" s="12"/>
      <c r="AE133" s="12"/>
      <c r="AF133" s="12"/>
      <c r="AG133" s="12"/>
      <c r="AH133" s="154"/>
      <c r="AI133" s="157">
        <f t="shared" si="8"/>
        <v>23</v>
      </c>
      <c r="AJ133" s="158" t="str">
        <f t="shared" si="9"/>
        <v>Coupe radiale Huisseri</v>
      </c>
      <c r="AK133" s="154" t="str">
        <f t="shared" si="11"/>
        <v>691</v>
      </c>
      <c r="AL133" s="171">
        <f t="shared" si="10"/>
        <v>5</v>
      </c>
      <c r="AM133" s="168" t="s">
        <v>2</v>
      </c>
      <c r="AN133" s="168" t="s">
        <v>512</v>
      </c>
      <c r="AO133" s="160"/>
      <c r="AP133" s="111"/>
    </row>
    <row r="134" spans="1:42" s="2" customFormat="1">
      <c r="A134" s="133"/>
      <c r="B134" s="34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Z134" s="12"/>
      <c r="AA134" s="12"/>
      <c r="AB134" s="12"/>
      <c r="AC134" s="32"/>
      <c r="AD134" s="12"/>
      <c r="AE134" s="12"/>
      <c r="AF134" s="12"/>
      <c r="AG134" s="12"/>
      <c r="AH134" s="154"/>
      <c r="AI134" s="157">
        <f t="shared" si="8"/>
        <v>23</v>
      </c>
      <c r="AJ134" s="158" t="str">
        <f t="shared" si="9"/>
        <v>Perforation 1 Huisseri</v>
      </c>
      <c r="AK134" s="154" t="str">
        <f t="shared" si="11"/>
        <v>692</v>
      </c>
      <c r="AL134" s="171">
        <f t="shared" si="10"/>
        <v>5</v>
      </c>
      <c r="AM134" s="168" t="s">
        <v>513</v>
      </c>
      <c r="AN134" s="168" t="s">
        <v>514</v>
      </c>
      <c r="AO134" s="160"/>
      <c r="AP134" s="111"/>
    </row>
    <row r="135" spans="1:42" s="2" customFormat="1">
      <c r="A135" s="133"/>
      <c r="B135" s="34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Z135" s="12"/>
      <c r="AA135" s="12"/>
      <c r="AB135" s="12"/>
      <c r="AC135" s="32"/>
      <c r="AD135" s="12"/>
      <c r="AE135" s="12"/>
      <c r="AF135" s="12"/>
      <c r="AG135" s="12"/>
      <c r="AH135" s="154"/>
      <c r="AI135" s="157">
        <f t="shared" si="8"/>
        <v>23</v>
      </c>
      <c r="AJ135" s="158" t="str">
        <f t="shared" si="9"/>
        <v>Perforation 2 Huisseri</v>
      </c>
      <c r="AK135" s="154" t="str">
        <f t="shared" si="11"/>
        <v>693</v>
      </c>
      <c r="AL135" s="171">
        <f t="shared" si="10"/>
        <v>5</v>
      </c>
      <c r="AM135" s="168" t="s">
        <v>515</v>
      </c>
      <c r="AN135" s="168" t="s">
        <v>516</v>
      </c>
      <c r="AO135" s="160"/>
      <c r="AP135" s="111"/>
    </row>
    <row r="136" spans="1:42" s="2" customFormat="1">
      <c r="A136" s="133"/>
      <c r="B136" s="34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Z136" s="12"/>
      <c r="AA136" s="12"/>
      <c r="AB136" s="12"/>
      <c r="AC136" s="32"/>
      <c r="AD136" s="12"/>
      <c r="AE136" s="12"/>
      <c r="AF136" s="12"/>
      <c r="AG136" s="12"/>
      <c r="AH136" s="154"/>
      <c r="AI136" s="157">
        <f t="shared" si="8"/>
        <v>28</v>
      </c>
      <c r="AJ136" s="158" t="str">
        <f t="shared" si="9"/>
        <v>Table d'assemblage Huisseri</v>
      </c>
      <c r="AK136" s="154" t="str">
        <f t="shared" si="11"/>
        <v>694</v>
      </c>
      <c r="AL136" s="171">
        <f t="shared" si="10"/>
        <v>5</v>
      </c>
      <c r="AM136" s="168" t="s">
        <v>517</v>
      </c>
      <c r="AN136" s="168" t="s">
        <v>518</v>
      </c>
      <c r="AO136" s="160"/>
      <c r="AP136" s="111"/>
    </row>
    <row r="137" spans="1:42" s="2" customFormat="1">
      <c r="A137" s="133"/>
      <c r="B137" s="34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Z137" s="12"/>
      <c r="AA137" s="12"/>
      <c r="AB137" s="12"/>
      <c r="AC137" s="32"/>
      <c r="AD137" s="12"/>
      <c r="AE137" s="12"/>
      <c r="AF137" s="12"/>
      <c r="AG137" s="12"/>
      <c r="AH137" s="154"/>
      <c r="AI137" s="157">
        <f t="shared" si="8"/>
        <v>24</v>
      </c>
      <c r="AJ137" s="158" t="str">
        <f t="shared" si="9"/>
        <v>Perceuse à colonne gris</v>
      </c>
      <c r="AK137" s="154" t="str">
        <f t="shared" si="11"/>
        <v>695</v>
      </c>
      <c r="AL137" s="171">
        <f t="shared" si="10"/>
        <v>5</v>
      </c>
      <c r="AM137" s="168" t="s">
        <v>142</v>
      </c>
      <c r="AN137" s="168" t="s">
        <v>519</v>
      </c>
      <c r="AO137" s="160"/>
      <c r="AP137" s="111"/>
    </row>
    <row r="138" spans="1:42" s="2" customFormat="1">
      <c r="A138" s="133"/>
      <c r="B138" s="34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  <c r="O138" s="34"/>
      <c r="P138" s="34"/>
      <c r="Q138" s="34"/>
      <c r="R138" s="34"/>
      <c r="S138" s="34"/>
      <c r="T138" s="34"/>
      <c r="U138" s="34"/>
      <c r="V138" s="34"/>
      <c r="W138" s="34"/>
      <c r="X138" s="34"/>
      <c r="Z138" s="12"/>
      <c r="AA138" s="12"/>
      <c r="AB138" s="12"/>
      <c r="AC138" s="32"/>
      <c r="AD138" s="12"/>
      <c r="AE138" s="12"/>
      <c r="AF138" s="12"/>
      <c r="AG138" s="12"/>
      <c r="AH138" s="154"/>
      <c r="AI138" s="157">
        <f t="shared" si="8"/>
        <v>33</v>
      </c>
      <c r="AJ138" s="158" t="str">
        <f t="shared" si="9"/>
        <v>Zone préparation (pas de machine</v>
      </c>
      <c r="AK138" s="154" t="str">
        <f t="shared" si="11"/>
        <v>701</v>
      </c>
      <c r="AL138" s="171">
        <f t="shared" si="10"/>
        <v>5</v>
      </c>
      <c r="AM138" s="168" t="s">
        <v>520</v>
      </c>
      <c r="AN138" s="168" t="s">
        <v>521</v>
      </c>
      <c r="AO138" s="160"/>
      <c r="AP138" s="111"/>
    </row>
    <row r="139" spans="1:42" s="2" customFormat="1">
      <c r="A139" s="133"/>
      <c r="B139" s="34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  <c r="O139" s="34"/>
      <c r="P139" s="34"/>
      <c r="Q139" s="34"/>
      <c r="R139" s="34"/>
      <c r="S139" s="34"/>
      <c r="T139" s="34"/>
      <c r="U139" s="34"/>
      <c r="V139" s="34"/>
      <c r="W139" s="34"/>
      <c r="X139" s="34"/>
      <c r="Z139" s="12"/>
      <c r="AA139" s="12"/>
      <c r="AB139" s="12"/>
      <c r="AC139" s="32"/>
      <c r="AD139" s="12"/>
      <c r="AE139" s="12"/>
      <c r="AF139" s="12"/>
      <c r="AG139" s="12"/>
      <c r="AH139" s="154"/>
      <c r="AI139" s="157">
        <f t="shared" si="8"/>
        <v>43</v>
      </c>
      <c r="AJ139" s="158" t="str">
        <f t="shared" si="9"/>
        <v>Zone pose gros équipements (pas de machine</v>
      </c>
      <c r="AK139" s="154" t="str">
        <f t="shared" si="11"/>
        <v>702</v>
      </c>
      <c r="AL139" s="171">
        <f t="shared" si="10"/>
        <v>5</v>
      </c>
      <c r="AM139" s="168" t="s">
        <v>522</v>
      </c>
      <c r="AN139" s="168" t="s">
        <v>523</v>
      </c>
      <c r="AO139" s="160"/>
      <c r="AP139" s="111"/>
    </row>
    <row r="140" spans="1:42" s="2" customFormat="1">
      <c r="A140" s="133"/>
      <c r="B140" s="34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  <c r="O140" s="34"/>
      <c r="P140" s="34"/>
      <c r="Q140" s="34"/>
      <c r="R140" s="34"/>
      <c r="S140" s="34"/>
      <c r="T140" s="34"/>
      <c r="U140" s="34"/>
      <c r="V140" s="34"/>
      <c r="W140" s="34"/>
      <c r="X140" s="34"/>
      <c r="Z140" s="12"/>
      <c r="AA140" s="12"/>
      <c r="AB140" s="12"/>
      <c r="AC140" s="32"/>
      <c r="AD140" s="33"/>
      <c r="AE140" s="33"/>
      <c r="AF140" s="12"/>
      <c r="AG140" s="12"/>
      <c r="AH140" s="154"/>
      <c r="AI140" s="157">
        <f t="shared" si="8"/>
        <v>30</v>
      </c>
      <c r="AJ140" s="158" t="str">
        <f t="shared" si="9"/>
        <v>Zone test eau (pas de machine</v>
      </c>
      <c r="AK140" s="154" t="str">
        <f t="shared" si="11"/>
        <v>703</v>
      </c>
      <c r="AL140" s="171">
        <f t="shared" si="10"/>
        <v>5</v>
      </c>
      <c r="AM140" s="168" t="s">
        <v>524</v>
      </c>
      <c r="AN140" s="168" t="s">
        <v>525</v>
      </c>
      <c r="AO140" s="160"/>
      <c r="AP140" s="111"/>
    </row>
    <row r="141" spans="1:42" s="2" customFormat="1">
      <c r="A141" s="133"/>
      <c r="B141" s="34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Z141" s="12"/>
      <c r="AA141" s="12"/>
      <c r="AB141" s="12"/>
      <c r="AC141" s="32"/>
      <c r="AD141" s="33"/>
      <c r="AE141" s="33"/>
      <c r="AF141" s="12"/>
      <c r="AG141" s="12"/>
      <c r="AH141" s="154"/>
      <c r="AI141" s="157">
        <f t="shared" si="8"/>
        <v>40</v>
      </c>
      <c r="AJ141" s="158" t="str">
        <f t="shared" si="9"/>
        <v>Zone Finition Emballage (pas de machine</v>
      </c>
      <c r="AK141" s="154" t="str">
        <f t="shared" si="11"/>
        <v>704</v>
      </c>
      <c r="AL141" s="171">
        <f t="shared" si="10"/>
        <v>5</v>
      </c>
      <c r="AM141" s="168" t="s">
        <v>526</v>
      </c>
      <c r="AN141" s="168" t="s">
        <v>527</v>
      </c>
      <c r="AO141" s="160"/>
      <c r="AP141" s="111"/>
    </row>
    <row r="142" spans="1:42" s="2" customFormat="1">
      <c r="A142" s="133"/>
      <c r="B142" s="34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Z142" s="12"/>
      <c r="AA142" s="12"/>
      <c r="AB142" s="12"/>
      <c r="AC142" s="32"/>
      <c r="AD142" s="33"/>
      <c r="AE142" s="33"/>
      <c r="AF142" s="12"/>
      <c r="AG142" s="12"/>
      <c r="AH142" s="154"/>
      <c r="AI142" s="157">
        <f t="shared" si="8"/>
        <v>30</v>
      </c>
      <c r="AJ142" s="158" t="str">
        <f t="shared" si="9"/>
        <v>Zone Chantier (pas de machine</v>
      </c>
      <c r="AK142" s="154" t="str">
        <f t="shared" si="11"/>
        <v>705</v>
      </c>
      <c r="AL142" s="171">
        <f t="shared" si="10"/>
        <v>5</v>
      </c>
      <c r="AM142" s="168" t="s">
        <v>528</v>
      </c>
      <c r="AN142" s="168" t="s">
        <v>529</v>
      </c>
      <c r="AO142" s="160"/>
      <c r="AP142" s="111"/>
    </row>
    <row r="143" spans="1:42" s="2" customFormat="1">
      <c r="A143" s="133"/>
      <c r="B143" s="34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Z143" s="12"/>
      <c r="AA143" s="12"/>
      <c r="AB143" s="12"/>
      <c r="AC143" s="32"/>
      <c r="AD143" s="33"/>
      <c r="AE143" s="33"/>
      <c r="AF143" s="12"/>
      <c r="AG143" s="12"/>
      <c r="AH143" s="154"/>
      <c r="AI143" s="157">
        <f t="shared" si="8"/>
        <v>44</v>
      </c>
      <c r="AJ143" s="158" t="str">
        <f t="shared" si="9"/>
        <v>Zone Atelier de Maintenance (pas de machine</v>
      </c>
      <c r="AK143" s="154" t="str">
        <f t="shared" si="11"/>
        <v>706</v>
      </c>
      <c r="AL143" s="171">
        <f t="shared" si="10"/>
        <v>5</v>
      </c>
      <c r="AM143" s="168" t="s">
        <v>333</v>
      </c>
      <c r="AN143" s="168" t="s">
        <v>332</v>
      </c>
      <c r="AO143" s="160"/>
      <c r="AP143" s="111"/>
    </row>
    <row r="144" spans="1:42" s="2" customFormat="1">
      <c r="A144" s="133"/>
      <c r="B144" s="34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  <c r="O144" s="34"/>
      <c r="P144" s="34"/>
      <c r="Q144" s="34"/>
      <c r="R144" s="34"/>
      <c r="S144" s="34"/>
      <c r="T144" s="34"/>
      <c r="U144" s="34"/>
      <c r="V144" s="34"/>
      <c r="W144" s="34"/>
      <c r="X144" s="34"/>
      <c r="Z144" s="12"/>
      <c r="AA144" s="12"/>
      <c r="AB144" s="12"/>
      <c r="AC144" s="32"/>
      <c r="AD144" s="33"/>
      <c r="AE144" s="33"/>
      <c r="AF144" s="12"/>
      <c r="AG144" s="12"/>
      <c r="AH144" s="154"/>
      <c r="AI144" s="157">
        <f t="shared" si="8"/>
        <v>17</v>
      </c>
      <c r="AJ144" s="158" t="str">
        <f t="shared" si="9"/>
        <v>9 l eau add. (AB</v>
      </c>
      <c r="AK144" s="154" t="str">
        <f t="shared" si="11"/>
        <v>660-EXT-001</v>
      </c>
      <c r="AL144" s="171">
        <f t="shared" si="10"/>
        <v>13</v>
      </c>
      <c r="AM144" s="167" t="s">
        <v>530</v>
      </c>
      <c r="AN144" s="167" t="s">
        <v>531</v>
      </c>
      <c r="AO144" s="160"/>
      <c r="AP144" s="111"/>
    </row>
    <row r="145" spans="1:42" s="2" customFormat="1">
      <c r="A145" s="133"/>
      <c r="B145" s="34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  <c r="O145" s="34"/>
      <c r="P145" s="34"/>
      <c r="Q145" s="34"/>
      <c r="R145" s="34"/>
      <c r="S145" s="34"/>
      <c r="T145" s="34"/>
      <c r="U145" s="34"/>
      <c r="V145" s="34"/>
      <c r="W145" s="34"/>
      <c r="X145" s="34"/>
      <c r="Z145" s="12"/>
      <c r="AA145" s="12"/>
      <c r="AB145" s="12"/>
      <c r="AC145" s="32"/>
      <c r="AD145" s="33"/>
      <c r="AE145" s="33"/>
      <c r="AF145" s="12"/>
      <c r="AG145" s="12"/>
      <c r="AH145" s="154"/>
      <c r="AI145" s="157">
        <f t="shared" si="8"/>
        <v>17</v>
      </c>
      <c r="AJ145" s="158" t="str">
        <f t="shared" si="9"/>
        <v>9 l eau add. (AB</v>
      </c>
      <c r="AK145" s="154" t="str">
        <f t="shared" si="11"/>
        <v>660-EXT-002</v>
      </c>
      <c r="AL145" s="171">
        <f t="shared" si="10"/>
        <v>13</v>
      </c>
      <c r="AM145" s="168" t="s">
        <v>532</v>
      </c>
      <c r="AN145" s="168" t="s">
        <v>531</v>
      </c>
      <c r="AO145" s="160"/>
      <c r="AP145" s="111"/>
    </row>
    <row r="146" spans="1:42" s="2" customFormat="1">
      <c r="A146" s="133"/>
      <c r="B146" s="34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  <c r="O146" s="34"/>
      <c r="P146" s="34"/>
      <c r="Q146" s="34"/>
      <c r="R146" s="34"/>
      <c r="S146" s="34"/>
      <c r="T146" s="34"/>
      <c r="U146" s="34"/>
      <c r="V146" s="34"/>
      <c r="W146" s="34"/>
      <c r="X146" s="34"/>
      <c r="Z146" s="12"/>
      <c r="AA146" s="12"/>
      <c r="AB146" s="12"/>
      <c r="AC146" s="32"/>
      <c r="AD146" s="33"/>
      <c r="AE146" s="33"/>
      <c r="AF146" s="12"/>
      <c r="AG146" s="12"/>
      <c r="AH146" s="154"/>
      <c r="AI146" s="157">
        <f t="shared" si="8"/>
        <v>12</v>
      </c>
      <c r="AJ146" s="158" t="str">
        <f t="shared" si="9"/>
        <v>2 Kg CO2 (B</v>
      </c>
      <c r="AK146" s="154" t="str">
        <f t="shared" si="11"/>
        <v>660-EXT-003</v>
      </c>
      <c r="AL146" s="171">
        <f t="shared" si="10"/>
        <v>13</v>
      </c>
      <c r="AM146" s="168" t="s">
        <v>533</v>
      </c>
      <c r="AN146" s="168" t="s">
        <v>534</v>
      </c>
      <c r="AO146" s="160"/>
      <c r="AP146" s="111"/>
    </row>
    <row r="147" spans="1:42" s="2" customFormat="1">
      <c r="A147" s="133"/>
      <c r="B147" s="34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4"/>
      <c r="Z147" s="12"/>
      <c r="AA147" s="12"/>
      <c r="AB147" s="12"/>
      <c r="AC147" s="32"/>
      <c r="AD147" s="33"/>
      <c r="AE147" s="33"/>
      <c r="AF147" s="12"/>
      <c r="AG147" s="12"/>
      <c r="AH147" s="154"/>
      <c r="AI147" s="157">
        <f t="shared" si="8"/>
        <v>24</v>
      </c>
      <c r="AJ147" s="158" t="str">
        <f t="shared" si="9"/>
        <v>Contrôle lot électricit</v>
      </c>
      <c r="AK147" s="154" t="str">
        <f t="shared" si="11"/>
        <v>660-ELC-003</v>
      </c>
      <c r="AL147" s="171">
        <f t="shared" si="10"/>
        <v>13</v>
      </c>
      <c r="AM147" s="168" t="s">
        <v>535</v>
      </c>
      <c r="AN147" s="168" t="s">
        <v>536</v>
      </c>
      <c r="AO147" s="160"/>
      <c r="AP147" s="111"/>
    </row>
    <row r="148" spans="1:42" s="2" customFormat="1">
      <c r="A148" s="133"/>
      <c r="B148" s="34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  <c r="O148" s="34"/>
      <c r="P148" s="34"/>
      <c r="Q148" s="34"/>
      <c r="R148" s="34"/>
      <c r="S148" s="34"/>
      <c r="T148" s="34"/>
      <c r="U148" s="34"/>
      <c r="V148" s="34"/>
      <c r="W148" s="34"/>
      <c r="X148" s="34"/>
      <c r="Z148" s="12"/>
      <c r="AA148" s="12"/>
      <c r="AB148" s="12"/>
      <c r="AC148" s="32"/>
      <c r="AD148" s="33"/>
      <c r="AE148" s="33"/>
      <c r="AF148" s="12"/>
      <c r="AG148" s="12"/>
      <c r="AH148" s="154"/>
      <c r="AI148" s="157">
        <f t="shared" si="8"/>
        <v>17</v>
      </c>
      <c r="AJ148" s="158" t="str">
        <f t="shared" si="9"/>
        <v>9 l eau add. (AB</v>
      </c>
      <c r="AK148" s="154" t="str">
        <f t="shared" si="11"/>
        <v>660-EXT-004</v>
      </c>
      <c r="AL148" s="171">
        <f t="shared" si="10"/>
        <v>13</v>
      </c>
      <c r="AM148" s="168" t="s">
        <v>537</v>
      </c>
      <c r="AN148" s="168" t="s">
        <v>531</v>
      </c>
      <c r="AO148" s="160"/>
      <c r="AP148" s="111"/>
    </row>
    <row r="149" spans="1:42" s="2" customFormat="1">
      <c r="A149" s="133"/>
      <c r="B149" s="34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4"/>
      <c r="Z149" s="12"/>
      <c r="AA149" s="12"/>
      <c r="AB149" s="12"/>
      <c r="AC149" s="32"/>
      <c r="AD149" s="33"/>
      <c r="AE149" s="33"/>
      <c r="AF149" s="12"/>
      <c r="AG149" s="12"/>
      <c r="AH149" s="154"/>
      <c r="AI149" s="157">
        <f t="shared" si="8"/>
        <v>17</v>
      </c>
      <c r="AJ149" s="158" t="str">
        <f t="shared" si="9"/>
        <v>9 l eau add. (AB</v>
      </c>
      <c r="AK149" s="154" t="str">
        <f t="shared" si="11"/>
        <v>660-EXT-005</v>
      </c>
      <c r="AL149" s="171">
        <f t="shared" si="10"/>
        <v>13</v>
      </c>
      <c r="AM149" s="168" t="s">
        <v>538</v>
      </c>
      <c r="AN149" s="168" t="s">
        <v>531</v>
      </c>
      <c r="AO149" s="160"/>
      <c r="AP149" s="111"/>
    </row>
    <row r="150" spans="1:42" s="2" customFormat="1">
      <c r="A150" s="133"/>
      <c r="B150" s="34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  <c r="O150" s="34"/>
      <c r="P150" s="34"/>
      <c r="Q150" s="34"/>
      <c r="R150" s="34"/>
      <c r="S150" s="34"/>
      <c r="T150" s="34"/>
      <c r="U150" s="34"/>
      <c r="V150" s="34"/>
      <c r="W150" s="34"/>
      <c r="X150" s="34"/>
      <c r="Z150" s="12"/>
      <c r="AA150" s="12"/>
      <c r="AB150" s="12"/>
      <c r="AC150" s="32"/>
      <c r="AD150" s="33"/>
      <c r="AE150" s="33"/>
      <c r="AF150" s="12"/>
      <c r="AG150" s="12"/>
      <c r="AH150" s="154"/>
      <c r="AI150" s="157">
        <f t="shared" ref="AI150:AI213" si="12">LEN(AN150)</f>
        <v>17</v>
      </c>
      <c r="AJ150" s="158" t="str">
        <f t="shared" ref="AJ150:AJ213" si="13">LEFT(AN150,AI150-1)</f>
        <v>9 l eau add. (AB</v>
      </c>
      <c r="AK150" s="154" t="str">
        <f t="shared" si="11"/>
        <v>660-EXT-006</v>
      </c>
      <c r="AL150" s="171">
        <f t="shared" si="10"/>
        <v>13</v>
      </c>
      <c r="AM150" s="168" t="s">
        <v>539</v>
      </c>
      <c r="AN150" s="168" t="s">
        <v>531</v>
      </c>
      <c r="AO150" s="160"/>
      <c r="AP150" s="111"/>
    </row>
    <row r="151" spans="1:42" s="2" customFormat="1">
      <c r="A151" s="133"/>
      <c r="B151" s="34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Z151" s="12"/>
      <c r="AA151" s="12"/>
      <c r="AB151" s="12"/>
      <c r="AC151" s="32"/>
      <c r="AD151" s="33"/>
      <c r="AE151" s="33"/>
      <c r="AF151" s="12"/>
      <c r="AG151" s="12"/>
      <c r="AH151" s="154"/>
      <c r="AI151" s="157">
        <f t="shared" si="12"/>
        <v>17</v>
      </c>
      <c r="AJ151" s="158" t="str">
        <f t="shared" si="13"/>
        <v>9 l eau add. (AB</v>
      </c>
      <c r="AK151" s="154" t="str">
        <f t="shared" si="11"/>
        <v>660-EXT-007</v>
      </c>
      <c r="AL151" s="171">
        <f t="shared" si="10"/>
        <v>13</v>
      </c>
      <c r="AM151" s="168" t="s">
        <v>540</v>
      </c>
      <c r="AN151" s="168" t="s">
        <v>531</v>
      </c>
      <c r="AO151" s="160"/>
      <c r="AP151" s="111"/>
    </row>
    <row r="152" spans="1:42" s="2" customFormat="1">
      <c r="A152" s="133"/>
      <c r="B152" s="34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Z152" s="12"/>
      <c r="AA152" s="12"/>
      <c r="AB152" s="12"/>
      <c r="AC152" s="32"/>
      <c r="AD152" s="33"/>
      <c r="AE152" s="33"/>
      <c r="AF152" s="12"/>
      <c r="AG152" s="12"/>
      <c r="AH152" s="154"/>
      <c r="AI152" s="157">
        <f t="shared" si="12"/>
        <v>17</v>
      </c>
      <c r="AJ152" s="158" t="str">
        <f t="shared" si="13"/>
        <v>9 Kg Poudre (ABC</v>
      </c>
      <c r="AK152" s="154" t="str">
        <f t="shared" si="11"/>
        <v>660-EXT-008</v>
      </c>
      <c r="AL152" s="171">
        <f t="shared" ref="AL152:AL205" si="14">LEN(AM152)</f>
        <v>13</v>
      </c>
      <c r="AM152" s="168" t="s">
        <v>541</v>
      </c>
      <c r="AN152" s="168" t="s">
        <v>324</v>
      </c>
      <c r="AO152" s="160"/>
      <c r="AP152" s="111"/>
    </row>
    <row r="153" spans="1:42" s="2" customFormat="1">
      <c r="A153" s="133"/>
      <c r="B153" s="34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Z153" s="12"/>
      <c r="AA153" s="12"/>
      <c r="AB153" s="12"/>
      <c r="AC153" s="32"/>
      <c r="AD153" s="33"/>
      <c r="AE153" s="33"/>
      <c r="AF153" s="12"/>
      <c r="AG153" s="12"/>
      <c r="AH153" s="154"/>
      <c r="AI153" s="157">
        <f t="shared" si="12"/>
        <v>17</v>
      </c>
      <c r="AJ153" s="158" t="str">
        <f t="shared" si="13"/>
        <v>6 l eau add. (AB</v>
      </c>
      <c r="AK153" s="154" t="str">
        <f t="shared" si="11"/>
        <v>660-EXT-009</v>
      </c>
      <c r="AL153" s="171">
        <f t="shared" si="14"/>
        <v>13</v>
      </c>
      <c r="AM153" s="168" t="s">
        <v>542</v>
      </c>
      <c r="AN153" s="168" t="s">
        <v>543</v>
      </c>
      <c r="AO153" s="160"/>
      <c r="AP153" s="111"/>
    </row>
    <row r="154" spans="1:42" s="2" customFormat="1">
      <c r="A154" s="133"/>
      <c r="B154" s="34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Z154" s="12"/>
      <c r="AA154" s="12"/>
      <c r="AB154" s="12"/>
      <c r="AC154" s="32"/>
      <c r="AD154" s="33"/>
      <c r="AE154" s="33"/>
      <c r="AF154" s="12"/>
      <c r="AG154" s="12"/>
      <c r="AH154" s="154"/>
      <c r="AI154" s="157">
        <f t="shared" si="12"/>
        <v>17</v>
      </c>
      <c r="AJ154" s="158" t="str">
        <f t="shared" si="13"/>
        <v>6 l eau add. (AB</v>
      </c>
      <c r="AK154" s="154" t="str">
        <f t="shared" si="11"/>
        <v>660-EXT-010</v>
      </c>
      <c r="AL154" s="171">
        <f t="shared" si="14"/>
        <v>13</v>
      </c>
      <c r="AM154" s="168" t="s">
        <v>544</v>
      </c>
      <c r="AN154" s="168" t="s">
        <v>543</v>
      </c>
      <c r="AO154" s="160"/>
      <c r="AP154" s="111"/>
    </row>
    <row r="155" spans="1:42" s="2" customFormat="1">
      <c r="A155" s="133"/>
      <c r="B155" s="34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Z155" s="12"/>
      <c r="AA155" s="12"/>
      <c r="AB155" s="12"/>
      <c r="AC155" s="32"/>
      <c r="AD155" s="33"/>
      <c r="AE155" s="33"/>
      <c r="AF155" s="12"/>
      <c r="AG155" s="12"/>
      <c r="AH155" s="154"/>
      <c r="AI155" s="157">
        <f t="shared" si="12"/>
        <v>17</v>
      </c>
      <c r="AJ155" s="158" t="str">
        <f t="shared" si="13"/>
        <v>9 l eau add. (AB</v>
      </c>
      <c r="AK155" s="154" t="str">
        <f t="shared" si="11"/>
        <v>660-EXT-011</v>
      </c>
      <c r="AL155" s="171">
        <f t="shared" si="14"/>
        <v>13</v>
      </c>
      <c r="AM155" s="168" t="s">
        <v>545</v>
      </c>
      <c r="AN155" s="168" t="s">
        <v>531</v>
      </c>
      <c r="AO155" s="160"/>
      <c r="AP155" s="111"/>
    </row>
    <row r="156" spans="1:42" s="2" customFormat="1">
      <c r="A156" s="133"/>
      <c r="B156" s="34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Z156" s="12"/>
      <c r="AA156" s="12"/>
      <c r="AB156" s="12"/>
      <c r="AC156" s="32"/>
      <c r="AD156" s="33"/>
      <c r="AE156" s="33"/>
      <c r="AF156" s="12"/>
      <c r="AG156" s="12"/>
      <c r="AH156" s="154"/>
      <c r="AI156" s="157">
        <f t="shared" si="12"/>
        <v>17</v>
      </c>
      <c r="AJ156" s="158" t="str">
        <f t="shared" si="13"/>
        <v>9 l eau add. (AB</v>
      </c>
      <c r="AK156" s="154" t="str">
        <f t="shared" si="11"/>
        <v>660-EXT-012</v>
      </c>
      <c r="AL156" s="171">
        <f t="shared" si="14"/>
        <v>13</v>
      </c>
      <c r="AM156" s="168" t="s">
        <v>546</v>
      </c>
      <c r="AN156" s="168" t="s">
        <v>531</v>
      </c>
      <c r="AO156" s="160"/>
      <c r="AP156" s="111"/>
    </row>
    <row r="157" spans="1:42" s="2" customFormat="1">
      <c r="A157" s="133"/>
      <c r="B157" s="34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Z157" s="12"/>
      <c r="AA157" s="12"/>
      <c r="AB157" s="12"/>
      <c r="AC157" s="32"/>
      <c r="AD157" s="33"/>
      <c r="AE157" s="33"/>
      <c r="AF157" s="12"/>
      <c r="AG157" s="12"/>
      <c r="AH157" s="154"/>
      <c r="AI157" s="157">
        <f t="shared" si="12"/>
        <v>30</v>
      </c>
      <c r="AJ157" s="158" t="str">
        <f t="shared" si="13"/>
        <v>exticteurs à ajouter à l'étag</v>
      </c>
      <c r="AK157" s="154" t="str">
        <f t="shared" si="11"/>
        <v>660-EXT-013</v>
      </c>
      <c r="AL157" s="171">
        <f t="shared" si="14"/>
        <v>13</v>
      </c>
      <c r="AM157" s="168" t="s">
        <v>547</v>
      </c>
      <c r="AN157" s="168" t="s">
        <v>548</v>
      </c>
      <c r="AO157" s="160"/>
      <c r="AP157" s="111"/>
    </row>
    <row r="158" spans="1:42" s="2" customFormat="1">
      <c r="A158" s="133"/>
      <c r="B158" s="34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Z158" s="12"/>
      <c r="AA158" s="12"/>
      <c r="AB158" s="12"/>
      <c r="AC158" s="32"/>
      <c r="AD158" s="33"/>
      <c r="AE158" s="33"/>
      <c r="AF158" s="12"/>
      <c r="AG158" s="12"/>
      <c r="AH158" s="154"/>
      <c r="AI158" s="157">
        <f t="shared" si="12"/>
        <v>30</v>
      </c>
      <c r="AJ158" s="158" t="str">
        <f t="shared" si="13"/>
        <v>exticteurs à ajouter à l'étag</v>
      </c>
      <c r="AK158" s="154" t="str">
        <f t="shared" si="11"/>
        <v>660-EXT-014</v>
      </c>
      <c r="AL158" s="171">
        <f t="shared" si="14"/>
        <v>13</v>
      </c>
      <c r="AM158" s="168" t="s">
        <v>549</v>
      </c>
      <c r="AN158" s="168" t="s">
        <v>548</v>
      </c>
      <c r="AO158" s="160"/>
      <c r="AP158" s="111"/>
    </row>
    <row r="159" spans="1:42" s="2" customFormat="1">
      <c r="A159" s="133"/>
      <c r="B159" s="3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Z159" s="12"/>
      <c r="AA159" s="12"/>
      <c r="AB159" s="12"/>
      <c r="AC159" s="32"/>
      <c r="AD159" s="33"/>
      <c r="AE159" s="33"/>
      <c r="AF159" s="12"/>
      <c r="AG159" s="12"/>
      <c r="AH159" s="154"/>
      <c r="AI159" s="157">
        <f t="shared" si="12"/>
        <v>30</v>
      </c>
      <c r="AJ159" s="158" t="str">
        <f t="shared" si="13"/>
        <v>exticteurs à ajouter à l'étag</v>
      </c>
      <c r="AK159" s="154" t="str">
        <f t="shared" si="11"/>
        <v>660-EXT-015</v>
      </c>
      <c r="AL159" s="171">
        <f t="shared" si="14"/>
        <v>13</v>
      </c>
      <c r="AM159" s="168" t="s">
        <v>550</v>
      </c>
      <c r="AN159" s="168" t="s">
        <v>548</v>
      </c>
      <c r="AO159" s="160"/>
      <c r="AP159" s="111"/>
    </row>
    <row r="160" spans="1:42" s="2" customFormat="1">
      <c r="A160" s="133"/>
      <c r="B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Z160" s="12"/>
      <c r="AA160" s="12"/>
      <c r="AB160" s="12"/>
      <c r="AC160" s="32"/>
      <c r="AD160" s="33"/>
      <c r="AE160" s="33"/>
      <c r="AF160" s="12"/>
      <c r="AG160" s="12"/>
      <c r="AH160" s="154"/>
      <c r="AI160" s="157">
        <f t="shared" si="12"/>
        <v>17</v>
      </c>
      <c r="AJ160" s="158" t="str">
        <f t="shared" si="13"/>
        <v>6 l eau add. (AB</v>
      </c>
      <c r="AK160" s="154" t="str">
        <f t="shared" si="11"/>
        <v>660-EXT-016</v>
      </c>
      <c r="AL160" s="171">
        <f t="shared" si="14"/>
        <v>13</v>
      </c>
      <c r="AM160" s="168" t="s">
        <v>551</v>
      </c>
      <c r="AN160" s="168" t="s">
        <v>543</v>
      </c>
      <c r="AO160" s="160"/>
      <c r="AP160" s="111"/>
    </row>
    <row r="161" spans="1:42" s="2" customFormat="1">
      <c r="A161" s="133"/>
      <c r="B161" s="3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Z161" s="12"/>
      <c r="AA161" s="12"/>
      <c r="AB161" s="12"/>
      <c r="AC161" s="32"/>
      <c r="AD161" s="33"/>
      <c r="AE161" s="33"/>
      <c r="AF161" s="12"/>
      <c r="AG161" s="12"/>
      <c r="AH161" s="154"/>
      <c r="AI161" s="157">
        <f t="shared" si="12"/>
        <v>12</v>
      </c>
      <c r="AJ161" s="158" t="str">
        <f t="shared" si="13"/>
        <v>2 Kg CO2 (B</v>
      </c>
      <c r="AK161" s="154" t="str">
        <f t="shared" si="11"/>
        <v>660-EXT-017</v>
      </c>
      <c r="AL161" s="171">
        <f t="shared" si="14"/>
        <v>13</v>
      </c>
      <c r="AM161" s="168" t="s">
        <v>552</v>
      </c>
      <c r="AN161" s="168" t="s">
        <v>534</v>
      </c>
      <c r="AO161" s="160"/>
      <c r="AP161" s="111"/>
    </row>
    <row r="162" spans="1:42" s="2" customFormat="1">
      <c r="A162" s="133"/>
      <c r="B162" s="3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Z162" s="12"/>
      <c r="AA162" s="12"/>
      <c r="AB162" s="12"/>
      <c r="AC162" s="32"/>
      <c r="AD162" s="33"/>
      <c r="AE162" s="33"/>
      <c r="AF162" s="12"/>
      <c r="AG162" s="12"/>
      <c r="AH162" s="154"/>
      <c r="AI162" s="157">
        <f t="shared" si="12"/>
        <v>17</v>
      </c>
      <c r="AJ162" s="158" t="str">
        <f t="shared" si="13"/>
        <v>6 l eau add. (AB</v>
      </c>
      <c r="AK162" s="154" t="str">
        <f t="shared" si="11"/>
        <v>660-EXT-018</v>
      </c>
      <c r="AL162" s="171">
        <f t="shared" si="14"/>
        <v>13</v>
      </c>
      <c r="AM162" s="168" t="s">
        <v>553</v>
      </c>
      <c r="AN162" s="168" t="s">
        <v>543</v>
      </c>
      <c r="AO162" s="160"/>
      <c r="AP162" s="111"/>
    </row>
    <row r="163" spans="1:42" s="2" customFormat="1">
      <c r="A163" s="133"/>
      <c r="B163" s="34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Z163" s="12"/>
      <c r="AA163" s="12"/>
      <c r="AB163" s="12"/>
      <c r="AC163" s="32"/>
      <c r="AD163" s="33"/>
      <c r="AE163" s="33"/>
      <c r="AF163" s="12"/>
      <c r="AG163" s="12"/>
      <c r="AH163" s="154"/>
      <c r="AI163" s="157">
        <f t="shared" si="12"/>
        <v>17</v>
      </c>
      <c r="AJ163" s="158" t="str">
        <f t="shared" si="13"/>
        <v>6 l eau add. (AB</v>
      </c>
      <c r="AK163" s="154" t="str">
        <f t="shared" si="11"/>
        <v>660-EXT-019</v>
      </c>
      <c r="AL163" s="171">
        <f t="shared" si="14"/>
        <v>13</v>
      </c>
      <c r="AM163" s="168" t="s">
        <v>554</v>
      </c>
      <c r="AN163" s="168" t="s">
        <v>543</v>
      </c>
      <c r="AO163" s="160"/>
      <c r="AP163" s="111"/>
    </row>
    <row r="164" spans="1:42" s="2" customFormat="1">
      <c r="A164" s="133"/>
      <c r="B164" s="34"/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Z164" s="12"/>
      <c r="AA164" s="12"/>
      <c r="AB164" s="12"/>
      <c r="AC164" s="32"/>
      <c r="AD164" s="33"/>
      <c r="AE164" s="33"/>
      <c r="AF164" s="12"/>
      <c r="AG164" s="12"/>
      <c r="AH164" s="154"/>
      <c r="AI164" s="157">
        <f t="shared" si="12"/>
        <v>17</v>
      </c>
      <c r="AJ164" s="158" t="str">
        <f t="shared" si="13"/>
        <v>9 l eau add. (AB</v>
      </c>
      <c r="AK164" s="154" t="str">
        <f t="shared" si="11"/>
        <v>660-EXT-020</v>
      </c>
      <c r="AL164" s="171">
        <f t="shared" si="14"/>
        <v>13</v>
      </c>
      <c r="AM164" s="168" t="s">
        <v>555</v>
      </c>
      <c r="AN164" s="168" t="s">
        <v>531</v>
      </c>
      <c r="AO164" s="160"/>
      <c r="AP164" s="111"/>
    </row>
    <row r="165" spans="1:42" s="2" customFormat="1">
      <c r="A165" s="133"/>
      <c r="B165" s="34"/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Z165" s="12"/>
      <c r="AA165" s="12"/>
      <c r="AB165" s="12"/>
      <c r="AC165" s="32"/>
      <c r="AD165" s="33"/>
      <c r="AE165" s="33"/>
      <c r="AF165" s="12"/>
      <c r="AG165" s="12"/>
      <c r="AH165" s="154"/>
      <c r="AI165" s="157">
        <f t="shared" si="12"/>
        <v>17</v>
      </c>
      <c r="AJ165" s="158" t="str">
        <f t="shared" si="13"/>
        <v>9 l eau add. (AB</v>
      </c>
      <c r="AK165" s="154" t="str">
        <f t="shared" si="11"/>
        <v>660-EXT-021</v>
      </c>
      <c r="AL165" s="171">
        <f t="shared" si="14"/>
        <v>13</v>
      </c>
      <c r="AM165" s="168" t="s">
        <v>556</v>
      </c>
      <c r="AN165" s="168" t="s">
        <v>531</v>
      </c>
      <c r="AO165" s="160"/>
      <c r="AP165" s="111"/>
    </row>
    <row r="166" spans="1:42" s="2" customFormat="1">
      <c r="A166" s="133"/>
      <c r="B166" s="34"/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Z166" s="12"/>
      <c r="AA166" s="12"/>
      <c r="AB166" s="12"/>
      <c r="AC166" s="32"/>
      <c r="AD166" s="33"/>
      <c r="AE166" s="33"/>
      <c r="AF166" s="12"/>
      <c r="AG166" s="12"/>
      <c r="AH166" s="154"/>
      <c r="AI166" s="157">
        <f t="shared" si="12"/>
        <v>12</v>
      </c>
      <c r="AJ166" s="158" t="str">
        <f t="shared" si="13"/>
        <v>5 Kg CO2 (B</v>
      </c>
      <c r="AK166" s="154" t="str">
        <f t="shared" si="11"/>
        <v>660-EXT-022</v>
      </c>
      <c r="AL166" s="171">
        <f t="shared" si="14"/>
        <v>13</v>
      </c>
      <c r="AM166" s="168" t="s">
        <v>557</v>
      </c>
      <c r="AN166" s="168" t="s">
        <v>558</v>
      </c>
      <c r="AO166" s="160"/>
      <c r="AP166" s="111"/>
    </row>
    <row r="167" spans="1:42" s="2" customFormat="1">
      <c r="A167" s="133"/>
      <c r="B167" s="34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Z167" s="12"/>
      <c r="AA167" s="12"/>
      <c r="AB167" s="12"/>
      <c r="AC167" s="32"/>
      <c r="AD167" s="33"/>
      <c r="AE167" s="33"/>
      <c r="AF167" s="12"/>
      <c r="AG167" s="12"/>
      <c r="AH167" s="154"/>
      <c r="AI167" s="157">
        <f t="shared" si="12"/>
        <v>17</v>
      </c>
      <c r="AJ167" s="158" t="str">
        <f t="shared" si="13"/>
        <v>9 l eau add. (AB</v>
      </c>
      <c r="AK167" s="154" t="str">
        <f t="shared" ref="AK167:AK220" si="15">RIGHT(AM167,AL167-2)</f>
        <v>660-EXT-023</v>
      </c>
      <c r="AL167" s="171">
        <f t="shared" si="14"/>
        <v>13</v>
      </c>
      <c r="AM167" s="168" t="s">
        <v>559</v>
      </c>
      <c r="AN167" s="168" t="s">
        <v>531</v>
      </c>
      <c r="AO167" s="160"/>
      <c r="AP167" s="111"/>
    </row>
    <row r="168" spans="1:42" s="2" customFormat="1">
      <c r="A168" s="133"/>
      <c r="B168" s="34"/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Z168" s="12"/>
      <c r="AA168" s="12"/>
      <c r="AB168" s="12"/>
      <c r="AC168" s="32"/>
      <c r="AD168" s="33"/>
      <c r="AE168" s="33"/>
      <c r="AF168" s="12"/>
      <c r="AG168" s="12"/>
      <c r="AH168" s="154"/>
      <c r="AI168" s="157">
        <f t="shared" si="12"/>
        <v>17</v>
      </c>
      <c r="AJ168" s="158" t="str">
        <f t="shared" si="13"/>
        <v>9 l eau add. (AB</v>
      </c>
      <c r="AK168" s="154" t="str">
        <f t="shared" si="15"/>
        <v>660-EXT-024</v>
      </c>
      <c r="AL168" s="171">
        <f t="shared" si="14"/>
        <v>13</v>
      </c>
      <c r="AM168" s="168" t="s">
        <v>560</v>
      </c>
      <c r="AN168" s="168" t="s">
        <v>531</v>
      </c>
      <c r="AO168" s="160"/>
      <c r="AP168" s="111"/>
    </row>
    <row r="169" spans="1:42" s="2" customFormat="1">
      <c r="A169" s="133"/>
      <c r="B169" s="34"/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Z169" s="12"/>
      <c r="AA169" s="12"/>
      <c r="AB169" s="12"/>
      <c r="AC169" s="32"/>
      <c r="AD169" s="33"/>
      <c r="AE169" s="33"/>
      <c r="AF169" s="12"/>
      <c r="AG169" s="12"/>
      <c r="AH169" s="154"/>
      <c r="AI169" s="157">
        <f t="shared" si="12"/>
        <v>12</v>
      </c>
      <c r="AJ169" s="158" t="str">
        <f t="shared" si="13"/>
        <v>2 Kg CO2 (B</v>
      </c>
      <c r="AK169" s="154" t="str">
        <f t="shared" si="15"/>
        <v>660-EXT-025</v>
      </c>
      <c r="AL169" s="171">
        <f t="shared" si="14"/>
        <v>13</v>
      </c>
      <c r="AM169" s="168" t="s">
        <v>561</v>
      </c>
      <c r="AN169" s="168" t="s">
        <v>534</v>
      </c>
      <c r="AO169" s="160"/>
      <c r="AP169" s="111"/>
    </row>
    <row r="170" spans="1:42" s="2" customFormat="1">
      <c r="A170" s="133"/>
      <c r="B170" s="34"/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Z170" s="12"/>
      <c r="AA170" s="12"/>
      <c r="AB170" s="12"/>
      <c r="AC170" s="32"/>
      <c r="AD170" s="33"/>
      <c r="AE170" s="33"/>
      <c r="AF170" s="12"/>
      <c r="AG170" s="12"/>
      <c r="AH170" s="154"/>
      <c r="AI170" s="157">
        <f t="shared" si="12"/>
        <v>12</v>
      </c>
      <c r="AJ170" s="158" t="str">
        <f t="shared" si="13"/>
        <v>2 Kg CO2 (B</v>
      </c>
      <c r="AK170" s="154" t="str">
        <f t="shared" si="15"/>
        <v>660-EXT-026</v>
      </c>
      <c r="AL170" s="171">
        <f t="shared" si="14"/>
        <v>13</v>
      </c>
      <c r="AM170" s="168" t="s">
        <v>562</v>
      </c>
      <c r="AN170" s="168" t="s">
        <v>534</v>
      </c>
      <c r="AO170" s="160"/>
      <c r="AP170" s="111"/>
    </row>
    <row r="171" spans="1:42" s="2" customFormat="1">
      <c r="A171" s="133"/>
      <c r="B171" s="34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Z171" s="12"/>
      <c r="AA171" s="12"/>
      <c r="AB171" s="12"/>
      <c r="AC171" s="32"/>
      <c r="AD171" s="33"/>
      <c r="AE171" s="33"/>
      <c r="AF171" s="12"/>
      <c r="AG171" s="12"/>
      <c r="AH171" s="154"/>
      <c r="AI171" s="157">
        <f t="shared" si="12"/>
        <v>17</v>
      </c>
      <c r="AJ171" s="158" t="str">
        <f t="shared" si="13"/>
        <v>9 l eau add. (AB</v>
      </c>
      <c r="AK171" s="154" t="str">
        <f t="shared" si="15"/>
        <v>660-EXT-027</v>
      </c>
      <c r="AL171" s="171">
        <f t="shared" si="14"/>
        <v>13</v>
      </c>
      <c r="AM171" s="168" t="s">
        <v>563</v>
      </c>
      <c r="AN171" s="168" t="s">
        <v>531</v>
      </c>
      <c r="AO171" s="160"/>
      <c r="AP171" s="111"/>
    </row>
    <row r="172" spans="1:42" s="2" customFormat="1">
      <c r="A172" s="133"/>
      <c r="B172" s="34"/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Z172" s="12"/>
      <c r="AA172" s="12"/>
      <c r="AB172" s="12"/>
      <c r="AC172" s="32"/>
      <c r="AD172" s="33"/>
      <c r="AE172" s="33"/>
      <c r="AF172" s="12"/>
      <c r="AG172" s="12"/>
      <c r="AH172" s="154"/>
      <c r="AI172" s="157">
        <f t="shared" si="12"/>
        <v>17</v>
      </c>
      <c r="AJ172" s="158" t="str">
        <f t="shared" si="13"/>
        <v>9 l eau add. (AB</v>
      </c>
      <c r="AK172" s="154" t="str">
        <f t="shared" si="15"/>
        <v>660-EXT-028</v>
      </c>
      <c r="AL172" s="171">
        <f t="shared" si="14"/>
        <v>13</v>
      </c>
      <c r="AM172" s="168" t="s">
        <v>564</v>
      </c>
      <c r="AN172" s="168" t="s">
        <v>531</v>
      </c>
      <c r="AO172" s="160"/>
      <c r="AP172" s="111"/>
    </row>
    <row r="173" spans="1:42" s="2" customFormat="1">
      <c r="A173" s="133"/>
      <c r="B173" s="34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Z173" s="12"/>
      <c r="AA173" s="12"/>
      <c r="AB173" s="12"/>
      <c r="AC173" s="32"/>
      <c r="AD173" s="33"/>
      <c r="AE173" s="33"/>
      <c r="AF173" s="12"/>
      <c r="AG173" s="12"/>
      <c r="AH173" s="154"/>
      <c r="AI173" s="157">
        <f t="shared" si="12"/>
        <v>17</v>
      </c>
      <c r="AJ173" s="158" t="str">
        <f t="shared" si="13"/>
        <v>9 l eau add. (AB</v>
      </c>
      <c r="AK173" s="154" t="str">
        <f t="shared" si="15"/>
        <v>660-EXT-029</v>
      </c>
      <c r="AL173" s="171">
        <f t="shared" si="14"/>
        <v>13</v>
      </c>
      <c r="AM173" s="168" t="s">
        <v>565</v>
      </c>
      <c r="AN173" s="168" t="s">
        <v>531</v>
      </c>
      <c r="AO173" s="160"/>
      <c r="AP173" s="111"/>
    </row>
    <row r="174" spans="1:42" s="2" customFormat="1">
      <c r="A174" s="133"/>
      <c r="B174" s="34"/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Z174" s="12"/>
      <c r="AA174" s="12"/>
      <c r="AB174" s="12"/>
      <c r="AC174" s="32"/>
      <c r="AD174" s="33"/>
      <c r="AE174" s="33"/>
      <c r="AF174" s="12"/>
      <c r="AG174" s="12"/>
      <c r="AH174" s="154"/>
      <c r="AI174" s="157">
        <f t="shared" si="12"/>
        <v>12</v>
      </c>
      <c r="AJ174" s="158" t="str">
        <f t="shared" si="13"/>
        <v>2 Kg CO2 (B</v>
      </c>
      <c r="AK174" s="154" t="str">
        <f t="shared" si="15"/>
        <v>660-EXT-030</v>
      </c>
      <c r="AL174" s="171">
        <f t="shared" si="14"/>
        <v>13</v>
      </c>
      <c r="AM174" s="168" t="s">
        <v>566</v>
      </c>
      <c r="AN174" s="168" t="s">
        <v>534</v>
      </c>
      <c r="AO174" s="160"/>
      <c r="AP174" s="111"/>
    </row>
    <row r="175" spans="1:42" s="2" customFormat="1">
      <c r="A175" s="133"/>
      <c r="B175" s="34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Z175" s="12"/>
      <c r="AA175" s="12"/>
      <c r="AB175" s="12"/>
      <c r="AC175" s="32"/>
      <c r="AD175" s="33"/>
      <c r="AE175" s="33"/>
      <c r="AF175" s="12"/>
      <c r="AG175" s="12"/>
      <c r="AH175" s="154"/>
      <c r="AI175" s="157">
        <f t="shared" si="12"/>
        <v>17</v>
      </c>
      <c r="AJ175" s="158" t="str">
        <f t="shared" si="13"/>
        <v>9 l eau add. (AB</v>
      </c>
      <c r="AK175" s="154" t="str">
        <f t="shared" si="15"/>
        <v>660-EXT-031</v>
      </c>
      <c r="AL175" s="171">
        <f t="shared" si="14"/>
        <v>13</v>
      </c>
      <c r="AM175" s="168" t="s">
        <v>567</v>
      </c>
      <c r="AN175" s="168" t="s">
        <v>531</v>
      </c>
      <c r="AO175" s="160"/>
      <c r="AP175" s="111"/>
    </row>
    <row r="176" spans="1:42" s="2" customFormat="1">
      <c r="A176" s="133"/>
      <c r="B176" s="34"/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Z176" s="12"/>
      <c r="AA176" s="12"/>
      <c r="AB176" s="12"/>
      <c r="AC176" s="32"/>
      <c r="AD176" s="33"/>
      <c r="AE176" s="33"/>
      <c r="AF176" s="12"/>
      <c r="AG176" s="12"/>
      <c r="AH176" s="154"/>
      <c r="AI176" s="157">
        <f t="shared" si="12"/>
        <v>17</v>
      </c>
      <c r="AJ176" s="158" t="str">
        <f t="shared" si="13"/>
        <v>9 l eau add. (AB</v>
      </c>
      <c r="AK176" s="154" t="str">
        <f t="shared" si="15"/>
        <v>660-EXT-032</v>
      </c>
      <c r="AL176" s="171">
        <f t="shared" si="14"/>
        <v>13</v>
      </c>
      <c r="AM176" s="168" t="s">
        <v>568</v>
      </c>
      <c r="AN176" s="168" t="s">
        <v>531</v>
      </c>
      <c r="AO176" s="160"/>
      <c r="AP176" s="111"/>
    </row>
    <row r="177" spans="1:42" s="2" customFormat="1">
      <c r="A177" s="133"/>
      <c r="B177" s="34"/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Z177" s="12"/>
      <c r="AA177" s="12"/>
      <c r="AB177" s="12"/>
      <c r="AC177" s="32"/>
      <c r="AD177" s="33"/>
      <c r="AE177" s="33"/>
      <c r="AF177" s="12"/>
      <c r="AG177" s="12"/>
      <c r="AH177" s="154"/>
      <c r="AI177" s="157">
        <f t="shared" si="12"/>
        <v>17</v>
      </c>
      <c r="AJ177" s="158" t="str">
        <f t="shared" si="13"/>
        <v>9 l eau add. (AB</v>
      </c>
      <c r="AK177" s="154" t="str">
        <f t="shared" si="15"/>
        <v>660-EXT-033</v>
      </c>
      <c r="AL177" s="171">
        <f t="shared" si="14"/>
        <v>13</v>
      </c>
      <c r="AM177" s="168" t="s">
        <v>569</v>
      </c>
      <c r="AN177" s="168" t="s">
        <v>531</v>
      </c>
      <c r="AO177" s="160"/>
      <c r="AP177" s="111"/>
    </row>
    <row r="178" spans="1:42" s="2" customFormat="1">
      <c r="A178" s="133"/>
      <c r="B178" s="34"/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Z178" s="12"/>
      <c r="AA178" s="12"/>
      <c r="AB178" s="12"/>
      <c r="AC178" s="32"/>
      <c r="AD178" s="33"/>
      <c r="AE178" s="33"/>
      <c r="AF178" s="12"/>
      <c r="AG178" s="12"/>
      <c r="AH178" s="154"/>
      <c r="AI178" s="157">
        <f t="shared" si="12"/>
        <v>17</v>
      </c>
      <c r="AJ178" s="158" t="str">
        <f t="shared" si="13"/>
        <v>9 Kg Poudre (ABC</v>
      </c>
      <c r="AK178" s="154" t="str">
        <f t="shared" si="15"/>
        <v>660-EXT-034</v>
      </c>
      <c r="AL178" s="171">
        <f t="shared" si="14"/>
        <v>13</v>
      </c>
      <c r="AM178" s="168" t="s">
        <v>395</v>
      </c>
      <c r="AN178" s="168" t="s">
        <v>324</v>
      </c>
      <c r="AO178" s="160"/>
      <c r="AP178" s="111"/>
    </row>
    <row r="179" spans="1:42" s="2" customFormat="1">
      <c r="A179" s="133"/>
      <c r="B179" s="34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Z179" s="12"/>
      <c r="AA179" s="12"/>
      <c r="AB179" s="12"/>
      <c r="AC179" s="32"/>
      <c r="AD179" s="33"/>
      <c r="AE179" s="33"/>
      <c r="AF179" s="12"/>
      <c r="AG179" s="12"/>
      <c r="AH179" s="154"/>
      <c r="AI179" s="157">
        <f t="shared" si="12"/>
        <v>17</v>
      </c>
      <c r="AJ179" s="158" t="str">
        <f t="shared" si="13"/>
        <v>9 Kg Poudre (ABC</v>
      </c>
      <c r="AK179" s="154" t="str">
        <f t="shared" si="15"/>
        <v>660-EXT-035</v>
      </c>
      <c r="AL179" s="171">
        <f t="shared" si="14"/>
        <v>13</v>
      </c>
      <c r="AM179" s="168" t="s">
        <v>570</v>
      </c>
      <c r="AN179" s="168" t="s">
        <v>324</v>
      </c>
      <c r="AO179" s="160"/>
      <c r="AP179" s="111"/>
    </row>
    <row r="180" spans="1:42" s="2" customFormat="1">
      <c r="A180" s="133"/>
      <c r="B180" s="34"/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Z180" s="12"/>
      <c r="AA180" s="12"/>
      <c r="AB180" s="12"/>
      <c r="AC180" s="32"/>
      <c r="AD180" s="33"/>
      <c r="AE180" s="33"/>
      <c r="AF180" s="12"/>
      <c r="AG180" s="12"/>
      <c r="AH180" s="154"/>
      <c r="AI180" s="157">
        <f t="shared" si="12"/>
        <v>17</v>
      </c>
      <c r="AJ180" s="158" t="str">
        <f t="shared" si="13"/>
        <v>9 Kg Poudre (ABC</v>
      </c>
      <c r="AK180" s="154" t="str">
        <f t="shared" si="15"/>
        <v>660-EXT-036</v>
      </c>
      <c r="AL180" s="171">
        <f t="shared" si="14"/>
        <v>13</v>
      </c>
      <c r="AM180" s="168" t="s">
        <v>571</v>
      </c>
      <c r="AN180" s="168" t="s">
        <v>324</v>
      </c>
      <c r="AO180" s="160"/>
      <c r="AP180" s="111"/>
    </row>
    <row r="181" spans="1:42" s="2" customFormat="1">
      <c r="A181" s="133"/>
      <c r="B181" s="34"/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Z181" s="12"/>
      <c r="AA181" s="12"/>
      <c r="AB181" s="12"/>
      <c r="AC181" s="32"/>
      <c r="AD181" s="33"/>
      <c r="AE181" s="33"/>
      <c r="AF181" s="12"/>
      <c r="AG181" s="12"/>
      <c r="AH181" s="154"/>
      <c r="AI181" s="157">
        <f t="shared" si="12"/>
        <v>27</v>
      </c>
      <c r="AJ181" s="158" t="str">
        <f t="shared" si="13"/>
        <v>Exticteurs à ajouter au RD</v>
      </c>
      <c r="AK181" s="154" t="str">
        <f t="shared" si="15"/>
        <v>660-EXT-037</v>
      </c>
      <c r="AL181" s="171">
        <f t="shared" si="14"/>
        <v>13</v>
      </c>
      <c r="AM181" s="168" t="s">
        <v>572</v>
      </c>
      <c r="AN181" s="168" t="s">
        <v>573</v>
      </c>
      <c r="AO181" s="160"/>
      <c r="AP181" s="111"/>
    </row>
    <row r="182" spans="1:42" s="2" customFormat="1">
      <c r="A182" s="133"/>
      <c r="B182" s="34"/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Z182" s="12"/>
      <c r="AA182" s="12"/>
      <c r="AB182" s="12"/>
      <c r="AC182" s="32"/>
      <c r="AD182" s="33"/>
      <c r="AE182" s="33"/>
      <c r="AF182" s="12"/>
      <c r="AG182" s="12"/>
      <c r="AH182" s="154"/>
      <c r="AI182" s="157">
        <f t="shared" si="12"/>
        <v>27</v>
      </c>
      <c r="AJ182" s="158" t="str">
        <f t="shared" si="13"/>
        <v>Exticteurs à ajouter au RD</v>
      </c>
      <c r="AK182" s="154" t="str">
        <f t="shared" si="15"/>
        <v>660-EXT-038</v>
      </c>
      <c r="AL182" s="171">
        <f t="shared" si="14"/>
        <v>13</v>
      </c>
      <c r="AM182" s="168" t="s">
        <v>574</v>
      </c>
      <c r="AN182" s="168" t="s">
        <v>573</v>
      </c>
      <c r="AO182" s="160"/>
      <c r="AP182" s="111"/>
    </row>
    <row r="183" spans="1:42" s="2" customFormat="1">
      <c r="A183" s="133"/>
      <c r="B183" s="34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Z183" s="12"/>
      <c r="AA183" s="12"/>
      <c r="AB183" s="12"/>
      <c r="AC183" s="32"/>
      <c r="AD183" s="33"/>
      <c r="AE183" s="33"/>
      <c r="AF183" s="12"/>
      <c r="AG183" s="12"/>
      <c r="AH183" s="154"/>
      <c r="AI183" s="157">
        <f t="shared" si="12"/>
        <v>27</v>
      </c>
      <c r="AJ183" s="158" t="str">
        <f t="shared" si="13"/>
        <v>Exticteurs à ajouter au RD</v>
      </c>
      <c r="AK183" s="154" t="str">
        <f t="shared" si="15"/>
        <v>660-EXT-039</v>
      </c>
      <c r="AL183" s="171">
        <f t="shared" si="14"/>
        <v>13</v>
      </c>
      <c r="AM183" s="168" t="s">
        <v>575</v>
      </c>
      <c r="AN183" s="168" t="s">
        <v>573</v>
      </c>
      <c r="AO183" s="160"/>
      <c r="AP183" s="111"/>
    </row>
    <row r="184" spans="1:42" s="2" customFormat="1">
      <c r="A184" s="133"/>
      <c r="B184" s="34"/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Z184" s="12"/>
      <c r="AA184" s="12"/>
      <c r="AB184" s="12"/>
      <c r="AC184" s="32"/>
      <c r="AD184" s="33"/>
      <c r="AE184" s="33"/>
      <c r="AF184" s="12"/>
      <c r="AG184" s="12"/>
      <c r="AH184" s="154"/>
      <c r="AI184" s="157">
        <f t="shared" si="12"/>
        <v>25</v>
      </c>
      <c r="AJ184" s="158" t="str">
        <f t="shared" si="13"/>
        <v>Ensemble des extincteurs</v>
      </c>
      <c r="AK184" s="154" t="str">
        <f t="shared" si="15"/>
        <v>660-EXT-050</v>
      </c>
      <c r="AL184" s="171">
        <f t="shared" si="14"/>
        <v>13</v>
      </c>
      <c r="AM184" s="168" t="s">
        <v>576</v>
      </c>
      <c r="AN184" s="168" t="s">
        <v>577</v>
      </c>
      <c r="AO184" s="160"/>
      <c r="AP184" s="111"/>
    </row>
    <row r="185" spans="1:42">
      <c r="AI185" s="157">
        <f t="shared" si="12"/>
        <v>13</v>
      </c>
      <c r="AJ185" s="158" t="str">
        <f t="shared" si="13"/>
        <v>MANITOU MSI5</v>
      </c>
      <c r="AK185" s="156" t="str">
        <f t="shared" si="15"/>
        <v>660-CHA-661</v>
      </c>
      <c r="AL185" s="172">
        <f t="shared" si="14"/>
        <v>13</v>
      </c>
      <c r="AM185" s="170" t="s">
        <v>230</v>
      </c>
      <c r="AN185" s="170" t="s">
        <v>303</v>
      </c>
      <c r="AO185" s="160"/>
    </row>
    <row r="186" spans="1:42">
      <c r="AI186" s="157">
        <f t="shared" si="12"/>
        <v>19</v>
      </c>
      <c r="AJ186" s="158" t="str">
        <f t="shared" si="13"/>
        <v>Gerbeur électrique</v>
      </c>
      <c r="AK186" s="154" t="str">
        <f t="shared" si="15"/>
        <v>660-GER-662</v>
      </c>
      <c r="AL186" s="171">
        <f t="shared" si="14"/>
        <v>13</v>
      </c>
      <c r="AM186" s="168" t="s">
        <v>143</v>
      </c>
      <c r="AN186" s="168" t="s">
        <v>578</v>
      </c>
      <c r="AO186" s="160"/>
    </row>
    <row r="187" spans="1:42">
      <c r="AI187" s="157">
        <f t="shared" si="12"/>
        <v>15</v>
      </c>
      <c r="AJ187" s="158" t="str">
        <f t="shared" si="13"/>
        <v>Gerbeur manuel</v>
      </c>
      <c r="AK187" s="154" t="str">
        <f t="shared" si="15"/>
        <v>660-GER-663</v>
      </c>
      <c r="AL187" s="171">
        <f t="shared" si="14"/>
        <v>13</v>
      </c>
      <c r="AM187" s="168" t="s">
        <v>77</v>
      </c>
      <c r="AN187" s="168" t="s">
        <v>444</v>
      </c>
      <c r="AO187" s="160"/>
    </row>
    <row r="188" spans="1:42">
      <c r="AI188" s="157">
        <f t="shared" si="12"/>
        <v>24</v>
      </c>
      <c r="AJ188" s="158" t="str">
        <f t="shared" si="13"/>
        <v>Palonnier pour fourches</v>
      </c>
      <c r="AK188" s="154" t="str">
        <f t="shared" si="15"/>
        <v>660-PAL-665</v>
      </c>
      <c r="AL188" s="171">
        <f t="shared" si="14"/>
        <v>13</v>
      </c>
      <c r="AM188" s="168" t="s">
        <v>226</v>
      </c>
      <c r="AN188" s="168" t="s">
        <v>304</v>
      </c>
      <c r="AO188" s="160"/>
    </row>
    <row r="189" spans="1:42">
      <c r="AI189" s="157">
        <f t="shared" si="12"/>
        <v>33</v>
      </c>
      <c r="AJ189" s="158" t="str">
        <f t="shared" si="13"/>
        <v>Sangle d'élingage pour profileus</v>
      </c>
      <c r="AK189" s="154" t="str">
        <f t="shared" si="15"/>
        <v>660-SGL-667</v>
      </c>
      <c r="AL189" s="171">
        <f t="shared" si="14"/>
        <v>13</v>
      </c>
      <c r="AM189" s="168" t="s">
        <v>579</v>
      </c>
      <c r="AN189" s="168" t="s">
        <v>580</v>
      </c>
      <c r="AO189" s="160"/>
    </row>
    <row r="190" spans="1:42">
      <c r="AI190" s="157">
        <f t="shared" si="12"/>
        <v>29</v>
      </c>
      <c r="AJ190" s="158" t="str">
        <f t="shared" si="13"/>
        <v>Elingue chaine MAGI 8m (4*2m</v>
      </c>
      <c r="AK190" s="154" t="str">
        <f t="shared" si="15"/>
        <v>660-ELG-668</v>
      </c>
      <c r="AL190" s="171">
        <f t="shared" si="14"/>
        <v>13</v>
      </c>
      <c r="AM190" s="168" t="s">
        <v>80</v>
      </c>
      <c r="AN190" s="168" t="s">
        <v>581</v>
      </c>
      <c r="AO190" s="160"/>
    </row>
    <row r="191" spans="1:42">
      <c r="AI191" s="157">
        <f t="shared" si="12"/>
        <v>41</v>
      </c>
      <c r="AJ191" s="158" t="str">
        <f t="shared" si="13"/>
        <v>Elingue chaine 0,7m (1brin et 2 crochets</v>
      </c>
      <c r="AK191" s="154" t="str">
        <f t="shared" si="15"/>
        <v>660-ELG-669</v>
      </c>
      <c r="AL191" s="171">
        <f t="shared" si="14"/>
        <v>13</v>
      </c>
      <c r="AM191" s="168" t="s">
        <v>582</v>
      </c>
      <c r="AN191" s="168" t="s">
        <v>583</v>
      </c>
      <c r="AO191" s="160"/>
    </row>
    <row r="192" spans="1:42">
      <c r="AI192" s="157">
        <f t="shared" si="12"/>
        <v>25</v>
      </c>
      <c r="AJ192" s="158" t="str">
        <f t="shared" si="13"/>
        <v>Elingue chaine 16m (4*4m</v>
      </c>
      <c r="AK192" s="154" t="str">
        <f t="shared" si="15"/>
        <v>660-ELG-670</v>
      </c>
      <c r="AL192" s="171">
        <f t="shared" si="14"/>
        <v>13</v>
      </c>
      <c r="AM192" s="168" t="s">
        <v>111</v>
      </c>
      <c r="AN192" s="168" t="s">
        <v>584</v>
      </c>
      <c r="AO192" s="160"/>
    </row>
    <row r="193" spans="35:41">
      <c r="AI193" s="157">
        <f t="shared" si="12"/>
        <v>18</v>
      </c>
      <c r="AJ193" s="158" t="str">
        <f t="shared" si="13"/>
        <v>escabeau 4 marche</v>
      </c>
      <c r="AK193" s="154" t="str">
        <f t="shared" si="15"/>
        <v>660-ESC-673</v>
      </c>
      <c r="AL193" s="171">
        <f t="shared" si="14"/>
        <v>13</v>
      </c>
      <c r="AM193" s="168" t="s">
        <v>585</v>
      </c>
      <c r="AN193" s="168" t="s">
        <v>253</v>
      </c>
      <c r="AO193" s="160"/>
    </row>
    <row r="194" spans="35:41">
      <c r="AI194" s="157">
        <f t="shared" si="12"/>
        <v>18</v>
      </c>
      <c r="AJ194" s="158" t="str">
        <f t="shared" si="13"/>
        <v>escabeau 4 marche</v>
      </c>
      <c r="AK194" s="154" t="str">
        <f t="shared" si="15"/>
        <v>660-ESC-674</v>
      </c>
      <c r="AL194" s="171">
        <f t="shared" si="14"/>
        <v>13</v>
      </c>
      <c r="AM194" s="168" t="s">
        <v>586</v>
      </c>
      <c r="AN194" s="168" t="s">
        <v>253</v>
      </c>
      <c r="AO194" s="160"/>
    </row>
    <row r="195" spans="35:41">
      <c r="AI195" s="157">
        <f t="shared" si="12"/>
        <v>18</v>
      </c>
      <c r="AJ195" s="158" t="str">
        <f t="shared" si="13"/>
        <v>escabeau 4 marche</v>
      </c>
      <c r="AK195" s="154" t="str">
        <f t="shared" si="15"/>
        <v>660-ESC-675</v>
      </c>
      <c r="AL195" s="171">
        <f t="shared" si="14"/>
        <v>13</v>
      </c>
      <c r="AM195" s="168" t="s">
        <v>587</v>
      </c>
      <c r="AN195" s="168" t="s">
        <v>253</v>
      </c>
      <c r="AO195" s="160"/>
    </row>
    <row r="196" spans="35:41">
      <c r="AI196" s="157">
        <f t="shared" si="12"/>
        <v>18</v>
      </c>
      <c r="AJ196" s="158" t="str">
        <f t="shared" si="13"/>
        <v>escabeau 4 marche</v>
      </c>
      <c r="AK196" s="154" t="str">
        <f t="shared" si="15"/>
        <v>660-ESC-676</v>
      </c>
      <c r="AL196" s="171">
        <f t="shared" si="14"/>
        <v>13</v>
      </c>
      <c r="AM196" s="168" t="s">
        <v>588</v>
      </c>
      <c r="AN196" s="168" t="s">
        <v>253</v>
      </c>
      <c r="AO196" s="160"/>
    </row>
    <row r="197" spans="35:41">
      <c r="AI197" s="157">
        <f t="shared" si="12"/>
        <v>29</v>
      </c>
      <c r="AJ197" s="158" t="str">
        <f t="shared" si="13"/>
        <v>escabeau 4 marches JOINTEMEN</v>
      </c>
      <c r="AK197" s="154" t="str">
        <f t="shared" si="15"/>
        <v>660-ESC-677</v>
      </c>
      <c r="AL197" s="171">
        <f t="shared" si="14"/>
        <v>13</v>
      </c>
      <c r="AM197" s="168" t="s">
        <v>84</v>
      </c>
      <c r="AN197" s="168" t="s">
        <v>316</v>
      </c>
      <c r="AO197" s="160"/>
    </row>
    <row r="198" spans="35:41">
      <c r="AI198" s="157">
        <f t="shared" si="12"/>
        <v>29</v>
      </c>
      <c r="AJ198" s="158" t="str">
        <f t="shared" si="13"/>
        <v>escabeau 4 marches JOINTEMEN</v>
      </c>
      <c r="AK198" s="154" t="str">
        <f t="shared" si="15"/>
        <v>660-ESC-678</v>
      </c>
      <c r="AL198" s="171">
        <f t="shared" si="14"/>
        <v>13</v>
      </c>
      <c r="AM198" s="168" t="s">
        <v>85</v>
      </c>
      <c r="AN198" s="168" t="s">
        <v>316</v>
      </c>
      <c r="AO198" s="160"/>
    </row>
    <row r="199" spans="35:41">
      <c r="AI199" s="157">
        <f t="shared" si="12"/>
        <v>29</v>
      </c>
      <c r="AJ199" s="158" t="str">
        <f t="shared" si="13"/>
        <v>escabeau 4 marches JOINTEMEN</v>
      </c>
      <c r="AK199" s="154" t="str">
        <f t="shared" si="15"/>
        <v>660-ESC-679</v>
      </c>
      <c r="AL199" s="171">
        <f t="shared" si="14"/>
        <v>13</v>
      </c>
      <c r="AM199" s="168" t="s">
        <v>86</v>
      </c>
      <c r="AN199" s="168" t="s">
        <v>316</v>
      </c>
      <c r="AO199" s="160"/>
    </row>
    <row r="200" spans="35:41">
      <c r="AI200" s="157">
        <f t="shared" si="12"/>
        <v>29</v>
      </c>
      <c r="AJ200" s="158" t="str">
        <f t="shared" si="13"/>
        <v>escabeau 4 marches JOINTEMEN</v>
      </c>
      <c r="AK200" s="154" t="str">
        <f t="shared" si="15"/>
        <v>660-ESC-680</v>
      </c>
      <c r="AL200" s="171">
        <f t="shared" si="14"/>
        <v>13</v>
      </c>
      <c r="AM200" s="168" t="s">
        <v>87</v>
      </c>
      <c r="AN200" s="168" t="s">
        <v>316</v>
      </c>
      <c r="AO200" s="160"/>
    </row>
    <row r="201" spans="35:41">
      <c r="AI201" s="157">
        <f t="shared" si="12"/>
        <v>18</v>
      </c>
      <c r="AJ201" s="158" t="str">
        <f t="shared" si="13"/>
        <v>escabeau 3 marche</v>
      </c>
      <c r="AK201" s="154" t="str">
        <f t="shared" si="15"/>
        <v>660-ESC-681</v>
      </c>
      <c r="AL201" s="171">
        <f t="shared" si="14"/>
        <v>13</v>
      </c>
      <c r="AM201" s="168" t="s">
        <v>589</v>
      </c>
      <c r="AN201" s="168" t="s">
        <v>590</v>
      </c>
      <c r="AO201" s="160"/>
    </row>
    <row r="202" spans="35:41">
      <c r="AI202" s="157">
        <f t="shared" si="12"/>
        <v>18</v>
      </c>
      <c r="AJ202" s="158" t="str">
        <f t="shared" si="13"/>
        <v>escabeau 6 marche</v>
      </c>
      <c r="AK202" s="154" t="str">
        <f t="shared" si="15"/>
        <v>660-ESC-682</v>
      </c>
      <c r="AL202" s="171">
        <f t="shared" si="14"/>
        <v>13</v>
      </c>
      <c r="AM202" s="168" t="s">
        <v>88</v>
      </c>
      <c r="AN202" s="168" t="s">
        <v>257</v>
      </c>
      <c r="AO202" s="160"/>
    </row>
    <row r="203" spans="35:41">
      <c r="AI203" s="157">
        <f t="shared" si="12"/>
        <v>18</v>
      </c>
      <c r="AJ203" s="158" t="str">
        <f t="shared" si="13"/>
        <v>escabeau 5 marche</v>
      </c>
      <c r="AK203" s="154" t="str">
        <f t="shared" si="15"/>
        <v>660-ESC-683</v>
      </c>
      <c r="AL203" s="171">
        <f t="shared" si="14"/>
        <v>13</v>
      </c>
      <c r="AM203" s="168" t="s">
        <v>591</v>
      </c>
      <c r="AN203" s="168" t="s">
        <v>592</v>
      </c>
      <c r="AO203" s="160"/>
    </row>
    <row r="204" spans="35:41">
      <c r="AI204" s="157">
        <f t="shared" si="12"/>
        <v>18</v>
      </c>
      <c r="AJ204" s="158" t="str">
        <f t="shared" si="13"/>
        <v>escabeau 5 marche</v>
      </c>
      <c r="AK204" s="154" t="str">
        <f t="shared" si="15"/>
        <v>660-ESC-684</v>
      </c>
      <c r="AL204" s="171">
        <f t="shared" si="14"/>
        <v>13</v>
      </c>
      <c r="AM204" s="168" t="s">
        <v>593</v>
      </c>
      <c r="AN204" s="168" t="s">
        <v>592</v>
      </c>
      <c r="AO204" s="160"/>
    </row>
    <row r="205" spans="35:41">
      <c r="AI205" s="157">
        <f t="shared" si="12"/>
        <v>18</v>
      </c>
      <c r="AJ205" s="158" t="str">
        <f t="shared" si="13"/>
        <v>escabeau 4 marche</v>
      </c>
      <c r="AK205" s="154" t="str">
        <f t="shared" si="15"/>
        <v>660-ESC-685</v>
      </c>
      <c r="AL205" s="171">
        <f t="shared" si="14"/>
        <v>13</v>
      </c>
      <c r="AM205" s="168" t="s">
        <v>594</v>
      </c>
      <c r="AN205" s="168" t="s">
        <v>253</v>
      </c>
      <c r="AO205" s="160"/>
    </row>
    <row r="206" spans="35:41">
      <c r="AI206" s="157">
        <f t="shared" si="12"/>
        <v>32</v>
      </c>
      <c r="AJ206" s="158" t="str">
        <f t="shared" si="13"/>
        <v>échelle rigide simple 6 échelon</v>
      </c>
      <c r="AK206" s="154" t="str">
        <f t="shared" si="15"/>
        <v>660-ECH-686</v>
      </c>
      <c r="AL206" s="171">
        <f t="shared" ref="AL206:AL267" si="16">LEN(AM206)</f>
        <v>13</v>
      </c>
      <c r="AM206" s="168" t="s">
        <v>595</v>
      </c>
      <c r="AN206" s="168" t="s">
        <v>596</v>
      </c>
      <c r="AO206" s="160"/>
    </row>
    <row r="207" spans="35:41">
      <c r="AI207" s="157">
        <f t="shared" si="12"/>
        <v>32</v>
      </c>
      <c r="AJ207" s="158" t="str">
        <f t="shared" si="13"/>
        <v>échelle rigide simple 6 échelon</v>
      </c>
      <c r="AK207" s="154" t="str">
        <f t="shared" si="15"/>
        <v>660-ECH-687</v>
      </c>
      <c r="AL207" s="171">
        <f t="shared" si="16"/>
        <v>13</v>
      </c>
      <c r="AM207" s="168" t="s">
        <v>597</v>
      </c>
      <c r="AN207" s="168" t="s">
        <v>596</v>
      </c>
      <c r="AO207" s="160"/>
    </row>
    <row r="208" spans="35:41">
      <c r="AI208" s="157">
        <f t="shared" si="12"/>
        <v>33</v>
      </c>
      <c r="AJ208" s="158" t="str">
        <f t="shared" si="13"/>
        <v>échelle rigide simple 15 échelon</v>
      </c>
      <c r="AK208" s="154" t="str">
        <f t="shared" si="15"/>
        <v>660-ECH-688</v>
      </c>
      <c r="AL208" s="171">
        <f t="shared" si="16"/>
        <v>13</v>
      </c>
      <c r="AM208" s="168" t="s">
        <v>598</v>
      </c>
      <c r="AN208" s="168" t="s">
        <v>599</v>
      </c>
      <c r="AO208" s="160"/>
    </row>
    <row r="209" spans="35:41">
      <c r="AI209" s="157">
        <f t="shared" si="12"/>
        <v>32</v>
      </c>
      <c r="AJ209" s="158" t="str">
        <f t="shared" si="13"/>
        <v>échelle rigide simple 6 échelon</v>
      </c>
      <c r="AK209" s="154" t="str">
        <f t="shared" si="15"/>
        <v>660-ECH-689</v>
      </c>
      <c r="AL209" s="171">
        <f t="shared" si="16"/>
        <v>13</v>
      </c>
      <c r="AM209" s="168" t="s">
        <v>600</v>
      </c>
      <c r="AN209" s="168" t="s">
        <v>596</v>
      </c>
      <c r="AO209" s="160"/>
    </row>
    <row r="210" spans="35:41">
      <c r="AI210" s="157">
        <f t="shared" si="12"/>
        <v>33</v>
      </c>
      <c r="AJ210" s="158" t="str">
        <f t="shared" si="13"/>
        <v>échelle rigide simple 15 échelon</v>
      </c>
      <c r="AK210" s="154" t="str">
        <f t="shared" si="15"/>
        <v>660-ECH-690</v>
      </c>
      <c r="AL210" s="171">
        <f t="shared" si="16"/>
        <v>13</v>
      </c>
      <c r="AM210" s="168" t="s">
        <v>601</v>
      </c>
      <c r="AN210" s="168" t="s">
        <v>599</v>
      </c>
      <c r="AO210" s="160"/>
    </row>
    <row r="211" spans="35:41">
      <c r="AI211" s="157">
        <f t="shared" si="12"/>
        <v>39</v>
      </c>
      <c r="AJ211" s="158" t="str">
        <f t="shared" si="13"/>
        <v>échelle à coulisse 2 plans, 11 échelon</v>
      </c>
      <c r="AK211" s="154" t="str">
        <f t="shared" si="15"/>
        <v>660-ECH-691</v>
      </c>
      <c r="AL211" s="171">
        <f t="shared" si="16"/>
        <v>13</v>
      </c>
      <c r="AM211" s="168" t="s">
        <v>602</v>
      </c>
      <c r="AN211" s="168" t="s">
        <v>603</v>
      </c>
      <c r="AO211" s="160"/>
    </row>
    <row r="212" spans="35:41">
      <c r="AI212" s="157">
        <f t="shared" si="12"/>
        <v>29</v>
      </c>
      <c r="AJ212" s="158" t="str">
        <f t="shared" si="13"/>
        <v>escabeau 7 marches année 200</v>
      </c>
      <c r="AK212" s="154" t="str">
        <f t="shared" si="15"/>
        <v>660-ESC-692</v>
      </c>
      <c r="AL212" s="171">
        <f t="shared" si="16"/>
        <v>13</v>
      </c>
      <c r="AM212" s="168" t="s">
        <v>604</v>
      </c>
      <c r="AN212" s="168" t="s">
        <v>605</v>
      </c>
      <c r="AO212" s="160"/>
    </row>
    <row r="213" spans="35:41">
      <c r="AI213" s="157">
        <f t="shared" si="12"/>
        <v>29</v>
      </c>
      <c r="AJ213" s="158" t="str">
        <f t="shared" si="13"/>
        <v>escabeau 3 marches année 200</v>
      </c>
      <c r="AK213" s="154" t="str">
        <f t="shared" si="15"/>
        <v>660-ESC-693</v>
      </c>
      <c r="AL213" s="171">
        <f t="shared" si="16"/>
        <v>13</v>
      </c>
      <c r="AM213" s="168" t="s">
        <v>606</v>
      </c>
      <c r="AN213" s="168" t="s">
        <v>607</v>
      </c>
      <c r="AO213" s="160"/>
    </row>
    <row r="214" spans="35:41">
      <c r="AI214" s="157">
        <f t="shared" ref="AI214:AI277" si="17">LEN(AN214)</f>
        <v>19</v>
      </c>
      <c r="AJ214" s="158" t="str">
        <f t="shared" ref="AJ214:AJ277" si="18">LEFT(AN214,AI214-1)</f>
        <v>escabeau 5 marches</v>
      </c>
      <c r="AK214" s="154" t="str">
        <f t="shared" si="15"/>
        <v>660-ESC-694</v>
      </c>
      <c r="AL214" s="171">
        <f t="shared" si="16"/>
        <v>13</v>
      </c>
      <c r="AM214" s="168" t="s">
        <v>608</v>
      </c>
      <c r="AN214" s="168" t="s">
        <v>609</v>
      </c>
      <c r="AO214" s="160"/>
    </row>
    <row r="215" spans="35:41">
      <c r="AI215" s="157">
        <f t="shared" si="17"/>
        <v>18</v>
      </c>
      <c r="AJ215" s="158" t="str">
        <f t="shared" si="18"/>
        <v>escabeau 4 marche</v>
      </c>
      <c r="AK215" s="154" t="str">
        <f t="shared" si="15"/>
        <v>660-ESC-695</v>
      </c>
      <c r="AL215" s="171">
        <f t="shared" si="16"/>
        <v>13</v>
      </c>
      <c r="AM215" s="168" t="s">
        <v>610</v>
      </c>
      <c r="AN215" s="168" t="s">
        <v>253</v>
      </c>
      <c r="AO215" s="160"/>
    </row>
    <row r="216" spans="35:41">
      <c r="AI216" s="157">
        <f t="shared" si="17"/>
        <v>19</v>
      </c>
      <c r="AJ216" s="158" t="str">
        <f t="shared" si="18"/>
        <v>escabeau 5 marches</v>
      </c>
      <c r="AK216" s="154" t="str">
        <f t="shared" si="15"/>
        <v>660-ESC-696</v>
      </c>
      <c r="AL216" s="171">
        <f t="shared" si="16"/>
        <v>13</v>
      </c>
      <c r="AM216" s="168" t="s">
        <v>611</v>
      </c>
      <c r="AN216" s="168" t="s">
        <v>609</v>
      </c>
      <c r="AO216" s="160"/>
    </row>
    <row r="217" spans="35:41">
      <c r="AI217" s="157">
        <f t="shared" si="17"/>
        <v>18</v>
      </c>
      <c r="AJ217" s="158" t="str">
        <f t="shared" si="18"/>
        <v>escabeau 3 marche</v>
      </c>
      <c r="AK217" s="154" t="str">
        <f t="shared" si="15"/>
        <v>660-ESC-697</v>
      </c>
      <c r="AL217" s="171">
        <f t="shared" si="16"/>
        <v>13</v>
      </c>
      <c r="AM217" s="168" t="s">
        <v>612</v>
      </c>
      <c r="AN217" s="168" t="s">
        <v>590</v>
      </c>
      <c r="AO217" s="160"/>
    </row>
    <row r="218" spans="35:41">
      <c r="AI218" s="157">
        <f t="shared" si="17"/>
        <v>18</v>
      </c>
      <c r="AJ218" s="158" t="str">
        <f t="shared" si="18"/>
        <v>escabeau 5 marche</v>
      </c>
      <c r="AK218" s="154" t="str">
        <f t="shared" si="15"/>
        <v>660-ESC-698</v>
      </c>
      <c r="AL218" s="171">
        <f t="shared" si="16"/>
        <v>13</v>
      </c>
      <c r="AM218" s="168" t="s">
        <v>613</v>
      </c>
      <c r="AN218" s="168" t="s">
        <v>592</v>
      </c>
      <c r="AO218" s="160"/>
    </row>
    <row r="219" spans="35:41">
      <c r="AI219" s="157">
        <f t="shared" si="17"/>
        <v>26</v>
      </c>
      <c r="AJ219" s="158" t="str">
        <f t="shared" si="18"/>
        <v>Ballon tampon air comprim</v>
      </c>
      <c r="AK219" s="154" t="str">
        <f t="shared" si="15"/>
        <v>660-RSP-701</v>
      </c>
      <c r="AL219" s="171">
        <f t="shared" si="16"/>
        <v>13</v>
      </c>
      <c r="AM219" s="168" t="s">
        <v>614</v>
      </c>
      <c r="AN219" s="168" t="s">
        <v>615</v>
      </c>
      <c r="AO219" s="160"/>
    </row>
    <row r="220" spans="35:41">
      <c r="AI220" s="157">
        <f t="shared" si="17"/>
        <v>42</v>
      </c>
      <c r="AJ220" s="158" t="str">
        <f t="shared" si="18"/>
        <v>Accumulateur groupe hydraulique PROFILEUS</v>
      </c>
      <c r="AK220" s="154" t="str">
        <f t="shared" si="15"/>
        <v>660-RSP-702</v>
      </c>
      <c r="AL220" s="171">
        <f t="shared" si="16"/>
        <v>13</v>
      </c>
      <c r="AM220" s="168" t="s">
        <v>616</v>
      </c>
      <c r="AN220" s="168" t="s">
        <v>617</v>
      </c>
      <c r="AO220" s="160"/>
    </row>
    <row r="221" spans="35:41">
      <c r="AI221" s="157">
        <f t="shared" si="17"/>
        <v>46</v>
      </c>
      <c r="AJ221" s="158" t="str">
        <f t="shared" si="18"/>
        <v>Accumulateur Décolmatage aspiration centralis</v>
      </c>
      <c r="AK221" s="154" t="str">
        <f t="shared" ref="AK221:AK282" si="19">RIGHT(AM221,AL221-2)</f>
        <v>660-RSP-703</v>
      </c>
      <c r="AL221" s="171">
        <f t="shared" si="16"/>
        <v>13</v>
      </c>
      <c r="AM221" s="168" t="s">
        <v>618</v>
      </c>
      <c r="AN221" s="168" t="s">
        <v>619</v>
      </c>
      <c r="AO221" s="160"/>
    </row>
    <row r="222" spans="35:41">
      <c r="AI222" s="157">
        <f t="shared" si="17"/>
        <v>34</v>
      </c>
      <c r="AJ222" s="158" t="str">
        <f t="shared" si="18"/>
        <v>Compresseur poste assemblage cadr</v>
      </c>
      <c r="AK222" s="154" t="str">
        <f t="shared" si="19"/>
        <v>660-RSP-704</v>
      </c>
      <c r="AL222" s="171">
        <f t="shared" si="16"/>
        <v>13</v>
      </c>
      <c r="AM222" s="168" t="s">
        <v>620</v>
      </c>
      <c r="AN222" s="168" t="s">
        <v>621</v>
      </c>
      <c r="AO222" s="160"/>
    </row>
    <row r="223" spans="35:41">
      <c r="AI223" s="157">
        <f t="shared" si="17"/>
        <v>16</v>
      </c>
      <c r="AJ223" s="158" t="str">
        <f t="shared" si="18"/>
        <v>SAMI NOOSAN D30</v>
      </c>
      <c r="AK223" s="154" t="str">
        <f t="shared" si="19"/>
        <v>660-CHA-721</v>
      </c>
      <c r="AL223" s="171">
        <f t="shared" si="16"/>
        <v>13</v>
      </c>
      <c r="AM223" s="168" t="s">
        <v>7</v>
      </c>
      <c r="AN223" s="168" t="s">
        <v>102</v>
      </c>
      <c r="AO223" s="160"/>
    </row>
    <row r="224" spans="35:41">
      <c r="AI224" s="157">
        <f t="shared" si="17"/>
        <v>20</v>
      </c>
      <c r="AJ224" s="158" t="str">
        <f t="shared" si="18"/>
        <v>CHARIOT BT CARGO GA</v>
      </c>
      <c r="AK224" s="154" t="str">
        <f t="shared" si="19"/>
        <v>660-CHA-722</v>
      </c>
      <c r="AL224" s="171">
        <f t="shared" si="16"/>
        <v>13</v>
      </c>
      <c r="AM224" s="168" t="s">
        <v>319</v>
      </c>
      <c r="AN224" s="168" t="s">
        <v>445</v>
      </c>
      <c r="AO224" s="160"/>
    </row>
    <row r="225" spans="35:41">
      <c r="AI225" s="157">
        <f t="shared" si="17"/>
        <v>16</v>
      </c>
      <c r="AJ225" s="158" t="str">
        <f t="shared" si="18"/>
        <v>Presse à carton</v>
      </c>
      <c r="AK225" s="154" t="str">
        <f t="shared" si="19"/>
        <v>660-MCH-731</v>
      </c>
      <c r="AL225" s="171">
        <f t="shared" si="16"/>
        <v>13</v>
      </c>
      <c r="AM225" s="170" t="s">
        <v>622</v>
      </c>
      <c r="AN225" s="170" t="s">
        <v>623</v>
      </c>
      <c r="AO225" s="160"/>
    </row>
    <row r="226" spans="35:41">
      <c r="AI226" s="157">
        <f t="shared" si="17"/>
        <v>10</v>
      </c>
      <c r="AJ226" s="158" t="str">
        <f t="shared" si="18"/>
        <v>Compacteu</v>
      </c>
      <c r="AK226" s="154" t="str">
        <f t="shared" si="19"/>
        <v>660-MCH-732</v>
      </c>
      <c r="AL226" s="171">
        <f t="shared" si="16"/>
        <v>13</v>
      </c>
      <c r="AM226" s="170" t="s">
        <v>223</v>
      </c>
      <c r="AN226" s="170" t="s">
        <v>624</v>
      </c>
      <c r="AO226" s="160"/>
    </row>
    <row r="227" spans="35:41">
      <c r="AI227" s="157">
        <f t="shared" si="17"/>
        <v>44</v>
      </c>
      <c r="AJ227" s="158" t="str">
        <f t="shared" si="18"/>
        <v>Echelle rigide simple 14 barreaux (stockeur</v>
      </c>
      <c r="AK227" s="154" t="str">
        <f t="shared" si="19"/>
        <v>660-ECH-733</v>
      </c>
      <c r="AL227" s="171">
        <f t="shared" si="16"/>
        <v>13</v>
      </c>
      <c r="AM227" s="168" t="s">
        <v>318</v>
      </c>
      <c r="AN227" s="168" t="s">
        <v>625</v>
      </c>
      <c r="AO227" s="160"/>
    </row>
    <row r="228" spans="35:41">
      <c r="AI228" s="157">
        <f t="shared" si="17"/>
        <v>32</v>
      </c>
      <c r="AJ228" s="158" t="str">
        <f t="shared" si="18"/>
        <v>Ensemble des exutoires de fumée</v>
      </c>
      <c r="AK228" s="154" t="str">
        <f t="shared" si="19"/>
        <v>660-EXU-734</v>
      </c>
      <c r="AL228" s="171">
        <f t="shared" si="16"/>
        <v>13</v>
      </c>
      <c r="AM228" s="168" t="s">
        <v>325</v>
      </c>
      <c r="AN228" s="168" t="s">
        <v>626</v>
      </c>
      <c r="AO228" s="160"/>
    </row>
    <row r="229" spans="35:41">
      <c r="AI229" s="157">
        <f t="shared" si="17"/>
        <v>19</v>
      </c>
      <c r="AJ229" s="158" t="str">
        <f t="shared" si="18"/>
        <v>Escabeau expéditio</v>
      </c>
      <c r="AK229" s="154" t="str">
        <f t="shared" si="19"/>
        <v>660-ESC-735</v>
      </c>
      <c r="AL229" s="171">
        <f t="shared" si="16"/>
        <v>13</v>
      </c>
      <c r="AM229" s="168" t="s">
        <v>384</v>
      </c>
      <c r="AN229" s="168" t="s">
        <v>446</v>
      </c>
      <c r="AO229" s="160"/>
    </row>
    <row r="230" spans="35:41">
      <c r="AI230" s="157">
        <f t="shared" si="17"/>
        <v>19</v>
      </c>
      <c r="AJ230" s="158" t="str">
        <f t="shared" si="18"/>
        <v>Escabeau expéditio</v>
      </c>
      <c r="AK230" s="154" t="str">
        <f t="shared" si="19"/>
        <v>660-ESC-736</v>
      </c>
      <c r="AL230" s="171">
        <f t="shared" si="16"/>
        <v>13</v>
      </c>
      <c r="AM230" s="168" t="s">
        <v>385</v>
      </c>
      <c r="AN230" s="168" t="s">
        <v>446</v>
      </c>
      <c r="AO230" s="160"/>
    </row>
    <row r="231" spans="35:41">
      <c r="AI231" s="157">
        <f t="shared" si="17"/>
        <v>19</v>
      </c>
      <c r="AJ231" s="158" t="str">
        <f t="shared" si="18"/>
        <v>Escabeau expéditio</v>
      </c>
      <c r="AK231" s="154" t="str">
        <f t="shared" si="19"/>
        <v>660-ESC-737</v>
      </c>
      <c r="AL231" s="171">
        <f t="shared" si="16"/>
        <v>13</v>
      </c>
      <c r="AM231" s="168" t="s">
        <v>627</v>
      </c>
      <c r="AN231" s="168" t="s">
        <v>446</v>
      </c>
      <c r="AO231" s="160"/>
    </row>
    <row r="232" spans="35:41">
      <c r="AI232" s="157">
        <f t="shared" si="17"/>
        <v>20</v>
      </c>
      <c r="AJ232" s="158" t="str">
        <f t="shared" si="18"/>
        <v>Escabeau 5,5 marche</v>
      </c>
      <c r="AK232" s="154" t="str">
        <f t="shared" si="19"/>
        <v>660-ESC-738</v>
      </c>
      <c r="AL232" s="171">
        <f t="shared" si="16"/>
        <v>13</v>
      </c>
      <c r="AM232" s="168" t="s">
        <v>628</v>
      </c>
      <c r="AN232" s="168" t="s">
        <v>629</v>
      </c>
      <c r="AO232" s="160"/>
    </row>
    <row r="233" spans="35:41">
      <c r="AI233" s="157">
        <f t="shared" si="17"/>
        <v>21</v>
      </c>
      <c r="AJ233" s="158" t="str">
        <f t="shared" si="18"/>
        <v>Escabeau 2,5 marches</v>
      </c>
      <c r="AK233" s="154" t="str">
        <f t="shared" si="19"/>
        <v>660-ESC-739</v>
      </c>
      <c r="AL233" s="171">
        <f t="shared" si="16"/>
        <v>13</v>
      </c>
      <c r="AM233" s="168" t="s">
        <v>630</v>
      </c>
      <c r="AN233" s="168" t="s">
        <v>631</v>
      </c>
      <c r="AO233" s="160"/>
    </row>
    <row r="234" spans="35:41">
      <c r="AI234" s="157">
        <f t="shared" si="17"/>
        <v>21</v>
      </c>
      <c r="AJ234" s="158" t="str">
        <f t="shared" si="18"/>
        <v>Echelle 2*10 barreau</v>
      </c>
      <c r="AK234" s="154" t="str">
        <f t="shared" si="19"/>
        <v>660-ECH-740</v>
      </c>
      <c r="AL234" s="171">
        <f t="shared" si="16"/>
        <v>13</v>
      </c>
      <c r="AM234" s="168" t="s">
        <v>632</v>
      </c>
      <c r="AN234" s="168" t="s">
        <v>633</v>
      </c>
      <c r="AO234" s="160"/>
    </row>
    <row r="235" spans="35:41">
      <c r="AI235" s="157">
        <f t="shared" si="17"/>
        <v>20</v>
      </c>
      <c r="AJ235" s="158" t="str">
        <f t="shared" si="18"/>
        <v>Escabeau 5,5 marche</v>
      </c>
      <c r="AK235" s="154" t="str">
        <f t="shared" si="19"/>
        <v>660-ESC-741</v>
      </c>
      <c r="AL235" s="171">
        <f t="shared" si="16"/>
        <v>13</v>
      </c>
      <c r="AM235" s="168" t="s">
        <v>634</v>
      </c>
      <c r="AN235" s="168" t="s">
        <v>629</v>
      </c>
      <c r="AO235" s="160"/>
    </row>
    <row r="236" spans="35:41">
      <c r="AI236" s="157">
        <f t="shared" si="17"/>
        <v>21</v>
      </c>
      <c r="AJ236" s="158" t="str">
        <f t="shared" si="18"/>
        <v>Escabeau 2,5 marches</v>
      </c>
      <c r="AK236" s="154" t="str">
        <f t="shared" si="19"/>
        <v>660-ESC-742</v>
      </c>
      <c r="AL236" s="171">
        <f t="shared" si="16"/>
        <v>13</v>
      </c>
      <c r="AM236" s="168" t="s">
        <v>635</v>
      </c>
      <c r="AN236" s="168" t="s">
        <v>631</v>
      </c>
      <c r="AO236" s="160"/>
    </row>
    <row r="237" spans="35:41">
      <c r="AI237" s="157">
        <f t="shared" si="17"/>
        <v>20</v>
      </c>
      <c r="AJ237" s="158" t="str">
        <f t="shared" si="18"/>
        <v>Escabeau 5,5 marche</v>
      </c>
      <c r="AK237" s="154" t="str">
        <f t="shared" si="19"/>
        <v>660-ESC-743</v>
      </c>
      <c r="AL237" s="171">
        <f t="shared" si="16"/>
        <v>13</v>
      </c>
      <c r="AM237" s="168" t="s">
        <v>636</v>
      </c>
      <c r="AN237" s="168" t="s">
        <v>629</v>
      </c>
      <c r="AO237" s="160"/>
    </row>
    <row r="238" spans="35:41">
      <c r="AI238" s="157">
        <f t="shared" si="17"/>
        <v>47</v>
      </c>
      <c r="AJ238" s="158" t="str">
        <f t="shared" si="18"/>
        <v>Escabeau 6 marches Centaure (Service Nettoyage</v>
      </c>
      <c r="AK238" s="154" t="str">
        <f t="shared" si="19"/>
        <v>660-ESC-744</v>
      </c>
      <c r="AL238" s="171">
        <f t="shared" si="16"/>
        <v>13</v>
      </c>
      <c r="AM238" s="168" t="s">
        <v>637</v>
      </c>
      <c r="AN238" s="168" t="s">
        <v>638</v>
      </c>
      <c r="AO238" s="160"/>
    </row>
    <row r="239" spans="35:41">
      <c r="AI239" s="157">
        <f t="shared" si="17"/>
        <v>5</v>
      </c>
      <c r="AJ239" s="158" t="str">
        <f t="shared" si="18"/>
        <v>libr</v>
      </c>
      <c r="AK239" s="154" t="str">
        <f t="shared" si="19"/>
        <v>660--745</v>
      </c>
      <c r="AL239" s="171">
        <f t="shared" si="16"/>
        <v>10</v>
      </c>
      <c r="AM239" s="168" t="s">
        <v>639</v>
      </c>
      <c r="AN239" s="168" t="s">
        <v>640</v>
      </c>
      <c r="AO239" s="160"/>
    </row>
    <row r="240" spans="35:41">
      <c r="AI240" s="157">
        <f t="shared" si="17"/>
        <v>23</v>
      </c>
      <c r="AJ240" s="158" t="str">
        <f t="shared" si="18"/>
        <v>SERTISSEUSE VIPER-VIRA</v>
      </c>
      <c r="AK240" s="154" t="str">
        <f t="shared" si="19"/>
        <v>661-SRT-001</v>
      </c>
      <c r="AL240" s="171">
        <f t="shared" si="16"/>
        <v>13</v>
      </c>
      <c r="AM240" s="167" t="s">
        <v>641</v>
      </c>
      <c r="AN240" s="167" t="s">
        <v>340</v>
      </c>
      <c r="AO240" s="160"/>
    </row>
    <row r="241" spans="35:41">
      <c r="AI241" s="157">
        <f t="shared" si="17"/>
        <v>23</v>
      </c>
      <c r="AJ241" s="158" t="str">
        <f t="shared" si="18"/>
        <v>SERTISSEUSE VIPER-VIRA</v>
      </c>
      <c r="AK241" s="154" t="str">
        <f t="shared" si="19"/>
        <v>661-SRT-002</v>
      </c>
      <c r="AL241" s="171">
        <f t="shared" si="16"/>
        <v>13</v>
      </c>
      <c r="AM241" s="168" t="s">
        <v>183</v>
      </c>
      <c r="AN241" s="168" t="s">
        <v>340</v>
      </c>
      <c r="AO241" s="160"/>
    </row>
    <row r="242" spans="35:41">
      <c r="AI242" s="157">
        <f t="shared" si="17"/>
        <v>23</v>
      </c>
      <c r="AJ242" s="158" t="str">
        <f t="shared" si="18"/>
        <v>SERTISSEUSE VIPER-VIRA</v>
      </c>
      <c r="AK242" s="154" t="str">
        <f t="shared" si="19"/>
        <v>661-SRT-003</v>
      </c>
      <c r="AL242" s="171">
        <f t="shared" si="16"/>
        <v>13</v>
      </c>
      <c r="AM242" s="168" t="s">
        <v>225</v>
      </c>
      <c r="AN242" s="168" t="s">
        <v>340</v>
      </c>
      <c r="AO242" s="160"/>
    </row>
    <row r="243" spans="35:41">
      <c r="AI243" s="157">
        <f t="shared" si="17"/>
        <v>41</v>
      </c>
      <c r="AJ243" s="158" t="str">
        <f t="shared" si="18"/>
        <v>SERTISSEUSE VIPER M20+ SUR BATTERIE-VIRA</v>
      </c>
      <c r="AK243" s="154" t="str">
        <f t="shared" si="19"/>
        <v>661-SRT-004</v>
      </c>
      <c r="AL243" s="171">
        <f t="shared" si="16"/>
        <v>13</v>
      </c>
      <c r="AM243" s="168" t="s">
        <v>108</v>
      </c>
      <c r="AN243" s="168" t="s">
        <v>642</v>
      </c>
      <c r="AO243" s="160"/>
    </row>
    <row r="244" spans="35:41">
      <c r="AI244" s="157">
        <f t="shared" si="17"/>
        <v>32</v>
      </c>
      <c r="AJ244" s="158" t="str">
        <f t="shared" si="18"/>
        <v>MORS DE SERTISSEUSE-VIRAX (MORS</v>
      </c>
      <c r="AK244" s="154" t="str">
        <f t="shared" si="19"/>
        <v>661-SRT-005</v>
      </c>
      <c r="AL244" s="171">
        <f t="shared" si="16"/>
        <v>13</v>
      </c>
      <c r="AM244" s="168" t="s">
        <v>643</v>
      </c>
      <c r="AN244" s="168" t="s">
        <v>644</v>
      </c>
      <c r="AO244" s="160"/>
    </row>
    <row r="245" spans="35:41">
      <c r="AI245" s="157">
        <f t="shared" si="17"/>
        <v>32</v>
      </c>
      <c r="AJ245" s="158" t="str">
        <f t="shared" si="18"/>
        <v>MORS DE SERTISSEUSE-VIRAX (MORS</v>
      </c>
      <c r="AK245" s="154" t="str">
        <f t="shared" si="19"/>
        <v>661-SRT-006</v>
      </c>
      <c r="AL245" s="171">
        <f t="shared" si="16"/>
        <v>13</v>
      </c>
      <c r="AM245" s="168" t="s">
        <v>645</v>
      </c>
      <c r="AN245" s="168" t="s">
        <v>644</v>
      </c>
      <c r="AO245" s="160"/>
    </row>
    <row r="246" spans="35:41">
      <c r="AI246" s="157">
        <f t="shared" si="17"/>
        <v>32</v>
      </c>
      <c r="AJ246" s="158" t="str">
        <f t="shared" si="18"/>
        <v>MORS DE SERTISSEUSE-VIRAX (MORS</v>
      </c>
      <c r="AK246" s="154" t="str">
        <f t="shared" si="19"/>
        <v>661-SRT-007</v>
      </c>
      <c r="AL246" s="171">
        <f t="shared" si="16"/>
        <v>13</v>
      </c>
      <c r="AM246" s="168" t="s">
        <v>646</v>
      </c>
      <c r="AN246" s="168" t="s">
        <v>644</v>
      </c>
      <c r="AO246" s="160"/>
    </row>
    <row r="247" spans="35:41">
      <c r="AI247" s="157">
        <f t="shared" si="17"/>
        <v>32</v>
      </c>
      <c r="AJ247" s="158" t="str">
        <f t="shared" si="18"/>
        <v>MORS DE SERTISSEUSE-VIRAX (MORS</v>
      </c>
      <c r="AK247" s="154" t="str">
        <f t="shared" si="19"/>
        <v>661-SRT-008</v>
      </c>
      <c r="AL247" s="171">
        <f t="shared" si="16"/>
        <v>13</v>
      </c>
      <c r="AM247" s="168" t="s">
        <v>252</v>
      </c>
      <c r="AN247" s="168" t="s">
        <v>644</v>
      </c>
      <c r="AO247" s="160"/>
    </row>
    <row r="248" spans="35:41">
      <c r="AI248" s="157">
        <f t="shared" si="17"/>
        <v>26</v>
      </c>
      <c r="AJ248" s="158" t="str">
        <f t="shared" si="18"/>
        <v>VISSEUSE PNEU A EMBOUT -C</v>
      </c>
      <c r="AK248" s="154" t="str">
        <f t="shared" si="19"/>
        <v>661-VPN-009</v>
      </c>
      <c r="AL248" s="171">
        <f t="shared" si="16"/>
        <v>13</v>
      </c>
      <c r="AM248" s="168" t="s">
        <v>64</v>
      </c>
      <c r="AN248" s="168" t="s">
        <v>647</v>
      </c>
      <c r="AO248" s="160"/>
    </row>
    <row r="249" spans="35:41">
      <c r="AI249" s="157">
        <f t="shared" si="17"/>
        <v>25</v>
      </c>
      <c r="AJ249" s="158" t="str">
        <f t="shared" si="18"/>
        <v>VISSEUSE PNEU A EMBOUT-C</v>
      </c>
      <c r="AK249" s="154" t="str">
        <f t="shared" si="19"/>
        <v>661-VPN-010</v>
      </c>
      <c r="AL249" s="171">
        <f t="shared" si="16"/>
        <v>13</v>
      </c>
      <c r="AM249" s="168" t="s">
        <v>194</v>
      </c>
      <c r="AN249" s="168" t="s">
        <v>648</v>
      </c>
      <c r="AO249" s="160"/>
    </row>
    <row r="250" spans="35:41">
      <c r="AI250" s="157">
        <f t="shared" si="17"/>
        <v>30</v>
      </c>
      <c r="AJ250" s="158" t="str">
        <f t="shared" si="18"/>
        <v>MALAXEUR NOVIPRO 1300W-NOVIPR</v>
      </c>
      <c r="AK250" s="154" t="str">
        <f t="shared" si="19"/>
        <v>661-MLX-011</v>
      </c>
      <c r="AL250" s="171">
        <f t="shared" si="16"/>
        <v>13</v>
      </c>
      <c r="AM250" s="168" t="s">
        <v>649</v>
      </c>
      <c r="AN250" s="168" t="s">
        <v>650</v>
      </c>
      <c r="AO250" s="160"/>
    </row>
    <row r="251" spans="35:41">
      <c r="AI251" s="157">
        <f t="shared" si="17"/>
        <v>30</v>
      </c>
      <c r="AJ251" s="158" t="str">
        <f t="shared" si="18"/>
        <v>MALAXEUR NOVIPRO 1300W-NOVIPR</v>
      </c>
      <c r="AK251" s="154" t="str">
        <f t="shared" si="19"/>
        <v>661-MLX-012</v>
      </c>
      <c r="AL251" s="171">
        <f t="shared" si="16"/>
        <v>13</v>
      </c>
      <c r="AM251" s="168" t="s">
        <v>107</v>
      </c>
      <c r="AN251" s="168" t="s">
        <v>650</v>
      </c>
      <c r="AO251" s="160"/>
    </row>
    <row r="252" spans="35:41">
      <c r="AI252" s="157">
        <f t="shared" si="17"/>
        <v>19</v>
      </c>
      <c r="AJ252" s="158" t="str">
        <f t="shared" si="18"/>
        <v>PERCEUSE -MILWAUKE</v>
      </c>
      <c r="AK252" s="154" t="str">
        <f t="shared" si="19"/>
        <v>661-PER-013</v>
      </c>
      <c r="AL252" s="171">
        <f t="shared" si="16"/>
        <v>13</v>
      </c>
      <c r="AM252" s="168" t="s">
        <v>106</v>
      </c>
      <c r="AN252" s="168" t="s">
        <v>651</v>
      </c>
      <c r="AO252" s="160"/>
    </row>
    <row r="253" spans="35:41">
      <c r="AI253" s="157">
        <f t="shared" si="17"/>
        <v>18</v>
      </c>
      <c r="AJ253" s="158" t="str">
        <f t="shared" si="18"/>
        <v>PERCEUSE-MILWAUKE</v>
      </c>
      <c r="AK253" s="154" t="str">
        <f t="shared" si="19"/>
        <v>661-PER-014</v>
      </c>
      <c r="AL253" s="171">
        <f t="shared" si="16"/>
        <v>13</v>
      </c>
      <c r="AM253" s="168" t="s">
        <v>289</v>
      </c>
      <c r="AN253" s="168" t="s">
        <v>341</v>
      </c>
      <c r="AO253" s="160"/>
    </row>
    <row r="254" spans="35:41">
      <c r="AI254" s="157">
        <f t="shared" si="17"/>
        <v>23</v>
      </c>
      <c r="AJ254" s="158" t="str">
        <f t="shared" si="18"/>
        <v>DISQEUSE Dia 125 -BOSC</v>
      </c>
      <c r="AK254" s="154" t="str">
        <f t="shared" si="19"/>
        <v>661-DQ1-015</v>
      </c>
      <c r="AL254" s="171">
        <f t="shared" si="16"/>
        <v>13</v>
      </c>
      <c r="AM254" s="168" t="s">
        <v>652</v>
      </c>
      <c r="AN254" s="168" t="s">
        <v>653</v>
      </c>
      <c r="AO254" s="160"/>
    </row>
    <row r="255" spans="35:41">
      <c r="AI255" s="157">
        <f t="shared" si="17"/>
        <v>31</v>
      </c>
      <c r="AJ255" s="158" t="str">
        <f t="shared" si="18"/>
        <v>DISQEUSE Dia 125 type 9345-SKI</v>
      </c>
      <c r="AK255" s="154" t="str">
        <f t="shared" si="19"/>
        <v>661-DQ1-016</v>
      </c>
      <c r="AL255" s="171">
        <f t="shared" si="16"/>
        <v>13</v>
      </c>
      <c r="AM255" s="168" t="s">
        <v>105</v>
      </c>
      <c r="AN255" s="168" t="s">
        <v>654</v>
      </c>
      <c r="AO255" s="160"/>
    </row>
    <row r="256" spans="35:41">
      <c r="AI256" s="157">
        <f t="shared" si="17"/>
        <v>32</v>
      </c>
      <c r="AJ256" s="158" t="str">
        <f t="shared" si="18"/>
        <v>PISTOLET PNEUMATIQUE SILICONE-M</v>
      </c>
      <c r="AK256" s="154" t="str">
        <f t="shared" si="19"/>
        <v>661-PSI-017</v>
      </c>
      <c r="AL256" s="171">
        <f t="shared" si="16"/>
        <v>13</v>
      </c>
      <c r="AM256" s="168" t="s">
        <v>48</v>
      </c>
      <c r="AN256" s="168" t="s">
        <v>655</v>
      </c>
      <c r="AO256" s="160"/>
    </row>
    <row r="257" spans="35:41">
      <c r="AI257" s="157">
        <f t="shared" si="17"/>
        <v>18</v>
      </c>
      <c r="AJ257" s="158" t="str">
        <f t="shared" si="18"/>
        <v>PERCEUSE-MILWAUKE</v>
      </c>
      <c r="AK257" s="154" t="str">
        <f t="shared" si="19"/>
        <v>661-PER-018</v>
      </c>
      <c r="AL257" s="171">
        <f t="shared" si="16"/>
        <v>13</v>
      </c>
      <c r="AM257" s="168" t="s">
        <v>656</v>
      </c>
      <c r="AN257" s="168" t="s">
        <v>341</v>
      </c>
      <c r="AO257" s="160"/>
    </row>
    <row r="258" spans="35:41">
      <c r="AI258" s="157">
        <f t="shared" si="17"/>
        <v>23</v>
      </c>
      <c r="AJ258" s="158" t="str">
        <f t="shared" si="18"/>
        <v>DISQUEUSE Dia 230 -WOR</v>
      </c>
      <c r="AK258" s="154" t="str">
        <f t="shared" si="19"/>
        <v>661-DQ2-019</v>
      </c>
      <c r="AL258" s="171">
        <f t="shared" si="16"/>
        <v>13</v>
      </c>
      <c r="AM258" s="168" t="s">
        <v>657</v>
      </c>
      <c r="AN258" s="168" t="s">
        <v>658</v>
      </c>
      <c r="AO258" s="160"/>
    </row>
    <row r="259" spans="35:41">
      <c r="AI259" s="157">
        <f t="shared" si="17"/>
        <v>34</v>
      </c>
      <c r="AJ259" s="158" t="str">
        <f t="shared" si="18"/>
        <v>PISTOLET PNEUMATIQUE COLLE PU-SIK</v>
      </c>
      <c r="AK259" s="154" t="str">
        <f t="shared" si="19"/>
        <v>661-PPU-020</v>
      </c>
      <c r="AL259" s="171">
        <f t="shared" si="16"/>
        <v>13</v>
      </c>
      <c r="AM259" s="168" t="s">
        <v>659</v>
      </c>
      <c r="AN259" s="168" t="s">
        <v>660</v>
      </c>
      <c r="AO259" s="160"/>
    </row>
    <row r="260" spans="35:41">
      <c r="AI260" s="157">
        <f t="shared" si="17"/>
        <v>33</v>
      </c>
      <c r="AJ260" s="158" t="str">
        <f t="shared" si="18"/>
        <v>PISTOLET PNEUMATIQUE COLLE PU-DT</v>
      </c>
      <c r="AK260" s="154" t="str">
        <f t="shared" si="19"/>
        <v>661-PPU-021</v>
      </c>
      <c r="AL260" s="171">
        <f t="shared" si="16"/>
        <v>13</v>
      </c>
      <c r="AM260" s="168" t="s">
        <v>149</v>
      </c>
      <c r="AN260" s="168" t="s">
        <v>661</v>
      </c>
      <c r="AO260" s="160"/>
    </row>
    <row r="261" spans="35:41">
      <c r="AI261" s="157">
        <f t="shared" si="17"/>
        <v>26</v>
      </c>
      <c r="AJ261" s="158" t="str">
        <f t="shared" si="18"/>
        <v>CLINCHEUSE PNEU -RIVCLINC</v>
      </c>
      <c r="AK261" s="154" t="str">
        <f t="shared" si="19"/>
        <v>661-SRT-022</v>
      </c>
      <c r="AL261" s="171">
        <f t="shared" si="16"/>
        <v>13</v>
      </c>
      <c r="AM261" s="168" t="s">
        <v>104</v>
      </c>
      <c r="AN261" s="168" t="s">
        <v>662</v>
      </c>
      <c r="AO261" s="160"/>
    </row>
    <row r="262" spans="35:41">
      <c r="AI262" s="157">
        <f t="shared" si="17"/>
        <v>56</v>
      </c>
      <c r="AJ262" s="158" t="str">
        <f t="shared" si="18"/>
        <v>VISSEUSE CHOC A EMBOUT CARRE - Model n°LE-192V-30-aucun</v>
      </c>
      <c r="AK262" s="154" t="str">
        <f t="shared" si="19"/>
        <v>661 - VIS-023</v>
      </c>
      <c r="AL262" s="171">
        <f t="shared" si="16"/>
        <v>15</v>
      </c>
      <c r="AM262" s="168" t="s">
        <v>663</v>
      </c>
      <c r="AN262" s="168" t="s">
        <v>664</v>
      </c>
      <c r="AO262" s="160"/>
    </row>
    <row r="263" spans="35:41">
      <c r="AI263" s="157">
        <f t="shared" si="17"/>
        <v>20</v>
      </c>
      <c r="AJ263" s="158" t="str">
        <f t="shared" si="18"/>
        <v>SCIE SAUTEUSE -BOSC</v>
      </c>
      <c r="AK263" s="154" t="str">
        <f t="shared" si="19"/>
        <v>661 - SST-024</v>
      </c>
      <c r="AL263" s="171">
        <f t="shared" si="16"/>
        <v>15</v>
      </c>
      <c r="AM263" s="168" t="s">
        <v>665</v>
      </c>
      <c r="AN263" s="168" t="s">
        <v>666</v>
      </c>
      <c r="AO263" s="160"/>
    </row>
    <row r="264" spans="35:41">
      <c r="AI264" s="157">
        <f t="shared" si="17"/>
        <v>25</v>
      </c>
      <c r="AJ264" s="158" t="str">
        <f t="shared" si="18"/>
        <v>VISSEUSE A EMBOUT -MAKIT</v>
      </c>
      <c r="AK264" s="154" t="str">
        <f t="shared" si="19"/>
        <v>661 - VIS-025</v>
      </c>
      <c r="AL264" s="171">
        <f t="shared" si="16"/>
        <v>15</v>
      </c>
      <c r="AM264" s="168" t="s">
        <v>396</v>
      </c>
      <c r="AN264" s="168" t="s">
        <v>342</v>
      </c>
      <c r="AO264" s="160"/>
    </row>
    <row r="265" spans="35:41">
      <c r="AI265" s="157">
        <f t="shared" si="17"/>
        <v>25</v>
      </c>
      <c r="AJ265" s="158" t="str">
        <f t="shared" si="18"/>
        <v>CLINCHEUSE PNEU-RIVCLINC</v>
      </c>
      <c r="AK265" s="154" t="str">
        <f t="shared" si="19"/>
        <v>661 - SRT-026</v>
      </c>
      <c r="AL265" s="171">
        <f t="shared" si="16"/>
        <v>15</v>
      </c>
      <c r="AM265" s="168" t="s">
        <v>667</v>
      </c>
      <c r="AN265" s="168" t="s">
        <v>668</v>
      </c>
      <c r="AO265" s="160"/>
    </row>
    <row r="266" spans="35:41">
      <c r="AI266" s="157">
        <f t="shared" si="17"/>
        <v>40</v>
      </c>
      <c r="AJ266" s="158" t="str">
        <f t="shared" si="18"/>
        <v>MORS POUR RAIL GALVA - JUMELES-RIVCLINC</v>
      </c>
      <c r="AK266" s="154" t="str">
        <f t="shared" si="19"/>
        <v>661 - SRT-027</v>
      </c>
      <c r="AL266" s="171">
        <f t="shared" si="16"/>
        <v>15</v>
      </c>
      <c r="AM266" s="168" t="s">
        <v>669</v>
      </c>
      <c r="AN266" s="168" t="s">
        <v>670</v>
      </c>
      <c r="AO266" s="160"/>
    </row>
    <row r="267" spans="35:41">
      <c r="AI267" s="157">
        <f t="shared" si="17"/>
        <v>38</v>
      </c>
      <c r="AJ267" s="158" t="str">
        <f t="shared" si="18"/>
        <v>MORS GALVA - PERPENDICULAIRE-RIVCLINC</v>
      </c>
      <c r="AK267" s="154" t="str">
        <f t="shared" si="19"/>
        <v>661 - SRT-028</v>
      </c>
      <c r="AL267" s="171">
        <f t="shared" si="16"/>
        <v>15</v>
      </c>
      <c r="AM267" s="168" t="s">
        <v>671</v>
      </c>
      <c r="AN267" s="168" t="s">
        <v>672</v>
      </c>
      <c r="AO267" s="160"/>
    </row>
    <row r="268" spans="35:41">
      <c r="AI268" s="157">
        <f t="shared" si="17"/>
        <v>25</v>
      </c>
      <c r="AJ268" s="158" t="str">
        <f t="shared" si="18"/>
        <v>VISSEUSE A EMBOUT -MAKIT</v>
      </c>
      <c r="AK268" s="154" t="str">
        <f t="shared" si="19"/>
        <v>661 - VIS-029</v>
      </c>
      <c r="AL268" s="171">
        <f t="shared" ref="AL268:AL331" si="20">LEN(AM268)</f>
        <v>15</v>
      </c>
      <c r="AM268" s="168" t="s">
        <v>397</v>
      </c>
      <c r="AN268" s="168" t="s">
        <v>342</v>
      </c>
      <c r="AO268" s="160"/>
    </row>
    <row r="269" spans="35:41">
      <c r="AI269" s="157">
        <f t="shared" si="17"/>
        <v>25</v>
      </c>
      <c r="AJ269" s="158" t="str">
        <f t="shared" si="18"/>
        <v>VISSEUSE A EMBOUT -MAKIT</v>
      </c>
      <c r="AK269" s="154" t="str">
        <f t="shared" si="19"/>
        <v>661 - VIS-030</v>
      </c>
      <c r="AL269" s="171">
        <f t="shared" si="20"/>
        <v>15</v>
      </c>
      <c r="AM269" s="168" t="s">
        <v>398</v>
      </c>
      <c r="AN269" s="168" t="s">
        <v>342</v>
      </c>
      <c r="AO269" s="160"/>
    </row>
    <row r="270" spans="35:41">
      <c r="AI270" s="157">
        <f t="shared" si="17"/>
        <v>25</v>
      </c>
      <c r="AJ270" s="158" t="str">
        <f t="shared" si="18"/>
        <v>VISSEUSE A EMBOUT -MAKIT</v>
      </c>
      <c r="AK270" s="154" t="str">
        <f t="shared" si="19"/>
        <v>661 - VIS-031</v>
      </c>
      <c r="AL270" s="171">
        <f t="shared" si="20"/>
        <v>15</v>
      </c>
      <c r="AM270" s="168" t="s">
        <v>399</v>
      </c>
      <c r="AN270" s="168" t="s">
        <v>342</v>
      </c>
      <c r="AO270" s="160"/>
    </row>
    <row r="271" spans="35:41">
      <c r="AI271" s="157">
        <f t="shared" si="17"/>
        <v>20</v>
      </c>
      <c r="AJ271" s="158" t="str">
        <f t="shared" si="18"/>
        <v>CAR POLISHER -aucun</v>
      </c>
      <c r="AK271" s="154" t="str">
        <f t="shared" si="19"/>
        <v>661 - PSH-032</v>
      </c>
      <c r="AL271" s="171">
        <f t="shared" si="20"/>
        <v>15</v>
      </c>
      <c r="AM271" s="168" t="s">
        <v>673</v>
      </c>
      <c r="AN271" s="168" t="s">
        <v>674</v>
      </c>
      <c r="AO271" s="160"/>
    </row>
    <row r="272" spans="35:41">
      <c r="AI272" s="157">
        <f t="shared" si="17"/>
        <v>39</v>
      </c>
      <c r="AJ272" s="158" t="str">
        <f t="shared" si="18"/>
        <v>APPAREIL DE SOUDURE ULTRA SON-MECASONI</v>
      </c>
      <c r="AK272" s="154" t="str">
        <f t="shared" si="19"/>
        <v>661 - SUS-033</v>
      </c>
      <c r="AL272" s="171">
        <f t="shared" si="20"/>
        <v>15</v>
      </c>
      <c r="AM272" s="168" t="s">
        <v>675</v>
      </c>
      <c r="AN272" s="168" t="s">
        <v>676</v>
      </c>
      <c r="AO272" s="160"/>
    </row>
    <row r="273" spans="35:41">
      <c r="AI273" s="157">
        <f t="shared" si="17"/>
        <v>46</v>
      </c>
      <c r="AJ273" s="158" t="str">
        <f t="shared" si="18"/>
        <v>SONOTRODE SPECIALE (= pistolet à US)-MECASONI</v>
      </c>
      <c r="AK273" s="154" t="str">
        <f t="shared" si="19"/>
        <v>661 - SUS-034</v>
      </c>
      <c r="AL273" s="171">
        <f t="shared" si="20"/>
        <v>15</v>
      </c>
      <c r="AM273" s="168" t="s">
        <v>677</v>
      </c>
      <c r="AN273" s="168" t="s">
        <v>678</v>
      </c>
      <c r="AO273" s="160"/>
    </row>
    <row r="274" spans="35:41">
      <c r="AI274" s="157">
        <f t="shared" si="17"/>
        <v>39</v>
      </c>
      <c r="AJ274" s="158" t="str">
        <f t="shared" si="18"/>
        <v>SCIE CIRCULAIRE SUR BATTERIE-KRAFT Tec</v>
      </c>
      <c r="AK274" s="154" t="str">
        <f t="shared" si="19"/>
        <v>661 - SCR-035</v>
      </c>
      <c r="AL274" s="171">
        <f t="shared" si="20"/>
        <v>15</v>
      </c>
      <c r="AM274" s="168" t="s">
        <v>679</v>
      </c>
      <c r="AN274" s="168" t="s">
        <v>680</v>
      </c>
      <c r="AO274" s="160"/>
    </row>
    <row r="275" spans="35:41">
      <c r="AI275" s="157">
        <f t="shared" si="17"/>
        <v>29</v>
      </c>
      <c r="AJ275" s="158" t="str">
        <f t="shared" si="18"/>
        <v>CHALUMEAU A AIR CHAUD-LEISTE</v>
      </c>
      <c r="AK275" s="154" t="str">
        <f t="shared" si="19"/>
        <v>661 - CHA-036</v>
      </c>
      <c r="AL275" s="171">
        <f t="shared" si="20"/>
        <v>15</v>
      </c>
      <c r="AM275" s="168" t="s">
        <v>681</v>
      </c>
      <c r="AN275" s="168" t="s">
        <v>682</v>
      </c>
      <c r="AO275" s="160"/>
    </row>
    <row r="276" spans="35:41">
      <c r="AI276" s="157">
        <f t="shared" si="17"/>
        <v>21</v>
      </c>
      <c r="AJ276" s="158" t="str">
        <f t="shared" si="18"/>
        <v>SCIE SAUTEUSE -MAKIT</v>
      </c>
      <c r="AK276" s="154" t="str">
        <f t="shared" si="19"/>
        <v>661 - SST-037</v>
      </c>
      <c r="AL276" s="171">
        <f t="shared" si="20"/>
        <v>15</v>
      </c>
      <c r="AM276" s="168" t="s">
        <v>683</v>
      </c>
      <c r="AN276" s="168" t="s">
        <v>684</v>
      </c>
      <c r="AO276" s="160"/>
    </row>
    <row r="277" spans="35:41">
      <c r="AI277" s="157">
        <f t="shared" si="17"/>
        <v>28</v>
      </c>
      <c r="AJ277" s="158" t="str">
        <f t="shared" si="18"/>
        <v>ENROULEUR ELECTRIQUE -aucun</v>
      </c>
      <c r="AK277" s="154" t="str">
        <f t="shared" si="19"/>
        <v>661 - ENR-038</v>
      </c>
      <c r="AL277" s="171">
        <f t="shared" si="20"/>
        <v>15</v>
      </c>
      <c r="AM277" s="168" t="s">
        <v>685</v>
      </c>
      <c r="AN277" s="168" t="s">
        <v>686</v>
      </c>
      <c r="AO277" s="160"/>
    </row>
    <row r="278" spans="35:41">
      <c r="AI278" s="157">
        <f t="shared" ref="AI278:AI341" si="21">LEN(AN278)</f>
        <v>46</v>
      </c>
      <c r="AJ278" s="158" t="str">
        <f t="shared" ref="AJ278:AJ341" si="22">LEFT(AN278,AI278-1)</f>
        <v>SONOTRODE SPECIALE (= pistolet à US)-MECASONI</v>
      </c>
      <c r="AK278" s="154" t="str">
        <f t="shared" si="19"/>
        <v>661 - SUS-039</v>
      </c>
      <c r="AL278" s="171">
        <f t="shared" si="20"/>
        <v>15</v>
      </c>
      <c r="AM278" s="168" t="s">
        <v>687</v>
      </c>
      <c r="AN278" s="168" t="s">
        <v>678</v>
      </c>
      <c r="AO278" s="160"/>
    </row>
    <row r="279" spans="35:41">
      <c r="AI279" s="157">
        <f t="shared" si="21"/>
        <v>39</v>
      </c>
      <c r="AJ279" s="158" t="str">
        <f t="shared" si="22"/>
        <v>APPAREIL DE SOUDURE ULTRA SON-MECASONI</v>
      </c>
      <c r="AK279" s="154" t="str">
        <f t="shared" si="19"/>
        <v>661 - SUS-040</v>
      </c>
      <c r="AL279" s="171">
        <f t="shared" si="20"/>
        <v>15</v>
      </c>
      <c r="AM279" s="168" t="s">
        <v>688</v>
      </c>
      <c r="AN279" s="168" t="s">
        <v>676</v>
      </c>
      <c r="AO279" s="160"/>
    </row>
    <row r="280" spans="35:41">
      <c r="AI280" s="157">
        <f t="shared" si="21"/>
        <v>29</v>
      </c>
      <c r="AJ280" s="158" t="str">
        <f t="shared" si="22"/>
        <v>CHALUMEAU A AIR CHAUD-LEISTE</v>
      </c>
      <c r="AK280" s="154" t="str">
        <f t="shared" si="19"/>
        <v>661 - CHA-041</v>
      </c>
      <c r="AL280" s="171">
        <f t="shared" si="20"/>
        <v>15</v>
      </c>
      <c r="AM280" s="168" t="s">
        <v>689</v>
      </c>
      <c r="AN280" s="168" t="s">
        <v>682</v>
      </c>
      <c r="AO280" s="160"/>
    </row>
    <row r="281" spans="35:41">
      <c r="AI281" s="157">
        <f t="shared" si="21"/>
        <v>18</v>
      </c>
      <c r="AJ281" s="158" t="str">
        <f t="shared" si="22"/>
        <v>SCIE SAUTEUSE -AE</v>
      </c>
      <c r="AK281" s="154" t="str">
        <f t="shared" si="19"/>
        <v>661 - SST-042</v>
      </c>
      <c r="AL281" s="171">
        <f t="shared" si="20"/>
        <v>15</v>
      </c>
      <c r="AM281" s="168" t="s">
        <v>690</v>
      </c>
      <c r="AN281" s="168" t="s">
        <v>691</v>
      </c>
      <c r="AO281" s="160"/>
    </row>
    <row r="282" spans="35:41">
      <c r="AI282" s="157">
        <f t="shared" si="21"/>
        <v>23</v>
      </c>
      <c r="AJ282" s="158" t="str">
        <f t="shared" si="22"/>
        <v>SERTISSEUSE VIPER-VIRA</v>
      </c>
      <c r="AK282" s="154" t="str">
        <f t="shared" si="19"/>
        <v>661 - SRT-043</v>
      </c>
      <c r="AL282" s="171">
        <f t="shared" si="20"/>
        <v>15</v>
      </c>
      <c r="AM282" s="168" t="s">
        <v>692</v>
      </c>
      <c r="AN282" s="168" t="s">
        <v>340</v>
      </c>
      <c r="AO282" s="160"/>
    </row>
    <row r="283" spans="35:41">
      <c r="AI283" s="157">
        <f t="shared" si="21"/>
        <v>32</v>
      </c>
      <c r="AJ283" s="158" t="str">
        <f t="shared" si="22"/>
        <v>MORS DE SERTISSEUSE-VIRAX (MORS</v>
      </c>
      <c r="AK283" s="154" t="str">
        <f t="shared" ref="AK283:AK346" si="23">RIGHT(AM283,AL283-2)</f>
        <v>661 - SRT-044</v>
      </c>
      <c r="AL283" s="171">
        <f t="shared" si="20"/>
        <v>15</v>
      </c>
      <c r="AM283" s="168" t="s">
        <v>693</v>
      </c>
      <c r="AN283" s="168" t="s">
        <v>644</v>
      </c>
      <c r="AO283" s="160"/>
    </row>
    <row r="284" spans="35:41">
      <c r="AI284" s="157">
        <f t="shared" si="21"/>
        <v>23</v>
      </c>
      <c r="AJ284" s="158" t="str">
        <f t="shared" si="22"/>
        <v>SERTISSEUSE VIPER-VIRA</v>
      </c>
      <c r="AK284" s="154" t="str">
        <f t="shared" si="23"/>
        <v>661 - SRT-045</v>
      </c>
      <c r="AL284" s="171">
        <f t="shared" si="20"/>
        <v>15</v>
      </c>
      <c r="AM284" s="168" t="s">
        <v>694</v>
      </c>
      <c r="AN284" s="168" t="s">
        <v>340</v>
      </c>
      <c r="AO284" s="160"/>
    </row>
    <row r="285" spans="35:41">
      <c r="AI285" s="157">
        <f t="shared" si="21"/>
        <v>32</v>
      </c>
      <c r="AJ285" s="158" t="str">
        <f t="shared" si="22"/>
        <v>MORS DE SERTISSEUSE-VIRAX (MORS</v>
      </c>
      <c r="AK285" s="154" t="str">
        <f t="shared" si="23"/>
        <v>661 - SRT-046</v>
      </c>
      <c r="AL285" s="171">
        <f t="shared" si="20"/>
        <v>15</v>
      </c>
      <c r="AM285" s="168" t="s">
        <v>695</v>
      </c>
      <c r="AN285" s="168" t="s">
        <v>644</v>
      </c>
      <c r="AO285" s="160"/>
    </row>
    <row r="286" spans="35:41">
      <c r="AI286" s="157">
        <f t="shared" si="21"/>
        <v>30</v>
      </c>
      <c r="AJ286" s="158" t="str">
        <f t="shared" si="22"/>
        <v>SCIE CIRCULAIRE RADIALE -BOSC</v>
      </c>
      <c r="AK286" s="154" t="str">
        <f t="shared" si="23"/>
        <v>661 - SCR-047</v>
      </c>
      <c r="AL286" s="171">
        <f t="shared" si="20"/>
        <v>15</v>
      </c>
      <c r="AM286" s="168" t="s">
        <v>400</v>
      </c>
      <c r="AN286" s="168" t="s">
        <v>696</v>
      </c>
      <c r="AO286" s="160"/>
    </row>
    <row r="287" spans="35:41">
      <c r="AI287" s="157">
        <f t="shared" si="21"/>
        <v>44</v>
      </c>
      <c r="AJ287" s="158" t="str">
        <f t="shared" si="22"/>
        <v>VISSEUSE A MANDRIN DIA 10, type 6281D-MAKIT</v>
      </c>
      <c r="AK287" s="154" t="str">
        <f t="shared" si="23"/>
        <v>661 - VMN-048</v>
      </c>
      <c r="AL287" s="171">
        <f t="shared" si="20"/>
        <v>15</v>
      </c>
      <c r="AM287" s="168" t="s">
        <v>697</v>
      </c>
      <c r="AN287" s="168" t="s">
        <v>698</v>
      </c>
      <c r="AO287" s="160"/>
    </row>
    <row r="288" spans="35:41">
      <c r="AI288" s="157">
        <f t="shared" si="21"/>
        <v>27</v>
      </c>
      <c r="AJ288" s="158" t="str">
        <f t="shared" si="22"/>
        <v>SCIE SAUTEUSE JS-55-PRACTY</v>
      </c>
      <c r="AK288" s="154" t="str">
        <f t="shared" si="23"/>
        <v>661 - SST-049</v>
      </c>
      <c r="AL288" s="171">
        <f t="shared" si="20"/>
        <v>15</v>
      </c>
      <c r="AM288" s="168" t="s">
        <v>699</v>
      </c>
      <c r="AN288" s="168" t="s">
        <v>700</v>
      </c>
      <c r="AO288" s="160"/>
    </row>
    <row r="289" spans="35:41">
      <c r="AI289" s="157">
        <f t="shared" si="21"/>
        <v>39</v>
      </c>
      <c r="AJ289" s="158" t="str">
        <f t="shared" si="22"/>
        <v>ENROULEUR ELECTRIQUE 25m 3G1,5 -TEC-HI</v>
      </c>
      <c r="AK289" s="154" t="str">
        <f t="shared" si="23"/>
        <v>661 - ENR-050</v>
      </c>
      <c r="AL289" s="171">
        <f t="shared" si="20"/>
        <v>15</v>
      </c>
      <c r="AM289" s="168" t="s">
        <v>701</v>
      </c>
      <c r="AN289" s="168" t="s">
        <v>702</v>
      </c>
      <c r="AO289" s="160"/>
    </row>
    <row r="290" spans="35:41">
      <c r="AI290" s="157">
        <f t="shared" si="21"/>
        <v>35</v>
      </c>
      <c r="AJ290" s="158" t="str">
        <f t="shared" si="22"/>
        <v>PROJECTEUR NOIR AVEC AMPOULE-TOULU</v>
      </c>
      <c r="AK290" s="154" t="str">
        <f t="shared" si="23"/>
        <v>661 - PRJ-051</v>
      </c>
      <c r="AL290" s="171">
        <f t="shared" si="20"/>
        <v>15</v>
      </c>
      <c r="AM290" s="168" t="s">
        <v>703</v>
      </c>
      <c r="AN290" s="168" t="s">
        <v>704</v>
      </c>
      <c r="AO290" s="160"/>
    </row>
    <row r="291" spans="35:41">
      <c r="AI291" s="157">
        <f t="shared" si="21"/>
        <v>20</v>
      </c>
      <c r="AJ291" s="158" t="str">
        <f t="shared" si="22"/>
        <v>ENROULEUR 25m-aucun</v>
      </c>
      <c r="AK291" s="154" t="str">
        <f t="shared" si="23"/>
        <v>661 - ENR-052</v>
      </c>
      <c r="AL291" s="171">
        <f t="shared" si="20"/>
        <v>15</v>
      </c>
      <c r="AM291" s="168" t="s">
        <v>705</v>
      </c>
      <c r="AN291" s="168" t="s">
        <v>706</v>
      </c>
      <c r="AO291" s="160"/>
    </row>
    <row r="292" spans="35:41">
      <c r="AI292" s="157">
        <f t="shared" si="21"/>
        <v>30</v>
      </c>
      <c r="AJ292" s="158" t="str">
        <f t="shared" si="22"/>
        <v>PROJECTEUR HALOGENE-EASY LIGH</v>
      </c>
      <c r="AK292" s="154" t="str">
        <f t="shared" si="23"/>
        <v>661 - PRJ-053</v>
      </c>
      <c r="AL292" s="171">
        <f t="shared" si="20"/>
        <v>15</v>
      </c>
      <c r="AM292" s="168" t="s">
        <v>707</v>
      </c>
      <c r="AN292" s="168" t="s">
        <v>708</v>
      </c>
      <c r="AO292" s="160"/>
    </row>
    <row r="293" spans="35:41">
      <c r="AI293" s="157">
        <f t="shared" si="21"/>
        <v>54</v>
      </c>
      <c r="AJ293" s="158" t="str">
        <f t="shared" si="22"/>
        <v>VISSEUSE A MANDRIN DIA 13, type GSR 18VE-2LI PRO-BOSC</v>
      </c>
      <c r="AK293" s="154" t="str">
        <f t="shared" si="23"/>
        <v>661 - VMN-054</v>
      </c>
      <c r="AL293" s="171">
        <f t="shared" si="20"/>
        <v>15</v>
      </c>
      <c r="AM293" s="168" t="s">
        <v>709</v>
      </c>
      <c r="AN293" s="168" t="s">
        <v>710</v>
      </c>
      <c r="AO293" s="160"/>
    </row>
    <row r="294" spans="35:41">
      <c r="AI294" s="157">
        <f t="shared" si="21"/>
        <v>21</v>
      </c>
      <c r="AJ294" s="158" t="str">
        <f t="shared" si="22"/>
        <v>SIKA SPRAY GUN, -SIK</v>
      </c>
      <c r="AK294" s="154" t="str">
        <f t="shared" si="23"/>
        <v>661 - PIS-055</v>
      </c>
      <c r="AL294" s="171">
        <f t="shared" si="20"/>
        <v>15</v>
      </c>
      <c r="AM294" s="168" t="s">
        <v>711</v>
      </c>
      <c r="AN294" s="168" t="s">
        <v>712</v>
      </c>
      <c r="AO294" s="160"/>
    </row>
    <row r="295" spans="35:41">
      <c r="AI295" s="157">
        <f t="shared" si="21"/>
        <v>18</v>
      </c>
      <c r="AJ295" s="158" t="str">
        <f t="shared" si="22"/>
        <v>SURPRESSEUR A EAU</v>
      </c>
      <c r="AK295" s="154" t="str">
        <f t="shared" si="23"/>
        <v>661 - SRP-056</v>
      </c>
      <c r="AL295" s="171">
        <f t="shared" si="20"/>
        <v>15</v>
      </c>
      <c r="AM295" s="168" t="s">
        <v>713</v>
      </c>
      <c r="AN295" s="168" t="s">
        <v>714</v>
      </c>
      <c r="AO295" s="160"/>
    </row>
    <row r="296" spans="35:41">
      <c r="AI296" s="157">
        <f t="shared" si="21"/>
        <v>54</v>
      </c>
      <c r="AJ296" s="158" t="str">
        <f t="shared" si="22"/>
        <v>VISSEUSE A MANDRIN DIA 13, type GSR 18VE-2LI PRO-BOSC</v>
      </c>
      <c r="AK296" s="154" t="str">
        <f t="shared" si="23"/>
        <v>661 - VMN-057</v>
      </c>
      <c r="AL296" s="171">
        <f t="shared" si="20"/>
        <v>15</v>
      </c>
      <c r="AM296" s="168" t="s">
        <v>715</v>
      </c>
      <c r="AN296" s="168" t="s">
        <v>710</v>
      </c>
      <c r="AO296" s="160"/>
    </row>
    <row r="297" spans="35:41">
      <c r="AI297" s="157">
        <f t="shared" si="21"/>
        <v>56</v>
      </c>
      <c r="AJ297" s="158" t="str">
        <f t="shared" si="22"/>
        <v>PISTOLET A CLOUS pneu 32 BARS-POWER LITE COMPRESSEUR MA</v>
      </c>
      <c r="AK297" s="154" t="str">
        <f t="shared" si="23"/>
        <v>661 - CLP-058</v>
      </c>
      <c r="AL297" s="171">
        <f t="shared" si="20"/>
        <v>15</v>
      </c>
      <c r="AM297" s="168" t="s">
        <v>401</v>
      </c>
      <c r="AN297" s="168" t="s">
        <v>716</v>
      </c>
      <c r="AO297" s="160"/>
    </row>
    <row r="298" spans="35:41">
      <c r="AI298" s="157">
        <f t="shared" si="21"/>
        <v>37</v>
      </c>
      <c r="AJ298" s="158" t="str">
        <f t="shared" si="22"/>
        <v>VISSEUSE IPP 18/21 DIA 10-ideal powe</v>
      </c>
      <c r="AK298" s="154" t="str">
        <f t="shared" si="23"/>
        <v>661 - VMN-059</v>
      </c>
      <c r="AL298" s="171">
        <f t="shared" si="20"/>
        <v>15</v>
      </c>
      <c r="AM298" s="168" t="s">
        <v>717</v>
      </c>
      <c r="AN298" s="168" t="s">
        <v>718</v>
      </c>
      <c r="AO298" s="160"/>
    </row>
    <row r="299" spans="35:41">
      <c r="AI299" s="157">
        <f t="shared" si="21"/>
        <v>21</v>
      </c>
      <c r="AJ299" s="158" t="str">
        <f t="shared" si="22"/>
        <v>SIKA SPRAY GUN, -SIK</v>
      </c>
      <c r="AK299" s="154" t="str">
        <f t="shared" si="23"/>
        <v>661 - PIS-060</v>
      </c>
      <c r="AL299" s="171">
        <f t="shared" si="20"/>
        <v>15</v>
      </c>
      <c r="AM299" s="168" t="s">
        <v>719</v>
      </c>
      <c r="AN299" s="168" t="s">
        <v>712</v>
      </c>
      <c r="AO299" s="160"/>
    </row>
    <row r="300" spans="35:41">
      <c r="AI300" s="157">
        <f t="shared" si="21"/>
        <v>51</v>
      </c>
      <c r="AJ300" s="158" t="str">
        <f t="shared" si="22"/>
        <v>PISTOLET A CLOUS 32 BARS-POWER LITE COMPRESSEUR MA</v>
      </c>
      <c r="AK300" s="154" t="str">
        <f t="shared" si="23"/>
        <v>661 - CLP-061</v>
      </c>
      <c r="AL300" s="171">
        <f t="shared" si="20"/>
        <v>15</v>
      </c>
      <c r="AM300" s="168" t="s">
        <v>402</v>
      </c>
      <c r="AN300" s="168" t="s">
        <v>720</v>
      </c>
      <c r="AO300" s="160"/>
    </row>
    <row r="301" spans="35:41">
      <c r="AI301" s="157">
        <f t="shared" si="21"/>
        <v>41</v>
      </c>
      <c r="AJ301" s="158" t="str">
        <f t="shared" si="22"/>
        <v>VISSEUSE A EMBOUT HEXAGONAL BTD140-MAKIT</v>
      </c>
      <c r="AK301" s="154" t="str">
        <f t="shared" si="23"/>
        <v>661 - VIS-062</v>
      </c>
      <c r="AL301" s="171">
        <f t="shared" si="20"/>
        <v>15</v>
      </c>
      <c r="AM301" s="168" t="s">
        <v>403</v>
      </c>
      <c r="AN301" s="168" t="s">
        <v>721</v>
      </c>
      <c r="AO301" s="160"/>
    </row>
    <row r="302" spans="35:41">
      <c r="AI302" s="157">
        <f t="shared" si="21"/>
        <v>51</v>
      </c>
      <c r="AJ302" s="158" t="str">
        <f t="shared" si="22"/>
        <v>ENSEMBLE CLOUEUR 32 BARS-POWER LITE COMPRESSEUR MA</v>
      </c>
      <c r="AK302" s="154" t="str">
        <f t="shared" si="23"/>
        <v>661 - CLP-063</v>
      </c>
      <c r="AL302" s="171">
        <f t="shared" si="20"/>
        <v>15</v>
      </c>
      <c r="AM302" s="168" t="s">
        <v>722</v>
      </c>
      <c r="AN302" s="168" t="s">
        <v>723</v>
      </c>
      <c r="AO302" s="160"/>
    </row>
    <row r="303" spans="35:41">
      <c r="AI303" s="157">
        <f t="shared" si="21"/>
        <v>18</v>
      </c>
      <c r="AJ303" s="158" t="str">
        <f t="shared" si="22"/>
        <v>SURPRESSEUR A EAU</v>
      </c>
      <c r="AK303" s="154" t="str">
        <f t="shared" si="23"/>
        <v>661 - SRP-064</v>
      </c>
      <c r="AL303" s="171">
        <f t="shared" si="20"/>
        <v>15</v>
      </c>
      <c r="AM303" s="168" t="s">
        <v>724</v>
      </c>
      <c r="AN303" s="168" t="s">
        <v>714</v>
      </c>
      <c r="AO303" s="160"/>
    </row>
    <row r="304" spans="35:41">
      <c r="AI304" s="157">
        <f t="shared" si="21"/>
        <v>21</v>
      </c>
      <c r="AJ304" s="158" t="str">
        <f t="shared" si="22"/>
        <v>PISTOLET COLLE PU-DT</v>
      </c>
      <c r="AK304" s="154" t="str">
        <f t="shared" si="23"/>
        <v>661 - PPU-065</v>
      </c>
      <c r="AL304" s="171">
        <f t="shared" si="20"/>
        <v>15</v>
      </c>
      <c r="AM304" s="168" t="s">
        <v>725</v>
      </c>
      <c r="AN304" s="168" t="s">
        <v>726</v>
      </c>
      <c r="AO304" s="160"/>
    </row>
    <row r="305" spans="35:41">
      <c r="AI305" s="157">
        <f t="shared" si="21"/>
        <v>28</v>
      </c>
      <c r="AJ305" s="158" t="str">
        <f t="shared" si="22"/>
        <v>CLOUEUR PNEUMATIQUE-DUO FAS</v>
      </c>
      <c r="AK305" s="154" t="str">
        <f t="shared" si="23"/>
        <v>661 - CLP-066</v>
      </c>
      <c r="AL305" s="171">
        <f t="shared" si="20"/>
        <v>15</v>
      </c>
      <c r="AM305" s="168" t="s">
        <v>404</v>
      </c>
      <c r="AN305" s="168" t="s">
        <v>727</v>
      </c>
      <c r="AO305" s="160"/>
    </row>
    <row r="306" spans="35:41">
      <c r="AI306" s="157">
        <f t="shared" si="21"/>
        <v>30</v>
      </c>
      <c r="AJ306" s="158" t="str">
        <f t="shared" si="22"/>
        <v>SURPRESSEUR A EAU -BRICO DEPO</v>
      </c>
      <c r="AK306" s="154" t="str">
        <f t="shared" si="23"/>
        <v>661 - SRP-067</v>
      </c>
      <c r="AL306" s="171">
        <f t="shared" si="20"/>
        <v>15</v>
      </c>
      <c r="AM306" s="168" t="s">
        <v>728</v>
      </c>
      <c r="AN306" s="168" t="s">
        <v>729</v>
      </c>
      <c r="AO306" s="160"/>
    </row>
    <row r="307" spans="35:41">
      <c r="AI307" s="157">
        <f t="shared" si="21"/>
        <v>24</v>
      </c>
      <c r="AJ307" s="158" t="str">
        <f t="shared" si="22"/>
        <v>DISQUEUSE Dia 125 -BOSC</v>
      </c>
      <c r="AK307" s="154" t="str">
        <f t="shared" si="23"/>
        <v>661 - DQ1-068</v>
      </c>
      <c r="AL307" s="171">
        <f t="shared" si="20"/>
        <v>15</v>
      </c>
      <c r="AM307" s="168" t="s">
        <v>730</v>
      </c>
      <c r="AN307" s="168" t="s">
        <v>731</v>
      </c>
      <c r="AO307" s="160"/>
    </row>
    <row r="308" spans="35:41">
      <c r="AI308" s="157">
        <f t="shared" si="21"/>
        <v>36</v>
      </c>
      <c r="AJ308" s="158" t="str">
        <f t="shared" si="22"/>
        <v>PISTOLET PNEUMATIQUE SILICONE-aucun</v>
      </c>
      <c r="AK308" s="154" t="str">
        <f t="shared" si="23"/>
        <v>661 - PSI-069</v>
      </c>
      <c r="AL308" s="171">
        <f t="shared" si="20"/>
        <v>15</v>
      </c>
      <c r="AM308" s="168" t="s">
        <v>732</v>
      </c>
      <c r="AN308" s="168" t="s">
        <v>733</v>
      </c>
      <c r="AO308" s="160"/>
    </row>
    <row r="309" spans="35:41">
      <c r="AI309" s="157">
        <f t="shared" si="21"/>
        <v>26</v>
      </c>
      <c r="AJ309" s="158" t="str">
        <f t="shared" si="22"/>
        <v>PERCEUSE HD2E13R-MILWAUKE</v>
      </c>
      <c r="AK309" s="154" t="str">
        <f t="shared" si="23"/>
        <v>661 - PER-070</v>
      </c>
      <c r="AL309" s="171">
        <f t="shared" si="20"/>
        <v>15</v>
      </c>
      <c r="AM309" s="168" t="s">
        <v>734</v>
      </c>
      <c r="AN309" s="168" t="s">
        <v>735</v>
      </c>
      <c r="AO309" s="160"/>
    </row>
    <row r="310" spans="35:41">
      <c r="AI310" s="157">
        <f t="shared" si="21"/>
        <v>18</v>
      </c>
      <c r="AJ310" s="158" t="str">
        <f t="shared" si="22"/>
        <v>LAMPE ROUGE-aucun</v>
      </c>
      <c r="AK310" s="154" t="str">
        <f t="shared" si="23"/>
        <v>661 - PRJ-071</v>
      </c>
      <c r="AL310" s="171">
        <f t="shared" si="20"/>
        <v>15</v>
      </c>
      <c r="AM310" s="168" t="s">
        <v>736</v>
      </c>
      <c r="AN310" s="168" t="s">
        <v>737</v>
      </c>
      <c r="AO310" s="160"/>
    </row>
    <row r="311" spans="35:41">
      <c r="AI311" s="157">
        <f t="shared" si="21"/>
        <v>26</v>
      </c>
      <c r="AJ311" s="158" t="str">
        <f t="shared" si="22"/>
        <v>VISSEUSE ROUGE-BRICO DEPO</v>
      </c>
      <c r="AK311" s="154" t="str">
        <f t="shared" si="23"/>
        <v>661 - VMN-072</v>
      </c>
      <c r="AL311" s="171">
        <f t="shared" si="20"/>
        <v>15</v>
      </c>
      <c r="AM311" s="168" t="s">
        <v>738</v>
      </c>
      <c r="AN311" s="168" t="s">
        <v>739</v>
      </c>
      <c r="AO311" s="160"/>
    </row>
    <row r="312" spans="35:41">
      <c r="AI312" s="157">
        <f t="shared" si="21"/>
        <v>26</v>
      </c>
      <c r="AJ312" s="158" t="str">
        <f t="shared" si="22"/>
        <v>VISSEUSE PNEU A EMBOUT -G</v>
      </c>
      <c r="AK312" s="154" t="str">
        <f t="shared" si="23"/>
        <v>661 - VPN-073</v>
      </c>
      <c r="AL312" s="171">
        <f t="shared" si="20"/>
        <v>15</v>
      </c>
      <c r="AM312" s="168" t="s">
        <v>740</v>
      </c>
      <c r="AN312" s="168" t="s">
        <v>741</v>
      </c>
      <c r="AO312" s="160"/>
    </row>
    <row r="313" spans="35:41">
      <c r="AI313" s="157">
        <f t="shared" si="21"/>
        <v>23</v>
      </c>
      <c r="AJ313" s="158" t="str">
        <f t="shared" si="22"/>
        <v>DISQUEUSE DIA230-MAKIT</v>
      </c>
      <c r="AK313" s="154" t="str">
        <f t="shared" si="23"/>
        <v>661 - DQ2-074</v>
      </c>
      <c r="AL313" s="171">
        <f t="shared" si="20"/>
        <v>15</v>
      </c>
      <c r="AM313" s="168" t="s">
        <v>742</v>
      </c>
      <c r="AN313" s="168" t="s">
        <v>743</v>
      </c>
      <c r="AO313" s="160"/>
    </row>
    <row r="314" spans="35:41">
      <c r="AI314" s="157">
        <f t="shared" si="21"/>
        <v>26</v>
      </c>
      <c r="AJ314" s="158" t="str">
        <f t="shared" si="22"/>
        <v>PERCEUSE HD2E13R-MILWAUKE</v>
      </c>
      <c r="AK314" s="154" t="str">
        <f t="shared" si="23"/>
        <v>661 - PER-075</v>
      </c>
      <c r="AL314" s="171">
        <f t="shared" si="20"/>
        <v>15</v>
      </c>
      <c r="AM314" s="168" t="s">
        <v>744</v>
      </c>
      <c r="AN314" s="168" t="s">
        <v>735</v>
      </c>
      <c r="AO314" s="160"/>
    </row>
    <row r="315" spans="35:41">
      <c r="AI315" s="157">
        <f t="shared" si="21"/>
        <v>23</v>
      </c>
      <c r="AJ315" s="158" t="str">
        <f t="shared" si="22"/>
        <v>VISSEUSE A EMBOUT-BOSC</v>
      </c>
      <c r="AK315" s="154" t="str">
        <f t="shared" si="23"/>
        <v>661 - VIS-076</v>
      </c>
      <c r="AL315" s="171">
        <f t="shared" si="20"/>
        <v>15</v>
      </c>
      <c r="AM315" s="168" t="s">
        <v>745</v>
      </c>
      <c r="AN315" s="168" t="s">
        <v>746</v>
      </c>
      <c r="AO315" s="160"/>
    </row>
    <row r="316" spans="35:41">
      <c r="AI316" s="157">
        <f t="shared" si="21"/>
        <v>29</v>
      </c>
      <c r="AJ316" s="158" t="str">
        <f t="shared" si="22"/>
        <v>PONCEUSE EXCENTRIQUE -ENERGE</v>
      </c>
      <c r="AK316" s="154" t="str">
        <f t="shared" si="23"/>
        <v>661 - PCS-077</v>
      </c>
      <c r="AL316" s="171">
        <f t="shared" si="20"/>
        <v>15</v>
      </c>
      <c r="AM316" s="168" t="s">
        <v>747</v>
      </c>
      <c r="AN316" s="168" t="s">
        <v>748</v>
      </c>
      <c r="AO316" s="160"/>
    </row>
    <row r="317" spans="35:41">
      <c r="AI317" s="157">
        <f t="shared" si="21"/>
        <v>17</v>
      </c>
      <c r="AJ317" s="158" t="str">
        <f t="shared" si="22"/>
        <v>PERFORATEUR-BOSC</v>
      </c>
      <c r="AK317" s="154" t="str">
        <f t="shared" si="23"/>
        <v>661 - PRF-078</v>
      </c>
      <c r="AL317" s="171">
        <f t="shared" si="20"/>
        <v>15</v>
      </c>
      <c r="AM317" s="168" t="s">
        <v>749</v>
      </c>
      <c r="AN317" s="168" t="s">
        <v>750</v>
      </c>
      <c r="AO317" s="160"/>
    </row>
    <row r="318" spans="35:41">
      <c r="AI318" s="157">
        <f t="shared" si="21"/>
        <v>29</v>
      </c>
      <c r="AJ318" s="158" t="str">
        <f t="shared" si="22"/>
        <v>ENROULEUR 3 PRISES-ABL SURSU</v>
      </c>
      <c r="AK318" s="154" t="str">
        <f t="shared" si="23"/>
        <v>661 - ENR-079</v>
      </c>
      <c r="AL318" s="171">
        <f t="shared" si="20"/>
        <v>15</v>
      </c>
      <c r="AM318" s="168" t="s">
        <v>751</v>
      </c>
      <c r="AN318" s="168" t="s">
        <v>752</v>
      </c>
      <c r="AO318" s="160"/>
    </row>
    <row r="319" spans="35:41">
      <c r="AI319" s="157">
        <f t="shared" si="21"/>
        <v>28</v>
      </c>
      <c r="AJ319" s="158" t="str">
        <f t="shared" si="22"/>
        <v>PONCEUSE EXCENTRIQUE-ENERGE</v>
      </c>
      <c r="AK319" s="154" t="str">
        <f t="shared" si="23"/>
        <v>661 - PCS-080</v>
      </c>
      <c r="AL319" s="171">
        <f t="shared" si="20"/>
        <v>15</v>
      </c>
      <c r="AM319" s="168" t="s">
        <v>753</v>
      </c>
      <c r="AN319" s="168" t="s">
        <v>754</v>
      </c>
      <c r="AO319" s="160"/>
    </row>
    <row r="320" spans="35:41">
      <c r="AI320" s="157">
        <f t="shared" si="21"/>
        <v>23</v>
      </c>
      <c r="AJ320" s="158" t="str">
        <f t="shared" si="22"/>
        <v>PROJECTEUR JAUNE-aucun</v>
      </c>
      <c r="AK320" s="154" t="str">
        <f t="shared" si="23"/>
        <v>661 - PRJ-081</v>
      </c>
      <c r="AL320" s="171">
        <f t="shared" si="20"/>
        <v>15</v>
      </c>
      <c r="AM320" s="168" t="s">
        <v>755</v>
      </c>
      <c r="AN320" s="168" t="s">
        <v>756</v>
      </c>
      <c r="AO320" s="160"/>
    </row>
    <row r="321" spans="35:41">
      <c r="AI321" s="157">
        <f t="shared" si="21"/>
        <v>19</v>
      </c>
      <c r="AJ321" s="158" t="str">
        <f t="shared" si="22"/>
        <v>DEFONCEUSE -X-KRAF</v>
      </c>
      <c r="AK321" s="154" t="str">
        <f t="shared" si="23"/>
        <v>661 - DEF-082</v>
      </c>
      <c r="AL321" s="171">
        <f t="shared" si="20"/>
        <v>15</v>
      </c>
      <c r="AM321" s="168" t="s">
        <v>757</v>
      </c>
      <c r="AN321" s="168" t="s">
        <v>758</v>
      </c>
      <c r="AO321" s="160"/>
    </row>
    <row r="322" spans="35:41">
      <c r="AI322" s="157">
        <f t="shared" si="21"/>
        <v>31</v>
      </c>
      <c r="AJ322" s="158" t="str">
        <f t="shared" si="22"/>
        <v>SCIE CIRCULAIRE DIA 235-HITACH</v>
      </c>
      <c r="AK322" s="154" t="str">
        <f t="shared" si="23"/>
        <v>661 - SCR-083</v>
      </c>
      <c r="AL322" s="171">
        <f t="shared" si="20"/>
        <v>15</v>
      </c>
      <c r="AM322" s="168" t="s">
        <v>759</v>
      </c>
      <c r="AN322" s="168" t="s">
        <v>760</v>
      </c>
      <c r="AO322" s="160"/>
    </row>
    <row r="323" spans="35:41">
      <c r="AI323" s="157">
        <f t="shared" si="21"/>
        <v>31</v>
      </c>
      <c r="AJ323" s="158" t="str">
        <f t="shared" si="22"/>
        <v>SCIE CIRCULAIRE DIA 235-HITACH</v>
      </c>
      <c r="AK323" s="154" t="str">
        <f t="shared" si="23"/>
        <v>661 - SCR-084</v>
      </c>
      <c r="AL323" s="171">
        <f t="shared" si="20"/>
        <v>15</v>
      </c>
      <c r="AM323" s="168" t="s">
        <v>761</v>
      </c>
      <c r="AN323" s="168" t="s">
        <v>760</v>
      </c>
      <c r="AO323" s="160"/>
    </row>
    <row r="324" spans="35:41">
      <c r="AI324" s="157">
        <f t="shared" si="21"/>
        <v>31</v>
      </c>
      <c r="AJ324" s="158" t="str">
        <f t="shared" si="22"/>
        <v>ENROULEUR JAUNE 3 PRISES-aucun</v>
      </c>
      <c r="AK324" s="154" t="str">
        <f t="shared" si="23"/>
        <v>661 - ENR-085</v>
      </c>
      <c r="AL324" s="171">
        <f t="shared" si="20"/>
        <v>15</v>
      </c>
      <c r="AM324" s="168" t="s">
        <v>762</v>
      </c>
      <c r="AN324" s="168" t="s">
        <v>763</v>
      </c>
      <c r="AO324" s="160"/>
    </row>
    <row r="325" spans="35:41">
      <c r="AI325" s="157">
        <f t="shared" si="21"/>
        <v>28</v>
      </c>
      <c r="AJ325" s="158" t="str">
        <f t="shared" si="22"/>
        <v>SCIE CIRCULAIRE DIA160-GO O</v>
      </c>
      <c r="AK325" s="154" t="str">
        <f t="shared" si="23"/>
        <v>661 - SCR-086</v>
      </c>
      <c r="AL325" s="171">
        <f t="shared" si="20"/>
        <v>15</v>
      </c>
      <c r="AM325" s="168" t="s">
        <v>764</v>
      </c>
      <c r="AN325" s="168" t="s">
        <v>765</v>
      </c>
      <c r="AO325" s="160"/>
    </row>
    <row r="326" spans="35:41">
      <c r="AI326" s="157">
        <f t="shared" si="21"/>
        <v>19</v>
      </c>
      <c r="AJ326" s="158" t="str">
        <f t="shared" si="22"/>
        <v>DEFONCEUSE -ENERGE</v>
      </c>
      <c r="AK326" s="154" t="str">
        <f t="shared" si="23"/>
        <v>661 - DEF-087</v>
      </c>
      <c r="AL326" s="171">
        <f t="shared" si="20"/>
        <v>15</v>
      </c>
      <c r="AM326" s="168" t="s">
        <v>766</v>
      </c>
      <c r="AN326" s="168" t="s">
        <v>767</v>
      </c>
      <c r="AO326" s="160"/>
    </row>
    <row r="327" spans="35:41">
      <c r="AI327" s="157">
        <f t="shared" si="21"/>
        <v>31</v>
      </c>
      <c r="AJ327" s="158" t="str">
        <f t="shared" si="22"/>
        <v>SCIE CIRCULAIRE DIA 184-SKILSA</v>
      </c>
      <c r="AK327" s="154" t="str">
        <f t="shared" si="23"/>
        <v>661 - SCR-088</v>
      </c>
      <c r="AL327" s="171">
        <f t="shared" si="20"/>
        <v>15</v>
      </c>
      <c r="AM327" s="168" t="s">
        <v>768</v>
      </c>
      <c r="AN327" s="168" t="s">
        <v>769</v>
      </c>
      <c r="AO327" s="160"/>
    </row>
    <row r="328" spans="35:41">
      <c r="AI328" s="157">
        <f t="shared" si="21"/>
        <v>35</v>
      </c>
      <c r="AJ328" s="158" t="str">
        <f t="shared" si="22"/>
        <v>PROJECTEUR NOIR AVEC AMPOULE-TOULU</v>
      </c>
      <c r="AK328" s="154" t="str">
        <f t="shared" si="23"/>
        <v>661 - DEF-089</v>
      </c>
      <c r="AL328" s="171">
        <f t="shared" si="20"/>
        <v>15</v>
      </c>
      <c r="AM328" s="168" t="s">
        <v>770</v>
      </c>
      <c r="AN328" s="168" t="s">
        <v>704</v>
      </c>
      <c r="AO328" s="160"/>
    </row>
    <row r="329" spans="35:41">
      <c r="AI329" s="157">
        <f t="shared" si="21"/>
        <v>29</v>
      </c>
      <c r="AJ329" s="158" t="str">
        <f t="shared" si="22"/>
        <v>BROSSE NETTOYEUSE SOL-NILFIS</v>
      </c>
      <c r="AK329" s="154" t="str">
        <f t="shared" si="23"/>
        <v>661 - NET-090</v>
      </c>
      <c r="AL329" s="171">
        <f t="shared" si="20"/>
        <v>15</v>
      </c>
      <c r="AM329" s="168" t="s">
        <v>405</v>
      </c>
      <c r="AN329" s="168" t="s">
        <v>771</v>
      </c>
      <c r="AO329" s="160"/>
    </row>
    <row r="330" spans="35:41">
      <c r="AI330" s="157">
        <f t="shared" si="21"/>
        <v>17</v>
      </c>
      <c r="AJ330" s="158" t="str">
        <f t="shared" si="22"/>
        <v>DEFONCEUSE-aucun</v>
      </c>
      <c r="AK330" s="154" t="str">
        <f t="shared" si="23"/>
        <v>661 - DEF-091</v>
      </c>
      <c r="AL330" s="171">
        <f t="shared" si="20"/>
        <v>15</v>
      </c>
      <c r="AM330" s="168" t="s">
        <v>772</v>
      </c>
      <c r="AN330" s="168" t="s">
        <v>773</v>
      </c>
      <c r="AO330" s="160"/>
    </row>
    <row r="331" spans="35:41">
      <c r="AI331" s="157">
        <f t="shared" si="21"/>
        <v>18</v>
      </c>
      <c r="AJ331" s="158" t="str">
        <f t="shared" si="22"/>
        <v>RABOT -ideal powe</v>
      </c>
      <c r="AK331" s="154" t="str">
        <f t="shared" si="23"/>
        <v>661 - RAB-092</v>
      </c>
      <c r="AL331" s="171">
        <f t="shared" si="20"/>
        <v>15</v>
      </c>
      <c r="AM331" s="168" t="s">
        <v>774</v>
      </c>
      <c r="AN331" s="168" t="s">
        <v>775</v>
      </c>
      <c r="AO331" s="160"/>
    </row>
    <row r="332" spans="35:41">
      <c r="AI332" s="157">
        <f t="shared" si="21"/>
        <v>17</v>
      </c>
      <c r="AJ332" s="158" t="str">
        <f t="shared" si="22"/>
        <v>DEFONCEUSE-aucun</v>
      </c>
      <c r="AK332" s="154" t="str">
        <f t="shared" si="23"/>
        <v>661 - DEF-093</v>
      </c>
      <c r="AL332" s="171">
        <f t="shared" ref="AL332:AL388" si="24">LEN(AM332)</f>
        <v>15</v>
      </c>
      <c r="AM332" s="168" t="s">
        <v>776</v>
      </c>
      <c r="AN332" s="168" t="s">
        <v>773</v>
      </c>
      <c r="AO332" s="160"/>
    </row>
    <row r="333" spans="35:41">
      <c r="AI333" s="157">
        <f t="shared" si="21"/>
        <v>17</v>
      </c>
      <c r="AJ333" s="158" t="str">
        <f t="shared" si="22"/>
        <v>RABOT-ideal powe</v>
      </c>
      <c r="AK333" s="154" t="str">
        <f t="shared" si="23"/>
        <v>661 - RAB-094</v>
      </c>
      <c r="AL333" s="171">
        <f t="shared" si="24"/>
        <v>15</v>
      </c>
      <c r="AM333" s="168" t="s">
        <v>777</v>
      </c>
      <c r="AN333" s="168" t="s">
        <v>778</v>
      </c>
      <c r="AO333" s="160"/>
    </row>
    <row r="334" spans="35:41">
      <c r="AI334" s="157">
        <f t="shared" si="21"/>
        <v>16</v>
      </c>
      <c r="AJ334" s="158" t="str">
        <f t="shared" si="22"/>
        <v>DEFONCEUSE-KINZ</v>
      </c>
      <c r="AK334" s="154" t="str">
        <f t="shared" si="23"/>
        <v>661 - DEF-095</v>
      </c>
      <c r="AL334" s="171">
        <f t="shared" si="24"/>
        <v>15</v>
      </c>
      <c r="AM334" s="168" t="s">
        <v>779</v>
      </c>
      <c r="AN334" s="168" t="s">
        <v>780</v>
      </c>
      <c r="AO334" s="160"/>
    </row>
    <row r="335" spans="35:41">
      <c r="AI335" s="157">
        <f t="shared" si="21"/>
        <v>15</v>
      </c>
      <c r="AJ335" s="158" t="str">
        <f t="shared" si="22"/>
        <v>RABOT 1525-SKI</v>
      </c>
      <c r="AK335" s="154" t="str">
        <f t="shared" si="23"/>
        <v>661 - RAB-096</v>
      </c>
      <c r="AL335" s="171">
        <f t="shared" si="24"/>
        <v>15</v>
      </c>
      <c r="AM335" s="168" t="s">
        <v>781</v>
      </c>
      <c r="AN335" s="168" t="s">
        <v>782</v>
      </c>
      <c r="AO335" s="160"/>
    </row>
    <row r="336" spans="35:41">
      <c r="AI336" s="157">
        <f t="shared" si="21"/>
        <v>17</v>
      </c>
      <c r="AJ336" s="158" t="str">
        <f t="shared" si="22"/>
        <v>DEFONCEUSE -BOSC</v>
      </c>
      <c r="AK336" s="154" t="str">
        <f t="shared" si="23"/>
        <v>661 - DEF-097</v>
      </c>
      <c r="AL336" s="171">
        <f t="shared" si="24"/>
        <v>15</v>
      </c>
      <c r="AM336" s="168" t="s">
        <v>783</v>
      </c>
      <c r="AN336" s="168" t="s">
        <v>784</v>
      </c>
      <c r="AO336" s="160"/>
    </row>
    <row r="337" spans="35:41">
      <c r="AI337" s="157">
        <f t="shared" si="21"/>
        <v>25</v>
      </c>
      <c r="AJ337" s="158" t="str">
        <f t="shared" si="22"/>
        <v>PONCEUSE A BANDE -ENERGE</v>
      </c>
      <c r="AK337" s="154" t="str">
        <f t="shared" si="23"/>
        <v>661 - PCS-098</v>
      </c>
      <c r="AL337" s="171">
        <f t="shared" si="24"/>
        <v>15</v>
      </c>
      <c r="AM337" s="168" t="s">
        <v>785</v>
      </c>
      <c r="AN337" s="168" t="s">
        <v>786</v>
      </c>
      <c r="AO337" s="160"/>
    </row>
    <row r="338" spans="35:41">
      <c r="AI338" s="157">
        <f t="shared" si="21"/>
        <v>22</v>
      </c>
      <c r="AJ338" s="158" t="str">
        <f t="shared" si="22"/>
        <v>SERTISSEUSE REMS -REM</v>
      </c>
      <c r="AK338" s="154" t="str">
        <f t="shared" si="23"/>
        <v>661 - SRT-099</v>
      </c>
      <c r="AL338" s="171">
        <f t="shared" si="24"/>
        <v>15</v>
      </c>
      <c r="AM338" s="168" t="s">
        <v>787</v>
      </c>
      <c r="AN338" s="168" t="s">
        <v>788</v>
      </c>
      <c r="AO338" s="160"/>
    </row>
    <row r="339" spans="35:41">
      <c r="AI339" s="157">
        <f t="shared" si="21"/>
        <v>22</v>
      </c>
      <c r="AJ339" s="158" t="str">
        <f t="shared" si="22"/>
        <v>VISSEUSE BATTERIE-WOR</v>
      </c>
      <c r="AK339" s="154" t="str">
        <f t="shared" si="23"/>
        <v>661 - VMN-100</v>
      </c>
      <c r="AL339" s="171">
        <f t="shared" si="24"/>
        <v>15</v>
      </c>
      <c r="AM339" s="168" t="s">
        <v>789</v>
      </c>
      <c r="AN339" s="168" t="s">
        <v>790</v>
      </c>
      <c r="AO339" s="160"/>
    </row>
    <row r="340" spans="35:41">
      <c r="AI340" s="157">
        <f t="shared" si="21"/>
        <v>26</v>
      </c>
      <c r="AJ340" s="158" t="str">
        <f t="shared" si="22"/>
        <v>PLAQUE CHAUFFANTE -GEBERI</v>
      </c>
      <c r="AK340" s="154" t="str">
        <f t="shared" si="23"/>
        <v>661 - PCH-101</v>
      </c>
      <c r="AL340" s="171">
        <f t="shared" si="24"/>
        <v>15</v>
      </c>
      <c r="AM340" s="168" t="s">
        <v>791</v>
      </c>
      <c r="AN340" s="168" t="s">
        <v>792</v>
      </c>
      <c r="AO340" s="160"/>
    </row>
    <row r="341" spans="35:41">
      <c r="AI341" s="157">
        <f t="shared" si="21"/>
        <v>29</v>
      </c>
      <c r="AJ341" s="158" t="str">
        <f t="shared" si="22"/>
        <v>VISSEUSE FILAIRE RAFALE -SPI</v>
      </c>
      <c r="AK341" s="154" t="str">
        <f t="shared" si="23"/>
        <v>661 - VIS-102</v>
      </c>
      <c r="AL341" s="171">
        <f t="shared" si="24"/>
        <v>15</v>
      </c>
      <c r="AM341" s="168" t="s">
        <v>793</v>
      </c>
      <c r="AN341" s="168" t="s">
        <v>794</v>
      </c>
      <c r="AO341" s="160"/>
    </row>
    <row r="342" spans="35:41">
      <c r="AI342" s="157">
        <f t="shared" ref="AI342:AI405" si="25">LEN(AN342)</f>
        <v>27</v>
      </c>
      <c r="AJ342" s="158" t="str">
        <f t="shared" ref="AJ342:AJ405" si="26">LEFT(AN342,AI342-1)</f>
        <v>LAMPE TUBE FLUO 28cm-aucun</v>
      </c>
      <c r="AK342" s="154" t="str">
        <f t="shared" si="23"/>
        <v>661 - PRJ-103</v>
      </c>
      <c r="AL342" s="171">
        <f t="shared" si="24"/>
        <v>15</v>
      </c>
      <c r="AM342" s="168" t="s">
        <v>795</v>
      </c>
      <c r="AN342" s="168" t="s">
        <v>796</v>
      </c>
      <c r="AO342" s="160"/>
    </row>
    <row r="343" spans="35:41">
      <c r="AI343" s="157">
        <f t="shared" si="25"/>
        <v>32</v>
      </c>
      <c r="AJ343" s="158" t="str">
        <f t="shared" si="26"/>
        <v>SERTISSEUSE A INSERT -NEXT TOOL</v>
      </c>
      <c r="AK343" s="154" t="str">
        <f t="shared" si="23"/>
        <v>661 - SRT-104</v>
      </c>
      <c r="AL343" s="171">
        <f t="shared" si="24"/>
        <v>15</v>
      </c>
      <c r="AM343" s="168" t="s">
        <v>797</v>
      </c>
      <c r="AN343" s="168" t="s">
        <v>798</v>
      </c>
      <c r="AO343" s="160"/>
    </row>
    <row r="344" spans="35:41">
      <c r="AI344" s="157">
        <f t="shared" si="25"/>
        <v>24</v>
      </c>
      <c r="AJ344" s="158" t="str">
        <f t="shared" si="26"/>
        <v>SCIE SAUTEUSE -MILWAUKE</v>
      </c>
      <c r="AK344" s="154" t="str">
        <f t="shared" si="23"/>
        <v>661 - SST-105</v>
      </c>
      <c r="AL344" s="171">
        <f t="shared" si="24"/>
        <v>15</v>
      </c>
      <c r="AM344" s="168" t="s">
        <v>799</v>
      </c>
      <c r="AN344" s="168" t="s">
        <v>800</v>
      </c>
      <c r="AO344" s="160"/>
    </row>
    <row r="345" spans="35:41">
      <c r="AI345" s="157">
        <f t="shared" si="25"/>
        <v>22</v>
      </c>
      <c r="AJ345" s="158" t="str">
        <f t="shared" si="26"/>
        <v>PONCEUSE ORBITALE -AE</v>
      </c>
      <c r="AK345" s="154" t="str">
        <f t="shared" si="23"/>
        <v>661 - PCS-106</v>
      </c>
      <c r="AL345" s="171">
        <f t="shared" si="24"/>
        <v>15</v>
      </c>
      <c r="AM345" s="168" t="s">
        <v>801</v>
      </c>
      <c r="AN345" s="168" t="s">
        <v>802</v>
      </c>
      <c r="AO345" s="160"/>
    </row>
    <row r="346" spans="35:41">
      <c r="AI346" s="157">
        <f t="shared" si="25"/>
        <v>25</v>
      </c>
      <c r="AJ346" s="158" t="str">
        <f t="shared" si="26"/>
        <v>PISTOLET TRENT600 PU-SIK</v>
      </c>
      <c r="AK346" s="154" t="str">
        <f t="shared" si="23"/>
        <v>661 - PPU-107</v>
      </c>
      <c r="AL346" s="171">
        <f t="shared" si="24"/>
        <v>15</v>
      </c>
      <c r="AM346" s="168" t="s">
        <v>343</v>
      </c>
      <c r="AN346" s="168" t="s">
        <v>803</v>
      </c>
      <c r="AO346" s="160"/>
    </row>
    <row r="347" spans="35:41">
      <c r="AI347" s="157">
        <f t="shared" si="25"/>
        <v>34</v>
      </c>
      <c r="AJ347" s="158" t="str">
        <f t="shared" si="26"/>
        <v>PISTOLET MANUEL COLLE PU600ml-SIK</v>
      </c>
      <c r="AK347" s="154" t="str">
        <f t="shared" ref="AK347:AK388" si="27">RIGHT(AM347,AL347-2)</f>
        <v>661 - PIS-108</v>
      </c>
      <c r="AL347" s="171">
        <f t="shared" si="24"/>
        <v>15</v>
      </c>
      <c r="AM347" s="168" t="s">
        <v>804</v>
      </c>
      <c r="AN347" s="168" t="s">
        <v>805</v>
      </c>
      <c r="AO347" s="160"/>
    </row>
    <row r="348" spans="35:41">
      <c r="AI348" s="157">
        <f t="shared" si="25"/>
        <v>25</v>
      </c>
      <c r="AJ348" s="158" t="str">
        <f t="shared" si="26"/>
        <v>PISTOLET TRENT600 PU-SIK</v>
      </c>
      <c r="AK348" s="154" t="str">
        <f t="shared" si="27"/>
        <v>661 - PPU-109</v>
      </c>
      <c r="AL348" s="171">
        <f t="shared" si="24"/>
        <v>15</v>
      </c>
      <c r="AM348" s="168" t="s">
        <v>344</v>
      </c>
      <c r="AN348" s="168" t="s">
        <v>803</v>
      </c>
      <c r="AO348" s="160"/>
    </row>
    <row r="349" spans="35:41">
      <c r="AI349" s="157">
        <f t="shared" si="25"/>
        <v>34</v>
      </c>
      <c r="AJ349" s="158" t="str">
        <f t="shared" si="26"/>
        <v>PISTOLET MANUEL COLLE PU600ml-SIK</v>
      </c>
      <c r="AK349" s="154" t="str">
        <f t="shared" si="27"/>
        <v>661 - PIS-110</v>
      </c>
      <c r="AL349" s="171">
        <f t="shared" si="24"/>
        <v>15</v>
      </c>
      <c r="AM349" s="168" t="s">
        <v>806</v>
      </c>
      <c r="AN349" s="168" t="s">
        <v>805</v>
      </c>
      <c r="AO349" s="160"/>
    </row>
    <row r="350" spans="35:41">
      <c r="AI350" s="157">
        <f t="shared" si="25"/>
        <v>25</v>
      </c>
      <c r="AJ350" s="158" t="str">
        <f t="shared" si="26"/>
        <v>PISTOLET TRENT600 PU-SIK</v>
      </c>
      <c r="AK350" s="154" t="str">
        <f t="shared" si="27"/>
        <v>661 - PPU-111</v>
      </c>
      <c r="AL350" s="171">
        <f t="shared" si="24"/>
        <v>15</v>
      </c>
      <c r="AM350" s="168" t="s">
        <v>807</v>
      </c>
      <c r="AN350" s="168" t="s">
        <v>803</v>
      </c>
      <c r="AO350" s="160"/>
    </row>
    <row r="351" spans="35:41">
      <c r="AI351" s="157">
        <f t="shared" si="25"/>
        <v>34</v>
      </c>
      <c r="AJ351" s="158" t="str">
        <f t="shared" si="26"/>
        <v>PISTOLET MANUEL COLLE PU600ml-SIK</v>
      </c>
      <c r="AK351" s="154" t="str">
        <f t="shared" si="27"/>
        <v>661 - PIS-112</v>
      </c>
      <c r="AL351" s="171">
        <f t="shared" si="24"/>
        <v>15</v>
      </c>
      <c r="AM351" s="168" t="s">
        <v>808</v>
      </c>
      <c r="AN351" s="168" t="s">
        <v>805</v>
      </c>
      <c r="AO351" s="160"/>
    </row>
    <row r="352" spans="35:41">
      <c r="AI352" s="157">
        <f t="shared" si="25"/>
        <v>38</v>
      </c>
      <c r="AJ352" s="158" t="str">
        <f t="shared" si="26"/>
        <v>VISSEUSE PNEUMATIQUE ROUGE-BRICO DEPO</v>
      </c>
      <c r="AK352" s="154" t="str">
        <f t="shared" si="27"/>
        <v>661 - VPN-113</v>
      </c>
      <c r="AL352" s="171">
        <f t="shared" si="24"/>
        <v>15</v>
      </c>
      <c r="AM352" s="168" t="s">
        <v>809</v>
      </c>
      <c r="AN352" s="168" t="s">
        <v>810</v>
      </c>
      <c r="AO352" s="160"/>
    </row>
    <row r="353" spans="35:41">
      <c r="AI353" s="157">
        <f t="shared" si="25"/>
        <v>25</v>
      </c>
      <c r="AJ353" s="158" t="str">
        <f t="shared" si="26"/>
        <v>CINTREUSE ARBALETTE-VIRA</v>
      </c>
      <c r="AK353" s="154" t="str">
        <f t="shared" si="27"/>
        <v>661 - CTR-114</v>
      </c>
      <c r="AL353" s="171">
        <f t="shared" si="24"/>
        <v>15</v>
      </c>
      <c r="AM353" s="168" t="s">
        <v>811</v>
      </c>
      <c r="AN353" s="168" t="s">
        <v>812</v>
      </c>
      <c r="AO353" s="160"/>
    </row>
    <row r="354" spans="35:41">
      <c r="AI354" s="157">
        <f t="shared" si="25"/>
        <v>15</v>
      </c>
      <c r="AJ354" s="158" t="str">
        <f t="shared" si="26"/>
        <v>DISQUEUSE-BOSC</v>
      </c>
      <c r="AK354" s="154" t="str">
        <f t="shared" si="27"/>
        <v>661 - DQ1-115</v>
      </c>
      <c r="AL354" s="171">
        <f t="shared" si="24"/>
        <v>15</v>
      </c>
      <c r="AM354" s="168" t="s">
        <v>813</v>
      </c>
      <c r="AN354" s="168" t="s">
        <v>814</v>
      </c>
      <c r="AO354" s="160"/>
    </row>
    <row r="355" spans="35:41">
      <c r="AI355" s="157">
        <f t="shared" si="25"/>
        <v>29</v>
      </c>
      <c r="AJ355" s="158" t="str">
        <f t="shared" si="26"/>
        <v>PERCEUSE KR703-BLACK &amp; DECKE</v>
      </c>
      <c r="AK355" s="154" t="str">
        <f t="shared" si="27"/>
        <v>661 - PER-116</v>
      </c>
      <c r="AL355" s="171">
        <f t="shared" si="24"/>
        <v>15</v>
      </c>
      <c r="AM355" s="168" t="s">
        <v>815</v>
      </c>
      <c r="AN355" s="168" t="s">
        <v>816</v>
      </c>
      <c r="AO355" s="160"/>
    </row>
    <row r="356" spans="35:41">
      <c r="AI356" s="157">
        <f t="shared" si="25"/>
        <v>35</v>
      </c>
      <c r="AJ356" s="158" t="str">
        <f t="shared" si="26"/>
        <v>VISSEUSE PERCEUSE A BATTERIE-MAKIT</v>
      </c>
      <c r="AK356" s="154" t="str">
        <f t="shared" si="27"/>
        <v>661 - VMN-117</v>
      </c>
      <c r="AL356" s="171">
        <f t="shared" si="24"/>
        <v>15</v>
      </c>
      <c r="AM356" s="168" t="s">
        <v>817</v>
      </c>
      <c r="AN356" s="168" t="s">
        <v>818</v>
      </c>
      <c r="AO356" s="160"/>
    </row>
    <row r="357" spans="35:41">
      <c r="AI357" s="157">
        <f t="shared" si="25"/>
        <v>33</v>
      </c>
      <c r="AJ357" s="158" t="str">
        <f t="shared" si="26"/>
        <v>POT SOUS PRESSION COLLE NEOPRENE</v>
      </c>
      <c r="AK357" s="154" t="str">
        <f t="shared" si="27"/>
        <v>661 - PSP-118</v>
      </c>
      <c r="AL357" s="171">
        <f t="shared" si="24"/>
        <v>15</v>
      </c>
      <c r="AM357" s="168" t="s">
        <v>819</v>
      </c>
      <c r="AN357" s="168" t="s">
        <v>820</v>
      </c>
      <c r="AO357" s="160"/>
    </row>
    <row r="358" spans="35:41">
      <c r="AI358" s="157">
        <f t="shared" si="25"/>
        <v>35</v>
      </c>
      <c r="AJ358" s="158" t="str">
        <f t="shared" si="26"/>
        <v>VISSEUSE PERCEUSE A BATTERIE-MAKIT</v>
      </c>
      <c r="AK358" s="154" t="str">
        <f t="shared" si="27"/>
        <v>661 - VMN-119</v>
      </c>
      <c r="AL358" s="171">
        <f t="shared" si="24"/>
        <v>15</v>
      </c>
      <c r="AM358" s="168" t="s">
        <v>821</v>
      </c>
      <c r="AN358" s="168" t="s">
        <v>818</v>
      </c>
      <c r="AO358" s="160"/>
    </row>
    <row r="359" spans="35:41">
      <c r="AI359" s="157">
        <f t="shared" si="25"/>
        <v>19</v>
      </c>
      <c r="AJ359" s="158" t="str">
        <f t="shared" si="26"/>
        <v>SCIE SAUTEUSE-BOSC</v>
      </c>
      <c r="AK359" s="154" t="str">
        <f t="shared" si="27"/>
        <v>661 - SST-120</v>
      </c>
      <c r="AL359" s="171">
        <f t="shared" si="24"/>
        <v>15</v>
      </c>
      <c r="AM359" s="168" t="s">
        <v>822</v>
      </c>
      <c r="AN359" s="168" t="s">
        <v>823</v>
      </c>
      <c r="AO359" s="160"/>
    </row>
    <row r="360" spans="35:41">
      <c r="AI360" s="157">
        <f t="shared" si="25"/>
        <v>35</v>
      </c>
      <c r="AJ360" s="158" t="str">
        <f t="shared" si="26"/>
        <v>VISSEUSE PERCEUSE A BATTERIE-MAKIT</v>
      </c>
      <c r="AK360" s="154" t="str">
        <f t="shared" si="27"/>
        <v>661 - VMN-121</v>
      </c>
      <c r="AL360" s="171">
        <f t="shared" si="24"/>
        <v>15</v>
      </c>
      <c r="AM360" s="168" t="s">
        <v>824</v>
      </c>
      <c r="AN360" s="168" t="s">
        <v>818</v>
      </c>
      <c r="AO360" s="160"/>
    </row>
    <row r="361" spans="35:41">
      <c r="AI361" s="157">
        <f t="shared" si="25"/>
        <v>31</v>
      </c>
      <c r="AJ361" s="158" t="str">
        <f t="shared" si="26"/>
        <v>PERFORATEUR GBH2-26RE PRO-BOSC</v>
      </c>
      <c r="AK361" s="154" t="str">
        <f t="shared" si="27"/>
        <v>661 - PRF-122</v>
      </c>
      <c r="AL361" s="171">
        <f t="shared" si="24"/>
        <v>15</v>
      </c>
      <c r="AM361" s="168" t="s">
        <v>825</v>
      </c>
      <c r="AN361" s="168" t="s">
        <v>826</v>
      </c>
      <c r="AO361" s="160"/>
    </row>
    <row r="362" spans="35:41">
      <c r="AI362" s="157">
        <f t="shared" si="25"/>
        <v>25</v>
      </c>
      <c r="AJ362" s="158" t="str">
        <f t="shared" si="26"/>
        <v>CINTREUSE ARBALETTE-VIRA</v>
      </c>
      <c r="AK362" s="154" t="str">
        <f t="shared" si="27"/>
        <v>661 - CTR-123</v>
      </c>
      <c r="AL362" s="171">
        <f t="shared" si="24"/>
        <v>15</v>
      </c>
      <c r="AM362" s="168" t="s">
        <v>827</v>
      </c>
      <c r="AN362" s="168" t="s">
        <v>812</v>
      </c>
      <c r="AO362" s="160"/>
    </row>
    <row r="363" spans="35:41">
      <c r="AI363" s="157">
        <f t="shared" si="25"/>
        <v>22</v>
      </c>
      <c r="AJ363" s="158" t="str">
        <f t="shared" si="26"/>
        <v>SCIE CIRCULAIRE -BOSC</v>
      </c>
      <c r="AK363" s="154" t="str">
        <f t="shared" si="27"/>
        <v>661 - SCR-124</v>
      </c>
      <c r="AL363" s="171">
        <f t="shared" si="24"/>
        <v>15</v>
      </c>
      <c r="AM363" s="168" t="s">
        <v>828</v>
      </c>
      <c r="AN363" s="168" t="s">
        <v>829</v>
      </c>
      <c r="AO363" s="160"/>
    </row>
    <row r="364" spans="35:41">
      <c r="AI364" s="157">
        <f t="shared" si="25"/>
        <v>24</v>
      </c>
      <c r="AJ364" s="158" t="str">
        <f t="shared" si="26"/>
        <v>VISSEUSE A EMBOUT -BOSC</v>
      </c>
      <c r="AK364" s="154" t="str">
        <f t="shared" si="27"/>
        <v>661 - VIS-125</v>
      </c>
      <c r="AL364" s="171">
        <f t="shared" si="24"/>
        <v>15</v>
      </c>
      <c r="AM364" s="168" t="s">
        <v>830</v>
      </c>
      <c r="AN364" s="168" t="s">
        <v>831</v>
      </c>
      <c r="AO364" s="160"/>
    </row>
    <row r="365" spans="35:41">
      <c r="AI365" s="157">
        <f t="shared" si="25"/>
        <v>26</v>
      </c>
      <c r="AJ365" s="158" t="str">
        <f t="shared" si="26"/>
        <v>VISSEUSE ROUGE-BRICO DEPO</v>
      </c>
      <c r="AK365" s="154" t="str">
        <f t="shared" si="27"/>
        <v>661 - VMN-126</v>
      </c>
      <c r="AL365" s="171">
        <f t="shared" si="24"/>
        <v>15</v>
      </c>
      <c r="AM365" s="168" t="s">
        <v>345</v>
      </c>
      <c r="AN365" s="168" t="s">
        <v>739</v>
      </c>
      <c r="AO365" s="160"/>
    </row>
    <row r="366" spans="35:41">
      <c r="AI366" s="157">
        <f t="shared" si="25"/>
        <v>23</v>
      </c>
      <c r="AJ366" s="158" t="str">
        <f t="shared" si="26"/>
        <v>SERTISSEUSE VIPER-VIRA</v>
      </c>
      <c r="AK366" s="154" t="str">
        <f t="shared" si="27"/>
        <v>661 - SRT-127</v>
      </c>
      <c r="AL366" s="171">
        <f t="shared" si="24"/>
        <v>15</v>
      </c>
      <c r="AM366" s="168" t="s">
        <v>346</v>
      </c>
      <c r="AN366" s="168" t="s">
        <v>340</v>
      </c>
      <c r="AO366" s="160"/>
    </row>
    <row r="367" spans="35:41">
      <c r="AI367" s="157">
        <f t="shared" si="25"/>
        <v>20</v>
      </c>
      <c r="AJ367" s="158" t="str">
        <f t="shared" si="26"/>
        <v>SCIE RADIALE -MAKIT</v>
      </c>
      <c r="AK367" s="156" t="str">
        <f t="shared" si="27"/>
        <v>661 - SCR-128</v>
      </c>
      <c r="AL367" s="172">
        <f t="shared" si="24"/>
        <v>15</v>
      </c>
      <c r="AM367" s="170" t="s">
        <v>347</v>
      </c>
      <c r="AN367" s="170" t="s">
        <v>832</v>
      </c>
      <c r="AO367" s="160"/>
    </row>
    <row r="368" spans="35:41">
      <c r="AI368" s="157">
        <f t="shared" si="25"/>
        <v>23</v>
      </c>
      <c r="AJ368" s="158" t="str">
        <f t="shared" si="26"/>
        <v>SERTISSEUSE VIPER-VIRA</v>
      </c>
      <c r="AK368" s="154" t="str">
        <f t="shared" si="27"/>
        <v>661 - SRT-129</v>
      </c>
      <c r="AL368" s="171">
        <f t="shared" si="24"/>
        <v>15</v>
      </c>
      <c r="AM368" s="168" t="s">
        <v>359</v>
      </c>
      <c r="AN368" s="168" t="s">
        <v>340</v>
      </c>
      <c r="AO368" s="160"/>
    </row>
    <row r="369" spans="35:41">
      <c r="AI369" s="157">
        <f t="shared" si="25"/>
        <v>29</v>
      </c>
      <c r="AJ369" s="158" t="str">
        <f t="shared" si="26"/>
        <v>VISSEUSE CHOC A EMBOUT-MAKIT</v>
      </c>
      <c r="AK369" s="154" t="str">
        <f t="shared" si="27"/>
        <v>661 - VIS-130</v>
      </c>
      <c r="AL369" s="171">
        <f t="shared" si="24"/>
        <v>15</v>
      </c>
      <c r="AM369" s="168" t="s">
        <v>376</v>
      </c>
      <c r="AN369" s="168" t="s">
        <v>833</v>
      </c>
      <c r="AO369" s="160"/>
    </row>
    <row r="370" spans="35:41">
      <c r="AI370" s="157">
        <f t="shared" si="25"/>
        <v>29</v>
      </c>
      <c r="AJ370" s="158" t="str">
        <f t="shared" si="26"/>
        <v>VISSEUSE CHOC A EMBOUT-MAKIT</v>
      </c>
      <c r="AK370" s="154" t="str">
        <f t="shared" si="27"/>
        <v>661 - VIS-131</v>
      </c>
      <c r="AL370" s="171">
        <f t="shared" si="24"/>
        <v>15</v>
      </c>
      <c r="AM370" s="168" t="s">
        <v>377</v>
      </c>
      <c r="AN370" s="168" t="s">
        <v>833</v>
      </c>
      <c r="AO370" s="160"/>
    </row>
    <row r="371" spans="35:41">
      <c r="AI371" s="157">
        <f t="shared" si="25"/>
        <v>29</v>
      </c>
      <c r="AJ371" s="158" t="str">
        <f t="shared" si="26"/>
        <v>PERFORATEUR SDS HAMMER-METAB</v>
      </c>
      <c r="AK371" s="154" t="str">
        <f t="shared" si="27"/>
        <v>661 - PRF-132</v>
      </c>
      <c r="AL371" s="171">
        <f t="shared" si="24"/>
        <v>15</v>
      </c>
      <c r="AM371" s="168" t="s">
        <v>834</v>
      </c>
      <c r="AN371" s="168" t="s">
        <v>835</v>
      </c>
      <c r="AO371" s="160"/>
    </row>
    <row r="372" spans="35:41">
      <c r="AI372" s="157">
        <f t="shared" si="25"/>
        <v>29</v>
      </c>
      <c r="AJ372" s="158" t="str">
        <f t="shared" si="26"/>
        <v>PERFORATEUR SDS HAMMER-METAB</v>
      </c>
      <c r="AK372" s="154" t="str">
        <f t="shared" si="27"/>
        <v>661 - PRF-133</v>
      </c>
      <c r="AL372" s="171">
        <f t="shared" si="24"/>
        <v>15</v>
      </c>
      <c r="AM372" s="168" t="s">
        <v>836</v>
      </c>
      <c r="AN372" s="168" t="s">
        <v>835</v>
      </c>
      <c r="AO372" s="160"/>
    </row>
    <row r="373" spans="35:41">
      <c r="AI373" s="157">
        <f t="shared" si="25"/>
        <v>29</v>
      </c>
      <c r="AJ373" s="158" t="str">
        <f t="shared" si="26"/>
        <v>VISSEUSE CHOC A EMBOUT-MAKIT</v>
      </c>
      <c r="AK373" s="154" t="str">
        <f t="shared" si="27"/>
        <v>661 - VIS-134</v>
      </c>
      <c r="AL373" s="171">
        <f t="shared" si="24"/>
        <v>15</v>
      </c>
      <c r="AM373" s="168" t="s">
        <v>381</v>
      </c>
      <c r="AN373" s="168" t="s">
        <v>833</v>
      </c>
      <c r="AO373" s="160"/>
    </row>
    <row r="374" spans="35:41">
      <c r="AI374" s="157">
        <f t="shared" si="25"/>
        <v>28</v>
      </c>
      <c r="AJ374" s="158" t="str">
        <f t="shared" si="26"/>
        <v>PERCEUSE VISSEUSE PERCUSSIO</v>
      </c>
      <c r="AK374" s="154" t="str">
        <f t="shared" si="27"/>
        <v>661 - VIS-135</v>
      </c>
      <c r="AL374" s="171">
        <f t="shared" si="24"/>
        <v>15</v>
      </c>
      <c r="AM374" s="168" t="s">
        <v>382</v>
      </c>
      <c r="AN374" s="168" t="s">
        <v>837</v>
      </c>
      <c r="AO374" s="160"/>
    </row>
    <row r="375" spans="35:41">
      <c r="AI375" s="157">
        <f t="shared" si="25"/>
        <v>30</v>
      </c>
      <c r="AJ375" s="158" t="str">
        <f t="shared" si="26"/>
        <v>DISQUEUSE LAPIDAIRE D125-BOSC</v>
      </c>
      <c r="AK375" s="154" t="str">
        <f t="shared" si="27"/>
        <v>661 - DQ1-136</v>
      </c>
      <c r="AL375" s="171">
        <f t="shared" si="24"/>
        <v>15</v>
      </c>
      <c r="AM375" s="168" t="s">
        <v>838</v>
      </c>
      <c r="AN375" s="168" t="s">
        <v>839</v>
      </c>
      <c r="AO375" s="160"/>
    </row>
    <row r="376" spans="35:41">
      <c r="AI376" s="157">
        <f t="shared" si="25"/>
        <v>38</v>
      </c>
      <c r="AJ376" s="158" t="str">
        <f t="shared" si="26"/>
        <v>VISSEUSE PNEUMATIQUE ROUGE-BRICO DEPO</v>
      </c>
      <c r="AK376" s="154" t="str">
        <f t="shared" si="27"/>
        <v>661 - VMN-137</v>
      </c>
      <c r="AL376" s="171">
        <f t="shared" si="24"/>
        <v>15</v>
      </c>
      <c r="AM376" s="168" t="s">
        <v>386</v>
      </c>
      <c r="AN376" s="168" t="s">
        <v>810</v>
      </c>
      <c r="AO376" s="160"/>
    </row>
    <row r="377" spans="35:41">
      <c r="AI377" s="157">
        <f t="shared" si="25"/>
        <v>49</v>
      </c>
      <c r="AJ377" s="158" t="str">
        <f t="shared" si="26"/>
        <v>VISSEUSE PNEUMATIQUE A EMBOUT-GENERAL PNEUMATIQU</v>
      </c>
      <c r="AK377" s="154" t="str">
        <f t="shared" si="27"/>
        <v>661 - VPN-138</v>
      </c>
      <c r="AL377" s="171">
        <f t="shared" si="24"/>
        <v>15</v>
      </c>
      <c r="AM377" s="168" t="s">
        <v>840</v>
      </c>
      <c r="AN377" s="168" t="s">
        <v>841</v>
      </c>
      <c r="AO377" s="160"/>
    </row>
    <row r="378" spans="35:41">
      <c r="AI378" s="157">
        <f t="shared" si="25"/>
        <v>28</v>
      </c>
      <c r="AJ378" s="158" t="str">
        <f t="shared" si="26"/>
        <v>CLOUEUR PNEUMATIQUE-DUO FAS</v>
      </c>
      <c r="AK378" s="154" t="str">
        <f t="shared" si="27"/>
        <v>661 - CLP-139</v>
      </c>
      <c r="AL378" s="171">
        <f t="shared" si="24"/>
        <v>15</v>
      </c>
      <c r="AM378" s="168" t="s">
        <v>387</v>
      </c>
      <c r="AN378" s="168" t="s">
        <v>727</v>
      </c>
      <c r="AO378" s="160"/>
    </row>
    <row r="379" spans="35:41">
      <c r="AI379" s="157">
        <f t="shared" si="25"/>
        <v>21</v>
      </c>
      <c r="AJ379" s="158" t="str">
        <f t="shared" si="26"/>
        <v>PERFO SANS FIL-MAKIT</v>
      </c>
      <c r="AK379" s="154" t="str">
        <f t="shared" si="27"/>
        <v>661 - PRF-140</v>
      </c>
      <c r="AL379" s="171">
        <f t="shared" si="24"/>
        <v>15</v>
      </c>
      <c r="AM379" s="168" t="s">
        <v>842</v>
      </c>
      <c r="AN379" s="168" t="s">
        <v>843</v>
      </c>
      <c r="AO379" s="160"/>
    </row>
    <row r="380" spans="35:41">
      <c r="AI380" s="157">
        <f t="shared" si="25"/>
        <v>24</v>
      </c>
      <c r="AJ380" s="158" t="str">
        <f t="shared" si="26"/>
        <v>VISSEUSE A EMBOUT-MAKIT</v>
      </c>
      <c r="AK380" s="154" t="str">
        <f t="shared" si="27"/>
        <v>661 - VIS-141</v>
      </c>
      <c r="AL380" s="171">
        <f t="shared" si="24"/>
        <v>15</v>
      </c>
      <c r="AM380" s="168" t="s">
        <v>844</v>
      </c>
      <c r="AN380" s="168" t="s">
        <v>845</v>
      </c>
      <c r="AO380" s="160"/>
    </row>
    <row r="381" spans="35:41">
      <c r="AI381" s="157">
        <f t="shared" si="25"/>
        <v>24</v>
      </c>
      <c r="AJ381" s="158" t="str">
        <f t="shared" si="26"/>
        <v>PERCEUSE SANS FIL-MAKIT</v>
      </c>
      <c r="AK381" s="154" t="str">
        <f t="shared" si="27"/>
        <v>661 - PSF-142</v>
      </c>
      <c r="AL381" s="171">
        <f t="shared" si="24"/>
        <v>15</v>
      </c>
      <c r="AM381" s="168" t="s">
        <v>388</v>
      </c>
      <c r="AN381" s="168" t="s">
        <v>846</v>
      </c>
      <c r="AO381" s="160"/>
    </row>
    <row r="382" spans="35:41">
      <c r="AI382" s="157">
        <f t="shared" si="25"/>
        <v>26</v>
      </c>
      <c r="AJ382" s="158" t="str">
        <f t="shared" si="26"/>
        <v>SCIE SABRE SANS FIL-MAKIT</v>
      </c>
      <c r="AK382" s="154" t="str">
        <f t="shared" si="27"/>
        <v>661 - SSB-143</v>
      </c>
      <c r="AL382" s="171">
        <f t="shared" si="24"/>
        <v>15</v>
      </c>
      <c r="AM382" s="168" t="s">
        <v>847</v>
      </c>
      <c r="AN382" s="168" t="s">
        <v>848</v>
      </c>
      <c r="AO382" s="160"/>
    </row>
    <row r="383" spans="35:41">
      <c r="AI383" s="157">
        <f t="shared" si="25"/>
        <v>46</v>
      </c>
      <c r="AJ383" s="158" t="str">
        <f t="shared" si="26"/>
        <v>PISTOLET A SILICONE ELECTRIQUE SANS FIL-MAKIT</v>
      </c>
      <c r="AK383" s="154" t="str">
        <f t="shared" si="27"/>
        <v>661 - PIS-144</v>
      </c>
      <c r="AL383" s="171">
        <f t="shared" si="24"/>
        <v>15</v>
      </c>
      <c r="AM383" s="168" t="s">
        <v>849</v>
      </c>
      <c r="AN383" s="168" t="s">
        <v>850</v>
      </c>
      <c r="AO383" s="160"/>
    </row>
    <row r="384" spans="35:41">
      <c r="AI384" s="157">
        <f t="shared" si="25"/>
        <v>20</v>
      </c>
      <c r="AJ384" s="158" t="str">
        <f t="shared" si="26"/>
        <v>SCIE RADIALE -MAKIT</v>
      </c>
      <c r="AK384" s="154" t="str">
        <f>RIGHT(AM384,AL384-2)</f>
        <v>661 - SCR-145</v>
      </c>
      <c r="AL384" s="171">
        <f>LEN(AM384)</f>
        <v>15</v>
      </c>
      <c r="AM384" s="168" t="s">
        <v>415</v>
      </c>
      <c r="AN384" s="168" t="s">
        <v>832</v>
      </c>
      <c r="AO384" s="160" t="s">
        <v>457</v>
      </c>
    </row>
    <row r="385" spans="35:41">
      <c r="AI385" s="157">
        <f t="shared" si="25"/>
        <v>25</v>
      </c>
      <c r="AJ385" s="158" t="str">
        <f t="shared" si="26"/>
        <v>PERCEUSE A MANDRIN-MAKIT</v>
      </c>
      <c r="AK385" s="154" t="str">
        <f t="shared" si="27"/>
        <v>661 - VMN-146</v>
      </c>
      <c r="AL385" s="171">
        <f t="shared" si="24"/>
        <v>15</v>
      </c>
      <c r="AM385" s="168" t="s">
        <v>393</v>
      </c>
      <c r="AN385" s="168" t="s">
        <v>394</v>
      </c>
      <c r="AO385" s="160"/>
    </row>
    <row r="386" spans="35:41">
      <c r="AI386" s="157">
        <f t="shared" si="25"/>
        <v>25</v>
      </c>
      <c r="AJ386" s="158" t="str">
        <f t="shared" si="26"/>
        <v>ASPIRATEUR MAKITA VC3211</v>
      </c>
      <c r="AK386" s="154" t="str">
        <f t="shared" si="27"/>
        <v>661 - ASP-147</v>
      </c>
      <c r="AL386" s="171">
        <f t="shared" si="24"/>
        <v>15</v>
      </c>
      <c r="AM386" s="168" t="s">
        <v>416</v>
      </c>
      <c r="AN386" s="168" t="s">
        <v>851</v>
      </c>
      <c r="AO386" s="160" t="s">
        <v>457</v>
      </c>
    </row>
    <row r="387" spans="35:41">
      <c r="AI387" s="157">
        <f t="shared" si="25"/>
        <v>22</v>
      </c>
      <c r="AJ387" s="158" t="str">
        <f t="shared" si="26"/>
        <v>ASPIRATEUR KACHER 220</v>
      </c>
      <c r="AK387" s="154" t="str">
        <f>RIGHT(AM387,AL387-2)</f>
        <v>661 - ASP-148</v>
      </c>
      <c r="AL387" s="171">
        <f t="shared" si="24"/>
        <v>15</v>
      </c>
      <c r="AM387" s="168" t="s">
        <v>852</v>
      </c>
      <c r="AN387" s="168" t="s">
        <v>853</v>
      </c>
      <c r="AO387" s="160" t="s">
        <v>457</v>
      </c>
    </row>
    <row r="388" spans="35:41">
      <c r="AI388" s="157">
        <f t="shared" si="25"/>
        <v>1</v>
      </c>
      <c r="AJ388" s="158" t="str">
        <f t="shared" si="26"/>
        <v/>
      </c>
      <c r="AK388" s="154" t="str">
        <f t="shared" si="27"/>
        <v>661 - -149</v>
      </c>
      <c r="AL388" s="171">
        <f t="shared" si="24"/>
        <v>12</v>
      </c>
      <c r="AM388" s="169" t="s">
        <v>854</v>
      </c>
      <c r="AN388" s="169" t="s">
        <v>66</v>
      </c>
      <c r="AO388" s="160"/>
    </row>
    <row r="389" spans="35:41">
      <c r="AI389" s="157">
        <f t="shared" si="25"/>
        <v>20</v>
      </c>
      <c r="AJ389" s="158" t="str">
        <f t="shared" si="26"/>
        <v>SCIE SAUTEUSE MAKIT</v>
      </c>
      <c r="AK389" s="154" t="str">
        <f>RIGHT(AM389,AL389-2)</f>
        <v>661 - SST-150</v>
      </c>
      <c r="AL389" s="171">
        <f>LEN(AM389)</f>
        <v>15</v>
      </c>
      <c r="AM389" s="169" t="s">
        <v>418</v>
      </c>
      <c r="AN389" s="169" t="s">
        <v>855</v>
      </c>
      <c r="AO389" s="160"/>
    </row>
    <row r="390" spans="35:41">
      <c r="AI390" s="157">
        <f t="shared" si="25"/>
        <v>30</v>
      </c>
      <c r="AJ390" s="158" t="str">
        <f t="shared" si="26"/>
        <v>PERCEUSE MAKITA D13 DDF482 18</v>
      </c>
      <c r="AK390" s="154" t="str">
        <f t="shared" ref="AK390:AK399" si="28">RIGHT(AM390,AL390-2)</f>
        <v>661 - PSF-151</v>
      </c>
      <c r="AL390" s="171">
        <f t="shared" ref="AL390:AL399" si="29">LEN(AM390)</f>
        <v>15</v>
      </c>
      <c r="AM390" s="169" t="s">
        <v>426</v>
      </c>
      <c r="AN390" s="169" t="s">
        <v>856</v>
      </c>
      <c r="AO390" s="160" t="s">
        <v>192</v>
      </c>
    </row>
    <row r="391" spans="35:41">
      <c r="AI391" s="157">
        <f t="shared" si="25"/>
        <v>30</v>
      </c>
      <c r="AJ391" s="158" t="str">
        <f t="shared" si="26"/>
        <v>PERCEUSE SANS FILS 18 V DTD14</v>
      </c>
      <c r="AK391" s="154" t="str">
        <f t="shared" si="28"/>
        <v>661 - PSF-152</v>
      </c>
      <c r="AL391" s="171">
        <f t="shared" si="29"/>
        <v>15</v>
      </c>
      <c r="AM391" s="169" t="s">
        <v>857</v>
      </c>
      <c r="AN391" s="169" t="s">
        <v>858</v>
      </c>
      <c r="AO391" s="160"/>
    </row>
    <row r="392" spans="35:41">
      <c r="AI392" s="157">
        <f t="shared" si="25"/>
        <v>29</v>
      </c>
      <c r="AJ392" s="158" t="str">
        <f t="shared" si="26"/>
        <v>PERCEUSE SANS FILS 18V MAKIT</v>
      </c>
      <c r="AK392" s="154" t="str">
        <f t="shared" si="28"/>
        <v>661 - VIS-153</v>
      </c>
      <c r="AL392" s="171">
        <f t="shared" si="29"/>
        <v>15</v>
      </c>
      <c r="AM392" s="169" t="s">
        <v>427</v>
      </c>
      <c r="AN392" s="169" t="s">
        <v>859</v>
      </c>
      <c r="AO392" s="160"/>
    </row>
    <row r="393" spans="35:41">
      <c r="AI393" s="157">
        <f t="shared" si="25"/>
        <v>29</v>
      </c>
      <c r="AJ393" s="158" t="str">
        <f t="shared" si="26"/>
        <v>VISSEUSE CHOC A EMBOUT MAKIT</v>
      </c>
      <c r="AK393" s="154" t="str">
        <f t="shared" si="28"/>
        <v>661 - VIS-154</v>
      </c>
      <c r="AL393" s="171">
        <f t="shared" si="29"/>
        <v>15</v>
      </c>
      <c r="AM393" s="169" t="s">
        <v>860</v>
      </c>
      <c r="AN393" s="169" t="s">
        <v>861</v>
      </c>
      <c r="AO393" s="160"/>
    </row>
    <row r="394" spans="35:41">
      <c r="AI394" s="157">
        <f t="shared" si="25"/>
        <v>29</v>
      </c>
      <c r="AJ394" s="158" t="str">
        <f t="shared" si="26"/>
        <v>PERCEUSE FILAIRE 1010W MAKIT</v>
      </c>
      <c r="AK394" s="154" t="str">
        <f t="shared" si="28"/>
        <v>661 - PER-155</v>
      </c>
      <c r="AL394" s="171">
        <f t="shared" si="29"/>
        <v>15</v>
      </c>
      <c r="AM394" s="169" t="s">
        <v>862</v>
      </c>
      <c r="AN394" s="169" t="s">
        <v>863</v>
      </c>
      <c r="AO394" s="160" t="s">
        <v>457</v>
      </c>
    </row>
    <row r="395" spans="35:41">
      <c r="AI395" s="157">
        <f t="shared" si="25"/>
        <v>29</v>
      </c>
      <c r="AJ395" s="158" t="str">
        <f t="shared" si="26"/>
        <v>PERCEUSE FILAIRE 1010W MAKIT</v>
      </c>
      <c r="AK395" s="154" t="str">
        <f t="shared" si="28"/>
        <v>661 - PER-156</v>
      </c>
      <c r="AL395" s="171">
        <f t="shared" si="29"/>
        <v>15</v>
      </c>
      <c r="AM395" s="169" t="s">
        <v>425</v>
      </c>
      <c r="AN395" s="169" t="s">
        <v>863</v>
      </c>
      <c r="AO395" s="160" t="s">
        <v>457</v>
      </c>
    </row>
    <row r="396" spans="35:41">
      <c r="AI396" s="157">
        <f t="shared" si="25"/>
        <v>29</v>
      </c>
      <c r="AJ396" s="158" t="str">
        <f t="shared" si="26"/>
        <v>PERCEUSE FILAIRE 1010W MAKIT</v>
      </c>
      <c r="AK396" s="154" t="str">
        <f t="shared" si="28"/>
        <v>661 - PER -157</v>
      </c>
      <c r="AL396" s="171">
        <f t="shared" si="29"/>
        <v>16</v>
      </c>
      <c r="AM396" s="169" t="s">
        <v>424</v>
      </c>
      <c r="AN396" s="169" t="s">
        <v>863</v>
      </c>
      <c r="AO396" s="160" t="s">
        <v>414</v>
      </c>
    </row>
    <row r="397" spans="35:41">
      <c r="AI397" s="157">
        <f t="shared" si="25"/>
        <v>24</v>
      </c>
      <c r="AJ397" s="158" t="str">
        <f t="shared" si="26"/>
        <v xml:space="preserve">LOCATION HILTI CADRAGE </v>
      </c>
      <c r="AK397" s="154" t="str">
        <f t="shared" si="28"/>
        <v>661-HIL-1083746</v>
      </c>
      <c r="AL397" s="171">
        <f t="shared" si="29"/>
        <v>17</v>
      </c>
      <c r="AM397" s="169" t="s">
        <v>458</v>
      </c>
      <c r="AN397" s="169" t="s">
        <v>460</v>
      </c>
      <c r="AO397" s="160" t="s">
        <v>462</v>
      </c>
    </row>
    <row r="398" spans="35:41">
      <c r="AI398" s="157">
        <f t="shared" si="25"/>
        <v>24</v>
      </c>
      <c r="AJ398" s="158" t="str">
        <f t="shared" si="26"/>
        <v xml:space="preserve">LOCATION HILTI CADRAGE </v>
      </c>
      <c r="AK398" s="154" t="str">
        <f t="shared" si="28"/>
        <v>661-HIL-1083740</v>
      </c>
      <c r="AL398" s="171">
        <f t="shared" si="29"/>
        <v>17</v>
      </c>
      <c r="AM398" s="169" t="s">
        <v>459</v>
      </c>
      <c r="AN398" s="169" t="s">
        <v>461</v>
      </c>
      <c r="AO398" s="160" t="s">
        <v>463</v>
      </c>
    </row>
    <row r="399" spans="35:41">
      <c r="AI399" s="157">
        <f t="shared" si="25"/>
        <v>22</v>
      </c>
      <c r="AJ399" s="158" t="str">
        <f t="shared" si="26"/>
        <v>PERCEUSE SANS FILS 18</v>
      </c>
      <c r="AK399" s="154" t="str">
        <f t="shared" si="28"/>
        <v>661-PER -160</v>
      </c>
      <c r="AL399" s="171">
        <f t="shared" si="29"/>
        <v>14</v>
      </c>
      <c r="AM399" s="169" t="s">
        <v>864</v>
      </c>
      <c r="AN399" s="169" t="s">
        <v>865</v>
      </c>
      <c r="AO399" s="160"/>
    </row>
    <row r="400" spans="35:41">
      <c r="AI400" s="157">
        <f t="shared" si="25"/>
        <v>1</v>
      </c>
      <c r="AJ400" s="158" t="str">
        <f t="shared" si="26"/>
        <v/>
      </c>
      <c r="AK400" s="154" t="str">
        <f t="shared" ref="AK400:AK483" si="30">RIGHT(AM400,AL400-2)</f>
        <v>661 - -161</v>
      </c>
      <c r="AL400" s="171">
        <f t="shared" ref="AL400:AL483" si="31">LEN(AM400)</f>
        <v>12</v>
      </c>
      <c r="AM400" s="169" t="s">
        <v>866</v>
      </c>
      <c r="AN400" s="169" t="s">
        <v>66</v>
      </c>
      <c r="AO400" s="160"/>
    </row>
    <row r="401" spans="35:41">
      <c r="AI401" s="157">
        <f t="shared" si="25"/>
        <v>26</v>
      </c>
      <c r="AJ401" s="158" t="str">
        <f t="shared" si="26"/>
        <v>LAMPE SANS FILS 18V MAKIT</v>
      </c>
      <c r="AK401" s="154" t="str">
        <f t="shared" si="30"/>
        <v>661-LMP-162</v>
      </c>
      <c r="AL401" s="171">
        <f t="shared" si="31"/>
        <v>13</v>
      </c>
      <c r="AM401" s="169" t="s">
        <v>867</v>
      </c>
      <c r="AN401" s="169" t="s">
        <v>868</v>
      </c>
      <c r="AO401" s="160" t="s">
        <v>414</v>
      </c>
    </row>
    <row r="402" spans="35:41">
      <c r="AI402" s="157">
        <f t="shared" si="25"/>
        <v>14</v>
      </c>
      <c r="AJ402" s="158" t="str">
        <f t="shared" si="26"/>
        <v>ENROULEUR 230</v>
      </c>
      <c r="AK402" s="154" t="str">
        <f t="shared" si="30"/>
        <v>661-ENR-163</v>
      </c>
      <c r="AL402" s="171">
        <f t="shared" si="31"/>
        <v>13</v>
      </c>
      <c r="AM402" s="169" t="s">
        <v>869</v>
      </c>
      <c r="AN402" s="169" t="s">
        <v>870</v>
      </c>
      <c r="AO402" s="160" t="s">
        <v>414</v>
      </c>
    </row>
    <row r="403" spans="35:41">
      <c r="AI403" s="157">
        <f t="shared" si="25"/>
        <v>14</v>
      </c>
      <c r="AJ403" s="158" t="str">
        <f t="shared" si="26"/>
        <v>ENROULEUR 230</v>
      </c>
      <c r="AK403" s="154" t="str">
        <f t="shared" si="30"/>
        <v>661-ENR-164</v>
      </c>
      <c r="AL403" s="171">
        <f t="shared" si="31"/>
        <v>13</v>
      </c>
      <c r="AM403" s="169" t="s">
        <v>871</v>
      </c>
      <c r="AN403" s="169" t="s">
        <v>870</v>
      </c>
      <c r="AO403" s="160" t="s">
        <v>414</v>
      </c>
    </row>
    <row r="404" spans="35:41">
      <c r="AI404" s="157">
        <f t="shared" si="25"/>
        <v>14</v>
      </c>
      <c r="AJ404" s="158" t="str">
        <f t="shared" si="26"/>
        <v>ENROULEUR 230</v>
      </c>
      <c r="AK404" s="154" t="str">
        <f t="shared" si="30"/>
        <v>661-ENR-165</v>
      </c>
      <c r="AL404" s="171">
        <f t="shared" si="31"/>
        <v>13</v>
      </c>
      <c r="AM404" s="169" t="s">
        <v>872</v>
      </c>
      <c r="AN404" s="169" t="s">
        <v>870</v>
      </c>
      <c r="AO404" s="160" t="s">
        <v>414</v>
      </c>
    </row>
    <row r="405" spans="35:41">
      <c r="AI405" s="157">
        <f t="shared" si="25"/>
        <v>30</v>
      </c>
      <c r="AJ405" s="158" t="str">
        <f t="shared" si="26"/>
        <v>SCIE SABRE SANS FIL 18V MAKIT</v>
      </c>
      <c r="AK405" s="154" t="str">
        <f t="shared" si="30"/>
        <v>661-SSB-166</v>
      </c>
      <c r="AL405" s="171">
        <f t="shared" si="31"/>
        <v>13</v>
      </c>
      <c r="AM405" s="169" t="s">
        <v>873</v>
      </c>
      <c r="AN405" s="169" t="s">
        <v>874</v>
      </c>
      <c r="AO405" s="160" t="s">
        <v>456</v>
      </c>
    </row>
    <row r="406" spans="35:41">
      <c r="AI406" s="157">
        <f t="shared" ref="AI406:AI469" si="32">LEN(AN406)</f>
        <v>32</v>
      </c>
      <c r="AJ406" s="158" t="str">
        <f t="shared" ref="AJ406:AJ469" si="33">LEFT(AN406,AI406-1)</f>
        <v>MEULEUSE D'ANGLE D125 230V BOSC</v>
      </c>
      <c r="AK406" s="154" t="str">
        <f t="shared" si="30"/>
        <v>661-DQ1-167</v>
      </c>
      <c r="AL406" s="171">
        <f t="shared" si="31"/>
        <v>13</v>
      </c>
      <c r="AM406" s="169" t="s">
        <v>875</v>
      </c>
      <c r="AN406" s="169" t="s">
        <v>876</v>
      </c>
      <c r="AO406" s="160"/>
    </row>
    <row r="407" spans="35:41">
      <c r="AI407" s="157">
        <f t="shared" si="32"/>
        <v>32</v>
      </c>
      <c r="AJ407" s="158" t="str">
        <f t="shared" si="33"/>
        <v>PERCEUSE FILAIRE 705W MILWAUKEE</v>
      </c>
      <c r="AK407" s="154" t="str">
        <f>RIGHT(AM407,AL407-2)</f>
        <v>661-PER-168</v>
      </c>
      <c r="AL407" s="171">
        <f t="shared" si="31"/>
        <v>13</v>
      </c>
      <c r="AM407" s="169" t="s">
        <v>877</v>
      </c>
      <c r="AN407" s="169" t="s">
        <v>878</v>
      </c>
      <c r="AO407" s="160" t="s">
        <v>457</v>
      </c>
    </row>
    <row r="408" spans="35:41">
      <c r="AI408" s="157">
        <f t="shared" si="32"/>
        <v>37</v>
      </c>
      <c r="AJ408" s="158" t="str">
        <f t="shared" si="33"/>
        <v>MEULEUSE D'ANGLE D 125 FILAIRE MAKIT</v>
      </c>
      <c r="AK408" s="154" t="str">
        <f t="shared" si="30"/>
        <v>661-DQ1-169</v>
      </c>
      <c r="AL408" s="171">
        <f t="shared" si="31"/>
        <v>13</v>
      </c>
      <c r="AM408" s="169" t="s">
        <v>879</v>
      </c>
      <c r="AN408" s="169" t="s">
        <v>880</v>
      </c>
      <c r="AO408" s="160" t="s">
        <v>457</v>
      </c>
    </row>
    <row r="409" spans="35:41">
      <c r="AI409" s="157">
        <f t="shared" si="32"/>
        <v>39</v>
      </c>
      <c r="AJ409" s="158" t="str">
        <f t="shared" si="33"/>
        <v>MEULEUSE D'ANGLE D 125 SANS FILS MAKIT</v>
      </c>
      <c r="AK409" s="154" t="str">
        <f t="shared" si="30"/>
        <v>661-DQ3-170</v>
      </c>
      <c r="AL409" s="171">
        <f t="shared" si="31"/>
        <v>13</v>
      </c>
      <c r="AM409" s="169" t="s">
        <v>881</v>
      </c>
      <c r="AN409" s="169" t="s">
        <v>882</v>
      </c>
      <c r="AO409" s="160" t="s">
        <v>330</v>
      </c>
    </row>
    <row r="410" spans="35:41">
      <c r="AI410" s="157">
        <f t="shared" si="32"/>
        <v>24</v>
      </c>
      <c r="AJ410" s="158" t="str">
        <f t="shared" si="33"/>
        <v>VISSEUSE A EMBOUT MAKIT</v>
      </c>
      <c r="AK410" s="154" t="str">
        <f t="shared" si="30"/>
        <v>661-VIS-171</v>
      </c>
      <c r="AL410" s="171">
        <f t="shared" si="31"/>
        <v>13</v>
      </c>
      <c r="AM410" s="169" t="s">
        <v>883</v>
      </c>
      <c r="AN410" s="169" t="s">
        <v>884</v>
      </c>
      <c r="AO410" s="160" t="s">
        <v>330</v>
      </c>
    </row>
    <row r="411" spans="35:41">
      <c r="AI411" s="157">
        <f t="shared" si="32"/>
        <v>29</v>
      </c>
      <c r="AJ411" s="158" t="str">
        <f t="shared" si="33"/>
        <v>PERCEUSE SANS FILS 18V MAKIT</v>
      </c>
      <c r="AK411" s="154" t="str">
        <f t="shared" si="30"/>
        <v>661-PSF-172</v>
      </c>
      <c r="AL411" s="171">
        <f t="shared" si="31"/>
        <v>13</v>
      </c>
      <c r="AM411" s="169" t="s">
        <v>885</v>
      </c>
      <c r="AN411" s="169" t="s">
        <v>859</v>
      </c>
      <c r="AO411" s="160" t="s">
        <v>330</v>
      </c>
    </row>
    <row r="412" spans="35:41">
      <c r="AI412" s="157">
        <f t="shared" si="32"/>
        <v>32</v>
      </c>
      <c r="AJ412" s="158" t="str">
        <f t="shared" si="33"/>
        <v>PERFORATEUR SANS FILS 18V MAKIT</v>
      </c>
      <c r="AK412" s="154" t="str">
        <f t="shared" si="30"/>
        <v>661-PRF-173</v>
      </c>
      <c r="AL412" s="171">
        <f t="shared" si="31"/>
        <v>13</v>
      </c>
      <c r="AM412" s="169" t="s">
        <v>886</v>
      </c>
      <c r="AN412" s="169" t="s">
        <v>887</v>
      </c>
      <c r="AO412" s="160" t="s">
        <v>330</v>
      </c>
    </row>
    <row r="413" spans="35:41">
      <c r="AI413" s="157">
        <f t="shared" si="32"/>
        <v>29</v>
      </c>
      <c r="AJ413" s="158" t="str">
        <f t="shared" si="33"/>
        <v>PERCEUSE SANS FILS 18V MAKIT</v>
      </c>
      <c r="AK413" s="154" t="str">
        <f t="shared" si="30"/>
        <v>661-PSF-174</v>
      </c>
      <c r="AL413" s="171">
        <f t="shared" si="31"/>
        <v>13</v>
      </c>
      <c r="AM413" s="169" t="s">
        <v>888</v>
      </c>
      <c r="AN413" s="169" t="s">
        <v>859</v>
      </c>
      <c r="AO413" s="160" t="s">
        <v>189</v>
      </c>
    </row>
    <row r="414" spans="35:41">
      <c r="AI414" s="157">
        <f t="shared" si="32"/>
        <v>32</v>
      </c>
      <c r="AJ414" s="158" t="str">
        <f t="shared" si="33"/>
        <v>SCIE SABRE SANS FILS 18V MAKITA</v>
      </c>
      <c r="AK414" s="154" t="str">
        <f t="shared" si="30"/>
        <v>661-SSB-175</v>
      </c>
      <c r="AL414" s="171">
        <f t="shared" si="31"/>
        <v>13</v>
      </c>
      <c r="AM414" s="169" t="s">
        <v>889</v>
      </c>
      <c r="AN414" s="169" t="s">
        <v>890</v>
      </c>
      <c r="AO414" s="160" t="s">
        <v>147</v>
      </c>
    </row>
    <row r="415" spans="35:41">
      <c r="AI415" s="157">
        <f t="shared" si="32"/>
        <v>1</v>
      </c>
      <c r="AJ415" s="158" t="str">
        <f t="shared" si="33"/>
        <v/>
      </c>
      <c r="AK415" s="154" t="str">
        <f t="shared" si="30"/>
        <v>661- -176</v>
      </c>
      <c r="AL415" s="171">
        <f t="shared" si="31"/>
        <v>11</v>
      </c>
      <c r="AM415" s="169" t="s">
        <v>891</v>
      </c>
      <c r="AN415" s="169" t="s">
        <v>66</v>
      </c>
      <c r="AO415" s="160"/>
    </row>
    <row r="416" spans="35:41">
      <c r="AI416" s="157">
        <f t="shared" si="32"/>
        <v>1</v>
      </c>
      <c r="AJ416" s="158" t="str">
        <f t="shared" si="33"/>
        <v/>
      </c>
      <c r="AK416" s="154" t="str">
        <f t="shared" si="30"/>
        <v>661- -177</v>
      </c>
      <c r="AL416" s="171">
        <f t="shared" si="31"/>
        <v>11</v>
      </c>
      <c r="AM416" s="169" t="s">
        <v>892</v>
      </c>
      <c r="AN416" s="169" t="s">
        <v>66</v>
      </c>
      <c r="AO416" s="160"/>
    </row>
    <row r="417" spans="35:41">
      <c r="AI417" s="157">
        <f t="shared" si="32"/>
        <v>1</v>
      </c>
      <c r="AJ417" s="158" t="str">
        <f t="shared" si="33"/>
        <v/>
      </c>
      <c r="AK417" s="154" t="str">
        <f t="shared" si="30"/>
        <v>661- -178</v>
      </c>
      <c r="AL417" s="171">
        <f t="shared" si="31"/>
        <v>11</v>
      </c>
      <c r="AM417" s="169" t="s">
        <v>893</v>
      </c>
      <c r="AN417" s="169" t="s">
        <v>66</v>
      </c>
      <c r="AO417" s="160"/>
    </row>
    <row r="418" spans="35:41">
      <c r="AI418" s="157">
        <f t="shared" si="32"/>
        <v>1</v>
      </c>
      <c r="AJ418" s="158" t="str">
        <f t="shared" si="33"/>
        <v/>
      </c>
      <c r="AK418" s="154" t="str">
        <f t="shared" si="30"/>
        <v>661- -179</v>
      </c>
      <c r="AL418" s="171">
        <f t="shared" si="31"/>
        <v>11</v>
      </c>
      <c r="AM418" s="169" t="s">
        <v>894</v>
      </c>
      <c r="AN418" s="169" t="s">
        <v>66</v>
      </c>
      <c r="AO418" s="160"/>
    </row>
    <row r="419" spans="35:41">
      <c r="AI419" s="157">
        <f t="shared" si="32"/>
        <v>1</v>
      </c>
      <c r="AJ419" s="158" t="str">
        <f t="shared" si="33"/>
        <v/>
      </c>
      <c r="AK419" s="154" t="str">
        <f t="shared" si="30"/>
        <v>661- -180</v>
      </c>
      <c r="AL419" s="171">
        <f t="shared" si="31"/>
        <v>11</v>
      </c>
      <c r="AM419" s="169" t="s">
        <v>895</v>
      </c>
      <c r="AN419" s="169" t="s">
        <v>66</v>
      </c>
      <c r="AO419" s="160"/>
    </row>
    <row r="420" spans="35:41">
      <c r="AI420" s="157">
        <f t="shared" si="32"/>
        <v>1</v>
      </c>
      <c r="AJ420" s="158" t="str">
        <f t="shared" si="33"/>
        <v/>
      </c>
      <c r="AK420" s="154" t="str">
        <f t="shared" si="30"/>
        <v>661- -181</v>
      </c>
      <c r="AL420" s="171">
        <f t="shared" si="31"/>
        <v>11</v>
      </c>
      <c r="AM420" s="169" t="s">
        <v>896</v>
      </c>
      <c r="AN420" s="169" t="s">
        <v>66</v>
      </c>
      <c r="AO420" s="160"/>
    </row>
    <row r="421" spans="35:41">
      <c r="AI421" s="157">
        <f t="shared" si="32"/>
        <v>1</v>
      </c>
      <c r="AJ421" s="158" t="str">
        <f t="shared" si="33"/>
        <v/>
      </c>
      <c r="AK421" s="154" t="str">
        <f t="shared" si="30"/>
        <v>661- -182</v>
      </c>
      <c r="AL421" s="171">
        <f t="shared" si="31"/>
        <v>11</v>
      </c>
      <c r="AM421" s="169" t="s">
        <v>897</v>
      </c>
      <c r="AN421" s="169" t="s">
        <v>66</v>
      </c>
      <c r="AO421" s="160"/>
    </row>
    <row r="422" spans="35:41">
      <c r="AI422" s="157">
        <f t="shared" si="32"/>
        <v>1</v>
      </c>
      <c r="AJ422" s="158" t="str">
        <f t="shared" si="33"/>
        <v/>
      </c>
      <c r="AK422" s="154" t="str">
        <f t="shared" si="30"/>
        <v>661- -183</v>
      </c>
      <c r="AL422" s="171">
        <f t="shared" si="31"/>
        <v>11</v>
      </c>
      <c r="AM422" s="169" t="s">
        <v>898</v>
      </c>
      <c r="AN422" s="169" t="s">
        <v>66</v>
      </c>
      <c r="AO422" s="160"/>
    </row>
    <row r="423" spans="35:41">
      <c r="AI423" s="157">
        <f t="shared" si="32"/>
        <v>1</v>
      </c>
      <c r="AJ423" s="158" t="str">
        <f t="shared" si="33"/>
        <v/>
      </c>
      <c r="AK423" s="154" t="str">
        <f t="shared" si="30"/>
        <v>661- -184</v>
      </c>
      <c r="AL423" s="171">
        <f t="shared" si="31"/>
        <v>11</v>
      </c>
      <c r="AM423" s="169" t="s">
        <v>899</v>
      </c>
      <c r="AN423" s="169" t="s">
        <v>66</v>
      </c>
      <c r="AO423" s="160"/>
    </row>
    <row r="424" spans="35:41">
      <c r="AI424" s="157">
        <f t="shared" si="32"/>
        <v>1</v>
      </c>
      <c r="AJ424" s="158" t="str">
        <f t="shared" si="33"/>
        <v/>
      </c>
      <c r="AK424" s="154" t="str">
        <f t="shared" si="30"/>
        <v>661- -185</v>
      </c>
      <c r="AL424" s="171">
        <f t="shared" si="31"/>
        <v>11</v>
      </c>
      <c r="AM424" s="169" t="s">
        <v>900</v>
      </c>
      <c r="AN424" s="169" t="s">
        <v>66</v>
      </c>
      <c r="AO424" s="160"/>
    </row>
    <row r="425" spans="35:41">
      <c r="AI425" s="157">
        <f t="shared" si="32"/>
        <v>1</v>
      </c>
      <c r="AJ425" s="158" t="str">
        <f t="shared" si="33"/>
        <v/>
      </c>
      <c r="AK425" s="154" t="str">
        <f t="shared" si="30"/>
        <v>661- -186</v>
      </c>
      <c r="AL425" s="171">
        <f t="shared" si="31"/>
        <v>11</v>
      </c>
      <c r="AM425" s="169" t="s">
        <v>901</v>
      </c>
      <c r="AN425" s="169" t="s">
        <v>66</v>
      </c>
      <c r="AO425" s="160"/>
    </row>
    <row r="426" spans="35:41">
      <c r="AI426" s="157">
        <f t="shared" si="32"/>
        <v>1</v>
      </c>
      <c r="AJ426" s="158" t="str">
        <f t="shared" si="33"/>
        <v/>
      </c>
      <c r="AK426" s="154" t="str">
        <f t="shared" si="30"/>
        <v>661- -187</v>
      </c>
      <c r="AL426" s="171">
        <f t="shared" si="31"/>
        <v>11</v>
      </c>
      <c r="AM426" s="169" t="s">
        <v>902</v>
      </c>
      <c r="AN426" s="169" t="s">
        <v>66</v>
      </c>
      <c r="AO426" s="160"/>
    </row>
    <row r="427" spans="35:41">
      <c r="AI427" s="157">
        <f t="shared" si="32"/>
        <v>1</v>
      </c>
      <c r="AJ427" s="158" t="str">
        <f t="shared" si="33"/>
        <v/>
      </c>
      <c r="AK427" s="154" t="str">
        <f t="shared" si="30"/>
        <v>661- -188</v>
      </c>
      <c r="AL427" s="171">
        <f t="shared" si="31"/>
        <v>11</v>
      </c>
      <c r="AM427" s="169" t="s">
        <v>903</v>
      </c>
      <c r="AN427" s="169" t="s">
        <v>66</v>
      </c>
      <c r="AO427" s="160"/>
    </row>
    <row r="428" spans="35:41">
      <c r="AI428" s="157">
        <f t="shared" si="32"/>
        <v>1</v>
      </c>
      <c r="AJ428" s="158" t="str">
        <f t="shared" si="33"/>
        <v/>
      </c>
      <c r="AK428" s="154" t="str">
        <f t="shared" si="30"/>
        <v>661- -189</v>
      </c>
      <c r="AL428" s="171">
        <f t="shared" si="31"/>
        <v>11</v>
      </c>
      <c r="AM428" s="169" t="s">
        <v>904</v>
      </c>
      <c r="AN428" s="169" t="s">
        <v>66</v>
      </c>
      <c r="AO428" s="160"/>
    </row>
    <row r="429" spans="35:41">
      <c r="AI429" s="157">
        <f t="shared" si="32"/>
        <v>1</v>
      </c>
      <c r="AJ429" s="158" t="str">
        <f t="shared" si="33"/>
        <v/>
      </c>
      <c r="AK429" s="154" t="str">
        <f t="shared" si="30"/>
        <v>661- -190</v>
      </c>
      <c r="AL429" s="171">
        <f t="shared" si="31"/>
        <v>11</v>
      </c>
      <c r="AM429" s="169" t="s">
        <v>905</v>
      </c>
      <c r="AN429" s="169" t="s">
        <v>66</v>
      </c>
      <c r="AO429" s="160"/>
    </row>
    <row r="430" spans="35:41">
      <c r="AI430" s="157">
        <f t="shared" si="32"/>
        <v>1</v>
      </c>
      <c r="AJ430" s="158" t="str">
        <f t="shared" si="33"/>
        <v/>
      </c>
      <c r="AK430" s="154" t="str">
        <f t="shared" si="30"/>
        <v>661- -191</v>
      </c>
      <c r="AL430" s="171">
        <f t="shared" si="31"/>
        <v>11</v>
      </c>
      <c r="AM430" s="169" t="s">
        <v>906</v>
      </c>
      <c r="AN430" s="169" t="s">
        <v>66</v>
      </c>
      <c r="AO430" s="160"/>
    </row>
    <row r="431" spans="35:41">
      <c r="AI431" s="157">
        <f t="shared" si="32"/>
        <v>1</v>
      </c>
      <c r="AJ431" s="158" t="str">
        <f t="shared" si="33"/>
        <v/>
      </c>
      <c r="AK431" s="154" t="str">
        <f t="shared" si="30"/>
        <v>661- -192</v>
      </c>
      <c r="AL431" s="171">
        <f t="shared" si="31"/>
        <v>11</v>
      </c>
      <c r="AM431" s="169" t="s">
        <v>907</v>
      </c>
      <c r="AN431" s="169" t="s">
        <v>66</v>
      </c>
      <c r="AO431" s="160"/>
    </row>
    <row r="432" spans="35:41">
      <c r="AI432" s="157">
        <f t="shared" si="32"/>
        <v>1</v>
      </c>
      <c r="AJ432" s="158" t="str">
        <f t="shared" si="33"/>
        <v/>
      </c>
      <c r="AK432" s="154" t="str">
        <f t="shared" si="30"/>
        <v>661- -193</v>
      </c>
      <c r="AL432" s="171">
        <f t="shared" si="31"/>
        <v>11</v>
      </c>
      <c r="AM432" s="169" t="s">
        <v>908</v>
      </c>
      <c r="AN432" s="169" t="s">
        <v>66</v>
      </c>
      <c r="AO432" s="160"/>
    </row>
    <row r="433" spans="35:41">
      <c r="AI433" s="157">
        <f t="shared" si="32"/>
        <v>1</v>
      </c>
      <c r="AJ433" s="158" t="str">
        <f t="shared" si="33"/>
        <v/>
      </c>
      <c r="AK433" s="154" t="str">
        <f t="shared" si="30"/>
        <v>661- -194</v>
      </c>
      <c r="AL433" s="171">
        <f t="shared" si="31"/>
        <v>11</v>
      </c>
      <c r="AM433" s="169" t="s">
        <v>909</v>
      </c>
      <c r="AN433" s="169" t="s">
        <v>66</v>
      </c>
      <c r="AO433" s="160"/>
    </row>
    <row r="434" spans="35:41">
      <c r="AI434" s="157">
        <f t="shared" si="32"/>
        <v>1</v>
      </c>
      <c r="AJ434" s="158" t="str">
        <f t="shared" si="33"/>
        <v/>
      </c>
      <c r="AK434" s="154" t="str">
        <f t="shared" si="30"/>
        <v>661- -195</v>
      </c>
      <c r="AL434" s="171">
        <f t="shared" si="31"/>
        <v>11</v>
      </c>
      <c r="AM434" s="169" t="s">
        <v>910</v>
      </c>
      <c r="AN434" s="169" t="s">
        <v>66</v>
      </c>
      <c r="AO434" s="160"/>
    </row>
    <row r="435" spans="35:41">
      <c r="AI435" s="157">
        <f t="shared" si="32"/>
        <v>1</v>
      </c>
      <c r="AJ435" s="158" t="str">
        <f t="shared" si="33"/>
        <v/>
      </c>
      <c r="AK435" s="154" t="str">
        <f t="shared" si="30"/>
        <v>661- -196</v>
      </c>
      <c r="AL435" s="171">
        <f t="shared" si="31"/>
        <v>11</v>
      </c>
      <c r="AM435" s="169" t="s">
        <v>911</v>
      </c>
      <c r="AN435" s="169" t="s">
        <v>66</v>
      </c>
      <c r="AO435" s="160"/>
    </row>
    <row r="436" spans="35:41">
      <c r="AI436" s="157">
        <f t="shared" si="32"/>
        <v>1</v>
      </c>
      <c r="AJ436" s="158" t="str">
        <f t="shared" si="33"/>
        <v/>
      </c>
      <c r="AK436" s="154" t="str">
        <f t="shared" si="30"/>
        <v>661- -197</v>
      </c>
      <c r="AL436" s="171">
        <f t="shared" si="31"/>
        <v>11</v>
      </c>
      <c r="AM436" s="169" t="s">
        <v>912</v>
      </c>
      <c r="AN436" s="169" t="s">
        <v>66</v>
      </c>
      <c r="AO436" s="160"/>
    </row>
    <row r="437" spans="35:41">
      <c r="AI437" s="157">
        <f t="shared" si="32"/>
        <v>1</v>
      </c>
      <c r="AJ437" s="158" t="str">
        <f t="shared" si="33"/>
        <v/>
      </c>
      <c r="AK437" s="154" t="str">
        <f t="shared" si="30"/>
        <v>661- -198</v>
      </c>
      <c r="AL437" s="171">
        <f t="shared" si="31"/>
        <v>11</v>
      </c>
      <c r="AM437" s="169" t="s">
        <v>913</v>
      </c>
      <c r="AN437" s="169" t="s">
        <v>66</v>
      </c>
      <c r="AO437" s="160"/>
    </row>
    <row r="438" spans="35:41">
      <c r="AI438" s="157">
        <f t="shared" si="32"/>
        <v>1</v>
      </c>
      <c r="AJ438" s="158" t="str">
        <f t="shared" si="33"/>
        <v/>
      </c>
      <c r="AK438" s="154" t="str">
        <f t="shared" si="30"/>
        <v>661- -199</v>
      </c>
      <c r="AL438" s="171">
        <f t="shared" si="31"/>
        <v>11</v>
      </c>
      <c r="AM438" s="169" t="s">
        <v>914</v>
      </c>
      <c r="AN438" s="169" t="s">
        <v>66</v>
      </c>
      <c r="AO438" s="160"/>
    </row>
    <row r="439" spans="35:41">
      <c r="AI439" s="157">
        <f t="shared" si="32"/>
        <v>1</v>
      </c>
      <c r="AJ439" s="158" t="str">
        <f t="shared" si="33"/>
        <v/>
      </c>
      <c r="AK439" s="154" t="str">
        <f t="shared" si="30"/>
        <v>661- -200</v>
      </c>
      <c r="AL439" s="171">
        <f t="shared" si="31"/>
        <v>11</v>
      </c>
      <c r="AM439" s="169" t="s">
        <v>915</v>
      </c>
      <c r="AN439" s="169" t="s">
        <v>66</v>
      </c>
      <c r="AO439" s="160"/>
    </row>
    <row r="440" spans="35:41">
      <c r="AI440" s="157">
        <f t="shared" si="32"/>
        <v>26</v>
      </c>
      <c r="AJ440" s="158" t="str">
        <f t="shared" si="33"/>
        <v>Transpalette vert rallong</v>
      </c>
      <c r="AK440" s="154" t="str">
        <f t="shared" si="30"/>
        <v>670-011</v>
      </c>
      <c r="AL440" s="171">
        <f t="shared" si="31"/>
        <v>9</v>
      </c>
      <c r="AM440" s="166" t="s">
        <v>916</v>
      </c>
      <c r="AN440" s="166" t="s">
        <v>917</v>
      </c>
      <c r="AO440" s="160"/>
    </row>
    <row r="441" spans="35:41">
      <c r="AI441" s="157">
        <f t="shared" si="32"/>
        <v>37</v>
      </c>
      <c r="AJ441" s="158" t="str">
        <f t="shared" si="33"/>
        <v>Transpalette rouge LOGITRANS standar</v>
      </c>
      <c r="AK441" s="154" t="str">
        <f t="shared" si="30"/>
        <v>670-012</v>
      </c>
      <c r="AL441" s="171">
        <f t="shared" si="31"/>
        <v>9</v>
      </c>
      <c r="AM441" s="169" t="s">
        <v>918</v>
      </c>
      <c r="AN441" s="169" t="s">
        <v>919</v>
      </c>
      <c r="AO441" s="160"/>
    </row>
    <row r="442" spans="35:41">
      <c r="AI442" s="157">
        <f t="shared" si="32"/>
        <v>1</v>
      </c>
      <c r="AJ442" s="158" t="str">
        <f t="shared" si="33"/>
        <v/>
      </c>
      <c r="AK442" s="154" t="str">
        <f t="shared" si="30"/>
        <v>670-013</v>
      </c>
      <c r="AL442" s="171">
        <f t="shared" si="31"/>
        <v>9</v>
      </c>
      <c r="AM442" s="169" t="s">
        <v>920</v>
      </c>
      <c r="AN442" s="169" t="s">
        <v>66</v>
      </c>
      <c r="AO442" s="160"/>
    </row>
    <row r="443" spans="35:41">
      <c r="AI443" s="157">
        <f t="shared" si="32"/>
        <v>1</v>
      </c>
      <c r="AJ443" s="158" t="str">
        <f t="shared" si="33"/>
        <v/>
      </c>
      <c r="AK443" s="154" t="str">
        <f t="shared" si="30"/>
        <v>670-014</v>
      </c>
      <c r="AL443" s="171">
        <f t="shared" si="31"/>
        <v>9</v>
      </c>
      <c r="AM443" s="169" t="s">
        <v>921</v>
      </c>
      <c r="AN443" s="169" t="s">
        <v>66</v>
      </c>
      <c r="AO443" s="160"/>
    </row>
    <row r="444" spans="35:41">
      <c r="AI444" s="157">
        <f t="shared" si="32"/>
        <v>1</v>
      </c>
      <c r="AJ444" s="158" t="str">
        <f t="shared" si="33"/>
        <v/>
      </c>
      <c r="AK444" s="154" t="str">
        <f t="shared" si="30"/>
        <v>670-015</v>
      </c>
      <c r="AL444" s="171">
        <f t="shared" si="31"/>
        <v>9</v>
      </c>
      <c r="AM444" s="169" t="s">
        <v>922</v>
      </c>
      <c r="AN444" s="169" t="s">
        <v>66</v>
      </c>
      <c r="AO444" s="160"/>
    </row>
    <row r="445" spans="35:41">
      <c r="AI445" s="157">
        <f t="shared" si="32"/>
        <v>1</v>
      </c>
      <c r="AJ445" s="158" t="str">
        <f t="shared" si="33"/>
        <v/>
      </c>
      <c r="AK445" s="154" t="str">
        <f t="shared" si="30"/>
        <v>670-016</v>
      </c>
      <c r="AL445" s="171">
        <f t="shared" si="31"/>
        <v>9</v>
      </c>
      <c r="AM445" s="169" t="s">
        <v>923</v>
      </c>
      <c r="AN445" s="169" t="s">
        <v>66</v>
      </c>
      <c r="AO445" s="160"/>
    </row>
    <row r="446" spans="35:41">
      <c r="AI446" s="157">
        <f t="shared" si="32"/>
        <v>1</v>
      </c>
      <c r="AJ446" s="158" t="str">
        <f t="shared" si="33"/>
        <v/>
      </c>
      <c r="AK446" s="154" t="str">
        <f t="shared" si="30"/>
        <v>670-017</v>
      </c>
      <c r="AL446" s="171">
        <f t="shared" si="31"/>
        <v>9</v>
      </c>
      <c r="AM446" s="169" t="s">
        <v>924</v>
      </c>
      <c r="AN446" s="169" t="s">
        <v>66</v>
      </c>
      <c r="AO446" s="160"/>
    </row>
    <row r="447" spans="35:41">
      <c r="AI447" s="157">
        <f t="shared" si="32"/>
        <v>33</v>
      </c>
      <c r="AJ447" s="158" t="str">
        <f t="shared" si="33"/>
        <v>Vérin de poussée de cabine, roug</v>
      </c>
      <c r="AK447" s="154" t="str">
        <f t="shared" si="30"/>
        <v>671-001</v>
      </c>
      <c r="AL447" s="171">
        <f t="shared" si="31"/>
        <v>9</v>
      </c>
      <c r="AM447" s="166" t="s">
        <v>925</v>
      </c>
      <c r="AN447" s="166" t="s">
        <v>926</v>
      </c>
      <c r="AO447" s="160"/>
    </row>
    <row r="448" spans="35:41">
      <c r="AI448" s="157">
        <f t="shared" si="32"/>
        <v>33</v>
      </c>
      <c r="AJ448" s="158" t="str">
        <f t="shared" si="33"/>
        <v>Vérin de poussée de cabine, roug</v>
      </c>
      <c r="AK448" s="154" t="str">
        <f t="shared" si="30"/>
        <v>671-002</v>
      </c>
      <c r="AL448" s="171">
        <f t="shared" si="31"/>
        <v>9</v>
      </c>
      <c r="AM448" s="169" t="s">
        <v>927</v>
      </c>
      <c r="AN448" s="169" t="s">
        <v>926</v>
      </c>
      <c r="AO448" s="160"/>
    </row>
    <row r="449" spans="35:41">
      <c r="AI449" s="157">
        <f t="shared" si="32"/>
        <v>33</v>
      </c>
      <c r="AJ449" s="158" t="str">
        <f t="shared" si="33"/>
        <v>Vérin de poussée de cabine, roug</v>
      </c>
      <c r="AK449" s="154" t="str">
        <f t="shared" si="30"/>
        <v>671-003</v>
      </c>
      <c r="AL449" s="171">
        <f t="shared" si="31"/>
        <v>9</v>
      </c>
      <c r="AM449" s="169" t="s">
        <v>928</v>
      </c>
      <c r="AN449" s="169" t="s">
        <v>926</v>
      </c>
      <c r="AO449" s="160"/>
    </row>
    <row r="450" spans="35:41">
      <c r="AI450" s="157">
        <f t="shared" si="32"/>
        <v>33</v>
      </c>
      <c r="AJ450" s="158" t="str">
        <f t="shared" si="33"/>
        <v>Vérin de poussée de cabine, roug</v>
      </c>
      <c r="AK450" s="154" t="str">
        <f t="shared" si="30"/>
        <v>671-004</v>
      </c>
      <c r="AL450" s="171">
        <f t="shared" si="31"/>
        <v>9</v>
      </c>
      <c r="AM450" s="169" t="s">
        <v>929</v>
      </c>
      <c r="AN450" s="169" t="s">
        <v>926</v>
      </c>
      <c r="AO450" s="160"/>
    </row>
    <row r="451" spans="35:41">
      <c r="AI451" s="157">
        <f t="shared" si="32"/>
        <v>33</v>
      </c>
      <c r="AJ451" s="158" t="str">
        <f t="shared" si="33"/>
        <v>Vérin de poussée de cabine, roug</v>
      </c>
      <c r="AK451" s="154" t="str">
        <f t="shared" si="30"/>
        <v>671-005</v>
      </c>
      <c r="AL451" s="171">
        <f t="shared" si="31"/>
        <v>9</v>
      </c>
      <c r="AM451" s="169" t="s">
        <v>930</v>
      </c>
      <c r="AN451" s="169" t="s">
        <v>926</v>
      </c>
      <c r="AO451" s="160"/>
    </row>
    <row r="452" spans="35:41">
      <c r="AI452" s="157">
        <f t="shared" si="32"/>
        <v>33</v>
      </c>
      <c r="AJ452" s="158" t="str">
        <f t="shared" si="33"/>
        <v>Vérin de poussée de cabine, roug</v>
      </c>
      <c r="AK452" s="154" t="str">
        <f t="shared" si="30"/>
        <v>671-006</v>
      </c>
      <c r="AL452" s="171">
        <f t="shared" si="31"/>
        <v>9</v>
      </c>
      <c r="AM452" s="169" t="s">
        <v>931</v>
      </c>
      <c r="AN452" s="169" t="s">
        <v>926</v>
      </c>
      <c r="AO452" s="160"/>
    </row>
    <row r="453" spans="35:41">
      <c r="AI453" s="157">
        <f t="shared" si="32"/>
        <v>33</v>
      </c>
      <c r="AJ453" s="158" t="str">
        <f t="shared" si="33"/>
        <v>Vérin de poussée de cabine, roug</v>
      </c>
      <c r="AK453" s="154" t="str">
        <f t="shared" si="30"/>
        <v>671-007</v>
      </c>
      <c r="AL453" s="171">
        <f t="shared" si="31"/>
        <v>9</v>
      </c>
      <c r="AM453" s="169" t="s">
        <v>932</v>
      </c>
      <c r="AN453" s="169" t="s">
        <v>926</v>
      </c>
      <c r="AO453" s="160"/>
    </row>
    <row r="454" spans="35:41">
      <c r="AI454" s="157">
        <f t="shared" si="32"/>
        <v>33</v>
      </c>
      <c r="AJ454" s="158" t="str">
        <f t="shared" si="33"/>
        <v>Vérin de poussée de cabine, roug</v>
      </c>
      <c r="AK454" s="154" t="str">
        <f t="shared" si="30"/>
        <v>671-008</v>
      </c>
      <c r="AL454" s="171">
        <f t="shared" si="31"/>
        <v>9</v>
      </c>
      <c r="AM454" s="169" t="s">
        <v>933</v>
      </c>
      <c r="AN454" s="169" t="s">
        <v>926</v>
      </c>
      <c r="AO454" s="160"/>
    </row>
    <row r="455" spans="35:41">
      <c r="AI455" s="157">
        <f t="shared" si="32"/>
        <v>33</v>
      </c>
      <c r="AJ455" s="158" t="str">
        <f t="shared" si="33"/>
        <v>Vérin de poussée de cabine, roug</v>
      </c>
      <c r="AK455" s="154" t="str">
        <f t="shared" si="30"/>
        <v>671-009</v>
      </c>
      <c r="AL455" s="171">
        <f t="shared" si="31"/>
        <v>9</v>
      </c>
      <c r="AM455" s="169" t="s">
        <v>934</v>
      </c>
      <c r="AN455" s="169" t="s">
        <v>926</v>
      </c>
      <c r="AO455" s="160"/>
    </row>
    <row r="456" spans="35:41">
      <c r="AI456" s="157">
        <f t="shared" si="32"/>
        <v>42</v>
      </c>
      <c r="AJ456" s="158" t="str">
        <f t="shared" si="33"/>
        <v>Vérin noir simple effet 40/60 course 700m</v>
      </c>
      <c r="AK456" s="154" t="str">
        <f t="shared" si="30"/>
        <v>671-010</v>
      </c>
      <c r="AL456" s="171">
        <f t="shared" si="31"/>
        <v>9</v>
      </c>
      <c r="AM456" s="169" t="s">
        <v>451</v>
      </c>
      <c r="AN456" s="169" t="s">
        <v>447</v>
      </c>
      <c r="AO456" s="160"/>
    </row>
    <row r="457" spans="35:41">
      <c r="AI457" s="157">
        <f t="shared" si="32"/>
        <v>53</v>
      </c>
      <c r="AJ457" s="158" t="str">
        <f t="shared" si="33"/>
        <v>Pompe pour vérin noir, 4 litres, dia 20, simple effe</v>
      </c>
      <c r="AK457" s="154" t="str">
        <f t="shared" si="30"/>
        <v>671-011</v>
      </c>
      <c r="AL457" s="171">
        <f t="shared" si="31"/>
        <v>9</v>
      </c>
      <c r="AM457" s="169" t="s">
        <v>935</v>
      </c>
      <c r="AN457" s="169" t="s">
        <v>936</v>
      </c>
      <c r="AO457" s="160"/>
    </row>
    <row r="458" spans="35:41">
      <c r="AI458" s="157">
        <f t="shared" si="32"/>
        <v>53</v>
      </c>
      <c r="AJ458" s="158" t="str">
        <f t="shared" si="33"/>
        <v>Pompe pour vérin noir, 4 litres, dia 20, simple effe</v>
      </c>
      <c r="AK458" s="154" t="str">
        <f t="shared" si="30"/>
        <v>671-012</v>
      </c>
      <c r="AL458" s="171">
        <f t="shared" si="31"/>
        <v>9</v>
      </c>
      <c r="AM458" s="169" t="s">
        <v>937</v>
      </c>
      <c r="AN458" s="169" t="s">
        <v>936</v>
      </c>
      <c r="AO458" s="160"/>
    </row>
    <row r="459" spans="35:41">
      <c r="AI459" s="157">
        <f t="shared" si="32"/>
        <v>34</v>
      </c>
      <c r="AJ459" s="158" t="str">
        <f t="shared" si="33"/>
        <v>Vérin carrossier "DEMA France" 10</v>
      </c>
      <c r="AK459" s="154" t="str">
        <f t="shared" si="30"/>
        <v>671-013</v>
      </c>
      <c r="AL459" s="171">
        <f t="shared" si="31"/>
        <v>9</v>
      </c>
      <c r="AM459" s="169" t="s">
        <v>452</v>
      </c>
      <c r="AN459" s="169" t="s">
        <v>454</v>
      </c>
      <c r="AO459" s="160"/>
    </row>
    <row r="460" spans="35:41">
      <c r="AI460" s="157">
        <f t="shared" si="32"/>
        <v>34</v>
      </c>
      <c r="AJ460" s="158" t="str">
        <f t="shared" si="33"/>
        <v>Vérin carrossier "DEMA France" 10</v>
      </c>
      <c r="AK460" s="154" t="str">
        <f t="shared" si="30"/>
        <v>671-014</v>
      </c>
      <c r="AL460" s="171">
        <f t="shared" si="31"/>
        <v>9</v>
      </c>
      <c r="AM460" s="169" t="s">
        <v>938</v>
      </c>
      <c r="AN460" s="169" t="s">
        <v>454</v>
      </c>
      <c r="AO460" s="160"/>
    </row>
    <row r="461" spans="35:41">
      <c r="AI461" s="157">
        <f t="shared" si="32"/>
        <v>34</v>
      </c>
      <c r="AJ461" s="158" t="str">
        <f t="shared" si="33"/>
        <v>Vérin carrossier "DEMA France" 10</v>
      </c>
      <c r="AK461" s="154" t="str">
        <f t="shared" si="30"/>
        <v>671-015</v>
      </c>
      <c r="AL461" s="171">
        <f t="shared" si="31"/>
        <v>9</v>
      </c>
      <c r="AM461" s="169" t="s">
        <v>453</v>
      </c>
      <c r="AN461" s="169" t="s">
        <v>454</v>
      </c>
      <c r="AO461" s="160"/>
    </row>
    <row r="462" spans="35:41">
      <c r="AI462" s="157">
        <f t="shared" si="32"/>
        <v>34</v>
      </c>
      <c r="AJ462" s="158" t="str">
        <f t="shared" si="33"/>
        <v>Vérin carrossier "DEMA France" 10</v>
      </c>
      <c r="AK462" s="154" t="str">
        <f t="shared" si="30"/>
        <v>671-016</v>
      </c>
      <c r="AL462" s="171">
        <f t="shared" si="31"/>
        <v>9</v>
      </c>
      <c r="AM462" s="169" t="s">
        <v>939</v>
      </c>
      <c r="AN462" s="169" t="s">
        <v>454</v>
      </c>
      <c r="AO462" s="160"/>
    </row>
    <row r="463" spans="35:41">
      <c r="AI463" s="157">
        <f t="shared" si="32"/>
        <v>0</v>
      </c>
      <c r="AJ463" s="158" t="e">
        <f t="shared" si="33"/>
        <v>#VALUE!</v>
      </c>
      <c r="AK463" s="154" t="str">
        <f t="shared" si="30"/>
        <v>671-017</v>
      </c>
      <c r="AL463" s="171">
        <f t="shared" si="31"/>
        <v>9</v>
      </c>
      <c r="AM463" s="169" t="s">
        <v>940</v>
      </c>
      <c r="AN463" s="169"/>
      <c r="AO463" s="160"/>
    </row>
    <row r="464" spans="35:41">
      <c r="AI464" s="157">
        <f t="shared" si="32"/>
        <v>0</v>
      </c>
      <c r="AJ464" s="158" t="e">
        <f t="shared" si="33"/>
        <v>#VALUE!</v>
      </c>
      <c r="AK464" s="154" t="str">
        <f t="shared" si="30"/>
        <v>671-018</v>
      </c>
      <c r="AL464" s="171">
        <f t="shared" si="31"/>
        <v>9</v>
      </c>
      <c r="AM464" s="169" t="s">
        <v>941</v>
      </c>
      <c r="AN464" s="169"/>
      <c r="AO464" s="160"/>
    </row>
    <row r="465" spans="35:41">
      <c r="AI465" s="157">
        <f t="shared" si="32"/>
        <v>25</v>
      </c>
      <c r="AJ465" s="158" t="str">
        <f t="shared" si="33"/>
        <v>Bennes à basculement ble</v>
      </c>
      <c r="AK465" s="154" t="str">
        <f t="shared" si="30"/>
        <v>678-030</v>
      </c>
      <c r="AL465" s="171">
        <f t="shared" si="31"/>
        <v>9</v>
      </c>
      <c r="AM465" s="166" t="s">
        <v>29</v>
      </c>
      <c r="AN465" s="166" t="s">
        <v>942</v>
      </c>
      <c r="AO465" s="160"/>
    </row>
    <row r="466" spans="35:41">
      <c r="AI466" s="157">
        <f t="shared" si="32"/>
        <v>25</v>
      </c>
      <c r="AJ466" s="158" t="str">
        <f t="shared" si="33"/>
        <v>Bennes à basculement ble</v>
      </c>
      <c r="AK466" s="154" t="str">
        <f t="shared" si="30"/>
        <v>678-031</v>
      </c>
      <c r="AL466" s="171">
        <f t="shared" si="31"/>
        <v>9</v>
      </c>
      <c r="AM466" s="169" t="s">
        <v>30</v>
      </c>
      <c r="AN466" s="169" t="s">
        <v>942</v>
      </c>
      <c r="AO466" s="160"/>
    </row>
    <row r="467" spans="35:41">
      <c r="AI467" s="157">
        <f t="shared" si="32"/>
        <v>25</v>
      </c>
      <c r="AJ467" s="158" t="str">
        <f t="shared" si="33"/>
        <v>Bennes à basculement ble</v>
      </c>
      <c r="AK467" s="154" t="str">
        <f t="shared" si="30"/>
        <v>678-032</v>
      </c>
      <c r="AL467" s="171">
        <f t="shared" si="31"/>
        <v>9</v>
      </c>
      <c r="AM467" s="169" t="s">
        <v>31</v>
      </c>
      <c r="AN467" s="169" t="s">
        <v>942</v>
      </c>
      <c r="AO467" s="160"/>
    </row>
    <row r="468" spans="35:41">
      <c r="AI468" s="157">
        <f t="shared" si="32"/>
        <v>25</v>
      </c>
      <c r="AJ468" s="158" t="str">
        <f t="shared" si="33"/>
        <v>Bennes à basculement ble</v>
      </c>
      <c r="AK468" s="154" t="str">
        <f t="shared" si="30"/>
        <v>678-033</v>
      </c>
      <c r="AL468" s="171">
        <f t="shared" si="31"/>
        <v>9</v>
      </c>
      <c r="AM468" s="169" t="s">
        <v>32</v>
      </c>
      <c r="AN468" s="169" t="s">
        <v>942</v>
      </c>
      <c r="AO468" s="160"/>
    </row>
    <row r="469" spans="35:41">
      <c r="AI469" s="157">
        <f t="shared" si="32"/>
        <v>25</v>
      </c>
      <c r="AJ469" s="158" t="str">
        <f t="shared" si="33"/>
        <v>Bennes à basculement ble</v>
      </c>
      <c r="AK469" s="154" t="str">
        <f t="shared" si="30"/>
        <v>678-034</v>
      </c>
      <c r="AL469" s="171">
        <f t="shared" si="31"/>
        <v>9</v>
      </c>
      <c r="AM469" s="169" t="s">
        <v>33</v>
      </c>
      <c r="AN469" s="169" t="s">
        <v>942</v>
      </c>
      <c r="AO469" s="160"/>
    </row>
    <row r="470" spans="35:41">
      <c r="AI470" s="157">
        <f t="shared" ref="AI470:AI528" si="34">LEN(AN470)</f>
        <v>25</v>
      </c>
      <c r="AJ470" s="158" t="str">
        <f t="shared" ref="AJ470:AJ528" si="35">LEFT(AN470,AI470-1)</f>
        <v>Bennes à basculement ble</v>
      </c>
      <c r="AK470" s="154" t="str">
        <f t="shared" si="30"/>
        <v>678-035</v>
      </c>
      <c r="AL470" s="171">
        <f t="shared" si="31"/>
        <v>9</v>
      </c>
      <c r="AM470" s="169" t="s">
        <v>34</v>
      </c>
      <c r="AN470" s="169" t="s">
        <v>942</v>
      </c>
      <c r="AO470" s="160"/>
    </row>
    <row r="471" spans="35:41">
      <c r="AI471" s="157">
        <f t="shared" si="34"/>
        <v>26</v>
      </c>
      <c r="AJ471" s="158" t="str">
        <f t="shared" si="35"/>
        <v>Bennes à basculement vert</v>
      </c>
      <c r="AK471" s="154" t="str">
        <f t="shared" si="30"/>
        <v>678-036</v>
      </c>
      <c r="AL471" s="171">
        <f t="shared" si="31"/>
        <v>9</v>
      </c>
      <c r="AM471" s="169" t="s">
        <v>35</v>
      </c>
      <c r="AN471" s="169" t="s">
        <v>943</v>
      </c>
      <c r="AO471" s="160"/>
    </row>
    <row r="472" spans="35:41">
      <c r="AI472" s="157">
        <f t="shared" si="34"/>
        <v>25</v>
      </c>
      <c r="AJ472" s="158" t="str">
        <f t="shared" si="35"/>
        <v>Bennes à basculement ble</v>
      </c>
      <c r="AK472" s="154" t="str">
        <f t="shared" si="30"/>
        <v>678-037</v>
      </c>
      <c r="AL472" s="171">
        <f t="shared" si="31"/>
        <v>9</v>
      </c>
      <c r="AM472" s="169" t="s">
        <v>36</v>
      </c>
      <c r="AN472" s="169" t="s">
        <v>942</v>
      </c>
      <c r="AO472" s="160"/>
    </row>
    <row r="473" spans="35:41">
      <c r="AI473" s="157">
        <f t="shared" si="34"/>
        <v>43</v>
      </c>
      <c r="AJ473" s="158" t="str">
        <f t="shared" si="35"/>
        <v>Bennes à basculement vert spécial encollag</v>
      </c>
      <c r="AK473" s="154" t="str">
        <f t="shared" si="30"/>
        <v>678-038</v>
      </c>
      <c r="AL473" s="171">
        <f t="shared" si="31"/>
        <v>9</v>
      </c>
      <c r="AM473" s="169" t="s">
        <v>37</v>
      </c>
      <c r="AN473" s="169" t="s">
        <v>944</v>
      </c>
      <c r="AO473" s="160"/>
    </row>
    <row r="474" spans="35:41">
      <c r="AI474" s="157">
        <f t="shared" si="34"/>
        <v>0</v>
      </c>
      <c r="AJ474" s="158" t="e">
        <f t="shared" si="35"/>
        <v>#VALUE!</v>
      </c>
      <c r="AK474" s="154" t="str">
        <f t="shared" si="30"/>
        <v>678-039</v>
      </c>
      <c r="AL474" s="171">
        <f t="shared" si="31"/>
        <v>9</v>
      </c>
      <c r="AM474" s="169" t="s">
        <v>945</v>
      </c>
      <c r="AN474" s="169"/>
      <c r="AO474" s="160"/>
    </row>
    <row r="475" spans="35:41">
      <c r="AI475" s="157">
        <f t="shared" si="34"/>
        <v>24</v>
      </c>
      <c r="AJ475" s="158" t="str">
        <f t="shared" si="35"/>
        <v>Robot filmeuse de cabin</v>
      </c>
      <c r="AK475" s="154" t="str">
        <f t="shared" si="30"/>
        <v>681-001</v>
      </c>
      <c r="AL475" s="171">
        <f t="shared" si="31"/>
        <v>9</v>
      </c>
      <c r="AM475" s="166" t="s">
        <v>448</v>
      </c>
      <c r="AN475" s="166" t="s">
        <v>450</v>
      </c>
      <c r="AO475" s="160"/>
    </row>
    <row r="476" spans="35:41">
      <c r="AI476" s="157">
        <f t="shared" si="34"/>
        <v>0</v>
      </c>
      <c r="AJ476" s="158" t="e">
        <f t="shared" si="35"/>
        <v>#VALUE!</v>
      </c>
      <c r="AM476" s="169" t="s">
        <v>946</v>
      </c>
      <c r="AN476" s="169"/>
      <c r="AO476" s="160"/>
    </row>
    <row r="477" spans="35:41">
      <c r="AI477" s="157">
        <f t="shared" si="34"/>
        <v>38</v>
      </c>
      <c r="AJ477" s="158" t="str">
        <f t="shared" si="35"/>
        <v>Chariot de mise en place cabine, jaun</v>
      </c>
      <c r="AK477" s="154" t="str">
        <f t="shared" si="30"/>
        <v>682-012</v>
      </c>
      <c r="AL477" s="171">
        <f t="shared" si="31"/>
        <v>9</v>
      </c>
      <c r="AM477" s="166" t="s">
        <v>131</v>
      </c>
      <c r="AN477" s="166" t="s">
        <v>449</v>
      </c>
      <c r="AO477" s="160"/>
    </row>
    <row r="478" spans="35:41">
      <c r="AI478" s="157">
        <f t="shared" si="34"/>
        <v>38</v>
      </c>
      <c r="AJ478" s="158" t="str">
        <f t="shared" si="35"/>
        <v>Chariot de mise en place cabine, jaun</v>
      </c>
      <c r="AK478" s="154" t="str">
        <f t="shared" si="30"/>
        <v>682-013</v>
      </c>
      <c r="AL478" s="171">
        <f t="shared" si="31"/>
        <v>9</v>
      </c>
      <c r="AM478" s="169" t="s">
        <v>132</v>
      </c>
      <c r="AN478" s="169" t="s">
        <v>449</v>
      </c>
      <c r="AO478" s="160"/>
    </row>
    <row r="479" spans="35:41">
      <c r="AI479" s="157">
        <f t="shared" si="34"/>
        <v>38</v>
      </c>
      <c r="AJ479" s="158" t="str">
        <f t="shared" si="35"/>
        <v>Chariot de mise en place cabine, jaun</v>
      </c>
      <c r="AK479" s="154" t="str">
        <f t="shared" si="30"/>
        <v>682-014</v>
      </c>
      <c r="AL479" s="171">
        <f t="shared" si="31"/>
        <v>9</v>
      </c>
      <c r="AM479" s="169" t="s">
        <v>279</v>
      </c>
      <c r="AN479" s="169" t="s">
        <v>449</v>
      </c>
      <c r="AO479" s="160"/>
    </row>
    <row r="480" spans="35:41">
      <c r="AI480" s="157">
        <f t="shared" si="34"/>
        <v>38</v>
      </c>
      <c r="AJ480" s="158" t="str">
        <f t="shared" si="35"/>
        <v>Chariot de mise en place cabine, jaun</v>
      </c>
      <c r="AK480" s="154" t="str">
        <f t="shared" si="30"/>
        <v>682-015</v>
      </c>
      <c r="AL480" s="171">
        <f t="shared" si="31"/>
        <v>9</v>
      </c>
      <c r="AM480" s="169" t="s">
        <v>120</v>
      </c>
      <c r="AN480" s="169" t="s">
        <v>449</v>
      </c>
      <c r="AO480" s="160"/>
    </row>
    <row r="481" spans="35:41">
      <c r="AI481" s="157">
        <f t="shared" si="34"/>
        <v>38</v>
      </c>
      <c r="AJ481" s="158" t="str">
        <f t="shared" si="35"/>
        <v>Chariot de mise en place cabine, jaun</v>
      </c>
      <c r="AK481" s="154" t="str">
        <f t="shared" si="30"/>
        <v>682-016</v>
      </c>
      <c r="AL481" s="171">
        <f t="shared" si="31"/>
        <v>9</v>
      </c>
      <c r="AM481" s="169" t="s">
        <v>947</v>
      </c>
      <c r="AN481" s="169" t="s">
        <v>449</v>
      </c>
      <c r="AO481" s="160"/>
    </row>
    <row r="482" spans="35:41">
      <c r="AI482" s="157">
        <f t="shared" si="34"/>
        <v>38</v>
      </c>
      <c r="AJ482" s="158" t="str">
        <f t="shared" si="35"/>
        <v>Chariot de mise en place cabine, jaun</v>
      </c>
      <c r="AK482" s="154" t="str">
        <f t="shared" si="30"/>
        <v>682-017</v>
      </c>
      <c r="AL482" s="171">
        <f t="shared" si="31"/>
        <v>9</v>
      </c>
      <c r="AM482" s="169" t="s">
        <v>948</v>
      </c>
      <c r="AN482" s="169" t="s">
        <v>449</v>
      </c>
      <c r="AO482" s="160"/>
    </row>
    <row r="483" spans="35:41">
      <c r="AI483" s="157">
        <f t="shared" si="34"/>
        <v>38</v>
      </c>
      <c r="AJ483" s="158" t="str">
        <f t="shared" si="35"/>
        <v>Chariot de mise en place cabine, jaun</v>
      </c>
      <c r="AK483" s="154" t="str">
        <f t="shared" si="30"/>
        <v>682-018</v>
      </c>
      <c r="AL483" s="171">
        <f t="shared" si="31"/>
        <v>9</v>
      </c>
      <c r="AM483" s="169" t="s">
        <v>121</v>
      </c>
      <c r="AN483" s="169" t="s">
        <v>449</v>
      </c>
      <c r="AO483" s="160"/>
    </row>
    <row r="484" spans="35:41">
      <c r="AI484" s="157">
        <f t="shared" si="34"/>
        <v>38</v>
      </c>
      <c r="AJ484" s="158" t="str">
        <f t="shared" si="35"/>
        <v>Chariot de mise en place cabine, jaun</v>
      </c>
      <c r="AK484" s="154" t="str">
        <f t="shared" ref="AK484:AK528" si="36">RIGHT(AM484,AL484-2)</f>
        <v>682-019</v>
      </c>
      <c r="AL484" s="171">
        <f t="shared" ref="AL484:AL528" si="37">LEN(AM484)</f>
        <v>9</v>
      </c>
      <c r="AM484" s="169" t="s">
        <v>122</v>
      </c>
      <c r="AN484" s="169" t="s">
        <v>449</v>
      </c>
      <c r="AO484" s="160"/>
    </row>
    <row r="485" spans="35:41">
      <c r="AI485" s="157">
        <f t="shared" si="34"/>
        <v>38</v>
      </c>
      <c r="AJ485" s="158" t="str">
        <f t="shared" si="35"/>
        <v>Chariot de mise en place cabine, jaun</v>
      </c>
      <c r="AK485" s="154" t="str">
        <f t="shared" si="36"/>
        <v>682-020</v>
      </c>
      <c r="AL485" s="171">
        <f t="shared" si="37"/>
        <v>9</v>
      </c>
      <c r="AM485" s="169" t="s">
        <v>123</v>
      </c>
      <c r="AN485" s="169" t="s">
        <v>449</v>
      </c>
      <c r="AO485" s="160"/>
    </row>
    <row r="486" spans="35:41">
      <c r="AI486" s="157">
        <f t="shared" si="34"/>
        <v>38</v>
      </c>
      <c r="AJ486" s="158" t="str">
        <f t="shared" si="35"/>
        <v>Chariot de mise en place cabine, jaun</v>
      </c>
      <c r="AK486" s="154" t="str">
        <f t="shared" si="36"/>
        <v>682-021</v>
      </c>
      <c r="AL486" s="171">
        <f t="shared" si="37"/>
        <v>9</v>
      </c>
      <c r="AM486" s="169" t="s">
        <v>949</v>
      </c>
      <c r="AN486" s="169" t="s">
        <v>449</v>
      </c>
      <c r="AO486" s="160"/>
    </row>
    <row r="487" spans="35:41">
      <c r="AI487" s="157">
        <f t="shared" si="34"/>
        <v>38</v>
      </c>
      <c r="AJ487" s="158" t="str">
        <f t="shared" si="35"/>
        <v>Chariot de mise en place cabine, jaun</v>
      </c>
      <c r="AK487" s="154" t="str">
        <f t="shared" si="36"/>
        <v>682-022</v>
      </c>
      <c r="AL487" s="171">
        <f t="shared" si="37"/>
        <v>9</v>
      </c>
      <c r="AM487" s="169" t="s">
        <v>950</v>
      </c>
      <c r="AN487" s="169" t="s">
        <v>449</v>
      </c>
      <c r="AO487" s="160"/>
    </row>
    <row r="488" spans="35:41">
      <c r="AI488" s="157">
        <f t="shared" si="34"/>
        <v>38</v>
      </c>
      <c r="AJ488" s="158" t="str">
        <f t="shared" si="35"/>
        <v>Chariot de mise en place cabine, jaun</v>
      </c>
      <c r="AK488" s="154" t="str">
        <f t="shared" si="36"/>
        <v>682-023</v>
      </c>
      <c r="AL488" s="171">
        <f t="shared" si="37"/>
        <v>9</v>
      </c>
      <c r="AM488" s="169" t="s">
        <v>951</v>
      </c>
      <c r="AN488" s="169" t="s">
        <v>449</v>
      </c>
      <c r="AO488" s="160"/>
    </row>
    <row r="489" spans="35:41">
      <c r="AI489" s="157">
        <f t="shared" si="34"/>
        <v>38</v>
      </c>
      <c r="AJ489" s="158" t="str">
        <f t="shared" si="35"/>
        <v>Chariot de mise en place cabine, jaun</v>
      </c>
      <c r="AK489" s="154" t="str">
        <f t="shared" si="36"/>
        <v>682-024</v>
      </c>
      <c r="AL489" s="171">
        <f t="shared" si="37"/>
        <v>9</v>
      </c>
      <c r="AM489" s="169" t="s">
        <v>124</v>
      </c>
      <c r="AN489" s="169" t="s">
        <v>449</v>
      </c>
      <c r="AO489" s="160"/>
    </row>
    <row r="490" spans="35:41">
      <c r="AI490" s="157">
        <f t="shared" si="34"/>
        <v>38</v>
      </c>
      <c r="AJ490" s="158" t="str">
        <f t="shared" si="35"/>
        <v>Chariot de mise en place cabine, jaun</v>
      </c>
      <c r="AK490" s="154" t="str">
        <f t="shared" si="36"/>
        <v>682-025</v>
      </c>
      <c r="AL490" s="171">
        <f t="shared" si="37"/>
        <v>9</v>
      </c>
      <c r="AM490" s="169" t="s">
        <v>952</v>
      </c>
      <c r="AN490" s="169" t="s">
        <v>449</v>
      </c>
      <c r="AO490" s="160"/>
    </row>
    <row r="491" spans="35:41">
      <c r="AI491" s="157">
        <f t="shared" si="34"/>
        <v>38</v>
      </c>
      <c r="AJ491" s="158" t="str">
        <f t="shared" si="35"/>
        <v>Chariot de mise en place cabine, jaun</v>
      </c>
      <c r="AK491" s="154" t="str">
        <f t="shared" si="36"/>
        <v>682-026</v>
      </c>
      <c r="AL491" s="171">
        <f t="shared" si="37"/>
        <v>9</v>
      </c>
      <c r="AM491" s="169" t="s">
        <v>125</v>
      </c>
      <c r="AN491" s="169" t="s">
        <v>449</v>
      </c>
      <c r="AO491" s="160"/>
    </row>
    <row r="492" spans="35:41">
      <c r="AI492" s="157">
        <f t="shared" si="34"/>
        <v>38</v>
      </c>
      <c r="AJ492" s="158" t="str">
        <f t="shared" si="35"/>
        <v>Chariot de mise en place cabine, jaun</v>
      </c>
      <c r="AK492" s="154" t="str">
        <f t="shared" si="36"/>
        <v>682-027</v>
      </c>
      <c r="AL492" s="171">
        <f t="shared" si="37"/>
        <v>9</v>
      </c>
      <c r="AM492" s="169" t="s">
        <v>126</v>
      </c>
      <c r="AN492" s="169" t="s">
        <v>449</v>
      </c>
      <c r="AO492" s="160"/>
    </row>
    <row r="493" spans="35:41">
      <c r="AI493" s="157">
        <f t="shared" si="34"/>
        <v>38</v>
      </c>
      <c r="AJ493" s="158" t="str">
        <f t="shared" si="35"/>
        <v>Chariot de mise en place cabine, jaun</v>
      </c>
      <c r="AK493" s="154" t="str">
        <f t="shared" si="36"/>
        <v>682-028</v>
      </c>
      <c r="AL493" s="171">
        <f t="shared" si="37"/>
        <v>9</v>
      </c>
      <c r="AM493" s="169" t="s">
        <v>127</v>
      </c>
      <c r="AN493" s="169" t="s">
        <v>449</v>
      </c>
      <c r="AO493" s="160"/>
    </row>
    <row r="494" spans="35:41">
      <c r="AI494" s="157">
        <f t="shared" si="34"/>
        <v>38</v>
      </c>
      <c r="AJ494" s="158" t="str">
        <f t="shared" si="35"/>
        <v>Chariot de mise en place cabine, jaun</v>
      </c>
      <c r="AK494" s="154" t="str">
        <f t="shared" si="36"/>
        <v>682-029</v>
      </c>
      <c r="AL494" s="171">
        <f t="shared" si="37"/>
        <v>9</v>
      </c>
      <c r="AM494" s="169" t="s">
        <v>28</v>
      </c>
      <c r="AN494" s="169" t="s">
        <v>449</v>
      </c>
      <c r="AO494" s="160"/>
    </row>
    <row r="495" spans="35:41">
      <c r="AI495" s="157">
        <f t="shared" si="34"/>
        <v>38</v>
      </c>
      <c r="AJ495" s="158" t="str">
        <f t="shared" si="35"/>
        <v>Chariot de mise en place cabine, jaun</v>
      </c>
      <c r="AK495" s="154" t="str">
        <f t="shared" si="36"/>
        <v>682-041</v>
      </c>
      <c r="AL495" s="171">
        <f t="shared" si="37"/>
        <v>9</v>
      </c>
      <c r="AM495" s="169" t="s">
        <v>466</v>
      </c>
      <c r="AN495" s="169" t="s">
        <v>449</v>
      </c>
      <c r="AO495" s="160"/>
    </row>
    <row r="496" spans="35:41">
      <c r="AI496" s="157">
        <f t="shared" si="34"/>
        <v>38</v>
      </c>
      <c r="AJ496" s="158" t="str">
        <f t="shared" si="35"/>
        <v>Chariot de mise en place cabine, jaun</v>
      </c>
      <c r="AK496" s="154" t="str">
        <f t="shared" si="36"/>
        <v>682-042</v>
      </c>
      <c r="AL496" s="171">
        <f t="shared" si="37"/>
        <v>9</v>
      </c>
      <c r="AM496" s="169" t="s">
        <v>356</v>
      </c>
      <c r="AN496" s="169" t="s">
        <v>449</v>
      </c>
      <c r="AO496" s="160"/>
    </row>
    <row r="497" spans="35:41">
      <c r="AI497" s="157">
        <f t="shared" si="34"/>
        <v>38</v>
      </c>
      <c r="AJ497" s="158" t="str">
        <f t="shared" si="35"/>
        <v>Chariot de mise en place cabine, jaun</v>
      </c>
      <c r="AK497" s="154" t="str">
        <f t="shared" si="36"/>
        <v>682-043</v>
      </c>
      <c r="AL497" s="171">
        <f t="shared" si="37"/>
        <v>9</v>
      </c>
      <c r="AM497" s="169" t="s">
        <v>360</v>
      </c>
      <c r="AN497" s="169" t="s">
        <v>449</v>
      </c>
      <c r="AO497" s="160"/>
    </row>
    <row r="498" spans="35:41">
      <c r="AI498" s="157">
        <f t="shared" si="34"/>
        <v>38</v>
      </c>
      <c r="AJ498" s="158" t="str">
        <f t="shared" si="35"/>
        <v>Chariot de mise en place cabine, jaun</v>
      </c>
      <c r="AK498" s="154" t="str">
        <f t="shared" si="36"/>
        <v>682-044</v>
      </c>
      <c r="AL498" s="171">
        <f t="shared" si="37"/>
        <v>9</v>
      </c>
      <c r="AM498" s="169" t="s">
        <v>361</v>
      </c>
      <c r="AN498" s="169" t="s">
        <v>449</v>
      </c>
      <c r="AO498" s="160"/>
    </row>
    <row r="499" spans="35:41">
      <c r="AI499" s="157">
        <f t="shared" si="34"/>
        <v>38</v>
      </c>
      <c r="AJ499" s="158" t="str">
        <f t="shared" si="35"/>
        <v>Chariot de mise en place cabine, jaun</v>
      </c>
      <c r="AK499" s="154" t="str">
        <f t="shared" si="36"/>
        <v>682-045</v>
      </c>
      <c r="AL499" s="171">
        <f t="shared" si="37"/>
        <v>9</v>
      </c>
      <c r="AM499" s="169" t="s">
        <v>362</v>
      </c>
      <c r="AN499" s="169" t="s">
        <v>449</v>
      </c>
      <c r="AO499" s="160"/>
    </row>
    <row r="500" spans="35:41">
      <c r="AI500" s="157">
        <f t="shared" si="34"/>
        <v>38</v>
      </c>
      <c r="AJ500" s="158" t="str">
        <f t="shared" si="35"/>
        <v>Chariot de mise en place cabine, jaun</v>
      </c>
      <c r="AK500" s="154" t="str">
        <f t="shared" si="36"/>
        <v>682-046</v>
      </c>
      <c r="AL500" s="171">
        <f t="shared" si="37"/>
        <v>9</v>
      </c>
      <c r="AM500" s="169" t="s">
        <v>363</v>
      </c>
      <c r="AN500" s="169" t="s">
        <v>449</v>
      </c>
      <c r="AO500" s="160"/>
    </row>
    <row r="501" spans="35:41">
      <c r="AI501" s="157">
        <f t="shared" si="34"/>
        <v>38</v>
      </c>
      <c r="AJ501" s="158" t="str">
        <f t="shared" si="35"/>
        <v>Chariot de mise en place cabine, jaun</v>
      </c>
      <c r="AK501" s="154" t="str">
        <f t="shared" si="36"/>
        <v>682-047</v>
      </c>
      <c r="AL501" s="171">
        <f t="shared" si="37"/>
        <v>9</v>
      </c>
      <c r="AM501" s="169" t="s">
        <v>364</v>
      </c>
      <c r="AN501" s="169" t="s">
        <v>449</v>
      </c>
      <c r="AO501" s="160"/>
    </row>
    <row r="502" spans="35:41">
      <c r="AI502" s="157">
        <f t="shared" si="34"/>
        <v>38</v>
      </c>
      <c r="AJ502" s="158" t="str">
        <f t="shared" si="35"/>
        <v>Chariot de mise en place cabine, jaun</v>
      </c>
      <c r="AK502" s="154" t="str">
        <f t="shared" si="36"/>
        <v>682-048</v>
      </c>
      <c r="AL502" s="171">
        <f t="shared" si="37"/>
        <v>9</v>
      </c>
      <c r="AM502" s="169" t="s">
        <v>365</v>
      </c>
      <c r="AN502" s="169" t="s">
        <v>449</v>
      </c>
      <c r="AO502" s="160"/>
    </row>
    <row r="503" spans="35:41">
      <c r="AI503" s="157">
        <f t="shared" si="34"/>
        <v>38</v>
      </c>
      <c r="AJ503" s="158" t="str">
        <f t="shared" si="35"/>
        <v>Chariot de mise en place cabine, jaun</v>
      </c>
      <c r="AK503" s="154" t="str">
        <f t="shared" si="36"/>
        <v>682-049</v>
      </c>
      <c r="AL503" s="171">
        <f t="shared" si="37"/>
        <v>9</v>
      </c>
      <c r="AM503" s="169" t="s">
        <v>366</v>
      </c>
      <c r="AN503" s="169" t="s">
        <v>449</v>
      </c>
      <c r="AO503" s="160"/>
    </row>
    <row r="504" spans="35:41">
      <c r="AI504" s="157">
        <f t="shared" si="34"/>
        <v>38</v>
      </c>
      <c r="AJ504" s="158" t="str">
        <f t="shared" si="35"/>
        <v>Chariot de mise en place cabine, jaun</v>
      </c>
      <c r="AK504" s="154" t="str">
        <f t="shared" si="36"/>
        <v>682-050</v>
      </c>
      <c r="AL504" s="171">
        <f t="shared" si="37"/>
        <v>9</v>
      </c>
      <c r="AM504" s="169" t="s">
        <v>367</v>
      </c>
      <c r="AN504" s="169" t="s">
        <v>449</v>
      </c>
      <c r="AO504" s="160"/>
    </row>
    <row r="505" spans="35:41">
      <c r="AI505" s="157">
        <f t="shared" si="34"/>
        <v>38</v>
      </c>
      <c r="AJ505" s="158" t="str">
        <f t="shared" si="35"/>
        <v>Chariot de mise en place cabine, jaun</v>
      </c>
      <c r="AK505" s="154" t="str">
        <f t="shared" si="36"/>
        <v>682-051</v>
      </c>
      <c r="AL505" s="171">
        <f t="shared" si="37"/>
        <v>9</v>
      </c>
      <c r="AM505" s="169" t="s">
        <v>368</v>
      </c>
      <c r="AN505" s="169" t="s">
        <v>449</v>
      </c>
      <c r="AO505" s="160"/>
    </row>
    <row r="506" spans="35:41">
      <c r="AI506" s="157">
        <f t="shared" si="34"/>
        <v>38</v>
      </c>
      <c r="AJ506" s="158" t="str">
        <f t="shared" si="35"/>
        <v>Chariot de mise en place cabine, jaun</v>
      </c>
      <c r="AK506" s="154" t="str">
        <f t="shared" si="36"/>
        <v>682-052</v>
      </c>
      <c r="AL506" s="171">
        <f t="shared" si="37"/>
        <v>9</v>
      </c>
      <c r="AM506" s="169" t="s">
        <v>369</v>
      </c>
      <c r="AN506" s="169" t="s">
        <v>449</v>
      </c>
      <c r="AO506" s="160"/>
    </row>
    <row r="507" spans="35:41">
      <c r="AI507" s="157">
        <f t="shared" si="34"/>
        <v>38</v>
      </c>
      <c r="AJ507" s="158" t="str">
        <f t="shared" si="35"/>
        <v>Chariot de mise en place cabine, jaun</v>
      </c>
      <c r="AK507" s="154" t="str">
        <f t="shared" si="36"/>
        <v>682-053</v>
      </c>
      <c r="AL507" s="171">
        <f t="shared" si="37"/>
        <v>9</v>
      </c>
      <c r="AM507" s="169" t="s">
        <v>370</v>
      </c>
      <c r="AN507" s="169" t="s">
        <v>449</v>
      </c>
      <c r="AO507" s="160"/>
    </row>
    <row r="508" spans="35:41">
      <c r="AI508" s="157">
        <f t="shared" si="34"/>
        <v>38</v>
      </c>
      <c r="AJ508" s="158" t="str">
        <f t="shared" si="35"/>
        <v>Chariot de mise en place cabine, jaun</v>
      </c>
      <c r="AK508" s="154" t="str">
        <f t="shared" si="36"/>
        <v>682-054</v>
      </c>
      <c r="AL508" s="171">
        <f t="shared" si="37"/>
        <v>9</v>
      </c>
      <c r="AM508" s="169" t="s">
        <v>371</v>
      </c>
      <c r="AN508" s="169" t="s">
        <v>449</v>
      </c>
      <c r="AO508" s="160"/>
    </row>
    <row r="509" spans="35:41">
      <c r="AI509" s="157">
        <f t="shared" si="34"/>
        <v>38</v>
      </c>
      <c r="AJ509" s="158" t="str">
        <f t="shared" si="35"/>
        <v>Chariot de mise en place cabine, jaun</v>
      </c>
      <c r="AK509" s="154" t="str">
        <f t="shared" si="36"/>
        <v>682-055</v>
      </c>
      <c r="AL509" s="171">
        <f t="shared" si="37"/>
        <v>9</v>
      </c>
      <c r="AM509" s="169" t="s">
        <v>372</v>
      </c>
      <c r="AN509" s="169" t="s">
        <v>449</v>
      </c>
      <c r="AO509" s="160"/>
    </row>
    <row r="510" spans="35:41">
      <c r="AI510" s="157">
        <f t="shared" si="34"/>
        <v>38</v>
      </c>
      <c r="AJ510" s="158" t="str">
        <f t="shared" si="35"/>
        <v>Chariot de mise en place cabine, jaun</v>
      </c>
      <c r="AK510" s="154" t="str">
        <f t="shared" si="36"/>
        <v>682-056</v>
      </c>
      <c r="AL510" s="171">
        <f t="shared" si="37"/>
        <v>9</v>
      </c>
      <c r="AM510" s="169" t="s">
        <v>373</v>
      </c>
      <c r="AN510" s="169" t="s">
        <v>449</v>
      </c>
      <c r="AO510" s="160"/>
    </row>
    <row r="511" spans="35:41">
      <c r="AI511" s="157">
        <f t="shared" si="34"/>
        <v>38</v>
      </c>
      <c r="AJ511" s="158" t="str">
        <f t="shared" si="35"/>
        <v>Chariot de mise en place cabine, jaun</v>
      </c>
      <c r="AK511" s="154" t="str">
        <f t="shared" si="36"/>
        <v>682-057</v>
      </c>
      <c r="AL511" s="171">
        <f t="shared" si="37"/>
        <v>9</v>
      </c>
      <c r="AM511" s="169" t="s">
        <v>374</v>
      </c>
      <c r="AN511" s="169" t="s">
        <v>449</v>
      </c>
      <c r="AO511" s="160"/>
    </row>
    <row r="512" spans="35:41">
      <c r="AI512" s="157">
        <f t="shared" si="34"/>
        <v>0</v>
      </c>
      <c r="AJ512" s="158" t="e">
        <f t="shared" si="35"/>
        <v>#VALUE!</v>
      </c>
      <c r="AK512" s="154" t="str">
        <f t="shared" si="36"/>
        <v>682-058</v>
      </c>
      <c r="AL512" s="171">
        <f t="shared" si="37"/>
        <v>9</v>
      </c>
      <c r="AM512" s="169" t="s">
        <v>953</v>
      </c>
      <c r="AN512" s="169"/>
      <c r="AO512" s="160"/>
    </row>
    <row r="513" spans="35:41">
      <c r="AI513" s="157">
        <f t="shared" si="34"/>
        <v>0</v>
      </c>
      <c r="AJ513" s="158" t="e">
        <f t="shared" si="35"/>
        <v>#VALUE!</v>
      </c>
      <c r="AK513" s="154" t="str">
        <f t="shared" si="36"/>
        <v>682-059</v>
      </c>
      <c r="AL513" s="171">
        <f t="shared" si="37"/>
        <v>9</v>
      </c>
      <c r="AM513" s="169" t="s">
        <v>954</v>
      </c>
      <c r="AN513" s="169"/>
      <c r="AO513" s="160"/>
    </row>
    <row r="514" spans="35:41">
      <c r="AI514" s="157">
        <f t="shared" si="34"/>
        <v>0</v>
      </c>
      <c r="AJ514" s="158" t="e">
        <f t="shared" si="35"/>
        <v>#VALUE!</v>
      </c>
      <c r="AK514" s="154" t="str">
        <f t="shared" si="36"/>
        <v>682-060</v>
      </c>
      <c r="AL514" s="171">
        <f t="shared" si="37"/>
        <v>9</v>
      </c>
      <c r="AM514" s="169" t="s">
        <v>955</v>
      </c>
      <c r="AN514" s="169"/>
      <c r="AO514" s="160"/>
    </row>
    <row r="515" spans="35:41">
      <c r="AI515" s="157">
        <f t="shared" si="34"/>
        <v>0</v>
      </c>
      <c r="AJ515" s="158" t="e">
        <f t="shared" si="35"/>
        <v>#VALUE!</v>
      </c>
      <c r="AK515" s="154" t="str">
        <f t="shared" si="36"/>
        <v>682-061</v>
      </c>
      <c r="AL515" s="171">
        <f t="shared" si="37"/>
        <v>9</v>
      </c>
      <c r="AM515" s="169" t="s">
        <v>375</v>
      </c>
      <c r="AN515" s="169"/>
      <c r="AO515" s="160"/>
    </row>
    <row r="516" spans="35:41">
      <c r="AI516" s="157">
        <f t="shared" si="34"/>
        <v>0</v>
      </c>
      <c r="AJ516" s="158" t="e">
        <f t="shared" si="35"/>
        <v>#VALUE!</v>
      </c>
      <c r="AK516" s="154" t="str">
        <f t="shared" si="36"/>
        <v>682-062</v>
      </c>
      <c r="AL516" s="171">
        <f t="shared" si="37"/>
        <v>9</v>
      </c>
      <c r="AM516" s="169" t="s">
        <v>956</v>
      </c>
      <c r="AN516" s="169"/>
      <c r="AO516" s="160"/>
    </row>
    <row r="517" spans="35:41">
      <c r="AI517" s="157">
        <f t="shared" si="34"/>
        <v>0</v>
      </c>
      <c r="AJ517" s="158" t="e">
        <f t="shared" si="35"/>
        <v>#VALUE!</v>
      </c>
      <c r="AK517" s="154" t="str">
        <f t="shared" si="36"/>
        <v>682-063</v>
      </c>
      <c r="AL517" s="171">
        <f t="shared" si="37"/>
        <v>9</v>
      </c>
      <c r="AM517" s="169" t="s">
        <v>957</v>
      </c>
      <c r="AN517" s="169"/>
      <c r="AO517" s="160"/>
    </row>
    <row r="518" spans="35:41">
      <c r="AI518" s="157">
        <f t="shared" si="34"/>
        <v>0</v>
      </c>
      <c r="AJ518" s="158" t="e">
        <f t="shared" si="35"/>
        <v>#VALUE!</v>
      </c>
      <c r="AK518" s="154" t="str">
        <f t="shared" si="36"/>
        <v>682-064</v>
      </c>
      <c r="AL518" s="171">
        <f t="shared" si="37"/>
        <v>9</v>
      </c>
      <c r="AM518" s="169" t="s">
        <v>958</v>
      </c>
      <c r="AN518" s="169"/>
      <c r="AO518" s="160"/>
    </row>
    <row r="519" spans="35:41">
      <c r="AI519" s="157">
        <f t="shared" si="34"/>
        <v>0</v>
      </c>
      <c r="AJ519" s="158" t="e">
        <f t="shared" si="35"/>
        <v>#VALUE!</v>
      </c>
      <c r="AK519" s="154" t="str">
        <f t="shared" si="36"/>
        <v>682-065</v>
      </c>
      <c r="AL519" s="171">
        <f t="shared" si="37"/>
        <v>9</v>
      </c>
      <c r="AM519" s="169" t="s">
        <v>959</v>
      </c>
      <c r="AN519" s="169"/>
      <c r="AO519" s="160"/>
    </row>
    <row r="520" spans="35:41">
      <c r="AI520" s="157">
        <f t="shared" si="34"/>
        <v>0</v>
      </c>
      <c r="AJ520" s="158" t="e">
        <f t="shared" si="35"/>
        <v>#VALUE!</v>
      </c>
      <c r="AK520" s="154" t="str">
        <f t="shared" si="36"/>
        <v>682-066</v>
      </c>
      <c r="AL520" s="171">
        <f t="shared" si="37"/>
        <v>9</v>
      </c>
      <c r="AM520" s="169" t="s">
        <v>960</v>
      </c>
      <c r="AN520" s="169"/>
      <c r="AO520" s="160"/>
    </row>
    <row r="521" spans="35:41">
      <c r="AI521" s="157">
        <f t="shared" si="34"/>
        <v>0</v>
      </c>
      <c r="AJ521" s="158" t="e">
        <f t="shared" si="35"/>
        <v>#VALUE!</v>
      </c>
      <c r="AK521" s="154" t="str">
        <f t="shared" si="36"/>
        <v>682-067</v>
      </c>
      <c r="AL521" s="171">
        <f t="shared" si="37"/>
        <v>9</v>
      </c>
      <c r="AM521" s="169" t="s">
        <v>961</v>
      </c>
      <c r="AN521" s="169"/>
      <c r="AO521" s="160"/>
    </row>
    <row r="522" spans="35:41">
      <c r="AI522" s="157">
        <f t="shared" si="34"/>
        <v>0</v>
      </c>
      <c r="AJ522" s="158" t="e">
        <f t="shared" si="35"/>
        <v>#VALUE!</v>
      </c>
      <c r="AK522" s="154" t="str">
        <f t="shared" si="36"/>
        <v>682-068</v>
      </c>
      <c r="AL522" s="171">
        <f t="shared" si="37"/>
        <v>9</v>
      </c>
      <c r="AM522" s="169" t="s">
        <v>962</v>
      </c>
      <c r="AN522" s="169"/>
      <c r="AO522" s="160"/>
    </row>
    <row r="523" spans="35:41">
      <c r="AI523" s="157">
        <f t="shared" si="34"/>
        <v>0</v>
      </c>
      <c r="AJ523" s="158" t="e">
        <f t="shared" si="35"/>
        <v>#VALUE!</v>
      </c>
      <c r="AK523" s="154" t="str">
        <f t="shared" si="36"/>
        <v>682-069</v>
      </c>
      <c r="AL523" s="171">
        <f t="shared" si="37"/>
        <v>9</v>
      </c>
      <c r="AM523" s="169" t="s">
        <v>963</v>
      </c>
      <c r="AN523" s="169"/>
      <c r="AO523" s="160"/>
    </row>
    <row r="524" spans="35:41">
      <c r="AI524" s="157">
        <f t="shared" si="34"/>
        <v>0</v>
      </c>
      <c r="AJ524" s="158" t="e">
        <f t="shared" si="35"/>
        <v>#VALUE!</v>
      </c>
      <c r="AK524" s="154" t="str">
        <f t="shared" si="36"/>
        <v>682-070</v>
      </c>
      <c r="AL524" s="171">
        <f t="shared" si="37"/>
        <v>9</v>
      </c>
      <c r="AM524" s="169" t="s">
        <v>964</v>
      </c>
      <c r="AN524" s="169"/>
      <c r="AO524" s="160"/>
    </row>
    <row r="525" spans="35:41">
      <c r="AI525" s="157">
        <f t="shared" si="34"/>
        <v>11</v>
      </c>
      <c r="AJ525" s="158" t="str">
        <f t="shared" si="35"/>
        <v>SOUFFLEUSE</v>
      </c>
      <c r="AK525" s="154" t="str">
        <f t="shared" si="36"/>
        <v>690-01</v>
      </c>
      <c r="AL525" s="171">
        <f t="shared" si="37"/>
        <v>8</v>
      </c>
      <c r="AM525" s="166" t="s">
        <v>965</v>
      </c>
      <c r="AN525" s="166" t="s">
        <v>966</v>
      </c>
      <c r="AO525" s="160"/>
    </row>
    <row r="526" spans="35:41">
      <c r="AI526" s="157">
        <f t="shared" si="34"/>
        <v>0</v>
      </c>
      <c r="AJ526" s="158" t="e">
        <f t="shared" si="35"/>
        <v>#VALUE!</v>
      </c>
      <c r="AK526" s="154" t="e">
        <f t="shared" si="36"/>
        <v>#VALUE!</v>
      </c>
      <c r="AL526" s="171">
        <f t="shared" si="37"/>
        <v>0</v>
      </c>
      <c r="AM526" s="169"/>
      <c r="AN526" s="169"/>
      <c r="AO526" s="160"/>
    </row>
    <row r="527" spans="35:41">
      <c r="AI527" s="157">
        <f t="shared" si="34"/>
        <v>0</v>
      </c>
      <c r="AJ527" s="158" t="e">
        <f t="shared" si="35"/>
        <v>#VALUE!</v>
      </c>
      <c r="AK527" s="154" t="e">
        <f t="shared" si="36"/>
        <v>#VALUE!</v>
      </c>
      <c r="AL527" s="171">
        <f t="shared" si="37"/>
        <v>0</v>
      </c>
      <c r="AM527" s="169"/>
      <c r="AN527" s="169"/>
      <c r="AO527" s="160"/>
    </row>
    <row r="528" spans="35:41">
      <c r="AI528" s="157">
        <f t="shared" si="34"/>
        <v>0</v>
      </c>
      <c r="AJ528" s="158" t="e">
        <f t="shared" si="35"/>
        <v>#VALUE!</v>
      </c>
      <c r="AK528" s="154" t="e">
        <f t="shared" si="36"/>
        <v>#VALUE!</v>
      </c>
      <c r="AL528" s="171">
        <f t="shared" si="37"/>
        <v>0</v>
      </c>
      <c r="AM528" s="169"/>
      <c r="AN528" s="169"/>
      <c r="AO528" s="160"/>
    </row>
    <row r="529" spans="39:41">
      <c r="AM529" s="169"/>
      <c r="AN529" s="169"/>
      <c r="AO529" s="160"/>
    </row>
    <row r="530" spans="39:41">
      <c r="AM530" s="169"/>
      <c r="AN530" s="169"/>
      <c r="AO530" s="160"/>
    </row>
    <row r="531" spans="39:41">
      <c r="AM531" s="169"/>
      <c r="AN531" s="169"/>
      <c r="AO531" s="160"/>
    </row>
    <row r="532" spans="39:41">
      <c r="AM532" s="169"/>
      <c r="AN532" s="169"/>
      <c r="AO532" s="160"/>
    </row>
    <row r="533" spans="39:41">
      <c r="AM533" s="169"/>
      <c r="AN533" s="169"/>
      <c r="AO533" s="160"/>
    </row>
    <row r="534" spans="39:41">
      <c r="AM534" s="169"/>
      <c r="AN534" s="169"/>
      <c r="AO534" s="160"/>
    </row>
    <row r="535" spans="39:41">
      <c r="AM535" s="169"/>
      <c r="AN535" s="169"/>
      <c r="AO535" s="160"/>
    </row>
    <row r="536" spans="39:41">
      <c r="AM536" s="169"/>
      <c r="AN536" s="169"/>
      <c r="AO536" s="160"/>
    </row>
    <row r="537" spans="39:41">
      <c r="AM537" s="169"/>
      <c r="AN537" s="169"/>
      <c r="AO537" s="160"/>
    </row>
    <row r="538" spans="39:41">
      <c r="AM538" s="169"/>
      <c r="AN538" s="169"/>
      <c r="AO538" s="160"/>
    </row>
    <row r="539" spans="39:41">
      <c r="AM539" s="169"/>
      <c r="AN539" s="169"/>
      <c r="AO539" s="160"/>
    </row>
    <row r="540" spans="39:41">
      <c r="AM540" s="169"/>
      <c r="AN540" s="169"/>
      <c r="AO540" s="160"/>
    </row>
    <row r="541" spans="39:41">
      <c r="AM541" s="169"/>
      <c r="AN541" s="169"/>
      <c r="AO541" s="160"/>
    </row>
    <row r="542" spans="39:41">
      <c r="AM542" s="169"/>
      <c r="AN542" s="169"/>
      <c r="AO542" s="160"/>
    </row>
    <row r="543" spans="39:41">
      <c r="AM543" s="169"/>
      <c r="AN543" s="169"/>
      <c r="AO543" s="160"/>
    </row>
    <row r="544" spans="39:41">
      <c r="AM544" s="169"/>
      <c r="AN544" s="169"/>
      <c r="AO544" s="160"/>
    </row>
    <row r="545" spans="39:41">
      <c r="AM545" s="169"/>
      <c r="AN545" s="169"/>
      <c r="AO545" s="160"/>
    </row>
    <row r="546" spans="39:41">
      <c r="AM546" s="169"/>
      <c r="AN546" s="169"/>
      <c r="AO546" s="160"/>
    </row>
    <row r="547" spans="39:41">
      <c r="AM547" s="169"/>
      <c r="AN547" s="169"/>
      <c r="AO547" s="160"/>
    </row>
    <row r="548" spans="39:41">
      <c r="AM548" s="169"/>
      <c r="AN548" s="169"/>
      <c r="AO548" s="160"/>
    </row>
    <row r="549" spans="39:41">
      <c r="AM549" s="169"/>
      <c r="AN549" s="169"/>
      <c r="AO549" s="160"/>
    </row>
    <row r="550" spans="39:41">
      <c r="AM550" s="169"/>
      <c r="AN550" s="169"/>
      <c r="AO550" s="160"/>
    </row>
    <row r="551" spans="39:41">
      <c r="AM551" s="169"/>
      <c r="AN551" s="169"/>
      <c r="AO551" s="160"/>
    </row>
    <row r="552" spans="39:41">
      <c r="AM552" s="169"/>
      <c r="AN552" s="169"/>
      <c r="AO552" s="160"/>
    </row>
    <row r="553" spans="39:41">
      <c r="AM553" s="169"/>
      <c r="AN553" s="169"/>
      <c r="AO553" s="160"/>
    </row>
    <row r="554" spans="39:41">
      <c r="AM554" s="169"/>
      <c r="AN554" s="169"/>
      <c r="AO554" s="160"/>
    </row>
    <row r="555" spans="39:41">
      <c r="AM555" s="169"/>
      <c r="AN555" s="169"/>
      <c r="AO555" s="160"/>
    </row>
    <row r="556" spans="39:41">
      <c r="AM556" s="169"/>
      <c r="AN556" s="169"/>
      <c r="AO556" s="160"/>
    </row>
    <row r="557" spans="39:41">
      <c r="AM557" s="169"/>
      <c r="AN557" s="169"/>
      <c r="AO557" s="160"/>
    </row>
    <row r="558" spans="39:41">
      <c r="AM558" s="169"/>
      <c r="AN558" s="169"/>
      <c r="AO558" s="160"/>
    </row>
    <row r="559" spans="39:41">
      <c r="AM559" s="169"/>
      <c r="AN559" s="169"/>
      <c r="AO559" s="160"/>
    </row>
    <row r="560" spans="39:41">
      <c r="AM560" s="169"/>
      <c r="AN560" s="169"/>
      <c r="AO560" s="160"/>
    </row>
    <row r="561" spans="39:41">
      <c r="AM561" s="169"/>
      <c r="AN561" s="169"/>
      <c r="AO561" s="160"/>
    </row>
    <row r="562" spans="39:41">
      <c r="AM562" s="169"/>
      <c r="AN562" s="169"/>
      <c r="AO562" s="160"/>
    </row>
    <row r="563" spans="39:41">
      <c r="AM563" s="169"/>
      <c r="AN563" s="169"/>
      <c r="AO563" s="160"/>
    </row>
    <row r="564" spans="39:41">
      <c r="AM564" s="169"/>
      <c r="AN564" s="169"/>
      <c r="AO564" s="160"/>
    </row>
    <row r="565" spans="39:41">
      <c r="AM565" s="169"/>
      <c r="AN565" s="169"/>
      <c r="AO565" s="160"/>
    </row>
    <row r="566" spans="39:41">
      <c r="AM566" s="169"/>
      <c r="AN566" s="169"/>
      <c r="AO566" s="160"/>
    </row>
    <row r="567" spans="39:41">
      <c r="AM567" s="169"/>
      <c r="AN567" s="169"/>
      <c r="AO567" s="160"/>
    </row>
    <row r="568" spans="39:41">
      <c r="AM568" s="169"/>
      <c r="AN568" s="169"/>
      <c r="AO568" s="160"/>
    </row>
    <row r="569" spans="39:41">
      <c r="AM569" s="169"/>
      <c r="AN569" s="169"/>
      <c r="AO569" s="160"/>
    </row>
    <row r="570" spans="39:41">
      <c r="AM570" s="169"/>
      <c r="AN570" s="169"/>
      <c r="AO570" s="160"/>
    </row>
    <row r="571" spans="39:41">
      <c r="AM571" s="169"/>
      <c r="AN571" s="169"/>
      <c r="AO571" s="160"/>
    </row>
    <row r="572" spans="39:41">
      <c r="AM572" s="169"/>
      <c r="AN572" s="169"/>
      <c r="AO572" s="160"/>
    </row>
    <row r="573" spans="39:41">
      <c r="AM573" s="169"/>
      <c r="AN573" s="169"/>
      <c r="AO573" s="160"/>
    </row>
    <row r="574" spans="39:41">
      <c r="AM574" s="169"/>
      <c r="AN574" s="169"/>
      <c r="AO574" s="160"/>
    </row>
    <row r="575" spans="39:41">
      <c r="AM575" s="169"/>
      <c r="AN575" s="169"/>
      <c r="AO575" s="160"/>
    </row>
    <row r="576" spans="39:41">
      <c r="AM576" s="169"/>
      <c r="AN576" s="169"/>
      <c r="AO576" s="160"/>
    </row>
    <row r="577" spans="2:41">
      <c r="AM577" s="169"/>
      <c r="AN577" s="169"/>
      <c r="AO577" s="160"/>
    </row>
    <row r="578" spans="2:41">
      <c r="AM578" s="169"/>
      <c r="AN578" s="169"/>
      <c r="AO578" s="160"/>
    </row>
    <row r="579" spans="2:41">
      <c r="AM579" s="169"/>
      <c r="AN579" s="169"/>
      <c r="AO579" s="160"/>
    </row>
    <row r="580" spans="2:41">
      <c r="AM580" s="169"/>
      <c r="AN580" s="169"/>
      <c r="AO580" s="160"/>
    </row>
    <row r="581" spans="2:41">
      <c r="B581" s="153">
        <v>0</v>
      </c>
      <c r="AM581" s="169"/>
      <c r="AN581" s="169"/>
      <c r="AO581" s="160"/>
    </row>
  </sheetData>
  <dataConsolidate/>
  <mergeCells count="110">
    <mergeCell ref="AD29:AF29"/>
    <mergeCell ref="AC28:AC29"/>
    <mergeCell ref="AB28:AB29"/>
    <mergeCell ref="S36:V36"/>
    <mergeCell ref="O36:R36"/>
    <mergeCell ref="S34:V34"/>
    <mergeCell ref="AB26:AE26"/>
    <mergeCell ref="AB30:AB31"/>
    <mergeCell ref="AC30:AC31"/>
    <mergeCell ref="B51:G51"/>
    <mergeCell ref="A49:B49"/>
    <mergeCell ref="O40:R40"/>
    <mergeCell ref="R45:X45"/>
    <mergeCell ref="S42:V42"/>
    <mergeCell ref="O42:R42"/>
    <mergeCell ref="K36:N36"/>
    <mergeCell ref="A47:B47"/>
    <mergeCell ref="C45:Q45"/>
    <mergeCell ref="A44:X44"/>
    <mergeCell ref="A45:B45"/>
    <mergeCell ref="A36:E36"/>
    <mergeCell ref="A37:E37"/>
    <mergeCell ref="A39:E39"/>
    <mergeCell ref="N51:R51"/>
    <mergeCell ref="I51:M51"/>
    <mergeCell ref="S40:V40"/>
    <mergeCell ref="O37:R37"/>
    <mergeCell ref="S39:V39"/>
    <mergeCell ref="O38:R38"/>
    <mergeCell ref="K38:N38"/>
    <mergeCell ref="O39:R39"/>
    <mergeCell ref="A26:F26"/>
    <mergeCell ref="R49:X49"/>
    <mergeCell ref="R48:X48"/>
    <mergeCell ref="R47:X47"/>
    <mergeCell ref="R46:X46"/>
    <mergeCell ref="C49:Q49"/>
    <mergeCell ref="C48:Q48"/>
    <mergeCell ref="A48:B48"/>
    <mergeCell ref="C47:Q47"/>
    <mergeCell ref="S51:T51"/>
    <mergeCell ref="U51:W51"/>
    <mergeCell ref="S35:V35"/>
    <mergeCell ref="O34:R34"/>
    <mergeCell ref="O35:R35"/>
    <mergeCell ref="K37:N37"/>
    <mergeCell ref="K35:N35"/>
    <mergeCell ref="AA8:AB10"/>
    <mergeCell ref="AA11:AB11"/>
    <mergeCell ref="AA12:AB13"/>
    <mergeCell ref="S8:U8"/>
    <mergeCell ref="M9:X9"/>
    <mergeCell ref="V8:X8"/>
    <mergeCell ref="A29:F32"/>
    <mergeCell ref="A27:F28"/>
    <mergeCell ref="F34:J34"/>
    <mergeCell ref="G26:N26"/>
    <mergeCell ref="G19:N19"/>
    <mergeCell ref="P21:V21"/>
    <mergeCell ref="P20:V20"/>
    <mergeCell ref="O19:X19"/>
    <mergeCell ref="A17:L17"/>
    <mergeCell ref="N10:W16"/>
    <mergeCell ref="A35:E35"/>
    <mergeCell ref="E8:F8"/>
    <mergeCell ref="A8:C8"/>
    <mergeCell ref="B10:K10"/>
    <mergeCell ref="B11:K16"/>
    <mergeCell ref="K8:L8"/>
    <mergeCell ref="H8:I8"/>
    <mergeCell ref="A9:L9"/>
    <mergeCell ref="A19:F19"/>
    <mergeCell ref="F35:J35"/>
    <mergeCell ref="M8:R8"/>
    <mergeCell ref="A1:X1"/>
    <mergeCell ref="S2:X2"/>
    <mergeCell ref="M2:R2"/>
    <mergeCell ref="G2:L2"/>
    <mergeCell ref="A2:F2"/>
    <mergeCell ref="M3:R4"/>
    <mergeCell ref="M7:R7"/>
    <mergeCell ref="S3:X4"/>
    <mergeCell ref="M5:X5"/>
    <mergeCell ref="S6:X6"/>
    <mergeCell ref="S7:X7"/>
    <mergeCell ref="M6:R6"/>
    <mergeCell ref="G7:L7"/>
    <mergeCell ref="A7:F7"/>
    <mergeCell ref="A3:F4"/>
    <mergeCell ref="G5:J5"/>
    <mergeCell ref="G3:L4"/>
    <mergeCell ref="G6:L6"/>
    <mergeCell ref="A6:F6"/>
    <mergeCell ref="A46:B46"/>
    <mergeCell ref="S38:V38"/>
    <mergeCell ref="S37:V37"/>
    <mergeCell ref="A34:E34"/>
    <mergeCell ref="K34:N34"/>
    <mergeCell ref="F39:J39"/>
    <mergeCell ref="A38:E38"/>
    <mergeCell ref="F38:J38"/>
    <mergeCell ref="A40:E40"/>
    <mergeCell ref="F40:J40"/>
    <mergeCell ref="K40:N40"/>
    <mergeCell ref="C46:Q46"/>
    <mergeCell ref="K42:N42"/>
    <mergeCell ref="C42:J42"/>
    <mergeCell ref="F36:J36"/>
    <mergeCell ref="K39:N39"/>
    <mergeCell ref="F37:J37"/>
  </mergeCells>
  <phoneticPr fontId="8" type="noConversion"/>
  <conditionalFormatting sqref="N10:W16 B11:K16">
    <cfRule type="containsBlanks" dxfId="2" priority="8">
      <formula>LEN(TRIM(B10))=0</formula>
    </cfRule>
    <cfRule type="containsBlanks" dxfId="1" priority="9">
      <formula>LEN(TRIM(B10))=0</formula>
    </cfRule>
  </conditionalFormatting>
  <conditionalFormatting sqref="B10:K10 M3:R4">
    <cfRule type="containsBlanks" dxfId="0" priority="12">
      <formula>LEN(TRIM(B3))=0</formula>
    </cfRule>
  </conditionalFormatting>
  <dataValidations count="4">
    <dataValidation type="list" errorStyle="warning" allowBlank="1" showInputMessage="1" showErrorMessage="1" errorTitle="Inconnu" error="Inconnu" sqref="A3:F4">
      <formula1>$AO$22:$AO$122</formula1>
    </dataValidation>
    <dataValidation type="list" allowBlank="1" showInputMessage="1" showErrorMessage="1" sqref="A35:A40 B36:E40">
      <formula1>$AO$22:$AO$122</formula1>
    </dataValidation>
    <dataValidation type="list" errorStyle="warning" allowBlank="1" showInputMessage="1" showErrorMessage="1" errorTitle="Non valide" error="Invalide" sqref="M3:R4">
      <formula1>$AM$21:$AM$525</formula1>
    </dataValidation>
    <dataValidation type="list" allowBlank="1" showInputMessage="1" showErrorMessage="1" sqref="G3:L4">
      <formula1>$AN$21:$AN$527</formula1>
    </dataValidation>
  </dataValidations>
  <printOptions horizontalCentered="1" verticalCentered="1"/>
  <pageMargins left="0.51181102362204722" right="0.51181102362204722" top="0.55118110236220474" bottom="0.55118110236220474" header="0.11811023622047245" footer="0.31496062992125984"/>
  <pageSetup paperSize="9" orientation="portrait" r:id="rId1"/>
  <headerFooter>
    <oddHeader>&amp;L&amp;G&amp;R&amp;D</oddHeader>
    <oddFooter>&amp;LDavid BARON&amp;C&amp;F</oddFooter>
  </headerFooter>
  <drawing r:id="rId2"/>
  <legacyDrawing r:id="rId3"/>
  <legacyDrawingHF r:id="rId4"/>
  <controls>
    <control shapeId="2706" r:id="rId5" name="CommandButton_R_RHH"/>
    <control shapeId="2705" r:id="rId6" name="CommandButton_R_Planning"/>
    <control shapeId="2697" r:id="rId7" name="CommandButton_R_OT_non_sold"/>
    <control shapeId="2694" r:id="rId8" name="CommandButton_MAJ_equip"/>
    <control shapeId="2049" r:id="rId9" name="CommandButtonValider"/>
    <control shapeId="2050" r:id="rId10" name="CommandButtonNouvelleFiche"/>
    <control shapeId="2082" r:id="rId11" name="CommandButtonRecherche"/>
    <control shapeId="2181" r:id="rId12" name="CommandButtonImprimer"/>
    <control shapeId="2206" r:id="rId13" name="CommandButtonPreventif"/>
    <control shapeId="2416" r:id="rId14" name="CommandButtonAbandonner"/>
    <control shapeId="2480" r:id="rId15" name="CommandButtonNvxDem"/>
    <control shapeId="2665" r:id="rId16" name="CommandButton1"/>
    <control shapeId="2666" r:id="rId17" name="CommandButton2"/>
    <control shapeId="2667" r:id="rId18" name="CommandButtonGamme"/>
    <control shapeId="2688" r:id="rId19" name="CommandButton3"/>
    <control shapeId="2689" r:id="rId20" name="CommandButton4"/>
    <control shapeId="2698" r:id="rId21" name="CommandButton_Rech_OT"/>
    <control shapeId="2702" r:id="rId22" name="CommandButton_R_Bilan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FICHE INTERVENTION</vt:lpstr>
      <vt:lpstr>'FICHE INTERVENTION'!Print_Area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Carim</cp:lastModifiedBy>
  <cp:lastPrinted>2017-09-25T08:40:28Z</cp:lastPrinted>
  <dcterms:created xsi:type="dcterms:W3CDTF">2006-09-12T15:06:44Z</dcterms:created>
  <dcterms:modified xsi:type="dcterms:W3CDTF">2017-09-29T12:50:19Z</dcterms:modified>
</cp:coreProperties>
</file>