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74185645-4B50-44B5-829C-46AA0DDC0C34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Infos" sheetId="2" r:id="rId1"/>
    <sheet name="Détail production" sheetId="1" r:id="rId2"/>
  </sheets>
  <functionGroups builtInGroupCount="19"/>
  <definedNames>
    <definedName name="_xlnm._FilterDatabase" localSheetId="1" hidden="1">'Détail production'!$A$4:$P$4</definedName>
    <definedName name="DateInter">#REF!</definedName>
    <definedName name="REFAFFAIRE">'Détail production'!$E:$E</definedName>
    <definedName name="RefV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  <c r="N6" i="1"/>
  <c r="O6" i="1" s="1"/>
  <c r="N7" i="1"/>
  <c r="O7" i="1" s="1"/>
  <c r="N8" i="1"/>
  <c r="O8" i="1" s="1"/>
  <c r="N9" i="1"/>
  <c r="O9" i="1" s="1"/>
  <c r="N10" i="1"/>
  <c r="O10" i="1" s="1"/>
  <c r="N11" i="1"/>
  <c r="O11" i="1" s="1"/>
  <c r="N12" i="1"/>
  <c r="O12" i="1" s="1"/>
  <c r="N13" i="1"/>
  <c r="O13" i="1" s="1"/>
  <c r="N14" i="1"/>
  <c r="O14" i="1" s="1"/>
  <c r="M12" i="1"/>
  <c r="M13" i="1"/>
  <c r="M11" i="1"/>
  <c r="M8" i="1"/>
  <c r="M6" i="1"/>
  <c r="M10" i="1"/>
  <c r="M9" i="1"/>
  <c r="M14" i="1"/>
  <c r="M7" i="1"/>
  <c r="M5" i="1"/>
  <c r="O5" i="1" l="1"/>
  <c r="P5" i="1" s="1"/>
  <c r="P13" i="1"/>
  <c r="P12" i="1"/>
  <c r="P11" i="1"/>
  <c r="P8" i="1"/>
  <c r="P7" i="1"/>
  <c r="P14" i="1"/>
  <c r="P10" i="1"/>
  <c r="P9" i="1"/>
  <c r="P6" i="1"/>
</calcChain>
</file>

<file path=xl/sharedStrings.xml><?xml version="1.0" encoding="utf-8"?>
<sst xmlns="http://schemas.openxmlformats.org/spreadsheetml/2006/main" count="161" uniqueCount="126">
  <si>
    <t>ATLANTE</t>
  </si>
  <si>
    <t>CLIENT</t>
  </si>
  <si>
    <t>REF V1</t>
  </si>
  <si>
    <t>DATE</t>
  </si>
  <si>
    <t>NOM</t>
  </si>
  <si>
    <t>ADRESSE</t>
  </si>
  <si>
    <t>CP</t>
  </si>
  <si>
    <t>VILLE</t>
  </si>
  <si>
    <t>NB PRELEVS</t>
  </si>
  <si>
    <t>REF BA</t>
  </si>
  <si>
    <t>REF AFFAIRE</t>
  </si>
  <si>
    <t>PRESTATIONS</t>
  </si>
  <si>
    <t>AF.1.7K.9.72</t>
  </si>
  <si>
    <t>AF.1.7K.9.642</t>
  </si>
  <si>
    <t>AF.1.10.47.2</t>
  </si>
  <si>
    <t>AF.1.BH.ZY.37</t>
  </si>
  <si>
    <t>AF.1.7K.M1.3</t>
  </si>
  <si>
    <t>AF.1.E8.4B.375</t>
  </si>
  <si>
    <t>AF.1.7K.9.603</t>
  </si>
  <si>
    <t>AF.1.E8.4B.296</t>
  </si>
  <si>
    <t>AF.1.7K.9.448</t>
  </si>
  <si>
    <t>AF.1.A9.3.391</t>
  </si>
  <si>
    <t>AF.1.E8.4B.116</t>
  </si>
  <si>
    <t>AF.1.E8.4B.341</t>
  </si>
  <si>
    <t>AF.1.A9.3.104</t>
  </si>
  <si>
    <t>AF.1.E8.4B.10</t>
  </si>
  <si>
    <t>AF.1.7K.9.366</t>
  </si>
  <si>
    <t>AF.1.7K.9.251</t>
  </si>
  <si>
    <t>AF.1.A9.3.287</t>
  </si>
  <si>
    <t>AF.1.E8.4B.367</t>
  </si>
  <si>
    <t>BA.1.10.47.3</t>
  </si>
  <si>
    <t>BA.1.A9.3.678</t>
  </si>
  <si>
    <t>BA.1.E8.4B.295</t>
  </si>
  <si>
    <t>BA.1.BJ.34.127</t>
  </si>
  <si>
    <t>BA.1.E8.4B.13</t>
  </si>
  <si>
    <t>BA.1.A9.3.286</t>
  </si>
  <si>
    <t>BA.1.E8.4B.9</t>
  </si>
  <si>
    <t>BA.1.7K.9.255</t>
  </si>
  <si>
    <t>BA.1.E8.4B.102</t>
  </si>
  <si>
    <t>BA.1.A9.3.577</t>
  </si>
  <si>
    <t>BA.1.E8.4B.44</t>
  </si>
  <si>
    <t>BA.1.E8.4B.364</t>
  </si>
  <si>
    <t>BA.1.AZ.Q.3</t>
  </si>
  <si>
    <t>BA.1.7K.9.107</t>
  </si>
  <si>
    <t>BA.1.7K.M1.4</t>
  </si>
  <si>
    <t>AF.1.7K.12R.49</t>
  </si>
  <si>
    <t>Analyses</t>
  </si>
  <si>
    <t>CENTRE DE PROFIT</t>
  </si>
  <si>
    <t>002H5000835</t>
  </si>
  <si>
    <t>002HD000036-3</t>
  </si>
  <si>
    <t>0021N000717-1</t>
  </si>
  <si>
    <t>AF.1.AZ.Q.4</t>
  </si>
  <si>
    <t>NOM BA</t>
  </si>
  <si>
    <t>NOM DE L'OPERATION / MARCHE</t>
  </si>
  <si>
    <t>Amiante</t>
  </si>
  <si>
    <t>TARIFS PRESTATIONS</t>
  </si>
  <si>
    <t>INFORMATION CLIENT</t>
  </si>
  <si>
    <t>BIEN</t>
  </si>
  <si>
    <t>0022G000227</t>
  </si>
  <si>
    <t>002S9000633</t>
  </si>
  <si>
    <t>002L4002929</t>
  </si>
  <si>
    <t>002DW003529</t>
  </si>
  <si>
    <t>002D6009293</t>
  </si>
  <si>
    <t>002N0001483</t>
  </si>
  <si>
    <t>002P7001317-1</t>
  </si>
  <si>
    <t>HONORAIRES</t>
  </si>
  <si>
    <t>MONTANT PRESTATIONS</t>
  </si>
  <si>
    <t>MONTANT ANALYSES</t>
  </si>
  <si>
    <t>RETRAITE ESTIME</t>
  </si>
  <si>
    <t>PU PRELEVS</t>
  </si>
  <si>
    <t>BA N°XXX01</t>
  </si>
  <si>
    <t>BA N°XXX02</t>
  </si>
  <si>
    <t>BA N°XXX03</t>
  </si>
  <si>
    <t>BA N°XXX04</t>
  </si>
  <si>
    <t>BA N°XXX05</t>
  </si>
  <si>
    <t>BA N°XXX06</t>
  </si>
  <si>
    <t>BA N°XXX07</t>
  </si>
  <si>
    <t>BA N°XXX08</t>
  </si>
  <si>
    <t>BA N°XXX09</t>
  </si>
  <si>
    <t>BA N°XXX10</t>
  </si>
  <si>
    <t>BA N°XXX11</t>
  </si>
  <si>
    <t>BA N°XXX12</t>
  </si>
  <si>
    <t>BA N°XXX13</t>
  </si>
  <si>
    <t>BA N°XXX14</t>
  </si>
  <si>
    <t>BA N°XXX15</t>
  </si>
  <si>
    <t>BA N°XXX16</t>
  </si>
  <si>
    <t>BA N°XXX17</t>
  </si>
  <si>
    <t>BA N°XXX18</t>
  </si>
  <si>
    <t>BA N°XXX19</t>
  </si>
  <si>
    <t>Opération n°001</t>
  </si>
  <si>
    <t>Opération n°002</t>
  </si>
  <si>
    <t>Opération n°003</t>
  </si>
  <si>
    <t>Opération n°004</t>
  </si>
  <si>
    <t>Opération n°005</t>
  </si>
  <si>
    <t>Opération n°006</t>
  </si>
  <si>
    <t>Opération n°007</t>
  </si>
  <si>
    <t>Opération n°008</t>
  </si>
  <si>
    <t>Opération n°009</t>
  </si>
  <si>
    <t>Opération n°010</t>
  </si>
  <si>
    <t>Opération n°011</t>
  </si>
  <si>
    <t>Opération n°012</t>
  </si>
  <si>
    <t>Opération n°013</t>
  </si>
  <si>
    <t>Opération n°014</t>
  </si>
  <si>
    <t>Opération n°015</t>
  </si>
  <si>
    <t>Opération n°016</t>
  </si>
  <si>
    <t>Opération n°017</t>
  </si>
  <si>
    <t>Opération n°018</t>
  </si>
  <si>
    <t>Opération n°019</t>
  </si>
  <si>
    <t>CrepTravaux</t>
  </si>
  <si>
    <t>GazV1</t>
  </si>
  <si>
    <t>Elec</t>
  </si>
  <si>
    <t>Crep</t>
  </si>
  <si>
    <t>Carrez</t>
  </si>
  <si>
    <t>Dpe</t>
  </si>
  <si>
    <t>Ernt</t>
  </si>
  <si>
    <t>EtatConservation</t>
  </si>
  <si>
    <t>EtatDesLieux</t>
  </si>
  <si>
    <t>EtatParasitaire</t>
  </si>
  <si>
    <t>ExamenVisuel</t>
  </si>
  <si>
    <t>LoiBoutin</t>
  </si>
  <si>
    <t>Termite</t>
  </si>
  <si>
    <t>Elec | GazV1 | Amiante</t>
  </si>
  <si>
    <t>GazV1 | Elec | Amiante</t>
  </si>
  <si>
    <t>Elec | Amiante | GazV1</t>
  </si>
  <si>
    <t>Elec | Amiante | Ernt | GazV1</t>
  </si>
  <si>
    <t>https://forum.excel-pratique.com/viewtopic.php?f=2&amp;t=131959&amp;start=10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</si>
</sst>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Arial Narrow"/>
      <family val="2"/>
    </font>
    <font>
      <sz val="9"/>
      <color theme="1"/>
      <name val="Arial Narrow"/>
      <family val="2"/>
    </font>
    <font>
      <sz val="9"/>
      <name val="Arial Narrow"/>
      <family val="2"/>
    </font>
    <font>
      <sz val="9"/>
      <color rgb="FF000000"/>
      <name val="Arial Narrow"/>
      <family val="2"/>
    </font>
    <font>
      <sz val="8"/>
      <color theme="0"/>
      <name val="Arial Narrow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36"/>
      <color theme="1"/>
      <name val="Bebas Neue Bold"/>
      <family val="2"/>
    </font>
    <font>
      <b/>
      <sz val="12"/>
      <color rgb="FF00B0F0"/>
      <name val="Bebas Neue Bold"/>
    </font>
  </fonts>
  <fills count="13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3" fillId="6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/>
    <xf numFmtId="0" fontId="4" fillId="10" borderId="0" xfId="0" applyFont="1" applyFill="1" applyAlignment="1">
      <alignment horizontal="center"/>
    </xf>
    <xf numFmtId="0" fontId="4" fillId="0" borderId="0" xfId="0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left" vertical="center"/>
    </xf>
    <xf numFmtId="164" fontId="4" fillId="0" borderId="0" xfId="0" applyNumberFormat="1" applyFont="1"/>
    <xf numFmtId="164" fontId="4" fillId="0" borderId="0" xfId="1" applyNumberFormat="1" applyFont="1" applyFill="1"/>
    <xf numFmtId="164" fontId="4" fillId="0" borderId="0" xfId="0" applyNumberFormat="1" applyFont="1" applyFill="1"/>
    <xf numFmtId="164" fontId="5" fillId="5" borderId="0" xfId="0" applyNumberFormat="1" applyFont="1" applyFill="1" applyAlignment="1">
      <alignment vertical="center"/>
    </xf>
    <xf numFmtId="0" fontId="7" fillId="7" borderId="0" xfId="0" applyFont="1" applyFill="1" applyAlignment="1">
      <alignment horizontal="left" vertical="center"/>
    </xf>
    <xf numFmtId="0" fontId="7" fillId="7" borderId="0" xfId="0" applyFont="1" applyFill="1" applyAlignment="1">
      <alignment horizontal="center" vertical="center"/>
    </xf>
    <xf numFmtId="164" fontId="8" fillId="11" borderId="0" xfId="0" applyNumberFormat="1" applyFont="1" applyFill="1" applyAlignment="1">
      <alignment horizontal="center" vertical="center"/>
    </xf>
    <xf numFmtId="0" fontId="9" fillId="0" borderId="0" xfId="0" applyFont="1"/>
    <xf numFmtId="14" fontId="3" fillId="6" borderId="0" xfId="0" applyNumberFormat="1" applyFont="1" applyFill="1" applyAlignment="1">
      <alignment horizontal="center" vertical="top"/>
    </xf>
    <xf numFmtId="0" fontId="3" fillId="8" borderId="0" xfId="0" applyFont="1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164" fontId="5" fillId="9" borderId="0" xfId="0" applyNumberFormat="1" applyFont="1" applyFill="1" applyAlignment="1">
      <alignment horizontal="center" vertical="top" wrapText="1"/>
    </xf>
    <xf numFmtId="164" fontId="0" fillId="0" borderId="0" xfId="0" applyNumberFormat="1"/>
    <xf numFmtId="1" fontId="5" fillId="9" borderId="0" xfId="0" applyNumberFormat="1" applyFont="1" applyFill="1" applyAlignment="1">
      <alignment horizontal="center" vertical="top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4" fillId="5" borderId="0" xfId="0" applyFont="1" applyFill="1" applyAlignment="1">
      <alignment vertical="center"/>
    </xf>
    <xf numFmtId="0" fontId="3" fillId="6" borderId="0" xfId="0" applyFont="1" applyFill="1" applyAlignment="1">
      <alignment horizontal="left" vertical="top"/>
    </xf>
    <xf numFmtId="0" fontId="3" fillId="7" borderId="0" xfId="0" applyFont="1" applyFill="1" applyAlignment="1">
      <alignment vertical="top"/>
    </xf>
    <xf numFmtId="0" fontId="3" fillId="8" borderId="0" xfId="0" applyFont="1" applyFill="1" applyAlignment="1">
      <alignment vertical="top"/>
    </xf>
    <xf numFmtId="0" fontId="0" fillId="0" borderId="0" xfId="0" applyFill="1" applyAlignment="1">
      <alignment vertical="center"/>
    </xf>
    <xf numFmtId="0" fontId="3" fillId="8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 wrapText="1"/>
    </xf>
    <xf numFmtId="0" fontId="10" fillId="0" borderId="0" xfId="0" applyFont="1" applyAlignment="1">
      <alignment vertical="center"/>
    </xf>
    <xf numFmtId="164" fontId="0" fillId="0" borderId="0" xfId="0" applyNumberFormat="1" applyFill="1"/>
    <xf numFmtId="164" fontId="4" fillId="5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10" fillId="0" borderId="0" xfId="0" applyFont="1" applyAlignment="1">
      <alignment horizontal="left" vertical="center"/>
    </xf>
    <xf numFmtId="0" fontId="3" fillId="7" borderId="0" xfId="0" applyFont="1" applyFill="1" applyAlignment="1">
      <alignment horizontal="left" vertical="top"/>
    </xf>
    <xf numFmtId="164" fontId="10" fillId="0" borderId="0" xfId="0" applyNumberFormat="1" applyFont="1" applyAlignment="1">
      <alignment vertical="center"/>
    </xf>
    <xf numFmtId="165" fontId="0" fillId="0" borderId="0" xfId="0" applyNumberFormat="1"/>
    <xf numFmtId="165" fontId="10" fillId="0" borderId="0" xfId="0" applyNumberFormat="1" applyFont="1" applyAlignment="1">
      <alignment vertical="center"/>
    </xf>
    <xf numFmtId="165" fontId="4" fillId="5" borderId="0" xfId="0" applyNumberFormat="1" applyFont="1" applyFill="1" applyAlignment="1">
      <alignment vertical="center"/>
    </xf>
    <xf numFmtId="165" fontId="5" fillId="9" borderId="0" xfId="0" applyNumberFormat="1" applyFont="1" applyFill="1" applyAlignment="1">
      <alignment horizontal="center" vertical="top" wrapText="1"/>
    </xf>
    <xf numFmtId="165" fontId="0" fillId="0" borderId="0" xfId="0" applyNumberFormat="1" applyFill="1"/>
    <xf numFmtId="0" fontId="11" fillId="0" borderId="0" xfId="0" applyFont="1" applyAlignment="1">
      <alignment vertical="center"/>
    </xf>
    <xf numFmtId="164" fontId="2" fillId="12" borderId="0" xfId="0" applyNumberFormat="1" applyFont="1" applyFill="1"/>
  </cellXfs>
  <cellStyles count="2">
    <cellStyle name="Currency" xfId="1" builtinId="4"/>
    <cellStyle name="Normal" xfId="0" builtinId="0"/>
  </cellStyles>
  <dxfs count="9"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4</xdr:row>
      <xdr:rowOff>0</xdr:rowOff>
    </xdr:from>
    <xdr:to>
      <xdr:col>16</xdr:col>
      <xdr:colOff>304800</xdr:colOff>
      <xdr:row>5</xdr:row>
      <xdr:rowOff>76200</xdr:rowOff>
    </xdr:to>
    <xdr:sp macro="" textlink="">
      <xdr:nvSpPr>
        <xdr:cNvPr id="1027" name="AutoShape 3" descr="Résultat de recherche d'images pour &quot;Rentabilité logo&quot;">
          <a:extLst>
            <a:ext uri="{FF2B5EF4-FFF2-40B4-BE49-F238E27FC236}">
              <a16:creationId xmlns:a16="http://schemas.microsoft.com/office/drawing/2014/main" id="{00000000-0008-0000-01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1039475" y="3705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0" tint="-0.499984740745262"/>
  </sheetPr>
  <dimension ref="A4:U25"/>
  <sheetViews>
    <sheetView zoomScale="115" zoomScaleNormal="115" workbookViewId="0">
      <selection activeCell="A5" sqref="A5"/>
    </sheetView>
  </sheetViews>
  <sheetFormatPr defaultColWidth="11.453125" defaultRowHeight="11.5"/>
  <cols>
    <col min="1" max="1" width="11" style="10" bestFit="1" customWidth="1"/>
    <col min="2" max="2" width="10.90625" style="10" bestFit="1" customWidth="1"/>
    <col min="3" max="3" width="8.6328125" style="10" bestFit="1" customWidth="1"/>
    <col min="4" max="4" width="20.08984375" style="8" bestFit="1" customWidth="1"/>
    <col min="5" max="20" width="12.6328125" style="16" customWidth="1"/>
    <col min="21" max="16384" width="11.453125" style="8"/>
  </cols>
  <sheetData>
    <row r="4" spans="1:21">
      <c r="A4" s="14" t="s">
        <v>56</v>
      </c>
      <c r="B4" s="14"/>
      <c r="C4" s="14"/>
      <c r="D4" s="14"/>
      <c r="E4" s="19" t="s">
        <v>55</v>
      </c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</row>
    <row r="5" spans="1:21" s="23" customFormat="1" ht="10.5">
      <c r="A5" s="20" t="s">
        <v>9</v>
      </c>
      <c r="B5" s="20" t="s">
        <v>10</v>
      </c>
      <c r="C5" s="21" t="s">
        <v>52</v>
      </c>
      <c r="D5" s="21" t="s">
        <v>53</v>
      </c>
      <c r="E5" s="22" t="s">
        <v>54</v>
      </c>
      <c r="F5" s="22" t="s">
        <v>108</v>
      </c>
      <c r="G5" s="22" t="s">
        <v>46</v>
      </c>
      <c r="H5" s="22" t="s">
        <v>109</v>
      </c>
      <c r="I5" s="22" t="s">
        <v>110</v>
      </c>
      <c r="J5" s="22" t="s">
        <v>111</v>
      </c>
      <c r="K5" s="22" t="s">
        <v>112</v>
      </c>
      <c r="L5" s="22" t="s">
        <v>113</v>
      </c>
      <c r="M5" s="22" t="s">
        <v>114</v>
      </c>
      <c r="N5" s="22" t="s">
        <v>115</v>
      </c>
      <c r="O5" s="22" t="s">
        <v>116</v>
      </c>
      <c r="P5" s="22" t="s">
        <v>116</v>
      </c>
      <c r="Q5" s="22" t="s">
        <v>117</v>
      </c>
      <c r="R5" s="22" t="s">
        <v>118</v>
      </c>
      <c r="S5" s="22" t="s">
        <v>119</v>
      </c>
      <c r="T5" s="22" t="s">
        <v>120</v>
      </c>
    </row>
    <row r="6" spans="1:21">
      <c r="A6" s="10" t="s">
        <v>30</v>
      </c>
      <c r="B6" s="11" t="s">
        <v>12</v>
      </c>
      <c r="C6" s="7" t="s">
        <v>70</v>
      </c>
      <c r="D6" s="7" t="s">
        <v>89</v>
      </c>
      <c r="E6" s="17">
        <v>50</v>
      </c>
      <c r="F6" s="17">
        <v>60</v>
      </c>
      <c r="G6" s="17">
        <v>70</v>
      </c>
      <c r="H6" s="17">
        <v>80</v>
      </c>
      <c r="I6" s="17">
        <v>90</v>
      </c>
      <c r="J6" s="18">
        <v>100</v>
      </c>
      <c r="K6" s="17">
        <v>90</v>
      </c>
      <c r="L6" s="17">
        <v>70</v>
      </c>
      <c r="M6" s="17">
        <v>50</v>
      </c>
      <c r="N6" s="17">
        <v>64</v>
      </c>
      <c r="O6" s="17">
        <v>95</v>
      </c>
      <c r="P6" s="16">
        <v>65</v>
      </c>
      <c r="Q6" s="16">
        <v>15</v>
      </c>
      <c r="R6" s="16">
        <v>19</v>
      </c>
      <c r="S6" s="16">
        <v>65</v>
      </c>
      <c r="T6" s="16">
        <v>100</v>
      </c>
    </row>
    <row r="7" spans="1:21">
      <c r="A7" s="10" t="s">
        <v>30</v>
      </c>
      <c r="B7" s="12" t="s">
        <v>13</v>
      </c>
      <c r="C7" s="7" t="s">
        <v>71</v>
      </c>
      <c r="D7" s="7" t="s">
        <v>90</v>
      </c>
      <c r="E7" s="17">
        <v>64</v>
      </c>
      <c r="F7" s="17">
        <v>95</v>
      </c>
      <c r="G7" s="16">
        <v>65</v>
      </c>
      <c r="H7" s="16">
        <v>15</v>
      </c>
      <c r="I7" s="16">
        <v>19</v>
      </c>
      <c r="J7" s="16">
        <v>65</v>
      </c>
      <c r="K7" s="16">
        <v>100</v>
      </c>
      <c r="L7" s="17">
        <v>70</v>
      </c>
      <c r="M7" s="17">
        <v>80</v>
      </c>
      <c r="N7" s="17">
        <v>90</v>
      </c>
      <c r="O7" s="18">
        <v>100</v>
      </c>
      <c r="P7" s="17">
        <v>90</v>
      </c>
      <c r="Q7" s="17">
        <v>70</v>
      </c>
      <c r="R7" s="16">
        <v>19</v>
      </c>
      <c r="S7" s="16">
        <v>65</v>
      </c>
      <c r="T7" s="16">
        <v>100</v>
      </c>
    </row>
    <row r="8" spans="1:21">
      <c r="A8" s="10" t="s">
        <v>30</v>
      </c>
      <c r="B8" s="11" t="s">
        <v>14</v>
      </c>
      <c r="C8" s="7" t="s">
        <v>72</v>
      </c>
      <c r="D8" s="7" t="s">
        <v>91</v>
      </c>
      <c r="E8" s="17">
        <v>25</v>
      </c>
      <c r="F8" s="17">
        <v>60</v>
      </c>
      <c r="G8" s="17">
        <v>30</v>
      </c>
      <c r="H8" s="17">
        <v>0</v>
      </c>
      <c r="I8" s="17">
        <v>0</v>
      </c>
      <c r="J8" s="17">
        <v>64</v>
      </c>
      <c r="K8" s="17">
        <v>95</v>
      </c>
      <c r="L8" s="16">
        <v>65</v>
      </c>
      <c r="M8" s="16">
        <v>15</v>
      </c>
      <c r="N8" s="16">
        <v>19</v>
      </c>
      <c r="O8" s="18">
        <v>100</v>
      </c>
      <c r="P8" s="17">
        <v>90</v>
      </c>
      <c r="Q8" s="17">
        <v>70</v>
      </c>
      <c r="R8" s="16">
        <v>19</v>
      </c>
      <c r="S8" s="16">
        <v>65</v>
      </c>
      <c r="T8" s="16">
        <v>100</v>
      </c>
    </row>
    <row r="9" spans="1:21">
      <c r="A9" s="10" t="s">
        <v>30</v>
      </c>
      <c r="B9" s="11" t="s">
        <v>15</v>
      </c>
      <c r="C9" s="7" t="s">
        <v>73</v>
      </c>
      <c r="D9" s="7" t="s">
        <v>92</v>
      </c>
      <c r="E9" s="17">
        <v>25</v>
      </c>
      <c r="F9" s="17">
        <v>95</v>
      </c>
      <c r="G9" s="17">
        <v>30</v>
      </c>
      <c r="H9" s="17">
        <v>0</v>
      </c>
      <c r="I9" s="17">
        <v>0</v>
      </c>
      <c r="J9" s="16">
        <v>100</v>
      </c>
      <c r="K9" s="17">
        <v>70</v>
      </c>
      <c r="L9" s="17">
        <v>80</v>
      </c>
      <c r="M9" s="17">
        <v>90</v>
      </c>
      <c r="N9" s="17">
        <v>90</v>
      </c>
      <c r="O9" s="17">
        <v>70</v>
      </c>
      <c r="P9" s="16">
        <v>19</v>
      </c>
      <c r="Q9" s="16">
        <v>65</v>
      </c>
      <c r="R9" s="16">
        <v>100</v>
      </c>
      <c r="S9" s="16">
        <v>19</v>
      </c>
      <c r="T9" s="16">
        <v>19</v>
      </c>
    </row>
    <row r="10" spans="1:21">
      <c r="A10" s="13" t="s">
        <v>44</v>
      </c>
      <c r="B10" s="11" t="s">
        <v>16</v>
      </c>
      <c r="C10" s="7" t="s">
        <v>74</v>
      </c>
      <c r="D10" s="7" t="s">
        <v>93</v>
      </c>
      <c r="E10" s="17">
        <v>0</v>
      </c>
      <c r="F10" s="17">
        <v>60</v>
      </c>
      <c r="G10" s="17">
        <v>28.67</v>
      </c>
      <c r="H10" s="17">
        <v>0</v>
      </c>
      <c r="I10" s="16">
        <v>19</v>
      </c>
      <c r="J10" s="16">
        <v>100</v>
      </c>
      <c r="K10" s="17">
        <v>70</v>
      </c>
      <c r="L10" s="17">
        <v>80</v>
      </c>
      <c r="M10" s="17">
        <v>90</v>
      </c>
      <c r="N10" s="16">
        <v>100</v>
      </c>
      <c r="O10" s="17">
        <v>70</v>
      </c>
      <c r="P10" s="17">
        <v>80</v>
      </c>
      <c r="Q10" s="17">
        <v>90</v>
      </c>
      <c r="R10" s="16">
        <v>19</v>
      </c>
      <c r="S10" s="16">
        <v>19</v>
      </c>
      <c r="T10" s="16">
        <v>19</v>
      </c>
    </row>
    <row r="11" spans="1:21">
      <c r="A11" s="10" t="s">
        <v>33</v>
      </c>
      <c r="B11" s="12" t="s">
        <v>17</v>
      </c>
      <c r="C11" s="7" t="s">
        <v>75</v>
      </c>
      <c r="D11" s="7" t="s">
        <v>94</v>
      </c>
      <c r="E11" s="17">
        <v>45</v>
      </c>
      <c r="F11" s="17">
        <v>95</v>
      </c>
      <c r="G11" s="17">
        <v>33</v>
      </c>
      <c r="H11" s="17">
        <v>20</v>
      </c>
      <c r="I11" s="17">
        <v>45</v>
      </c>
      <c r="J11" s="17">
        <v>64</v>
      </c>
      <c r="K11" s="17">
        <v>64</v>
      </c>
      <c r="L11" s="16">
        <v>100</v>
      </c>
      <c r="M11" s="17">
        <v>70</v>
      </c>
      <c r="N11" s="17">
        <v>80</v>
      </c>
      <c r="O11" s="17">
        <v>90</v>
      </c>
      <c r="P11" s="17">
        <v>90</v>
      </c>
      <c r="Q11" s="17">
        <v>70</v>
      </c>
      <c r="R11" s="16">
        <v>19</v>
      </c>
      <c r="S11" s="16">
        <v>65</v>
      </c>
      <c r="T11" s="16">
        <v>100</v>
      </c>
    </row>
    <row r="12" spans="1:21">
      <c r="A12" s="10" t="s">
        <v>33</v>
      </c>
      <c r="B12" s="12" t="s">
        <v>18</v>
      </c>
      <c r="C12" s="7" t="s">
        <v>76</v>
      </c>
      <c r="D12" s="7" t="s">
        <v>95</v>
      </c>
      <c r="E12" s="17">
        <v>45</v>
      </c>
      <c r="F12" s="17">
        <v>60</v>
      </c>
      <c r="G12" s="17">
        <v>33</v>
      </c>
      <c r="H12" s="17">
        <v>20</v>
      </c>
      <c r="I12" s="17">
        <v>45</v>
      </c>
      <c r="J12" s="17">
        <v>64</v>
      </c>
      <c r="K12" s="17">
        <v>64</v>
      </c>
      <c r="L12" s="17">
        <v>64</v>
      </c>
      <c r="M12" s="16">
        <v>100</v>
      </c>
      <c r="N12" s="17">
        <v>70</v>
      </c>
      <c r="O12" s="17">
        <v>80</v>
      </c>
      <c r="P12" s="17">
        <v>90</v>
      </c>
      <c r="Q12" s="16">
        <v>19</v>
      </c>
      <c r="R12" s="16">
        <v>19</v>
      </c>
      <c r="S12" s="16">
        <v>19</v>
      </c>
      <c r="T12" s="16">
        <v>19</v>
      </c>
    </row>
    <row r="13" spans="1:21">
      <c r="A13" s="10" t="s">
        <v>41</v>
      </c>
      <c r="B13" s="11" t="s">
        <v>19</v>
      </c>
      <c r="C13" s="7" t="s">
        <v>77</v>
      </c>
      <c r="D13" s="7" t="s">
        <v>96</v>
      </c>
      <c r="E13" s="17">
        <v>250</v>
      </c>
      <c r="F13" s="17">
        <v>95</v>
      </c>
      <c r="G13" s="17">
        <v>45</v>
      </c>
      <c r="H13" s="17">
        <v>0</v>
      </c>
      <c r="I13" s="17">
        <v>0</v>
      </c>
      <c r="J13" s="18">
        <v>100</v>
      </c>
      <c r="K13" s="17">
        <v>90</v>
      </c>
      <c r="L13" s="17">
        <v>70</v>
      </c>
      <c r="M13" s="16">
        <v>19</v>
      </c>
      <c r="N13" s="16">
        <v>65</v>
      </c>
      <c r="O13" s="16">
        <v>100</v>
      </c>
      <c r="P13" s="17">
        <v>64</v>
      </c>
      <c r="Q13" s="17">
        <v>95</v>
      </c>
      <c r="R13" s="16">
        <v>65</v>
      </c>
      <c r="S13" s="16">
        <v>15</v>
      </c>
      <c r="T13" s="16">
        <v>19</v>
      </c>
    </row>
    <row r="14" spans="1:21">
      <c r="A14" s="10" t="s">
        <v>32</v>
      </c>
      <c r="B14" s="12" t="s">
        <v>20</v>
      </c>
      <c r="C14" s="7" t="s">
        <v>78</v>
      </c>
      <c r="D14" s="7" t="s">
        <v>97</v>
      </c>
      <c r="E14" s="17">
        <v>175</v>
      </c>
      <c r="F14" s="17">
        <v>60</v>
      </c>
      <c r="G14" s="17">
        <v>55</v>
      </c>
      <c r="H14" s="17">
        <v>0</v>
      </c>
      <c r="I14" s="17">
        <v>0</v>
      </c>
      <c r="J14" s="17">
        <v>64</v>
      </c>
      <c r="K14" s="17">
        <v>95</v>
      </c>
      <c r="L14" s="16">
        <v>65</v>
      </c>
      <c r="M14" s="16">
        <v>15</v>
      </c>
      <c r="N14" s="16">
        <v>19</v>
      </c>
      <c r="O14" s="16">
        <v>19</v>
      </c>
      <c r="P14" s="17">
        <v>64</v>
      </c>
      <c r="Q14" s="17">
        <v>95</v>
      </c>
      <c r="R14" s="16">
        <v>65</v>
      </c>
      <c r="S14" s="16">
        <v>15</v>
      </c>
      <c r="T14" s="16">
        <v>19</v>
      </c>
      <c r="U14" s="9"/>
    </row>
    <row r="15" spans="1:21">
      <c r="A15" s="10" t="s">
        <v>31</v>
      </c>
      <c r="B15" s="12" t="s">
        <v>21</v>
      </c>
      <c r="C15" s="7" t="s">
        <v>79</v>
      </c>
      <c r="D15" s="7" t="s">
        <v>98</v>
      </c>
      <c r="E15" s="17">
        <v>55</v>
      </c>
      <c r="F15" s="17">
        <v>95</v>
      </c>
      <c r="G15" s="17">
        <v>30</v>
      </c>
      <c r="H15" s="17">
        <v>0</v>
      </c>
      <c r="I15" s="17">
        <v>0</v>
      </c>
      <c r="J15" s="17">
        <v>64</v>
      </c>
      <c r="K15" s="17">
        <v>64</v>
      </c>
      <c r="L15" s="17">
        <v>64</v>
      </c>
      <c r="M15" s="17">
        <v>64</v>
      </c>
      <c r="N15" s="17">
        <v>64</v>
      </c>
      <c r="O15" s="17">
        <v>64</v>
      </c>
      <c r="P15" s="17">
        <v>80</v>
      </c>
      <c r="Q15" s="17">
        <v>90</v>
      </c>
      <c r="R15" s="17">
        <v>64</v>
      </c>
      <c r="S15" s="16">
        <v>19</v>
      </c>
      <c r="T15" s="16">
        <v>19</v>
      </c>
      <c r="U15" s="9"/>
    </row>
    <row r="16" spans="1:21">
      <c r="A16" s="10" t="s">
        <v>34</v>
      </c>
      <c r="B16" s="11" t="s">
        <v>22</v>
      </c>
      <c r="C16" s="7" t="s">
        <v>80</v>
      </c>
      <c r="D16" s="7" t="s">
        <v>99</v>
      </c>
      <c r="E16" s="17">
        <v>0</v>
      </c>
      <c r="F16" s="17">
        <v>60</v>
      </c>
      <c r="G16" s="17">
        <v>0</v>
      </c>
      <c r="H16" s="17">
        <v>0</v>
      </c>
      <c r="I16" s="17">
        <v>0</v>
      </c>
      <c r="J16" s="17">
        <v>64</v>
      </c>
      <c r="K16" s="17">
        <v>64</v>
      </c>
      <c r="L16" s="17">
        <v>64</v>
      </c>
      <c r="M16" s="17">
        <v>90</v>
      </c>
      <c r="N16" s="17">
        <v>70</v>
      </c>
      <c r="O16" s="16">
        <v>19</v>
      </c>
      <c r="P16" s="16">
        <v>65</v>
      </c>
      <c r="Q16" s="16">
        <v>100</v>
      </c>
      <c r="R16" s="17">
        <v>64</v>
      </c>
      <c r="S16" s="16">
        <v>19</v>
      </c>
      <c r="T16" s="16">
        <v>19</v>
      </c>
      <c r="U16" s="9"/>
    </row>
    <row r="17" spans="1:21">
      <c r="A17" s="10" t="s">
        <v>34</v>
      </c>
      <c r="B17" s="11" t="s">
        <v>23</v>
      </c>
      <c r="C17" s="7" t="s">
        <v>81</v>
      </c>
      <c r="D17" s="7" t="s">
        <v>100</v>
      </c>
      <c r="E17" s="17">
        <v>30</v>
      </c>
      <c r="F17" s="17">
        <v>95</v>
      </c>
      <c r="G17" s="17">
        <v>45</v>
      </c>
      <c r="H17" s="17">
        <v>0</v>
      </c>
      <c r="I17" s="17">
        <v>0</v>
      </c>
      <c r="J17" s="17">
        <v>64</v>
      </c>
      <c r="K17" s="17">
        <v>95</v>
      </c>
      <c r="L17" s="16">
        <v>65</v>
      </c>
      <c r="M17" s="16">
        <v>15</v>
      </c>
      <c r="N17" s="16">
        <v>19</v>
      </c>
      <c r="O17" s="17">
        <v>64</v>
      </c>
      <c r="P17" s="17">
        <v>95</v>
      </c>
      <c r="Q17" s="16">
        <v>65</v>
      </c>
      <c r="R17" s="17">
        <v>64</v>
      </c>
      <c r="S17" s="16">
        <v>19</v>
      </c>
      <c r="T17" s="17">
        <v>64</v>
      </c>
      <c r="U17" s="9"/>
    </row>
    <row r="18" spans="1:21">
      <c r="A18" s="10" t="s">
        <v>35</v>
      </c>
      <c r="B18" s="12" t="s">
        <v>24</v>
      </c>
      <c r="C18" s="7" t="s">
        <v>82</v>
      </c>
      <c r="D18" s="7" t="s">
        <v>101</v>
      </c>
      <c r="E18" s="17">
        <v>92</v>
      </c>
      <c r="F18" s="17">
        <v>60</v>
      </c>
      <c r="G18" s="17">
        <v>40</v>
      </c>
      <c r="H18" s="17">
        <v>0</v>
      </c>
      <c r="I18" s="17">
        <v>0</v>
      </c>
      <c r="J18" s="18">
        <v>100</v>
      </c>
      <c r="K18" s="17">
        <v>90</v>
      </c>
      <c r="L18" s="17">
        <v>64</v>
      </c>
      <c r="M18" s="16">
        <v>19</v>
      </c>
      <c r="N18" s="16">
        <v>65</v>
      </c>
      <c r="O18" s="16">
        <v>100</v>
      </c>
      <c r="P18" s="17">
        <v>64</v>
      </c>
      <c r="Q18" s="17">
        <v>64</v>
      </c>
      <c r="R18" s="17">
        <v>64</v>
      </c>
      <c r="S18" s="17">
        <v>64</v>
      </c>
      <c r="T18" s="17">
        <v>64</v>
      </c>
      <c r="U18" s="9"/>
    </row>
    <row r="19" spans="1:21">
      <c r="A19" s="10" t="s">
        <v>36</v>
      </c>
      <c r="B19" s="11" t="s">
        <v>25</v>
      </c>
      <c r="C19" s="7" t="s">
        <v>83</v>
      </c>
      <c r="D19" s="7" t="s">
        <v>102</v>
      </c>
      <c r="E19" s="17">
        <v>0</v>
      </c>
      <c r="F19" s="17">
        <v>95</v>
      </c>
      <c r="G19" s="17">
        <v>41</v>
      </c>
      <c r="H19" s="17">
        <v>64</v>
      </c>
      <c r="I19" s="17">
        <v>64</v>
      </c>
      <c r="J19" s="17">
        <v>64</v>
      </c>
      <c r="K19" s="17">
        <v>64</v>
      </c>
      <c r="L19" s="17">
        <v>64</v>
      </c>
      <c r="M19" s="17">
        <v>64</v>
      </c>
      <c r="N19" s="17">
        <v>64</v>
      </c>
      <c r="O19" s="17">
        <v>64</v>
      </c>
      <c r="P19" s="17">
        <v>64</v>
      </c>
      <c r="Q19" s="17">
        <v>95</v>
      </c>
      <c r="R19" s="16">
        <v>65</v>
      </c>
      <c r="S19" s="16">
        <v>15</v>
      </c>
      <c r="T19" s="16">
        <v>19</v>
      </c>
      <c r="U19" s="9"/>
    </row>
    <row r="20" spans="1:21">
      <c r="A20" s="10" t="s">
        <v>37</v>
      </c>
      <c r="B20" s="12" t="s">
        <v>26</v>
      </c>
      <c r="C20" s="7" t="s">
        <v>84</v>
      </c>
      <c r="D20" s="7" t="s">
        <v>103</v>
      </c>
      <c r="E20" s="17">
        <v>0</v>
      </c>
      <c r="F20" s="17">
        <v>60</v>
      </c>
      <c r="G20" s="17">
        <v>62</v>
      </c>
      <c r="H20" s="17">
        <v>0</v>
      </c>
      <c r="I20" s="17">
        <v>0</v>
      </c>
      <c r="J20" s="17">
        <v>90</v>
      </c>
      <c r="K20" s="17">
        <v>90</v>
      </c>
      <c r="L20" s="18">
        <v>100</v>
      </c>
      <c r="M20" s="17">
        <v>90</v>
      </c>
      <c r="N20" s="17">
        <v>70</v>
      </c>
      <c r="O20" s="16">
        <v>19</v>
      </c>
      <c r="P20" s="16">
        <v>65</v>
      </c>
      <c r="Q20" s="16">
        <v>100</v>
      </c>
      <c r="R20" s="17">
        <v>64</v>
      </c>
      <c r="S20" s="17">
        <v>64</v>
      </c>
      <c r="T20" s="17">
        <v>64</v>
      </c>
    </row>
    <row r="21" spans="1:21">
      <c r="A21" s="10" t="s">
        <v>38</v>
      </c>
      <c r="B21" s="12" t="s">
        <v>27</v>
      </c>
      <c r="C21" s="7" t="s">
        <v>85</v>
      </c>
      <c r="D21" s="7" t="s">
        <v>104</v>
      </c>
      <c r="E21" s="17">
        <v>0</v>
      </c>
      <c r="F21" s="17">
        <v>95</v>
      </c>
      <c r="G21" s="17">
        <v>0</v>
      </c>
      <c r="H21" s="17">
        <v>30</v>
      </c>
      <c r="I21" s="17">
        <v>35</v>
      </c>
      <c r="J21" s="17">
        <v>45</v>
      </c>
      <c r="K21" s="17">
        <v>64</v>
      </c>
      <c r="L21" s="17">
        <v>90</v>
      </c>
      <c r="M21" s="17">
        <v>90</v>
      </c>
      <c r="N21" s="17">
        <v>90</v>
      </c>
      <c r="O21" s="17">
        <v>45</v>
      </c>
      <c r="P21" s="17">
        <v>64</v>
      </c>
      <c r="Q21" s="17">
        <v>45</v>
      </c>
      <c r="R21" s="17">
        <v>64</v>
      </c>
      <c r="S21" s="17">
        <v>64</v>
      </c>
      <c r="T21" s="17">
        <v>64</v>
      </c>
    </row>
    <row r="22" spans="1:21">
      <c r="A22" s="10" t="s">
        <v>39</v>
      </c>
      <c r="B22" s="12" t="s">
        <v>28</v>
      </c>
      <c r="C22" s="7" t="s">
        <v>86</v>
      </c>
      <c r="D22" s="7" t="s">
        <v>105</v>
      </c>
      <c r="E22" s="17">
        <v>30</v>
      </c>
      <c r="F22" s="17">
        <v>60</v>
      </c>
      <c r="G22" s="17">
        <v>35</v>
      </c>
      <c r="H22" s="17">
        <v>45</v>
      </c>
      <c r="I22" s="17">
        <v>64</v>
      </c>
      <c r="J22" s="18">
        <v>100</v>
      </c>
      <c r="K22" s="17">
        <v>90</v>
      </c>
      <c r="L22" s="17">
        <v>70</v>
      </c>
      <c r="M22" s="16">
        <v>19</v>
      </c>
      <c r="N22" s="16">
        <v>65</v>
      </c>
      <c r="O22" s="16">
        <v>100</v>
      </c>
      <c r="P22" s="17">
        <v>64</v>
      </c>
      <c r="Q22" s="17">
        <v>95</v>
      </c>
      <c r="R22" s="16">
        <v>65</v>
      </c>
      <c r="S22" s="16">
        <v>15</v>
      </c>
      <c r="T22" s="16">
        <v>19</v>
      </c>
    </row>
    <row r="23" spans="1:21">
      <c r="A23" s="10" t="s">
        <v>40</v>
      </c>
      <c r="B23" s="11" t="s">
        <v>29</v>
      </c>
      <c r="C23" s="7" t="s">
        <v>87</v>
      </c>
      <c r="D23" s="7" t="s">
        <v>106</v>
      </c>
      <c r="E23" s="17">
        <v>0</v>
      </c>
      <c r="F23" s="17">
        <v>95</v>
      </c>
      <c r="G23" s="17">
        <v>32</v>
      </c>
      <c r="H23" s="17">
        <v>45</v>
      </c>
      <c r="I23" s="17">
        <v>64</v>
      </c>
      <c r="J23" s="17">
        <v>45</v>
      </c>
      <c r="K23" s="17">
        <v>64</v>
      </c>
      <c r="L23" s="17">
        <v>64</v>
      </c>
      <c r="M23" s="17">
        <v>64</v>
      </c>
      <c r="N23" s="17">
        <v>64</v>
      </c>
      <c r="O23" s="17">
        <v>90</v>
      </c>
      <c r="P23" s="17">
        <v>64</v>
      </c>
      <c r="Q23" s="17">
        <v>64</v>
      </c>
      <c r="R23" s="17">
        <v>64</v>
      </c>
      <c r="S23" s="17">
        <v>64</v>
      </c>
      <c r="T23" s="17">
        <v>64</v>
      </c>
    </row>
    <row r="24" spans="1:21">
      <c r="A24" s="10" t="s">
        <v>43</v>
      </c>
      <c r="B24" s="10" t="s">
        <v>45</v>
      </c>
      <c r="C24" s="7" t="s">
        <v>88</v>
      </c>
      <c r="D24" s="7" t="s">
        <v>107</v>
      </c>
      <c r="E24" s="17">
        <v>0</v>
      </c>
      <c r="F24" s="17">
        <v>60</v>
      </c>
      <c r="G24" s="17">
        <v>0</v>
      </c>
      <c r="H24" s="17">
        <v>45</v>
      </c>
      <c r="I24" s="17">
        <v>64</v>
      </c>
      <c r="J24" s="18">
        <v>100</v>
      </c>
      <c r="K24" s="17">
        <v>90</v>
      </c>
      <c r="L24" s="17">
        <v>70</v>
      </c>
      <c r="M24" s="16">
        <v>19</v>
      </c>
      <c r="N24" s="16">
        <v>65</v>
      </c>
      <c r="O24" s="16">
        <v>100</v>
      </c>
      <c r="P24" s="17">
        <v>64</v>
      </c>
      <c r="Q24" s="17">
        <v>95</v>
      </c>
      <c r="R24" s="16">
        <v>65</v>
      </c>
      <c r="S24" s="16">
        <v>15</v>
      </c>
      <c r="T24" s="16">
        <v>19</v>
      </c>
    </row>
    <row r="25" spans="1:21">
      <c r="B25" s="10" t="s">
        <v>51</v>
      </c>
      <c r="E25" s="16">
        <v>30</v>
      </c>
      <c r="H25" s="16">
        <v>45</v>
      </c>
      <c r="I25" s="16">
        <v>43</v>
      </c>
      <c r="M25" s="16">
        <v>22</v>
      </c>
    </row>
  </sheetData>
  <conditionalFormatting sqref="D5 H5:O5">
    <cfRule type="cellIs" dxfId="8" priority="8" operator="equal">
      <formula>"AUTRE"</formula>
    </cfRule>
  </conditionalFormatting>
  <conditionalFormatting sqref="C5">
    <cfRule type="cellIs" dxfId="7" priority="7" operator="equal">
      <formula>"AUTRE"</formula>
    </cfRule>
  </conditionalFormatting>
  <conditionalFormatting sqref="E5:F5">
    <cfRule type="cellIs" dxfId="6" priority="6" operator="equal">
      <formula>"AUTRE"</formula>
    </cfRule>
  </conditionalFormatting>
  <conditionalFormatting sqref="G5">
    <cfRule type="cellIs" dxfId="5" priority="5" operator="equal">
      <formula>"AUTRE"</formula>
    </cfRule>
  </conditionalFormatting>
  <conditionalFormatting sqref="P5">
    <cfRule type="cellIs" dxfId="4" priority="4" operator="equal">
      <formula>"AUTRE"</formula>
    </cfRule>
  </conditionalFormatting>
  <conditionalFormatting sqref="Q5:T5">
    <cfRule type="cellIs" dxfId="3" priority="3" operator="equal">
      <formula>"AUTRE"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Q14"/>
  <sheetViews>
    <sheetView showZeros="0" tabSelected="1" topLeftCell="D1" zoomScale="85" zoomScaleNormal="85" workbookViewId="0">
      <selection activeCell="M5" sqref="M5"/>
    </sheetView>
  </sheetViews>
  <sheetFormatPr defaultColWidth="10.90625" defaultRowHeight="14.5"/>
  <cols>
    <col min="1" max="1" width="16.54296875" style="35" bestFit="1" customWidth="1"/>
    <col min="2" max="2" width="15" bestFit="1" customWidth="1"/>
    <col min="3" max="3" width="10.90625" style="6" bestFit="1" customWidth="1"/>
    <col min="4" max="4" width="14.453125" style="35" bestFit="1" customWidth="1"/>
    <col min="5" max="5" width="17" style="35" bestFit="1" customWidth="1"/>
    <col min="6" max="6" width="6.81640625" style="27" bestFit="1" customWidth="1"/>
    <col min="7" max="7" width="10.1796875" style="27" bestFit="1" customWidth="1"/>
    <col min="8" max="8" width="8.08984375" style="4" bestFit="1" customWidth="1"/>
    <col min="9" max="9" width="7.36328125" style="35" bestFit="1" customWidth="1"/>
    <col min="10" max="10" width="10.81640625" style="35" bestFit="1" customWidth="1"/>
    <col min="11" max="11" width="26.36328125" style="35" bestFit="1" customWidth="1"/>
    <col min="12" max="12" width="14.90625" style="34" bestFit="1" customWidth="1"/>
    <col min="13" max="13" width="16.6328125" style="31" customWidth="1"/>
    <col min="14" max="14" width="15.1796875" style="31" bestFit="1" customWidth="1"/>
    <col min="15" max="15" width="16.6328125" style="52" customWidth="1"/>
    <col min="16" max="16" width="16.6328125" style="31" customWidth="1"/>
  </cols>
  <sheetData>
    <row r="1" spans="1:17" ht="35.25" customHeight="1">
      <c r="A1" s="44"/>
      <c r="B1" s="44"/>
      <c r="C1" s="44"/>
      <c r="D1" s="49"/>
      <c r="E1" s="49"/>
      <c r="F1" s="44"/>
      <c r="G1" s="44"/>
      <c r="H1" s="44"/>
      <c r="I1" s="44"/>
      <c r="J1" s="44"/>
      <c r="K1" s="57" t="s">
        <v>125</v>
      </c>
      <c r="L1" s="44"/>
      <c r="M1" s="44"/>
      <c r="N1" s="51"/>
      <c r="O1" s="53"/>
      <c r="P1" s="44"/>
    </row>
    <row r="2" spans="1:17" ht="34.5" customHeight="1">
      <c r="A2" s="44"/>
      <c r="B2" s="44"/>
      <c r="C2" s="44"/>
      <c r="D2" s="49"/>
      <c r="E2" s="49"/>
      <c r="F2" s="44"/>
      <c r="G2" s="44"/>
      <c r="H2" s="44"/>
      <c r="I2" s="44"/>
      <c r="J2" s="44"/>
      <c r="K2" s="44"/>
      <c r="L2" s="44"/>
      <c r="M2" s="44"/>
      <c r="N2" s="51"/>
      <c r="O2" s="53"/>
      <c r="P2" s="44"/>
    </row>
    <row r="3" spans="1:17">
      <c r="B3" s="47" t="s">
        <v>0</v>
      </c>
      <c r="C3" s="47"/>
      <c r="D3" s="15" t="s">
        <v>1</v>
      </c>
      <c r="E3" s="15"/>
      <c r="F3" s="14"/>
      <c r="G3" s="48" t="s">
        <v>57</v>
      </c>
      <c r="H3" s="48"/>
      <c r="I3" s="48"/>
      <c r="J3" s="36" t="s">
        <v>11</v>
      </c>
      <c r="K3" s="36"/>
      <c r="L3" s="36" t="s">
        <v>65</v>
      </c>
      <c r="M3" s="36"/>
      <c r="N3" s="46"/>
      <c r="O3" s="54"/>
      <c r="P3" s="36"/>
    </row>
    <row r="4" spans="1:17" s="26" customFormat="1" ht="24" customHeight="1">
      <c r="A4" s="37" t="s">
        <v>47</v>
      </c>
      <c r="B4" s="1" t="s">
        <v>2</v>
      </c>
      <c r="C4" s="24" t="s">
        <v>3</v>
      </c>
      <c r="D4" s="50" t="s">
        <v>9</v>
      </c>
      <c r="E4" s="50" t="s">
        <v>10</v>
      </c>
      <c r="F4" s="38" t="s">
        <v>4</v>
      </c>
      <c r="G4" s="39" t="s">
        <v>5</v>
      </c>
      <c r="H4" s="25" t="s">
        <v>6</v>
      </c>
      <c r="I4" s="41" t="s">
        <v>7</v>
      </c>
      <c r="J4" s="42" t="s">
        <v>4</v>
      </c>
      <c r="K4" s="43" t="s">
        <v>11</v>
      </c>
      <c r="L4" s="32" t="s">
        <v>8</v>
      </c>
      <c r="M4" s="30" t="s">
        <v>66</v>
      </c>
      <c r="N4" s="30" t="s">
        <v>69</v>
      </c>
      <c r="O4" s="55" t="s">
        <v>67</v>
      </c>
      <c r="P4" s="30" t="s">
        <v>68</v>
      </c>
    </row>
    <row r="5" spans="1:17" ht="18" customHeight="1">
      <c r="A5" s="35">
        <v>1</v>
      </c>
      <c r="B5" s="2" t="s">
        <v>48</v>
      </c>
      <c r="C5" s="5">
        <v>43773</v>
      </c>
      <c r="D5" s="29" t="s">
        <v>33</v>
      </c>
      <c r="E5" s="28" t="s">
        <v>18</v>
      </c>
      <c r="F5" s="40"/>
      <c r="G5" s="40"/>
      <c r="H5" s="2"/>
      <c r="I5" s="28"/>
      <c r="J5" s="28"/>
      <c r="K5" s="28" t="s">
        <v>121</v>
      </c>
      <c r="L5" s="33">
        <v>0</v>
      </c>
      <c r="M5" s="58">
        <f ca="1">Montant(E5,K5)</f>
        <v>110</v>
      </c>
      <c r="N5" s="45">
        <f>IFERROR(VLOOKUP(REFAFFAIRE,Infos!$B$6:$G$985,6,0),"")</f>
        <v>33</v>
      </c>
      <c r="O5" s="56">
        <f>IFERROR(N5*L5,"")</f>
        <v>0</v>
      </c>
      <c r="P5" s="45">
        <f t="shared" ref="P5:P12" ca="1" si="0">IFERROR(M5+(O5/2),"")</f>
        <v>110</v>
      </c>
      <c r="Q5" s="3"/>
    </row>
    <row r="6" spans="1:17" ht="18" customHeight="1">
      <c r="A6" s="35">
        <v>1</v>
      </c>
      <c r="B6" s="2" t="s">
        <v>63</v>
      </c>
      <c r="C6" s="5">
        <v>43774</v>
      </c>
      <c r="D6" s="29" t="s">
        <v>33</v>
      </c>
      <c r="E6" s="28" t="s">
        <v>18</v>
      </c>
      <c r="F6" s="40"/>
      <c r="G6" s="40"/>
      <c r="H6" s="2"/>
      <c r="I6" s="28"/>
      <c r="J6" s="28"/>
      <c r="K6" s="28" t="s">
        <v>121</v>
      </c>
      <c r="L6" s="33">
        <v>0</v>
      </c>
      <c r="M6" s="58">
        <f t="shared" ref="M6:M14" ca="1" si="1">Montant(E6,K6)</f>
        <v>110</v>
      </c>
      <c r="N6" s="45">
        <f>IFERROR(VLOOKUP(REFAFFAIRE,Infos!$B$6:$G$985,6,0),"")</f>
        <v>33</v>
      </c>
      <c r="O6" s="56">
        <f t="shared" ref="O6:O12" si="2">IFERROR(N6*L6,"")</f>
        <v>0</v>
      </c>
      <c r="P6" s="45">
        <f t="shared" ca="1" si="0"/>
        <v>110</v>
      </c>
      <c r="Q6" s="3"/>
    </row>
    <row r="7" spans="1:17" ht="18" customHeight="1">
      <c r="A7" s="35">
        <v>1</v>
      </c>
      <c r="B7" s="2" t="s">
        <v>58</v>
      </c>
      <c r="C7" s="5">
        <v>43773</v>
      </c>
      <c r="D7" s="29" t="s">
        <v>33</v>
      </c>
      <c r="E7" s="28" t="s">
        <v>18</v>
      </c>
      <c r="F7" s="40"/>
      <c r="G7" s="40"/>
      <c r="H7" s="2"/>
      <c r="I7" s="28"/>
      <c r="J7" s="28"/>
      <c r="K7" s="28" t="s">
        <v>122</v>
      </c>
      <c r="L7" s="33">
        <v>0</v>
      </c>
      <c r="M7" s="58">
        <f t="shared" ca="1" si="1"/>
        <v>110</v>
      </c>
      <c r="N7" s="45">
        <f>IFERROR(VLOOKUP(REFAFFAIRE,Infos!$B$6:$G$985,6,0),"")</f>
        <v>33</v>
      </c>
      <c r="O7" s="56">
        <f t="shared" si="2"/>
        <v>0</v>
      </c>
      <c r="P7" s="45">
        <f t="shared" ca="1" si="0"/>
        <v>110</v>
      </c>
      <c r="Q7" s="3"/>
    </row>
    <row r="8" spans="1:17" ht="18" customHeight="1">
      <c r="A8" s="35">
        <v>1</v>
      </c>
      <c r="B8" s="2" t="s">
        <v>59</v>
      </c>
      <c r="C8" s="5">
        <v>43773</v>
      </c>
      <c r="D8" s="29" t="s">
        <v>44</v>
      </c>
      <c r="E8" s="28" t="s">
        <v>16</v>
      </c>
      <c r="F8" s="40"/>
      <c r="G8" s="40"/>
      <c r="H8" s="2"/>
      <c r="I8" s="28"/>
      <c r="J8" s="28"/>
      <c r="K8" s="28" t="s">
        <v>54</v>
      </c>
      <c r="L8" s="33">
        <v>0</v>
      </c>
      <c r="M8" s="58">
        <f t="shared" ca="1" si="1"/>
        <v>0</v>
      </c>
      <c r="N8" s="45">
        <f>IFERROR(VLOOKUP(REFAFFAIRE,Infos!$B$6:$G$985,6,0),"")</f>
        <v>28.67</v>
      </c>
      <c r="O8" s="56">
        <f t="shared" si="2"/>
        <v>0</v>
      </c>
      <c r="P8" s="45">
        <f t="shared" ca="1" si="0"/>
        <v>0</v>
      </c>
      <c r="Q8" s="3"/>
    </row>
    <row r="9" spans="1:17" ht="18" customHeight="1">
      <c r="A9" s="35">
        <v>1</v>
      </c>
      <c r="B9" s="2" t="s">
        <v>49</v>
      </c>
      <c r="C9" s="5">
        <v>43774</v>
      </c>
      <c r="D9" s="29" t="s">
        <v>33</v>
      </c>
      <c r="E9" s="28" t="s">
        <v>18</v>
      </c>
      <c r="F9" s="40"/>
      <c r="G9" s="40"/>
      <c r="H9" s="2"/>
      <c r="I9" s="28"/>
      <c r="J9" s="28"/>
      <c r="K9" s="28" t="s">
        <v>123</v>
      </c>
      <c r="L9" s="33">
        <v>0</v>
      </c>
      <c r="M9" s="58">
        <f t="shared" ca="1" si="1"/>
        <v>110</v>
      </c>
      <c r="N9" s="45">
        <f>IFERROR(VLOOKUP(REFAFFAIRE,Infos!$B$6:$G$985,6,0),"")</f>
        <v>33</v>
      </c>
      <c r="O9" s="56">
        <f t="shared" si="2"/>
        <v>0</v>
      </c>
      <c r="P9" s="45">
        <f t="shared" ca="1" si="0"/>
        <v>110</v>
      </c>
    </row>
    <row r="10" spans="1:17" ht="18" customHeight="1">
      <c r="A10" s="35">
        <v>1</v>
      </c>
      <c r="B10" s="2" t="s">
        <v>60</v>
      </c>
      <c r="C10" s="5">
        <v>43774</v>
      </c>
      <c r="D10" s="29" t="s">
        <v>33</v>
      </c>
      <c r="E10" s="28" t="s">
        <v>18</v>
      </c>
      <c r="F10" s="40"/>
      <c r="G10" s="40"/>
      <c r="H10" s="2"/>
      <c r="I10" s="28"/>
      <c r="J10" s="28"/>
      <c r="K10" s="28" t="s">
        <v>123</v>
      </c>
      <c r="L10" s="33">
        <v>0</v>
      </c>
      <c r="M10" s="58">
        <f t="shared" ca="1" si="1"/>
        <v>110</v>
      </c>
      <c r="N10" s="45">
        <f>IFERROR(VLOOKUP(REFAFFAIRE,Infos!$B$6:$G$985,6,0),"")</f>
        <v>33</v>
      </c>
      <c r="O10" s="56">
        <f t="shared" si="2"/>
        <v>0</v>
      </c>
      <c r="P10" s="45">
        <f t="shared" ca="1" si="0"/>
        <v>110</v>
      </c>
    </row>
    <row r="11" spans="1:17" ht="18" customHeight="1">
      <c r="A11" s="35">
        <v>1</v>
      </c>
      <c r="B11" s="2" t="s">
        <v>50</v>
      </c>
      <c r="C11" s="5">
        <v>43774</v>
      </c>
      <c r="D11" s="29" t="s">
        <v>31</v>
      </c>
      <c r="E11" s="28" t="s">
        <v>21</v>
      </c>
      <c r="F11" s="40"/>
      <c r="G11" s="40"/>
      <c r="H11" s="2"/>
      <c r="I11" s="28"/>
      <c r="J11" s="28"/>
      <c r="K11" s="28" t="s">
        <v>54</v>
      </c>
      <c r="L11" s="33">
        <v>0</v>
      </c>
      <c r="M11" s="58">
        <f t="shared" ca="1" si="1"/>
        <v>55</v>
      </c>
      <c r="N11" s="45">
        <f>IFERROR(VLOOKUP(REFAFFAIRE,Infos!$B$6:$G$985,6,0),"")</f>
        <v>30</v>
      </c>
      <c r="O11" s="56">
        <f t="shared" si="2"/>
        <v>0</v>
      </c>
      <c r="P11" s="45">
        <f t="shared" ca="1" si="0"/>
        <v>55</v>
      </c>
    </row>
    <row r="12" spans="1:17" ht="18" customHeight="1">
      <c r="A12" s="35">
        <v>1</v>
      </c>
      <c r="B12" s="2" t="s">
        <v>61</v>
      </c>
      <c r="C12" s="5">
        <v>43774</v>
      </c>
      <c r="D12" s="29" t="s">
        <v>42</v>
      </c>
      <c r="E12" s="28" t="s">
        <v>51</v>
      </c>
      <c r="F12" s="40"/>
      <c r="G12" s="40"/>
      <c r="H12" s="2"/>
      <c r="I12" s="28"/>
      <c r="J12" s="28"/>
      <c r="K12" s="28" t="s">
        <v>124</v>
      </c>
      <c r="L12" s="33">
        <v>3</v>
      </c>
      <c r="M12" s="58">
        <f ca="1">Montant(E12,K12)</f>
        <v>140</v>
      </c>
      <c r="N12" s="45">
        <f>IFERROR(VLOOKUP(REFAFFAIRE,Infos!$B$6:$G$985,6,0),"")</f>
        <v>0</v>
      </c>
      <c r="O12" s="56">
        <f t="shared" si="2"/>
        <v>0</v>
      </c>
      <c r="P12" s="45">
        <f t="shared" ca="1" si="0"/>
        <v>140</v>
      </c>
    </row>
    <row r="13" spans="1:17" ht="18" customHeight="1">
      <c r="A13" s="35">
        <v>1</v>
      </c>
      <c r="B13" s="2" t="s">
        <v>64</v>
      </c>
      <c r="C13" s="5">
        <v>43773</v>
      </c>
      <c r="D13" s="29" t="s">
        <v>37</v>
      </c>
      <c r="E13" s="28" t="s">
        <v>26</v>
      </c>
      <c r="F13" s="40"/>
      <c r="G13" s="40"/>
      <c r="H13" s="2"/>
      <c r="I13" s="28"/>
      <c r="J13" s="28"/>
      <c r="K13" s="28" t="s">
        <v>54</v>
      </c>
      <c r="L13" s="33">
        <v>2</v>
      </c>
      <c r="M13" s="58">
        <f t="shared" ca="1" si="1"/>
        <v>0</v>
      </c>
      <c r="N13" s="45">
        <f>IFERROR(VLOOKUP(REFAFFAIRE,Infos!$B$6:$G$985,6,0),"")</f>
        <v>62</v>
      </c>
      <c r="O13" s="56">
        <f t="shared" ref="O13:O14" si="3">IFERROR(N13*L13,"")</f>
        <v>124</v>
      </c>
      <c r="P13" s="45">
        <f t="shared" ref="P13:P14" ca="1" si="4">IFERROR(M13+(O13/2),"")</f>
        <v>62</v>
      </c>
    </row>
    <row r="14" spans="1:17" ht="18" customHeight="1">
      <c r="A14" s="35">
        <v>1</v>
      </c>
      <c r="B14" s="2" t="s">
        <v>62</v>
      </c>
      <c r="C14" s="5">
        <v>43773</v>
      </c>
      <c r="D14" s="29" t="s">
        <v>33</v>
      </c>
      <c r="E14" s="28" t="s">
        <v>18</v>
      </c>
      <c r="F14" s="40"/>
      <c r="G14" s="40"/>
      <c r="H14" s="2"/>
      <c r="I14" s="28"/>
      <c r="J14" s="28"/>
      <c r="K14" s="28" t="s">
        <v>123</v>
      </c>
      <c r="L14" s="33">
        <v>0</v>
      </c>
      <c r="M14" s="58">
        <f t="shared" ca="1" si="1"/>
        <v>110</v>
      </c>
      <c r="N14" s="45">
        <f>IFERROR(VLOOKUP(REFAFFAIRE,Infos!$B$6:$G$985,6,0),"")</f>
        <v>33</v>
      </c>
      <c r="O14" s="56">
        <f t="shared" si="3"/>
        <v>0</v>
      </c>
      <c r="P14" s="45">
        <f t="shared" ca="1" si="4"/>
        <v>110</v>
      </c>
    </row>
  </sheetData>
  <autoFilter ref="A4:P4" xr:uid="{00000000-0009-0000-0000-000001000000}"/>
  <conditionalFormatting sqref="F4">
    <cfRule type="cellIs" dxfId="2" priority="13" operator="equal">
      <formula>"AUTRE"</formula>
    </cfRule>
  </conditionalFormatting>
  <conditionalFormatting sqref="L4">
    <cfRule type="cellIs" dxfId="1" priority="12" operator="equal">
      <formula>0</formula>
    </cfRule>
  </conditionalFormatting>
  <conditionalFormatting sqref="O4:P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Infos</vt:lpstr>
      <vt:lpstr>Détail production</vt:lpstr>
      <vt:lpstr>REFAFFAIRE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Dupuy</dc:creator>
  <cp:lastModifiedBy>James</cp:lastModifiedBy>
  <dcterms:created xsi:type="dcterms:W3CDTF">2019-11-06T08:56:28Z</dcterms:created>
  <dcterms:modified xsi:type="dcterms:W3CDTF">2019-11-12T16:01:25Z</dcterms:modified>
</cp:coreProperties>
</file>