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Nombre de retard" sheetId="1" r:id="rId1"/>
    <sheet name="Tx Ponctualité" sheetId="3" r:id="rId2"/>
  </sheets>
  <calcPr calcId="125725"/>
</workbook>
</file>

<file path=xl/calcChain.xml><?xml version="1.0" encoding="utf-8"?>
<calcChain xmlns="http://schemas.openxmlformats.org/spreadsheetml/2006/main">
  <c r="Q27" i="1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6"/>
  <c r="Q5"/>
  <c r="Q4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E6" i="3" l="1"/>
  <c r="E7"/>
  <c r="E8"/>
  <c r="E9"/>
  <c r="E10"/>
  <c r="E5"/>
  <c r="O27" i="1"/>
  <c r="O26"/>
  <c r="O25"/>
  <c r="O24"/>
  <c r="O23"/>
  <c r="O22"/>
  <c r="O21"/>
  <c r="O20"/>
  <c r="O19"/>
  <c r="O18"/>
  <c r="O17"/>
  <c r="O16"/>
  <c r="O15"/>
  <c r="C10" i="3" s="1"/>
  <c r="O14" i="1"/>
  <c r="C9" i="3" s="1"/>
  <c r="O13" i="1"/>
  <c r="C8" i="3" s="1"/>
  <c r="O12" i="1"/>
  <c r="C7" i="3" s="1"/>
  <c r="O11" i="1"/>
  <c r="O10"/>
  <c r="O9"/>
  <c r="O8"/>
  <c r="O7"/>
  <c r="O6"/>
  <c r="O5"/>
  <c r="C6" i="3" s="1"/>
  <c r="O4" i="1"/>
  <c r="C5" i="3" s="1"/>
</calcChain>
</file>

<file path=xl/sharedStrings.xml><?xml version="1.0" encoding="utf-8"?>
<sst xmlns="http://schemas.openxmlformats.org/spreadsheetml/2006/main" count="53" uniqueCount="21">
  <si>
    <t>Nombre de livraison</t>
  </si>
  <si>
    <t>SEMAINE</t>
  </si>
  <si>
    <t>Lu</t>
  </si>
  <si>
    <t>Ma</t>
  </si>
  <si>
    <t>Me</t>
  </si>
  <si>
    <t>Je</t>
  </si>
  <si>
    <t>Ve</t>
  </si>
  <si>
    <t>Sa</t>
  </si>
  <si>
    <t>X</t>
  </si>
  <si>
    <t>Nombre de retard (&gt;30min)</t>
  </si>
  <si>
    <t>Y</t>
  </si>
  <si>
    <t>A</t>
  </si>
  <si>
    <t>B</t>
  </si>
  <si>
    <t>C</t>
  </si>
  <si>
    <t>D</t>
  </si>
  <si>
    <t>Taux de ponctualité</t>
  </si>
  <si>
    <t>HORAIRES LIVRAISON PREVUS</t>
  </si>
  <si>
    <t>HORAIRES LIVRAISON REALISES</t>
  </si>
  <si>
    <t>VILLE</t>
  </si>
  <si>
    <t>Nombre de livraisons</t>
  </si>
  <si>
    <t>Nombre de conforme (retard &lt;=30min)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</si>
</sst>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9">
    <xf numFmtId="0" fontId="0" fillId="0" borderId="0" xfId="0"/>
    <xf numFmtId="0" fontId="2" fillId="5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2" borderId="23" xfId="0" applyFont="1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0" fillId="2" borderId="16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20" fontId="3" fillId="0" borderId="11" xfId="0" applyNumberFormat="1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20" fontId="3" fillId="0" borderId="19" xfId="0" applyNumberFormat="1" applyFont="1" applyFill="1" applyBorder="1" applyAlignment="1">
      <alignment horizontal="center"/>
    </xf>
    <xf numFmtId="20" fontId="3" fillId="0" borderId="18" xfId="0" applyNumberFormat="1" applyFont="1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0" borderId="0" xfId="0" applyAlignment="1">
      <alignment vertical="center" wrapText="1"/>
    </xf>
    <xf numFmtId="0" fontId="0" fillId="2" borderId="36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6" borderId="14" xfId="0" applyFont="1" applyFill="1" applyBorder="1" applyAlignment="1">
      <alignment horizontal="center"/>
    </xf>
    <xf numFmtId="9" fontId="3" fillId="6" borderId="38" xfId="1" applyFont="1" applyFill="1" applyBorder="1" applyAlignment="1">
      <alignment horizontal="center"/>
    </xf>
    <xf numFmtId="0" fontId="3" fillId="6" borderId="32" xfId="0" applyFont="1" applyFill="1" applyBorder="1" applyAlignment="1">
      <alignment horizontal="center"/>
    </xf>
    <xf numFmtId="9" fontId="3" fillId="6" borderId="39" xfId="1" applyFont="1" applyFill="1" applyBorder="1" applyAlignment="1">
      <alignment horizontal="center"/>
    </xf>
    <xf numFmtId="0" fontId="3" fillId="6" borderId="21" xfId="0" applyFont="1" applyFill="1" applyBorder="1" applyAlignment="1">
      <alignment horizontal="center"/>
    </xf>
    <xf numFmtId="9" fontId="3" fillId="6" borderId="30" xfId="1" applyFont="1" applyFill="1" applyBorder="1" applyAlignment="1">
      <alignment horizontal="center"/>
    </xf>
    <xf numFmtId="0" fontId="3" fillId="6" borderId="22" xfId="0" applyFont="1" applyFill="1" applyBorder="1" applyAlignment="1">
      <alignment horizontal="center"/>
    </xf>
    <xf numFmtId="0" fontId="3" fillId="6" borderId="26" xfId="0" applyFont="1" applyFill="1" applyBorder="1" applyAlignment="1">
      <alignment horizontal="center"/>
    </xf>
    <xf numFmtId="20" fontId="0" fillId="2" borderId="36" xfId="0" applyNumberFormat="1" applyFill="1" applyBorder="1" applyAlignment="1">
      <alignment horizontal="center"/>
    </xf>
    <xf numFmtId="20" fontId="0" fillId="2" borderId="11" xfId="0" applyNumberFormat="1" applyFill="1" applyBorder="1" applyAlignment="1">
      <alignment horizontal="center"/>
    </xf>
    <xf numFmtId="20" fontId="3" fillId="0" borderId="13" xfId="0" applyNumberFormat="1" applyFont="1" applyFill="1" applyBorder="1" applyAlignment="1">
      <alignment horizontal="center"/>
    </xf>
    <xf numFmtId="20" fontId="0" fillId="2" borderId="44" xfId="0" applyNumberFormat="1" applyFill="1" applyBorder="1" applyAlignment="1">
      <alignment horizontal="center"/>
    </xf>
    <xf numFmtId="20" fontId="0" fillId="2" borderId="16" xfId="0" applyNumberFormat="1" applyFill="1" applyBorder="1" applyAlignment="1">
      <alignment horizontal="center"/>
    </xf>
    <xf numFmtId="20" fontId="0" fillId="2" borderId="37" xfId="0" applyNumberFormat="1" applyFont="1" applyFill="1" applyBorder="1" applyAlignment="1">
      <alignment horizontal="center"/>
    </xf>
    <xf numFmtId="20" fontId="0" fillId="2" borderId="15" xfId="0" applyNumberFormat="1" applyFont="1" applyFill="1" applyBorder="1" applyAlignment="1">
      <alignment horizontal="center"/>
    </xf>
    <xf numFmtId="20" fontId="3" fillId="0" borderId="29" xfId="0" applyNumberFormat="1" applyFont="1" applyFill="1" applyBorder="1" applyAlignment="1">
      <alignment horizontal="center"/>
    </xf>
    <xf numFmtId="20" fontId="3" fillId="0" borderId="15" xfId="0" applyNumberFormat="1" applyFont="1" applyFill="1" applyBorder="1" applyAlignment="1">
      <alignment horizontal="center"/>
    </xf>
    <xf numFmtId="20" fontId="0" fillId="2" borderId="36" xfId="0" applyNumberFormat="1" applyFont="1" applyFill="1" applyBorder="1" applyAlignment="1">
      <alignment horizontal="center"/>
    </xf>
    <xf numFmtId="20" fontId="0" fillId="2" borderId="11" xfId="0" applyNumberFormat="1" applyFont="1" applyFill="1" applyBorder="1" applyAlignment="1">
      <alignment horizontal="center"/>
    </xf>
    <xf numFmtId="20" fontId="3" fillId="0" borderId="27" xfId="0" applyNumberFormat="1" applyFont="1" applyFill="1" applyBorder="1" applyAlignment="1">
      <alignment horizontal="center"/>
    </xf>
    <xf numFmtId="20" fontId="0" fillId="2" borderId="44" xfId="0" applyNumberFormat="1" applyFont="1" applyFill="1" applyBorder="1" applyAlignment="1">
      <alignment horizontal="center"/>
    </xf>
    <xf numFmtId="20" fontId="0" fillId="2" borderId="16" xfId="0" applyNumberFormat="1" applyFont="1" applyFill="1" applyBorder="1" applyAlignment="1">
      <alignment horizontal="center"/>
    </xf>
    <xf numFmtId="20" fontId="3" fillId="0" borderId="16" xfId="0" applyNumberFormat="1" applyFont="1" applyFill="1" applyBorder="1" applyAlignment="1">
      <alignment horizontal="center"/>
    </xf>
    <xf numFmtId="20" fontId="0" fillId="2" borderId="19" xfId="0" applyNumberFormat="1" applyFill="1" applyBorder="1" applyAlignment="1">
      <alignment horizontal="center"/>
    </xf>
    <xf numFmtId="20" fontId="0" fillId="2" borderId="28" xfId="0" applyNumberFormat="1" applyFill="1" applyBorder="1" applyAlignment="1">
      <alignment horizontal="center"/>
    </xf>
    <xf numFmtId="20" fontId="0" fillId="2" borderId="15" xfId="0" applyNumberFormat="1" applyFill="1" applyBorder="1" applyAlignment="1">
      <alignment horizontal="center"/>
    </xf>
    <xf numFmtId="20" fontId="0" fillId="2" borderId="27" xfId="0" applyNumberFormat="1" applyFill="1" applyBorder="1" applyAlignment="1">
      <alignment horizontal="center"/>
    </xf>
    <xf numFmtId="0" fontId="0" fillId="0" borderId="40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41" xfId="0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wrapText="1"/>
    </xf>
    <xf numFmtId="0" fontId="4" fillId="4" borderId="10" xfId="0" applyFont="1" applyFill="1" applyBorder="1" applyAlignment="1">
      <alignment horizont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27"/>
  <sheetViews>
    <sheetView tabSelected="1" workbookViewId="0">
      <selection activeCell="P4" sqref="P4"/>
    </sheetView>
  </sheetViews>
  <sheetFormatPr defaultColWidth="9.140625" defaultRowHeight="15"/>
  <cols>
    <col min="2" max="2" width="26.42578125" bestFit="1" customWidth="1"/>
    <col min="15" max="15" width="12.28515625" style="51" customWidth="1"/>
    <col min="16" max="16" width="22.28515625" style="51" bestFit="1" customWidth="1"/>
    <col min="17" max="17" width="18.85546875" style="51" bestFit="1" customWidth="1"/>
  </cols>
  <sheetData>
    <row r="1" spans="1:24" ht="15.75" thickBot="1"/>
    <row r="2" spans="1:24" ht="15.75" customHeight="1" thickBot="1">
      <c r="C2" s="91" t="s">
        <v>16</v>
      </c>
      <c r="D2" s="92"/>
      <c r="E2" s="92"/>
      <c r="F2" s="92"/>
      <c r="G2" s="92"/>
      <c r="H2" s="93"/>
      <c r="I2" s="94" t="s">
        <v>17</v>
      </c>
      <c r="J2" s="95"/>
      <c r="K2" s="95"/>
      <c r="L2" s="95"/>
      <c r="M2" s="95"/>
      <c r="N2" s="96"/>
      <c r="O2" s="97" t="s">
        <v>19</v>
      </c>
      <c r="P2" s="97" t="s">
        <v>20</v>
      </c>
      <c r="Q2" s="97" t="s">
        <v>9</v>
      </c>
    </row>
    <row r="3" spans="1:24" ht="15.75" customHeight="1" thickBot="1">
      <c r="A3" s="1" t="s">
        <v>1</v>
      </c>
      <c r="B3" s="1" t="s">
        <v>18</v>
      </c>
      <c r="C3" s="2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7</v>
      </c>
      <c r="I3" s="5" t="s">
        <v>2</v>
      </c>
      <c r="J3" s="6" t="s">
        <v>3</v>
      </c>
      <c r="K3" s="6" t="s">
        <v>4</v>
      </c>
      <c r="L3" s="6" t="s">
        <v>5</v>
      </c>
      <c r="M3" s="6" t="s">
        <v>6</v>
      </c>
      <c r="N3" s="7" t="s">
        <v>7</v>
      </c>
      <c r="O3" s="98"/>
      <c r="P3" s="98"/>
      <c r="Q3" s="98"/>
    </row>
    <row r="4" spans="1:24">
      <c r="A4" s="86">
        <v>18</v>
      </c>
      <c r="B4" s="46" t="s">
        <v>8</v>
      </c>
      <c r="C4" s="60">
        <v>0.41666666666666669</v>
      </c>
      <c r="D4" s="8"/>
      <c r="E4" s="8"/>
      <c r="F4" s="61">
        <v>0.41666666666666669</v>
      </c>
      <c r="G4" s="8"/>
      <c r="H4" s="9"/>
      <c r="I4" s="62">
        <v>0.4375</v>
      </c>
      <c r="J4" s="11"/>
      <c r="K4" s="11"/>
      <c r="L4" s="33">
        <v>0.41666666666666669</v>
      </c>
      <c r="M4" s="11"/>
      <c r="N4" s="12"/>
      <c r="O4" s="52">
        <f t="shared" ref="O4:O11" si="0">COUNTA(I4:N4)</f>
        <v>2</v>
      </c>
      <c r="P4" s="52">
        <f>IF(AND(C4="",I4=""),0,IF(I4-C4&lt;="00:30",1,0))+IF(AND(D4="",J4=""),0,IF(J4-D4&lt;="00:30",1,0))+IF(AND(E4="",K4=""),0,IF(K4-E4&lt;="00:30",1,0))+IF(AND(F4="",L4=""),0,IF(L4-F4&lt;="00:30",1,0))+IF(AND(G4="",M4=""),0,IF(M4-G4&lt;="00:30",1,0))+IF(AND(H4="",N4=""),0,IF(N4-H4&lt;="00:30",1,0))</f>
        <v>2</v>
      </c>
      <c r="Q4" s="52">
        <f>IF(AND(C4="",I4=""),0,IF(I4-C4&gt;"00:30",1,0))+IF(AND(D4="",J4=""),0,IF(J4-D4&gt;"00:30",1,0))+IF(AND(E4="",K4=""),0,IF(K4-E4&gt;"00:30",1,0))+IF(AND(F4="",L4=""),0,IF(L4-F4&gt;"00:30",1,0))+IF(AND(G4="",M4=""),0,IF(M4-G4&gt;"00:30",1,0))+IF(AND(H4="",N4=""),0,IF(N4-H4&gt;"00:30",1,0))</f>
        <v>0</v>
      </c>
      <c r="S4" s="51"/>
      <c r="T4" s="51"/>
      <c r="U4" s="51"/>
      <c r="V4" s="51"/>
      <c r="W4" s="51"/>
      <c r="X4" s="51"/>
    </row>
    <row r="5" spans="1:24" ht="15.75" thickBot="1">
      <c r="A5" s="87"/>
      <c r="B5" s="48" t="s">
        <v>10</v>
      </c>
      <c r="C5" s="63">
        <v>0.375</v>
      </c>
      <c r="D5" s="13"/>
      <c r="E5" s="13"/>
      <c r="F5" s="13"/>
      <c r="G5" s="64">
        <v>0.39583333333333331</v>
      </c>
      <c r="H5" s="14"/>
      <c r="I5" s="36">
        <v>0.375</v>
      </c>
      <c r="J5" s="16"/>
      <c r="K5" s="16"/>
      <c r="L5" s="16"/>
      <c r="M5" s="35">
        <v>0.36805555555555558</v>
      </c>
      <c r="N5" s="17"/>
      <c r="O5" s="56">
        <f t="shared" si="0"/>
        <v>2</v>
      </c>
      <c r="P5" s="56">
        <f>IF(AND(C5="",I5=""),0,IF(I5-C5&lt;="00:30",1,0))+IF(AND(D5="",J5=""),0,IF(J5-D5&lt;="00:30",1,0))+IF(AND(E5="",K5=""),0,IF(K5-E5&lt;="00:30",1,0))+IF(AND(F5="",L5=""),0,IF(L5-F5&lt;="00:30",1,0))+IF(AND(G5="",M5=""),0,IF(M5-G5&lt;="00:30",1,0))+IF(AND(H5="",N5=""),0,IF(N5-H5&lt;="00:30",1,0))</f>
        <v>2</v>
      </c>
      <c r="Q5" s="56">
        <f t="shared" ref="Q5:Q27" si="1">IF(AND(C5="",I5=""),0,IF(I5-C5&gt;"00:30",1,0))+IF(AND(D5="",J5=""),0,IF(J5-D5&gt;"00:30",1,0))+IF(AND(E5="",K5=""),0,IF(K5-E5&gt;"00:30",1,0))+IF(AND(F5="",L5=""),0,IF(L5-F5&gt;"00:30",1,0))+IF(AND(G5="",M5=""),0,IF(M5-G5&gt;"00:30",1,0))+IF(AND(H5="",N5=""),0,IF(N5-H5&gt;"00:30",1,0))</f>
        <v>0</v>
      </c>
    </row>
    <row r="6" spans="1:24">
      <c r="A6" s="79">
        <v>19</v>
      </c>
      <c r="B6" s="46" t="s">
        <v>8</v>
      </c>
      <c r="C6" s="60">
        <v>0.41666666666666669</v>
      </c>
      <c r="D6" s="8"/>
      <c r="E6" s="8"/>
      <c r="F6" s="61">
        <v>0.41666666666666669</v>
      </c>
      <c r="G6" s="8"/>
      <c r="H6" s="9"/>
      <c r="I6" s="62">
        <v>0.44791666666666669</v>
      </c>
      <c r="J6" s="11"/>
      <c r="K6" s="11"/>
      <c r="L6" s="33">
        <v>0.41666666666666669</v>
      </c>
      <c r="M6" s="11"/>
      <c r="N6" s="12"/>
      <c r="O6" s="52">
        <f t="shared" si="0"/>
        <v>2</v>
      </c>
      <c r="P6" s="52">
        <f>IF(AND(C6="",I6=""),0,IF(I6-C6&lt;="00:30",1,0))+IF(AND(D6="",J6=""),0,IF(J6-D6&lt;="00:30",1,0))+IF(AND(E6="",K6=""),0,IF(K6-E6&lt;="00:30",1,0))+IF(AND(F6="",L6=""),0,IF(L6-F6&lt;="00:30",1,0))+IF(AND(G6="",M6=""),0,IF(M6-G6&lt;="00:30",1,0))+IF(AND(H6="",N6=""),0,IF(N6-H6&lt;="00:30",1,0))</f>
        <v>2</v>
      </c>
      <c r="Q6" s="52">
        <f t="shared" si="1"/>
        <v>0</v>
      </c>
    </row>
    <row r="7" spans="1:24" ht="15.75" thickBot="1">
      <c r="A7" s="81"/>
      <c r="B7" s="48" t="s">
        <v>10</v>
      </c>
      <c r="C7" s="65">
        <v>0.375</v>
      </c>
      <c r="D7" s="18"/>
      <c r="E7" s="18"/>
      <c r="F7" s="18"/>
      <c r="G7" s="66">
        <v>0.39583333333333331</v>
      </c>
      <c r="H7" s="19"/>
      <c r="I7" s="67">
        <v>0.375</v>
      </c>
      <c r="J7" s="23"/>
      <c r="K7" s="23"/>
      <c r="L7" s="23"/>
      <c r="M7" s="68">
        <v>0.39583333333333331</v>
      </c>
      <c r="N7" s="24"/>
      <c r="O7" s="56">
        <f t="shared" si="0"/>
        <v>2</v>
      </c>
      <c r="P7" s="56">
        <f>IF(AND(C7="",I7=""),0,IF(I7-C7&lt;="00:30",1,0))+IF(AND(D7="",J7=""),0,IF(J7-D7&lt;="00:30",1,0))+IF(AND(E7="",K7=""),0,IF(K7-E7&lt;="00:30",1,0))+IF(AND(F7="",L7=""),0,IF(L7-F7&lt;="00:30",1,0))+IF(AND(G7="",M7=""),0,IF(M7-G7&lt;="00:30",1,0))+IF(AND(H7="",N7=""),0,IF(N7-H7&lt;="00:30",1,0))</f>
        <v>2</v>
      </c>
      <c r="Q7" s="56">
        <f t="shared" si="1"/>
        <v>0</v>
      </c>
    </row>
    <row r="8" spans="1:24">
      <c r="A8" s="88">
        <v>20</v>
      </c>
      <c r="B8" s="50" t="s">
        <v>8</v>
      </c>
      <c r="C8" s="69">
        <v>0.41666666666666669</v>
      </c>
      <c r="D8" s="25"/>
      <c r="E8" s="25"/>
      <c r="F8" s="70">
        <v>0.41666666666666669</v>
      </c>
      <c r="G8" s="25"/>
      <c r="H8" s="26"/>
      <c r="I8" s="71">
        <v>0.41666666666666669</v>
      </c>
      <c r="J8" s="27"/>
      <c r="K8" s="27"/>
      <c r="L8" s="71">
        <v>0.41666666666666669</v>
      </c>
      <c r="M8" s="27"/>
      <c r="N8" s="28"/>
      <c r="O8" s="58">
        <f t="shared" si="0"/>
        <v>2</v>
      </c>
      <c r="P8" s="52">
        <f>IF(AND(C8="",I8=""),0,IF(I8-C8&lt;="00:30",1,0))+IF(AND(D8="",J8=""),0,IF(J8-D8&lt;="00:30",1,0))+IF(AND(E8="",K8=""),0,IF(K8-E8&lt;="00:30",1,0))+IF(AND(F8="",L8=""),0,IF(L8-F8&lt;="00:30",1,0))+IF(AND(G8="",M8=""),0,IF(M8-G8&lt;="00:30",1,0))+IF(AND(H8="",N8=""),0,IF(N8-H8&lt;="00:30",1,0))</f>
        <v>2</v>
      </c>
      <c r="Q8" s="52">
        <f t="shared" si="1"/>
        <v>0</v>
      </c>
    </row>
    <row r="9" spans="1:24" ht="15.75" thickBot="1">
      <c r="A9" s="89"/>
      <c r="B9" s="48" t="s">
        <v>10</v>
      </c>
      <c r="C9" s="72">
        <v>0.375</v>
      </c>
      <c r="D9" s="29"/>
      <c r="E9" s="29"/>
      <c r="F9" s="29"/>
      <c r="G9" s="73">
        <v>0.39583333333333331</v>
      </c>
      <c r="H9" s="30"/>
      <c r="I9" s="74">
        <v>0.375</v>
      </c>
      <c r="J9" s="31"/>
      <c r="K9" s="31"/>
      <c r="L9" s="31"/>
      <c r="M9" s="74">
        <v>0.47916666666666669</v>
      </c>
      <c r="N9" s="32"/>
      <c r="O9" s="56">
        <f t="shared" si="0"/>
        <v>2</v>
      </c>
      <c r="P9" s="56">
        <f>IF(AND(C9="",I9=""),0,IF(I9-C9&lt;="00:30",1,0))+IF(AND(D9="",J9=""),0,IF(J9-D9&lt;="00:30",1,0))+IF(AND(E9="",K9=""),0,IF(K9-E9&lt;="00:30",1,0))+IF(AND(F9="",L9=""),0,IF(L9-F9&lt;="00:30",1,0))+IF(AND(G9="",M9=""),0,IF(M9-G9&lt;="00:30",1,0))+IF(AND(H9="",N9=""),0,IF(N9-H9&lt;="00:30",1,0))</f>
        <v>2</v>
      </c>
      <c r="Q9" s="56">
        <f t="shared" si="1"/>
        <v>0</v>
      </c>
    </row>
    <row r="10" spans="1:24">
      <c r="A10" s="88">
        <v>21</v>
      </c>
      <c r="B10" s="50" t="s">
        <v>8</v>
      </c>
      <c r="C10" s="69">
        <v>0.41666666666666669</v>
      </c>
      <c r="D10" s="25"/>
      <c r="E10" s="25"/>
      <c r="F10" s="70">
        <v>0.41666666666666669</v>
      </c>
      <c r="G10" s="25"/>
      <c r="H10" s="26"/>
      <c r="I10" s="33">
        <v>0.41666666666666669</v>
      </c>
      <c r="J10" s="11"/>
      <c r="K10" s="11"/>
      <c r="L10" s="33">
        <v>0.41666666666666669</v>
      </c>
      <c r="M10" s="11"/>
      <c r="N10" s="12"/>
      <c r="O10" s="58">
        <f t="shared" si="0"/>
        <v>2</v>
      </c>
      <c r="P10" s="52">
        <f>IF(AND(C10="",I10=""),0,IF(I10-C10&lt;="00:30",1,0))+IF(AND(D10="",J10=""),0,IF(J10-D10&lt;="00:30",1,0))+IF(AND(E10="",K10=""),0,IF(K10-E10&lt;="00:30",1,0))+IF(AND(F10="",L10=""),0,IF(L10-F10&lt;="00:30",1,0))+IF(AND(G10="",M10=""),0,IF(M10-G10&lt;="00:30",1,0))+IF(AND(H10="",N10=""),0,IF(N10-H10&lt;="00:30",1,0))</f>
        <v>2</v>
      </c>
      <c r="Q10" s="52">
        <f t="shared" si="1"/>
        <v>0</v>
      </c>
    </row>
    <row r="11" spans="1:24" ht="15.75" thickBot="1">
      <c r="A11" s="89"/>
      <c r="B11" s="48" t="s">
        <v>10</v>
      </c>
      <c r="C11" s="72">
        <v>0.375</v>
      </c>
      <c r="D11" s="29"/>
      <c r="E11" s="29"/>
      <c r="F11" s="29"/>
      <c r="G11" s="73">
        <v>0.39583333333333331</v>
      </c>
      <c r="H11" s="30"/>
      <c r="I11" s="74">
        <v>0.3923611111111111</v>
      </c>
      <c r="J11" s="31"/>
      <c r="K11" s="31"/>
      <c r="L11" s="31"/>
      <c r="M11" s="74">
        <v>0.39583333333333331</v>
      </c>
      <c r="N11" s="32"/>
      <c r="O11" s="56">
        <f t="shared" si="0"/>
        <v>2</v>
      </c>
      <c r="P11" s="56">
        <f>IF(AND(C11="",I11=""),0,IF(I11-C11&lt;="00:30",1,0))+IF(AND(D11="",J11=""),0,IF(J11-D11&lt;="00:30",1,0))+IF(AND(E11="",K11=""),0,IF(K11-E11&lt;="00:30",1,0))+IF(AND(F11="",L11=""),0,IF(L11-F11&lt;="00:30",1,0))+IF(AND(G11="",M11=""),0,IF(M11-G11&lt;="00:30",1,0))+IF(AND(H11="",N11=""),0,IF(N11-H11&lt;="00:30",1,0))</f>
        <v>2</v>
      </c>
      <c r="Q11" s="56">
        <f t="shared" si="1"/>
        <v>0</v>
      </c>
    </row>
    <row r="12" spans="1:24">
      <c r="A12" s="83">
        <v>18</v>
      </c>
      <c r="B12" s="46" t="s">
        <v>11</v>
      </c>
      <c r="C12" s="43"/>
      <c r="D12" s="8"/>
      <c r="E12" s="61">
        <v>0.4375</v>
      </c>
      <c r="F12" s="8"/>
      <c r="G12" s="61">
        <v>0.4375</v>
      </c>
      <c r="H12" s="9"/>
      <c r="I12" s="10"/>
      <c r="J12" s="33">
        <v>0.43055555555555558</v>
      </c>
      <c r="K12" s="33"/>
      <c r="L12" s="11"/>
      <c r="M12" s="33">
        <v>0.3888888888888889</v>
      </c>
      <c r="N12" s="12"/>
      <c r="O12" s="52">
        <f>COUNTA(I12:N12)</f>
        <v>2</v>
      </c>
      <c r="P12" s="52">
        <f>IF(AND(C12="",I12=""),0,IF(I12-C12&lt;="00:30",1,0))+IF(AND(D12="",J12=""),0,IF(J12-D12&lt;="00:30",1,0))+IF(AND(E12="",K12=""),0,IF(K12-E12&lt;="00:30",1,0))+IF(AND(F12="",L12=""),0,IF(L12-F12&lt;="00:30",1,0))+IF(AND(G12="",M12=""),0,IF(M12-G12&lt;="00:30",1,0))+IF(AND(H12="",N12=""),0,IF(N12-H12&lt;="00:30",1,0))</f>
        <v>3</v>
      </c>
      <c r="Q12" s="52">
        <f t="shared" si="1"/>
        <v>0</v>
      </c>
    </row>
    <row r="13" spans="1:24">
      <c r="A13" s="84"/>
      <c r="B13" s="47" t="s">
        <v>12</v>
      </c>
      <c r="C13" s="44"/>
      <c r="D13" s="75">
        <v>0.4375</v>
      </c>
      <c r="E13" s="21"/>
      <c r="F13" s="75">
        <v>0.4375</v>
      </c>
      <c r="G13" s="21"/>
      <c r="H13" s="34"/>
      <c r="I13" s="15"/>
      <c r="J13" s="35">
        <v>0.4375</v>
      </c>
      <c r="K13" s="16"/>
      <c r="L13" s="35">
        <v>0.4375</v>
      </c>
      <c r="M13" s="16"/>
      <c r="N13" s="17"/>
      <c r="O13" s="54">
        <f t="shared" ref="O13:O27" si="2">COUNTA(I13:N13)</f>
        <v>2</v>
      </c>
      <c r="P13" s="54">
        <f>IF(AND(C13="",I13=""),0,IF(I13-C13&lt;="00:30",1,0))+IF(AND(D13="",J13=""),0,IF(J13-D13&lt;="00:30",1,0))+IF(AND(E13="",K13=""),0,IF(K13-E13&lt;="00:30",1,0))+IF(AND(F13="",L13=""),0,IF(L13-F13&lt;="00:30",1,0))+IF(AND(G13="",M13=""),0,IF(M13-G13&lt;="00:30",1,0))+IF(AND(H13="",N13=""),0,IF(N13-H13&lt;="00:30",1,0))</f>
        <v>2</v>
      </c>
      <c r="Q13" s="54">
        <f t="shared" si="1"/>
        <v>0</v>
      </c>
    </row>
    <row r="14" spans="1:24">
      <c r="A14" s="84"/>
      <c r="B14" s="47" t="s">
        <v>13</v>
      </c>
      <c r="C14" s="76">
        <v>0.41666666666666669</v>
      </c>
      <c r="D14" s="21"/>
      <c r="E14" s="21"/>
      <c r="F14" s="75">
        <v>0.41666666666666669</v>
      </c>
      <c r="G14" s="75">
        <v>0.45833333333333331</v>
      </c>
      <c r="H14" s="34"/>
      <c r="I14" s="36">
        <v>0.43333333333333335</v>
      </c>
      <c r="J14" s="16"/>
      <c r="K14" s="16"/>
      <c r="L14" s="35">
        <v>0.44444444444444442</v>
      </c>
      <c r="M14" s="35">
        <v>0.43055555555555558</v>
      </c>
      <c r="N14" s="17"/>
      <c r="O14" s="54">
        <f t="shared" si="2"/>
        <v>3</v>
      </c>
      <c r="P14" s="54">
        <f t="shared" ref="P14:P15" si="3">IF(AND(C14="",I14=""),0,IF(I14-C14&lt;="00:30",1,0))+IF(AND(D14="",J14=""),0,IF(J14-D14&lt;="00:30",1,0))+IF(AND(E14="",K14=""),0,IF(K14-E14&lt;="00:30",1,0))+IF(AND(F14="",L14=""),0,IF(L14-F14&lt;="00:30",1,0))+IF(AND(G14="",M14=""),0,IF(M14-G14&lt;="00:30",1,0))+IF(AND(H14="",N14=""),0,IF(N14-H14&lt;="00:30",1,0))</f>
        <v>3</v>
      </c>
      <c r="Q14" s="54">
        <f t="shared" si="1"/>
        <v>0</v>
      </c>
    </row>
    <row r="15" spans="1:24" ht="15.75" thickBot="1">
      <c r="A15" s="90"/>
      <c r="B15" s="47" t="s">
        <v>14</v>
      </c>
      <c r="C15" s="44"/>
      <c r="D15" s="75">
        <v>0.4375</v>
      </c>
      <c r="E15" s="21"/>
      <c r="F15" s="75">
        <v>0.4375</v>
      </c>
      <c r="G15" s="37"/>
      <c r="H15" s="38"/>
      <c r="I15" s="22"/>
      <c r="J15" s="68">
        <v>0.39583333333333331</v>
      </c>
      <c r="K15" s="23"/>
      <c r="L15" s="68">
        <v>0.4375</v>
      </c>
      <c r="M15" s="23"/>
      <c r="N15" s="24"/>
      <c r="O15" s="59">
        <f t="shared" si="2"/>
        <v>2</v>
      </c>
      <c r="P15" s="54">
        <f t="shared" si="3"/>
        <v>2</v>
      </c>
      <c r="Q15" s="54">
        <f t="shared" si="1"/>
        <v>0</v>
      </c>
    </row>
    <row r="16" spans="1:24">
      <c r="A16" s="79">
        <v>19</v>
      </c>
      <c r="B16" s="46" t="s">
        <v>11</v>
      </c>
      <c r="C16" s="43"/>
      <c r="D16" s="8"/>
      <c r="E16" s="61">
        <v>0.4375</v>
      </c>
      <c r="F16" s="8"/>
      <c r="G16" s="61">
        <v>0.4375</v>
      </c>
      <c r="H16" s="9"/>
      <c r="I16" s="10"/>
      <c r="J16" s="33">
        <v>0.4375</v>
      </c>
      <c r="K16" s="33"/>
      <c r="L16" s="11"/>
      <c r="M16" s="33">
        <v>0.40625</v>
      </c>
      <c r="N16" s="12"/>
      <c r="O16" s="52">
        <f t="shared" si="2"/>
        <v>2</v>
      </c>
      <c r="P16" s="52">
        <f>IF(AND(C16="",I16=""),0,IF(I16-C16&lt;="00:30",1,0))+IF(AND(D16="",J16=""),0,IF(J16-D16&lt;="00:30",1,0))+IF(AND(E16="",K16=""),0,IF(K16-E16&lt;="00:30",1,0))+IF(AND(F16="",L16=""),0,IF(L16-F16&lt;="00:30",1,0))+IF(AND(G16="",M16=""),0,IF(M16-G16&lt;="00:30",1,0))+IF(AND(H16="",N16=""),0,IF(N16-H16&lt;="00:30",1,0))</f>
        <v>3</v>
      </c>
      <c r="Q16" s="52">
        <f t="shared" si="1"/>
        <v>0</v>
      </c>
    </row>
    <row r="17" spans="1:18">
      <c r="A17" s="80"/>
      <c r="B17" s="47" t="s">
        <v>12</v>
      </c>
      <c r="C17" s="44"/>
      <c r="D17" s="75">
        <v>0.4375</v>
      </c>
      <c r="E17" s="21"/>
      <c r="F17" s="75">
        <v>0.4375</v>
      </c>
      <c r="G17" s="21"/>
      <c r="H17" s="34"/>
      <c r="I17" s="15"/>
      <c r="J17" s="35">
        <v>0.4375</v>
      </c>
      <c r="K17" s="16"/>
      <c r="L17" s="35">
        <v>0.42708333333333331</v>
      </c>
      <c r="M17" s="16"/>
      <c r="N17" s="17"/>
      <c r="O17" s="54">
        <f t="shared" si="2"/>
        <v>2</v>
      </c>
      <c r="P17" s="54">
        <f>IF(AND(C17="",I17=""),0,IF(I17-C17&lt;="00:30",1,0))+IF(AND(D17="",J17=""),0,IF(J17-D17&lt;="00:30",1,0))+IF(AND(E17="",K17=""),0,IF(K17-E17&lt;="00:30",1,0))+IF(AND(F17="",L17=""),0,IF(L17-F17&lt;="00:30",1,0))+IF(AND(G17="",M17=""),0,IF(M17-G17&lt;="00:30",1,0))+IF(AND(H17="",N17=""),0,IF(N17-H17&lt;="00:30",1,0))</f>
        <v>2</v>
      </c>
      <c r="Q17" s="54">
        <f t="shared" si="1"/>
        <v>0</v>
      </c>
    </row>
    <row r="18" spans="1:18">
      <c r="A18" s="80"/>
      <c r="B18" s="47" t="s">
        <v>13</v>
      </c>
      <c r="C18" s="76">
        <v>0.41666666666666669</v>
      </c>
      <c r="D18" s="21"/>
      <c r="E18" s="21"/>
      <c r="F18" s="75">
        <v>0.41666666666666669</v>
      </c>
      <c r="G18" s="21"/>
      <c r="H18" s="34"/>
      <c r="I18" s="36">
        <v>0.44444444444444442</v>
      </c>
      <c r="J18" s="16"/>
      <c r="K18" s="16"/>
      <c r="L18" s="35">
        <v>0.4375</v>
      </c>
      <c r="M18" s="16"/>
      <c r="N18" s="17"/>
      <c r="O18" s="54">
        <f t="shared" si="2"/>
        <v>2</v>
      </c>
      <c r="P18" s="54">
        <f t="shared" ref="P18:P19" si="4">IF(AND(C18="",I18=""),0,IF(I18-C18&lt;="00:30",1,0))+IF(AND(D18="",J18=""),0,IF(J18-D18&lt;="00:30",1,0))+IF(AND(E18="",K18=""),0,IF(K18-E18&lt;="00:30",1,0))+IF(AND(F18="",L18=""),0,IF(L18-F18&lt;="00:30",1,0))+IF(AND(G18="",M18=""),0,IF(M18-G18&lt;="00:30",1,0))+IF(AND(H18="",N18=""),0,IF(N18-H18&lt;="00:30",1,0))</f>
        <v>2</v>
      </c>
      <c r="Q18" s="54">
        <f t="shared" si="1"/>
        <v>0</v>
      </c>
    </row>
    <row r="19" spans="1:18" ht="15.75" thickBot="1">
      <c r="A19" s="81"/>
      <c r="B19" s="47" t="s">
        <v>14</v>
      </c>
      <c r="C19" s="45"/>
      <c r="D19" s="77">
        <v>0.4375</v>
      </c>
      <c r="E19" s="39"/>
      <c r="F19" s="77">
        <v>0.4375</v>
      </c>
      <c r="G19" s="39"/>
      <c r="H19" s="40"/>
      <c r="I19" s="22"/>
      <c r="J19" s="68">
        <v>0.41666666666666669</v>
      </c>
      <c r="K19" s="23"/>
      <c r="L19" s="68">
        <v>0.44791666666666669</v>
      </c>
      <c r="M19" s="23"/>
      <c r="N19" s="24"/>
      <c r="O19" s="56">
        <f t="shared" si="2"/>
        <v>2</v>
      </c>
      <c r="P19" s="54">
        <f t="shared" si="4"/>
        <v>2</v>
      </c>
      <c r="Q19" s="54">
        <f t="shared" si="1"/>
        <v>0</v>
      </c>
    </row>
    <row r="20" spans="1:18">
      <c r="A20" s="82">
        <v>20</v>
      </c>
      <c r="B20" s="46" t="s">
        <v>11</v>
      </c>
      <c r="C20" s="49"/>
      <c r="D20" s="20"/>
      <c r="E20" s="78">
        <v>0.4375</v>
      </c>
      <c r="F20" s="20"/>
      <c r="G20" s="78">
        <v>0.4375</v>
      </c>
      <c r="H20" s="41"/>
      <c r="I20" s="10"/>
      <c r="J20" s="11"/>
      <c r="K20" s="33">
        <v>0.41666666666666669</v>
      </c>
      <c r="L20" s="11"/>
      <c r="M20" s="33">
        <v>0.41666666666666669</v>
      </c>
      <c r="N20" s="12"/>
      <c r="O20" s="52">
        <f t="shared" si="2"/>
        <v>2</v>
      </c>
      <c r="P20" s="52">
        <f>IF(AND(C20="",I20=""),0,IF(I20-C20&lt;="00:30",1,0))+IF(AND(D20="",J20=""),0,IF(J20-D20&lt;="00:30",1,0))+IF(AND(E20="",K20=""),0,IF(K20-E20&lt;="00:30",1,0))+IF(AND(F20="",L20=""),0,IF(L20-F20&lt;="00:30",1,0))+IF(AND(G20="",M20=""),0,IF(M20-G20&lt;="00:30",1,0))+IF(AND(H20="",N20=""),0,IF(N20-H20&lt;="00:30",1,0))</f>
        <v>2</v>
      </c>
      <c r="Q20" s="52">
        <f t="shared" si="1"/>
        <v>0</v>
      </c>
    </row>
    <row r="21" spans="1:18">
      <c r="A21" s="82"/>
      <c r="B21" s="47" t="s">
        <v>12</v>
      </c>
      <c r="C21" s="44"/>
      <c r="D21" s="75">
        <v>0.4375</v>
      </c>
      <c r="E21" s="21"/>
      <c r="F21" s="75">
        <v>0.4375</v>
      </c>
      <c r="G21" s="21"/>
      <c r="H21" s="34"/>
      <c r="I21" s="15"/>
      <c r="J21" s="35">
        <v>0.4375</v>
      </c>
      <c r="K21" s="16"/>
      <c r="L21" s="35">
        <v>0.45833333333333331</v>
      </c>
      <c r="M21" s="16"/>
      <c r="N21" s="17"/>
      <c r="O21" s="54">
        <f t="shared" si="2"/>
        <v>2</v>
      </c>
      <c r="P21" s="54">
        <f>IF(AND(C21="",I21=""),0,IF(I21-C21&lt;="00:30",1,0))+IF(AND(D21="",J21=""),0,IF(J21-D21&lt;="00:30",1,0))+IF(AND(E21="",K21=""),0,IF(K21-E21&lt;="00:30",1,0))+IF(AND(F21="",L21=""),0,IF(L21-F21&lt;="00:30",1,0))+IF(AND(G21="",M21=""),0,IF(M21-G21&lt;="00:30",1,0))+IF(AND(H21="",N21=""),0,IF(N21-H21&lt;="00:30",1,0))</f>
        <v>2</v>
      </c>
      <c r="Q21" s="54">
        <f t="shared" si="1"/>
        <v>0</v>
      </c>
      <c r="R21" s="42"/>
    </row>
    <row r="22" spans="1:18">
      <c r="A22" s="82"/>
      <c r="B22" s="47" t="s">
        <v>13</v>
      </c>
      <c r="C22" s="76">
        <v>0.41666666666666669</v>
      </c>
      <c r="D22" s="21"/>
      <c r="E22" s="21"/>
      <c r="F22" s="75">
        <v>0.41666666666666669</v>
      </c>
      <c r="G22" s="21"/>
      <c r="H22" s="34"/>
      <c r="I22" s="36">
        <v>0.4375</v>
      </c>
      <c r="J22" s="16"/>
      <c r="L22" s="35">
        <v>0.42708333333333331</v>
      </c>
      <c r="M22" s="16"/>
      <c r="N22" s="17"/>
      <c r="O22" s="54">
        <f t="shared" si="2"/>
        <v>2</v>
      </c>
      <c r="P22" s="54">
        <f t="shared" ref="P22:P23" si="5">IF(AND(C22="",I22=""),0,IF(I22-C22&lt;="00:30",1,0))+IF(AND(D22="",J22=""),0,IF(J22-D22&lt;="00:30",1,0))+IF(AND(E22="",K22=""),0,IF(K22-E22&lt;="00:30",1,0))+IF(AND(F22="",L22=""),0,IF(L22-F22&lt;="00:30",1,0))+IF(AND(G22="",M22=""),0,IF(M22-G22&lt;="00:30",1,0))+IF(AND(H22="",N22=""),0,IF(N22-H22&lt;="00:30",1,0))</f>
        <v>2</v>
      </c>
      <c r="Q22" s="54">
        <f t="shared" si="1"/>
        <v>0</v>
      </c>
      <c r="R22" s="42"/>
    </row>
    <row r="23" spans="1:18" ht="15.75" thickBot="1">
      <c r="A23" s="82"/>
      <c r="B23" s="48" t="s">
        <v>14</v>
      </c>
      <c r="C23" s="44"/>
      <c r="D23" s="75">
        <v>0.4375</v>
      </c>
      <c r="E23" s="21"/>
      <c r="F23" s="75">
        <v>0.4375</v>
      </c>
      <c r="G23" s="21"/>
      <c r="H23" s="34"/>
      <c r="I23" s="22"/>
      <c r="J23" s="68">
        <v>0.43402777777777773</v>
      </c>
      <c r="K23" s="23"/>
      <c r="L23" s="68">
        <v>0.44097222222222227</v>
      </c>
      <c r="M23" s="23"/>
      <c r="N23" s="24"/>
      <c r="O23" s="56">
        <f t="shared" si="2"/>
        <v>2</v>
      </c>
      <c r="P23" s="54">
        <f t="shared" si="5"/>
        <v>2</v>
      </c>
      <c r="Q23" s="54">
        <f t="shared" si="1"/>
        <v>0</v>
      </c>
    </row>
    <row r="24" spans="1:18">
      <c r="A24" s="83">
        <v>21</v>
      </c>
      <c r="B24" s="46" t="s">
        <v>11</v>
      </c>
      <c r="C24" s="43"/>
      <c r="D24" s="8"/>
      <c r="E24" s="61">
        <v>0.4375</v>
      </c>
      <c r="F24" s="8"/>
      <c r="G24" s="61">
        <v>0.4375</v>
      </c>
      <c r="H24" s="9"/>
      <c r="I24" s="10"/>
      <c r="J24" s="35"/>
      <c r="K24" s="35">
        <v>0.41666666666666669</v>
      </c>
      <c r="L24" s="35"/>
      <c r="M24" s="35">
        <v>0.41666666666666669</v>
      </c>
      <c r="N24" s="12"/>
      <c r="O24" s="58">
        <f t="shared" si="2"/>
        <v>2</v>
      </c>
      <c r="P24" s="52">
        <f>IF(AND(C24="",I24=""),0,IF(I24-C24&lt;="00:30",1,0))+IF(AND(D24="",J24=""),0,IF(J24-D24&lt;="00:30",1,0))+IF(AND(E24="",K24=""),0,IF(K24-E24&lt;="00:30",1,0))+IF(AND(F24="",L24=""),0,IF(L24-F24&lt;="00:30",1,0))+IF(AND(G24="",M24=""),0,IF(M24-G24&lt;="00:30",1,0))+IF(AND(H24="",N24=""),0,IF(N24-H24&lt;="00:30",1,0))</f>
        <v>2</v>
      </c>
      <c r="Q24" s="52">
        <f t="shared" si="1"/>
        <v>0</v>
      </c>
    </row>
    <row r="25" spans="1:18">
      <c r="A25" s="84"/>
      <c r="B25" s="47" t="s">
        <v>12</v>
      </c>
      <c r="C25" s="44"/>
      <c r="D25" s="75">
        <v>0.4375</v>
      </c>
      <c r="E25" s="21"/>
      <c r="F25" s="75">
        <v>0.4375</v>
      </c>
      <c r="G25" s="21"/>
      <c r="H25" s="34"/>
      <c r="I25" s="15"/>
      <c r="J25" s="35">
        <v>0.45624999999999999</v>
      </c>
      <c r="K25" s="35"/>
      <c r="L25" s="35">
        <v>0.5625</v>
      </c>
      <c r="M25" s="35"/>
      <c r="N25" s="17"/>
      <c r="O25" s="54">
        <f t="shared" si="2"/>
        <v>2</v>
      </c>
      <c r="P25" s="54">
        <f>IF(AND(C25="",I25=""),0,IF(I25-C25&lt;="00:30",1,0))+IF(AND(D25="",J25=""),0,IF(J25-D25&lt;="00:30",1,0))+IF(AND(E25="",K25=""),0,IF(K25-E25&lt;="00:30",1,0))+IF(AND(F25="",L25=""),0,IF(L25-F25&lt;="00:30",1,0))+IF(AND(G25="",M25=""),0,IF(M25-G25&lt;="00:30",1,0))+IF(AND(H25="",N25=""),0,IF(N25-H25&lt;="00:30",1,0))</f>
        <v>2</v>
      </c>
      <c r="Q25" s="54">
        <f t="shared" si="1"/>
        <v>0</v>
      </c>
      <c r="R25" s="42"/>
    </row>
    <row r="26" spans="1:18">
      <c r="A26" s="84"/>
      <c r="B26" s="47" t="s">
        <v>13</v>
      </c>
      <c r="C26" s="44"/>
      <c r="D26" s="75">
        <v>0.41666666666666669</v>
      </c>
      <c r="E26" s="21"/>
      <c r="F26" s="75">
        <v>0.41666666666666669</v>
      </c>
      <c r="G26" s="21"/>
      <c r="H26" s="34"/>
      <c r="I26" s="36">
        <v>0.41666666666666669</v>
      </c>
      <c r="J26" s="35"/>
      <c r="K26" s="35"/>
      <c r="L26" s="35">
        <v>0.4201388888888889</v>
      </c>
      <c r="M26" s="35"/>
      <c r="N26" s="17"/>
      <c r="O26" s="54">
        <f t="shared" si="2"/>
        <v>2</v>
      </c>
      <c r="P26" s="54">
        <f t="shared" ref="P26:P27" si="6">IF(AND(C26="",I26=""),0,IF(I26-C26&lt;="00:30",1,0))+IF(AND(D26="",J26=""),0,IF(J26-D26&lt;="00:30",1,0))+IF(AND(E26="",K26=""),0,IF(K26-E26&lt;="00:30",1,0))+IF(AND(F26="",L26=""),0,IF(L26-F26&lt;="00:30",1,0))+IF(AND(G26="",M26=""),0,IF(M26-G26&lt;="00:30",1,0))+IF(AND(H26="",N26=""),0,IF(N26-H26&lt;="00:30",1,0))</f>
        <v>3</v>
      </c>
      <c r="Q26" s="54">
        <f t="shared" si="1"/>
        <v>0</v>
      </c>
      <c r="R26" s="42"/>
    </row>
    <row r="27" spans="1:18" ht="15.75" thickBot="1">
      <c r="A27" s="85"/>
      <c r="B27" s="48" t="s">
        <v>14</v>
      </c>
      <c r="C27" s="45"/>
      <c r="D27" s="77">
        <v>0.4375</v>
      </c>
      <c r="E27" s="39"/>
      <c r="F27" s="77">
        <v>0.4375</v>
      </c>
      <c r="G27" s="39"/>
      <c r="H27" s="40"/>
      <c r="I27" s="22"/>
      <c r="J27" s="68">
        <v>0.4375</v>
      </c>
      <c r="K27" s="23"/>
      <c r="L27" s="68">
        <v>0.58333333333333337</v>
      </c>
      <c r="M27" s="23"/>
      <c r="N27" s="24"/>
      <c r="O27" s="56">
        <f t="shared" si="2"/>
        <v>2</v>
      </c>
      <c r="P27" s="56">
        <f t="shared" si="6"/>
        <v>2</v>
      </c>
      <c r="Q27" s="56">
        <f t="shared" si="1"/>
        <v>0</v>
      </c>
    </row>
  </sheetData>
  <mergeCells count="13">
    <mergeCell ref="C2:H2"/>
    <mergeCell ref="I2:N2"/>
    <mergeCell ref="O2:O3"/>
    <mergeCell ref="P2:P3"/>
    <mergeCell ref="Q2:Q3"/>
    <mergeCell ref="A16:A19"/>
    <mergeCell ref="A20:A23"/>
    <mergeCell ref="A24:A27"/>
    <mergeCell ref="A4:A5"/>
    <mergeCell ref="A6:A7"/>
    <mergeCell ref="A8:A9"/>
    <mergeCell ref="A10:A11"/>
    <mergeCell ref="A12:A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E10"/>
  <sheetViews>
    <sheetView workbookViewId="0">
      <selection activeCell="C3" sqref="C3:C4"/>
    </sheetView>
  </sheetViews>
  <sheetFormatPr defaultColWidth="11.42578125" defaultRowHeight="15"/>
  <cols>
    <col min="3" max="3" width="21" style="51" bestFit="1" customWidth="1"/>
    <col min="4" max="5" width="28.28515625" style="51" bestFit="1" customWidth="1"/>
  </cols>
  <sheetData>
    <row r="2" spans="2:5" ht="15.75" thickBot="1"/>
    <row r="3" spans="2:5" ht="15.75" customHeight="1" thickBot="1">
      <c r="C3" s="97" t="s">
        <v>0</v>
      </c>
      <c r="D3" s="97" t="s">
        <v>9</v>
      </c>
      <c r="E3" s="97" t="s">
        <v>15</v>
      </c>
    </row>
    <row r="4" spans="2:5" ht="15.75" customHeight="1" thickBot="1">
      <c r="B4" s="1" t="s">
        <v>18</v>
      </c>
      <c r="C4" s="98"/>
      <c r="D4" s="98"/>
      <c r="E4" s="98"/>
    </row>
    <row r="5" spans="2:5">
      <c r="B5" s="46" t="s">
        <v>8</v>
      </c>
      <c r="C5" s="52">
        <f>SUM('Nombre de retard'!O4+'Nombre de retard'!O6+'Nombre de retard'!O8+'Nombre de retard'!O10)</f>
        <v>8</v>
      </c>
      <c r="D5" s="52"/>
      <c r="E5" s="53">
        <f>IF(D5=0,1,1-(D5/C5))</f>
        <v>1</v>
      </c>
    </row>
    <row r="6" spans="2:5">
      <c r="B6" s="47" t="s">
        <v>10</v>
      </c>
      <c r="C6" s="54">
        <f>SUM('Nombre de retard'!O5+'Nombre de retard'!O7+'Nombre de retard'!O9+'Nombre de retard'!O11)</f>
        <v>8</v>
      </c>
      <c r="D6" s="54"/>
      <c r="E6" s="55">
        <f t="shared" ref="E6:E10" si="0">IF(D6=0,1,1-(D6/C6))</f>
        <v>1</v>
      </c>
    </row>
    <row r="7" spans="2:5">
      <c r="B7" s="47" t="s">
        <v>11</v>
      </c>
      <c r="C7" s="54">
        <f>SUM('Nombre de retard'!O12+'Nombre de retard'!O16+'Nombre de retard'!O20+'Nombre de retard'!O24)</f>
        <v>8</v>
      </c>
      <c r="D7" s="54"/>
      <c r="E7" s="55">
        <f t="shared" si="0"/>
        <v>1</v>
      </c>
    </row>
    <row r="8" spans="2:5">
      <c r="B8" s="47" t="s">
        <v>12</v>
      </c>
      <c r="C8" s="54">
        <f>SUM('Nombre de retard'!O13+'Nombre de retard'!O17+'Nombre de retard'!O21+'Nombre de retard'!O25)</f>
        <v>8</v>
      </c>
      <c r="D8" s="54"/>
      <c r="E8" s="55">
        <f t="shared" si="0"/>
        <v>1</v>
      </c>
    </row>
    <row r="9" spans="2:5">
      <c r="B9" s="47" t="s">
        <v>13</v>
      </c>
      <c r="C9" s="54">
        <f>SUM('Nombre de retard'!O14+'Nombre de retard'!O18+'Nombre de retard'!O22+'Nombre de retard'!O26)</f>
        <v>9</v>
      </c>
      <c r="D9" s="54"/>
      <c r="E9" s="55">
        <f t="shared" si="0"/>
        <v>1</v>
      </c>
    </row>
    <row r="10" spans="2:5" ht="15.75" thickBot="1">
      <c r="B10" s="48" t="s">
        <v>14</v>
      </c>
      <c r="C10" s="56">
        <f>SUM('Nombre de retard'!O15+'Nombre de retard'!O19+'Nombre de retard'!O23+'Nombre de retard'!O27)</f>
        <v>8</v>
      </c>
      <c r="D10" s="56"/>
      <c r="E10" s="57">
        <f t="shared" si="0"/>
        <v>1</v>
      </c>
    </row>
  </sheetData>
  <mergeCells count="3">
    <mergeCell ref="E3:E4"/>
    <mergeCell ref="C3:C4"/>
    <mergeCell ref="D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Nombre de retard</vt:lpstr>
      <vt:lpstr>Tx Ponctualité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2019-05-28T07:25:11Z</dcterms:modified>
</cp:coreProperties>
</file>