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1720" windowHeight="12210"/>
  </bookViews>
  <sheets>
    <sheet name="1" sheetId="31" r:id="rId1"/>
  </sheets>
  <definedNames>
    <definedName name="_xlnm.Print_Area" localSheetId="0">'1'!$C$135:$J$179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74" i="31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G180" l="1"/>
  <c r="CR45"/>
  <c r="CQ45"/>
  <c r="CP45"/>
  <c r="CT45" s="1"/>
  <c r="CJ45"/>
  <c r="CI45"/>
  <c r="CH45"/>
  <c r="CL45" s="1"/>
  <c r="CB45"/>
  <c r="CA45"/>
  <c r="BZ45"/>
  <c r="CD45" s="1"/>
  <c r="BT45"/>
  <c r="BS45"/>
  <c r="BR45"/>
  <c r="BV45" s="1"/>
  <c r="BL45"/>
  <c r="BK45"/>
  <c r="BJ45"/>
  <c r="BN45" s="1"/>
  <c r="BD45"/>
  <c r="BC45"/>
  <c r="BB45"/>
  <c r="BF45" s="1"/>
  <c r="AV45"/>
  <c r="AU45"/>
  <c r="AT45"/>
  <c r="AX45" s="1"/>
  <c r="AN45"/>
  <c r="AM45"/>
  <c r="AL45"/>
  <c r="AP45" s="1"/>
  <c r="X45"/>
  <c r="W45"/>
  <c r="P45"/>
  <c r="O45"/>
  <c r="CT43"/>
  <c r="CS43"/>
  <c r="CL43"/>
  <c r="CK43"/>
  <c r="CD43"/>
  <c r="CC43"/>
  <c r="BV43"/>
  <c r="BU43"/>
  <c r="BN43"/>
  <c r="BM43"/>
  <c r="BF43"/>
  <c r="BE43"/>
  <c r="AX43"/>
  <c r="AW43"/>
  <c r="AP43"/>
  <c r="AO43"/>
  <c r="AG43"/>
  <c r="AH43"/>
  <c r="F43"/>
  <c r="E43"/>
  <c r="I43" s="1"/>
  <c r="CT42"/>
  <c r="CS42"/>
  <c r="CL42"/>
  <c r="CK42"/>
  <c r="CD42"/>
  <c r="CC42"/>
  <c r="BV42"/>
  <c r="BU42"/>
  <c r="BN42"/>
  <c r="BM42"/>
  <c r="BF42"/>
  <c r="BE42"/>
  <c r="AX42"/>
  <c r="AW42"/>
  <c r="AP42"/>
  <c r="AO42"/>
  <c r="AH42"/>
  <c r="AG42"/>
  <c r="Z42"/>
  <c r="Y42"/>
  <c r="R42"/>
  <c r="Q42"/>
  <c r="F42"/>
  <c r="H42" s="1"/>
  <c r="E42"/>
  <c r="I42" s="1"/>
  <c r="CT41"/>
  <c r="CS41"/>
  <c r="CL41"/>
  <c r="CK41"/>
  <c r="CD41"/>
  <c r="CC41"/>
  <c r="BV41"/>
  <c r="BU41"/>
  <c r="BN41"/>
  <c r="BM41"/>
  <c r="BF41"/>
  <c r="BE41"/>
  <c r="AX41"/>
  <c r="AW41"/>
  <c r="AP41"/>
  <c r="AO41"/>
  <c r="F41"/>
  <c r="Z41"/>
  <c r="Y41"/>
  <c r="R41"/>
  <c r="Q41"/>
  <c r="E41"/>
  <c r="I41" s="1"/>
  <c r="CT40"/>
  <c r="CS40"/>
  <c r="CL40"/>
  <c r="CK40"/>
  <c r="CD40"/>
  <c r="CC40"/>
  <c r="BV40"/>
  <c r="BU40"/>
  <c r="BN40"/>
  <c r="BM40"/>
  <c r="BF40"/>
  <c r="BE40"/>
  <c r="AX40"/>
  <c r="AW40"/>
  <c r="AP40"/>
  <c r="AO40"/>
  <c r="AH40"/>
  <c r="AG40"/>
  <c r="Z40"/>
  <c r="Y40"/>
  <c r="R40"/>
  <c r="Q40"/>
  <c r="F40"/>
  <c r="J40" s="1"/>
  <c r="E40"/>
  <c r="I40" s="1"/>
  <c r="CT39"/>
  <c r="CS39"/>
  <c r="CL39"/>
  <c r="CK39"/>
  <c r="CD39"/>
  <c r="CC39"/>
  <c r="BV39"/>
  <c r="BU39"/>
  <c r="BN39"/>
  <c r="BM39"/>
  <c r="BF39"/>
  <c r="BE39"/>
  <c r="AX39"/>
  <c r="AW39"/>
  <c r="AP39"/>
  <c r="AO39"/>
  <c r="AH39"/>
  <c r="AG39"/>
  <c r="Z39"/>
  <c r="Y39"/>
  <c r="R39"/>
  <c r="Q39"/>
  <c r="F39"/>
  <c r="J39" s="1"/>
  <c r="E39"/>
  <c r="CT38"/>
  <c r="CS38"/>
  <c r="CL38"/>
  <c r="CK38"/>
  <c r="CD38"/>
  <c r="CC38"/>
  <c r="BV38"/>
  <c r="BU38"/>
  <c r="BN38"/>
  <c r="BM38"/>
  <c r="BF38"/>
  <c r="BE38"/>
  <c r="AX38"/>
  <c r="AW38"/>
  <c r="AP38"/>
  <c r="AO38"/>
  <c r="AH38"/>
  <c r="AG38"/>
  <c r="Z38"/>
  <c r="Y38"/>
  <c r="R38"/>
  <c r="Q38"/>
  <c r="G38"/>
  <c r="F38"/>
  <c r="E38"/>
  <c r="CT37"/>
  <c r="CS37"/>
  <c r="CL37"/>
  <c r="CK37"/>
  <c r="CD37"/>
  <c r="CC37"/>
  <c r="BV37"/>
  <c r="BU37"/>
  <c r="BN37"/>
  <c r="BM37"/>
  <c r="BF37"/>
  <c r="BE37"/>
  <c r="AX37"/>
  <c r="AW37"/>
  <c r="AP37"/>
  <c r="AO37"/>
  <c r="AH37"/>
  <c r="AG37"/>
  <c r="Z37"/>
  <c r="Y37"/>
  <c r="R37"/>
  <c r="Q37"/>
  <c r="F37"/>
  <c r="J37" s="1"/>
  <c r="E37"/>
  <c r="I37" s="1"/>
  <c r="CT36"/>
  <c r="CS36"/>
  <c r="CL36"/>
  <c r="CK36"/>
  <c r="CD36"/>
  <c r="CC36"/>
  <c r="BV36"/>
  <c r="BU36"/>
  <c r="BN36"/>
  <c r="BM36"/>
  <c r="BF36"/>
  <c r="BE36"/>
  <c r="AX36"/>
  <c r="AW36"/>
  <c r="AP36"/>
  <c r="AO36"/>
  <c r="AG36"/>
  <c r="AH36"/>
  <c r="Z36"/>
  <c r="Y36"/>
  <c r="R36"/>
  <c r="Q36"/>
  <c r="F36"/>
  <c r="J36" s="1"/>
  <c r="E36"/>
  <c r="CT35"/>
  <c r="CS35"/>
  <c r="CL35"/>
  <c r="CK35"/>
  <c r="CD35"/>
  <c r="CC35"/>
  <c r="BV35"/>
  <c r="BU35"/>
  <c r="BN35"/>
  <c r="BM35"/>
  <c r="BF35"/>
  <c r="BE35"/>
  <c r="AX35"/>
  <c r="AW35"/>
  <c r="AP35"/>
  <c r="AO35"/>
  <c r="AH35"/>
  <c r="AG35"/>
  <c r="Z35"/>
  <c r="Y35"/>
  <c r="R35"/>
  <c r="Q35"/>
  <c r="H35"/>
  <c r="F35"/>
  <c r="E35"/>
  <c r="G35" s="1"/>
  <c r="CT34"/>
  <c r="CS34"/>
  <c r="CL34"/>
  <c r="CK34"/>
  <c r="CD34"/>
  <c r="CC34"/>
  <c r="BV34"/>
  <c r="BU34"/>
  <c r="BN34"/>
  <c r="BM34"/>
  <c r="BF34"/>
  <c r="BE34"/>
  <c r="AX34"/>
  <c r="AW34"/>
  <c r="AP34"/>
  <c r="AO34"/>
  <c r="AH34"/>
  <c r="AG34"/>
  <c r="Z34"/>
  <c r="Y34"/>
  <c r="R34"/>
  <c r="Q34"/>
  <c r="F34"/>
  <c r="J34" s="1"/>
  <c r="E34"/>
  <c r="CT33"/>
  <c r="CS33"/>
  <c r="CL33"/>
  <c r="CK33"/>
  <c r="CD33"/>
  <c r="CC33"/>
  <c r="BV33"/>
  <c r="BU33"/>
  <c r="BN33"/>
  <c r="BM33"/>
  <c r="BF33"/>
  <c r="BE33"/>
  <c r="AX33"/>
  <c r="AW33"/>
  <c r="AP33"/>
  <c r="AO33"/>
  <c r="AH33"/>
  <c r="AG33"/>
  <c r="Z33"/>
  <c r="Y33"/>
  <c r="R33"/>
  <c r="Q33"/>
  <c r="F33"/>
  <c r="E33"/>
  <c r="G33" s="1"/>
  <c r="CT32"/>
  <c r="CS32"/>
  <c r="CL32"/>
  <c r="CK32"/>
  <c r="CD32"/>
  <c r="CC32"/>
  <c r="BV32"/>
  <c r="BU32"/>
  <c r="BN32"/>
  <c r="BM32"/>
  <c r="BF32"/>
  <c r="BE32"/>
  <c r="AX32"/>
  <c r="AW32"/>
  <c r="AP32"/>
  <c r="AO32"/>
  <c r="AH32"/>
  <c r="AG32"/>
  <c r="Z32"/>
  <c r="Y32"/>
  <c r="R32"/>
  <c r="Q32"/>
  <c r="F32"/>
  <c r="J32" s="1"/>
  <c r="E32"/>
  <c r="CT31"/>
  <c r="CS31"/>
  <c r="CL31"/>
  <c r="CK31"/>
  <c r="CD31"/>
  <c r="CC31"/>
  <c r="BV31"/>
  <c r="BU31"/>
  <c r="BN31"/>
  <c r="BM31"/>
  <c r="BF31"/>
  <c r="BE31"/>
  <c r="AX31"/>
  <c r="AW31"/>
  <c r="AP31"/>
  <c r="AO31"/>
  <c r="AH31"/>
  <c r="AG31"/>
  <c r="Z31"/>
  <c r="Y31"/>
  <c r="R31"/>
  <c r="Q31"/>
  <c r="F31"/>
  <c r="H31" s="1"/>
  <c r="E31"/>
  <c r="CT30"/>
  <c r="CS30"/>
  <c r="CL30"/>
  <c r="CK30"/>
  <c r="CD30"/>
  <c r="CC30"/>
  <c r="BV30"/>
  <c r="BU30"/>
  <c r="BN30"/>
  <c r="BM30"/>
  <c r="BF30"/>
  <c r="BE30"/>
  <c r="AX30"/>
  <c r="AW30"/>
  <c r="AP30"/>
  <c r="AO30"/>
  <c r="AH30"/>
  <c r="AG30"/>
  <c r="Z30"/>
  <c r="Y30"/>
  <c r="R30"/>
  <c r="Q30"/>
  <c r="F30"/>
  <c r="J30" s="1"/>
  <c r="E30"/>
  <c r="CT29"/>
  <c r="CS29"/>
  <c r="CL29"/>
  <c r="CK29"/>
  <c r="CD29"/>
  <c r="CC29"/>
  <c r="BV29"/>
  <c r="BU29"/>
  <c r="BN29"/>
  <c r="BM29"/>
  <c r="BF29"/>
  <c r="BE29"/>
  <c r="AX29"/>
  <c r="AW29"/>
  <c r="AP29"/>
  <c r="AO29"/>
  <c r="AH29"/>
  <c r="AG29"/>
  <c r="Z29"/>
  <c r="Y29"/>
  <c r="R29"/>
  <c r="Q29"/>
  <c r="F29"/>
  <c r="E29"/>
  <c r="CT28"/>
  <c r="CS28"/>
  <c r="CL28"/>
  <c r="CK28"/>
  <c r="CD28"/>
  <c r="CC28"/>
  <c r="BV28"/>
  <c r="BU28"/>
  <c r="BN28"/>
  <c r="BM28"/>
  <c r="BF28"/>
  <c r="BE28"/>
  <c r="AX28"/>
  <c r="AW28"/>
  <c r="AP28"/>
  <c r="AO28"/>
  <c r="AH28"/>
  <c r="AG28"/>
  <c r="Z28"/>
  <c r="Y28"/>
  <c r="R28"/>
  <c r="Q28"/>
  <c r="F28"/>
  <c r="J28" s="1"/>
  <c r="E28"/>
  <c r="CT27"/>
  <c r="CS27"/>
  <c r="CL27"/>
  <c r="CK27"/>
  <c r="CD27"/>
  <c r="CC27"/>
  <c r="BV27"/>
  <c r="BU27"/>
  <c r="BN27"/>
  <c r="BM27"/>
  <c r="BF27"/>
  <c r="BE27"/>
  <c r="AX27"/>
  <c r="AW27"/>
  <c r="AP27"/>
  <c r="AO27"/>
  <c r="AH27"/>
  <c r="AG27"/>
  <c r="Z27"/>
  <c r="Y27"/>
  <c r="R27"/>
  <c r="Q27"/>
  <c r="F27"/>
  <c r="H27" s="1"/>
  <c r="E27"/>
  <c r="CT26"/>
  <c r="CS26"/>
  <c r="CL26"/>
  <c r="CK26"/>
  <c r="CD26"/>
  <c r="CC26"/>
  <c r="BV26"/>
  <c r="BU26"/>
  <c r="BN26"/>
  <c r="BM26"/>
  <c r="BF26"/>
  <c r="BE26"/>
  <c r="AX26"/>
  <c r="AW26"/>
  <c r="AP26"/>
  <c r="AO26"/>
  <c r="AH26"/>
  <c r="AG26"/>
  <c r="Z26"/>
  <c r="Y26"/>
  <c r="R26"/>
  <c r="Q26"/>
  <c r="F26"/>
  <c r="H26" s="1"/>
  <c r="E26"/>
  <c r="CT25"/>
  <c r="CS25"/>
  <c r="CL25"/>
  <c r="CK25"/>
  <c r="CD25"/>
  <c r="CC25"/>
  <c r="BV25"/>
  <c r="BU25"/>
  <c r="BN25"/>
  <c r="BM25"/>
  <c r="BF25"/>
  <c r="BE25"/>
  <c r="AX25"/>
  <c r="AW25"/>
  <c r="AP25"/>
  <c r="AO25"/>
  <c r="AF45"/>
  <c r="AH25"/>
  <c r="Z25"/>
  <c r="Y25"/>
  <c r="R25"/>
  <c r="Q25"/>
  <c r="E25"/>
  <c r="CT24"/>
  <c r="CS24"/>
  <c r="CL24"/>
  <c r="CK24"/>
  <c r="CD24"/>
  <c r="CC24"/>
  <c r="BV24"/>
  <c r="BU24"/>
  <c r="BN24"/>
  <c r="BM24"/>
  <c r="BF24"/>
  <c r="BE24"/>
  <c r="AX24"/>
  <c r="AW24"/>
  <c r="AP24"/>
  <c r="AO24"/>
  <c r="AH24"/>
  <c r="AG24"/>
  <c r="Z24"/>
  <c r="Y24"/>
  <c r="R24"/>
  <c r="Q24"/>
  <c r="F24"/>
  <c r="J24" s="1"/>
  <c r="E24"/>
  <c r="CT23"/>
  <c r="CS23"/>
  <c r="CL23"/>
  <c r="CK23"/>
  <c r="CD23"/>
  <c r="CC23"/>
  <c r="BV23"/>
  <c r="BU23"/>
  <c r="BN23"/>
  <c r="BM23"/>
  <c r="BF23"/>
  <c r="BE23"/>
  <c r="AX23"/>
  <c r="AW23"/>
  <c r="AP23"/>
  <c r="AO23"/>
  <c r="AE45"/>
  <c r="AH23"/>
  <c r="Z23"/>
  <c r="Y23"/>
  <c r="R23"/>
  <c r="Q23"/>
  <c r="F23"/>
  <c r="CT22"/>
  <c r="CS22"/>
  <c r="CL22"/>
  <c r="CK22"/>
  <c r="CD22"/>
  <c r="CC22"/>
  <c r="BV22"/>
  <c r="BU22"/>
  <c r="BN22"/>
  <c r="BM22"/>
  <c r="BF22"/>
  <c r="BE22"/>
  <c r="AX22"/>
  <c r="AW22"/>
  <c r="AP22"/>
  <c r="AO22"/>
  <c r="AH22"/>
  <c r="AG22"/>
  <c r="Z22"/>
  <c r="Y22"/>
  <c r="R22"/>
  <c r="Q22"/>
  <c r="F22"/>
  <c r="E22"/>
  <c r="G22" s="1"/>
  <c r="CT21"/>
  <c r="CS21"/>
  <c r="CL21"/>
  <c r="CK21"/>
  <c r="CD21"/>
  <c r="CC21"/>
  <c r="BV21"/>
  <c r="BU21"/>
  <c r="BN21"/>
  <c r="BM21"/>
  <c r="BF21"/>
  <c r="BE21"/>
  <c r="AX21"/>
  <c r="AW21"/>
  <c r="AP21"/>
  <c r="AO21"/>
  <c r="AH21"/>
  <c r="AG21"/>
  <c r="Z21"/>
  <c r="Y21"/>
  <c r="R21"/>
  <c r="Q21"/>
  <c r="F21"/>
  <c r="J21" s="1"/>
  <c r="E21"/>
  <c r="I21" s="1"/>
  <c r="CT20"/>
  <c r="CS20"/>
  <c r="CL20"/>
  <c r="CK20"/>
  <c r="CD20"/>
  <c r="CC20"/>
  <c r="BV20"/>
  <c r="BU20"/>
  <c r="BN20"/>
  <c r="BM20"/>
  <c r="BF20"/>
  <c r="BE20"/>
  <c r="AX20"/>
  <c r="AW20"/>
  <c r="AP20"/>
  <c r="AO20"/>
  <c r="AH20"/>
  <c r="AG20"/>
  <c r="Z20"/>
  <c r="Y20"/>
  <c r="R20"/>
  <c r="Q20"/>
  <c r="F20"/>
  <c r="E20"/>
  <c r="CT19"/>
  <c r="CS19"/>
  <c r="CL19"/>
  <c r="CK19"/>
  <c r="CD19"/>
  <c r="CC19"/>
  <c r="BV19"/>
  <c r="BU19"/>
  <c r="BN19"/>
  <c r="BM19"/>
  <c r="BF19"/>
  <c r="BE19"/>
  <c r="AX19"/>
  <c r="AW19"/>
  <c r="AP19"/>
  <c r="AO19"/>
  <c r="AH19"/>
  <c r="AG19"/>
  <c r="Z19"/>
  <c r="Y19"/>
  <c r="R19"/>
  <c r="Q19"/>
  <c r="F19"/>
  <c r="J19" s="1"/>
  <c r="E19"/>
  <c r="CT18"/>
  <c r="CS18"/>
  <c r="CL18"/>
  <c r="CK18"/>
  <c r="CD18"/>
  <c r="CC18"/>
  <c r="BV18"/>
  <c r="BU18"/>
  <c r="BN18"/>
  <c r="BM18"/>
  <c r="BF18"/>
  <c r="BE18"/>
  <c r="AX18"/>
  <c r="AW18"/>
  <c r="AP18"/>
  <c r="AO18"/>
  <c r="AH18"/>
  <c r="AG18"/>
  <c r="Z18"/>
  <c r="Y18"/>
  <c r="R18"/>
  <c r="Q18"/>
  <c r="F18"/>
  <c r="G18" s="1"/>
  <c r="E18"/>
  <c r="CT17"/>
  <c r="CS17"/>
  <c r="CL17"/>
  <c r="CK17"/>
  <c r="CD17"/>
  <c r="CC17"/>
  <c r="BV17"/>
  <c r="BU17"/>
  <c r="BN17"/>
  <c r="BM17"/>
  <c r="BF17"/>
  <c r="BE17"/>
  <c r="AX17"/>
  <c r="AW17"/>
  <c r="AP17"/>
  <c r="AO17"/>
  <c r="AH17"/>
  <c r="AG17"/>
  <c r="Z17"/>
  <c r="Y17"/>
  <c r="R17"/>
  <c r="Q17"/>
  <c r="F17"/>
  <c r="J17" s="1"/>
  <c r="E17"/>
  <c r="CT16"/>
  <c r="CS16"/>
  <c r="CL16"/>
  <c r="CK16"/>
  <c r="CD16"/>
  <c r="CC16"/>
  <c r="BV16"/>
  <c r="BU16"/>
  <c r="BN16"/>
  <c r="BM16"/>
  <c r="BF16"/>
  <c r="BE16"/>
  <c r="AX16"/>
  <c r="AW16"/>
  <c r="AP16"/>
  <c r="AO16"/>
  <c r="AH16"/>
  <c r="AG16"/>
  <c r="Z16"/>
  <c r="Y16"/>
  <c r="V45"/>
  <c r="Z45" s="1"/>
  <c r="R16"/>
  <c r="Q16"/>
  <c r="N45"/>
  <c r="R45" s="1"/>
  <c r="F16"/>
  <c r="J16" s="1"/>
  <c r="E16"/>
  <c r="CT15"/>
  <c r="CS15"/>
  <c r="CL15"/>
  <c r="CK15"/>
  <c r="CD15"/>
  <c r="CC15"/>
  <c r="BV15"/>
  <c r="BU15"/>
  <c r="BN15"/>
  <c r="BM15"/>
  <c r="BF15"/>
  <c r="BE15"/>
  <c r="AX15"/>
  <c r="AW15"/>
  <c r="AP15"/>
  <c r="AO15"/>
  <c r="AH15"/>
  <c r="AG15"/>
  <c r="Z15"/>
  <c r="Y15"/>
  <c r="R15"/>
  <c r="Q15"/>
  <c r="F15"/>
  <c r="J15" s="1"/>
  <c r="E15"/>
  <c r="CT14"/>
  <c r="CS14"/>
  <c r="CL14"/>
  <c r="CK14"/>
  <c r="CD14"/>
  <c r="CC14"/>
  <c r="BV14"/>
  <c r="BU14"/>
  <c r="BN14"/>
  <c r="BM14"/>
  <c r="BF14"/>
  <c r="BE14"/>
  <c r="AX14"/>
  <c r="AW14"/>
  <c r="AP14"/>
  <c r="AO14"/>
  <c r="AH14"/>
  <c r="AG14"/>
  <c r="Z14"/>
  <c r="Y14"/>
  <c r="R14"/>
  <c r="Q14"/>
  <c r="F14"/>
  <c r="J14" s="1"/>
  <c r="E14"/>
  <c r="CT13"/>
  <c r="CS13"/>
  <c r="CL13"/>
  <c r="CK13"/>
  <c r="CD13"/>
  <c r="CC13"/>
  <c r="BV13"/>
  <c r="BU13"/>
  <c r="BN13"/>
  <c r="BM13"/>
  <c r="BF13"/>
  <c r="BE13"/>
  <c r="AX13"/>
  <c r="AW13"/>
  <c r="AP13"/>
  <c r="AO13"/>
  <c r="AH13"/>
  <c r="AG13"/>
  <c r="Z13"/>
  <c r="Y13"/>
  <c r="R13"/>
  <c r="Q13"/>
  <c r="F13"/>
  <c r="J13" s="1"/>
  <c r="E13"/>
  <c r="CT12"/>
  <c r="CS12"/>
  <c r="CL12"/>
  <c r="CK12"/>
  <c r="CD12"/>
  <c r="CC12"/>
  <c r="BV12"/>
  <c r="BU12"/>
  <c r="BN12"/>
  <c r="BM12"/>
  <c r="BF12"/>
  <c r="BE12"/>
  <c r="AX12"/>
  <c r="AW12"/>
  <c r="AP12"/>
  <c r="AO12"/>
  <c r="AH12"/>
  <c r="AG12"/>
  <c r="Z12"/>
  <c r="Y12"/>
  <c r="R12"/>
  <c r="Q12"/>
  <c r="F12"/>
  <c r="J12" s="1"/>
  <c r="E12"/>
  <c r="CT11"/>
  <c r="CS11"/>
  <c r="CL11"/>
  <c r="CK11"/>
  <c r="CD11"/>
  <c r="CC11"/>
  <c r="BV11"/>
  <c r="BU11"/>
  <c r="BN11"/>
  <c r="BM11"/>
  <c r="BF11"/>
  <c r="BE11"/>
  <c r="AX11"/>
  <c r="AW11"/>
  <c r="AP11"/>
  <c r="AO11"/>
  <c r="AH11"/>
  <c r="AG11"/>
  <c r="Z11"/>
  <c r="Y11"/>
  <c r="R11"/>
  <c r="Q11"/>
  <c r="H11"/>
  <c r="F11"/>
  <c r="J11" s="1"/>
  <c r="E11"/>
  <c r="CT10"/>
  <c r="CS10"/>
  <c r="CS45" s="1"/>
  <c r="CL10"/>
  <c r="CK10"/>
  <c r="CK45" s="1"/>
  <c r="CD10"/>
  <c r="CC10"/>
  <c r="CC45" s="1"/>
  <c r="BV10"/>
  <c r="BU10"/>
  <c r="BU45" s="1"/>
  <c r="BN10"/>
  <c r="BM10"/>
  <c r="BM45" s="1"/>
  <c r="BF10"/>
  <c r="BE10"/>
  <c r="BE45" s="1"/>
  <c r="AX10"/>
  <c r="AW10"/>
  <c r="AW45" s="1"/>
  <c r="AP10"/>
  <c r="AO10"/>
  <c r="AO45" s="1"/>
  <c r="AH10"/>
  <c r="AG10"/>
  <c r="Z10"/>
  <c r="Y10"/>
  <c r="Y45" s="1"/>
  <c r="R10"/>
  <c r="Q10"/>
  <c r="Q45" s="1"/>
  <c r="F10"/>
  <c r="H10" s="1"/>
  <c r="E10"/>
  <c r="CT8"/>
  <c r="CL8"/>
  <c r="CD8"/>
  <c r="BV8"/>
  <c r="BN8"/>
  <c r="BF8"/>
  <c r="AX8"/>
  <c r="AP8"/>
  <c r="AH8"/>
  <c r="Z8"/>
  <c r="R8"/>
  <c r="H13" l="1"/>
  <c r="G11"/>
  <c r="H15"/>
  <c r="H24"/>
  <c r="G39"/>
  <c r="H33"/>
  <c r="G13"/>
  <c r="I18"/>
  <c r="G15"/>
  <c r="G19"/>
  <c r="I20"/>
  <c r="I22"/>
  <c r="G24"/>
  <c r="H29"/>
  <c r="G29"/>
  <c r="G31"/>
  <c r="J38"/>
  <c r="H12"/>
  <c r="G14"/>
  <c r="I17"/>
  <c r="J20"/>
  <c r="H28"/>
  <c r="J29"/>
  <c r="G30"/>
  <c r="H32"/>
  <c r="J33"/>
  <c r="G34"/>
  <c r="H36"/>
  <c r="I38"/>
  <c r="G40"/>
  <c r="G20"/>
  <c r="G37"/>
  <c r="I39"/>
  <c r="G12"/>
  <c r="H14"/>
  <c r="G16"/>
  <c r="H16"/>
  <c r="G17"/>
  <c r="J18"/>
  <c r="I19"/>
  <c r="G21"/>
  <c r="J22"/>
  <c r="I26"/>
  <c r="I27"/>
  <c r="G28"/>
  <c r="H30"/>
  <c r="J31"/>
  <c r="G32"/>
  <c r="H34"/>
  <c r="J35"/>
  <c r="G36"/>
  <c r="G41"/>
  <c r="J23"/>
  <c r="H43"/>
  <c r="I11"/>
  <c r="I12"/>
  <c r="I13"/>
  <c r="I15"/>
  <c r="I29"/>
  <c r="I30"/>
  <c r="I32"/>
  <c r="I33"/>
  <c r="I35"/>
  <c r="I36"/>
  <c r="J10"/>
  <c r="H17"/>
  <c r="H18"/>
  <c r="H19"/>
  <c r="H20"/>
  <c r="H21"/>
  <c r="H22"/>
  <c r="H23"/>
  <c r="F25"/>
  <c r="AG25"/>
  <c r="G26"/>
  <c r="G27"/>
  <c r="H37"/>
  <c r="H38"/>
  <c r="H39"/>
  <c r="H40"/>
  <c r="AG41"/>
  <c r="G42"/>
  <c r="G43"/>
  <c r="I10"/>
  <c r="I14"/>
  <c r="I16"/>
  <c r="I24"/>
  <c r="J26"/>
  <c r="J27"/>
  <c r="I28"/>
  <c r="I31"/>
  <c r="I34"/>
  <c r="J42"/>
  <c r="J43"/>
  <c r="AD45"/>
  <c r="AH45" s="1"/>
  <c r="G10"/>
  <c r="E23"/>
  <c r="E45" s="1"/>
  <c r="AG23"/>
  <c r="AG45" s="1"/>
  <c r="AH41"/>
  <c r="H41" s="1"/>
  <c r="H25" l="1"/>
  <c r="J25"/>
  <c r="G25"/>
  <c r="I25"/>
  <c r="J41"/>
  <c r="F45"/>
  <c r="I45" s="1"/>
  <c r="I23"/>
  <c r="G23"/>
  <c r="G45" s="1"/>
  <c r="BC132" l="1"/>
  <c r="BE130"/>
  <c r="BF130"/>
  <c r="AM127" l="1"/>
  <c r="AM126"/>
  <c r="AE127" l="1"/>
  <c r="AE126"/>
  <c r="AE68"/>
  <c r="AE86"/>
  <c r="AE79"/>
  <c r="AE66"/>
  <c r="O127" l="1"/>
  <c r="O126"/>
  <c r="CR132" l="1"/>
  <c r="CQ132"/>
  <c r="CP132"/>
  <c r="CT132" s="1"/>
  <c r="CJ132"/>
  <c r="CI132"/>
  <c r="CH132"/>
  <c r="CL132" s="1"/>
  <c r="CB132"/>
  <c r="CA132"/>
  <c r="BZ132"/>
  <c r="CD132" s="1"/>
  <c r="BT132"/>
  <c r="BS132"/>
  <c r="BR132"/>
  <c r="BV132" s="1"/>
  <c r="BL132"/>
  <c r="BK132"/>
  <c r="BJ132"/>
  <c r="BN132" s="1"/>
  <c r="BD132"/>
  <c r="BB132"/>
  <c r="AV132"/>
  <c r="AU132"/>
  <c r="AT132"/>
  <c r="AN132"/>
  <c r="AM132"/>
  <c r="AL132"/>
  <c r="AF132"/>
  <c r="AE132"/>
  <c r="AD132"/>
  <c r="X132"/>
  <c r="W132"/>
  <c r="V132"/>
  <c r="P132"/>
  <c r="O132"/>
  <c r="N132"/>
  <c r="CT130"/>
  <c r="CS130"/>
  <c r="CL130"/>
  <c r="CK130"/>
  <c r="CD130"/>
  <c r="CC130"/>
  <c r="BV130"/>
  <c r="BU130"/>
  <c r="BN130"/>
  <c r="BM130"/>
  <c r="AH130"/>
  <c r="AG130"/>
  <c r="Z130"/>
  <c r="Y130"/>
  <c r="R130"/>
  <c r="Q130"/>
  <c r="F130"/>
  <c r="E130"/>
  <c r="CT129"/>
  <c r="CS129"/>
  <c r="CL129"/>
  <c r="CK129"/>
  <c r="CD129"/>
  <c r="CC129"/>
  <c r="BV129"/>
  <c r="BU129"/>
  <c r="BN129"/>
  <c r="BM129"/>
  <c r="BF129"/>
  <c r="BE129"/>
  <c r="AX129"/>
  <c r="AW129"/>
  <c r="AP129"/>
  <c r="AO129"/>
  <c r="AH129"/>
  <c r="AG129"/>
  <c r="Z129"/>
  <c r="Y129"/>
  <c r="R129"/>
  <c r="Q129"/>
  <c r="F129"/>
  <c r="E129"/>
  <c r="CT128"/>
  <c r="CS128"/>
  <c r="CL128"/>
  <c r="CK128"/>
  <c r="CD128"/>
  <c r="CC128"/>
  <c r="BV128"/>
  <c r="BU128"/>
  <c r="BN128"/>
  <c r="BM128"/>
  <c r="BF128"/>
  <c r="BE128"/>
  <c r="AX128"/>
  <c r="AW128"/>
  <c r="AP128"/>
  <c r="AO128"/>
  <c r="AH128"/>
  <c r="AG128"/>
  <c r="Z128"/>
  <c r="Y128"/>
  <c r="R128"/>
  <c r="Q128"/>
  <c r="F128"/>
  <c r="E128"/>
  <c r="CT127"/>
  <c r="CS127"/>
  <c r="CL127"/>
  <c r="CK127"/>
  <c r="CD127"/>
  <c r="CC127"/>
  <c r="BV127"/>
  <c r="BU127"/>
  <c r="BN127"/>
  <c r="BM127"/>
  <c r="BF127"/>
  <c r="BE127"/>
  <c r="AX127"/>
  <c r="AW127"/>
  <c r="AP127"/>
  <c r="AO127"/>
  <c r="AH127"/>
  <c r="AG127"/>
  <c r="Z127"/>
  <c r="Y127"/>
  <c r="R127"/>
  <c r="Q127"/>
  <c r="F127"/>
  <c r="E127"/>
  <c r="CT126"/>
  <c r="CS126"/>
  <c r="CL126"/>
  <c r="CK126"/>
  <c r="CD126"/>
  <c r="CC126"/>
  <c r="BV126"/>
  <c r="BU126"/>
  <c r="BN126"/>
  <c r="BM126"/>
  <c r="BF126"/>
  <c r="BE126"/>
  <c r="AX126"/>
  <c r="AW126"/>
  <c r="AP126"/>
  <c r="AO126"/>
  <c r="AH126"/>
  <c r="AG126"/>
  <c r="Z126"/>
  <c r="Y126"/>
  <c r="R126"/>
  <c r="Q126"/>
  <c r="F126"/>
  <c r="E126"/>
  <c r="CT125"/>
  <c r="CS125"/>
  <c r="CL125"/>
  <c r="CK125"/>
  <c r="CD125"/>
  <c r="CC125"/>
  <c r="BV125"/>
  <c r="BU125"/>
  <c r="BN125"/>
  <c r="BM125"/>
  <c r="BF125"/>
  <c r="BE125"/>
  <c r="AX125"/>
  <c r="AW125"/>
  <c r="AP125"/>
  <c r="AO125"/>
  <c r="AH125"/>
  <c r="AG125"/>
  <c r="Z125"/>
  <c r="Y125"/>
  <c r="R125"/>
  <c r="Q125"/>
  <c r="F125"/>
  <c r="E125"/>
  <c r="CT124"/>
  <c r="CS124"/>
  <c r="CL124"/>
  <c r="CK124"/>
  <c r="CD124"/>
  <c r="CC124"/>
  <c r="BV124"/>
  <c r="BU124"/>
  <c r="BN124"/>
  <c r="BM124"/>
  <c r="BF124"/>
  <c r="BE124"/>
  <c r="AX124"/>
  <c r="AW124"/>
  <c r="AP124"/>
  <c r="AO124"/>
  <c r="AH124"/>
  <c r="AG124"/>
  <c r="Z124"/>
  <c r="Y124"/>
  <c r="R124"/>
  <c r="Q124"/>
  <c r="F124"/>
  <c r="E124"/>
  <c r="CT123"/>
  <c r="CS123"/>
  <c r="CL123"/>
  <c r="CK123"/>
  <c r="CD123"/>
  <c r="CC123"/>
  <c r="BV123"/>
  <c r="BU123"/>
  <c r="BN123"/>
  <c r="BM123"/>
  <c r="BF123"/>
  <c r="BE123"/>
  <c r="AX123"/>
  <c r="AW123"/>
  <c r="AP123"/>
  <c r="AO123"/>
  <c r="AH123"/>
  <c r="AG123"/>
  <c r="Z123"/>
  <c r="Y123"/>
  <c r="R123"/>
  <c r="Q123"/>
  <c r="F123"/>
  <c r="E123"/>
  <c r="CT122"/>
  <c r="CS122"/>
  <c r="CL122"/>
  <c r="CK122"/>
  <c r="CD122"/>
  <c r="CC122"/>
  <c r="BV122"/>
  <c r="BU122"/>
  <c r="BN122"/>
  <c r="BM122"/>
  <c r="BF122"/>
  <c r="BE122"/>
  <c r="AX122"/>
  <c r="AW122"/>
  <c r="AP122"/>
  <c r="AO122"/>
  <c r="AH122"/>
  <c r="AG122"/>
  <c r="Z122"/>
  <c r="Y122"/>
  <c r="R122"/>
  <c r="Q122"/>
  <c r="F122"/>
  <c r="E122"/>
  <c r="CT121"/>
  <c r="CS121"/>
  <c r="CL121"/>
  <c r="CK121"/>
  <c r="CD121"/>
  <c r="CC121"/>
  <c r="BV121"/>
  <c r="BU121"/>
  <c r="BN121"/>
  <c r="BM121"/>
  <c r="BF121"/>
  <c r="BE121"/>
  <c r="AX121"/>
  <c r="AW121"/>
  <c r="AP121"/>
  <c r="AO121"/>
  <c r="AH121"/>
  <c r="AG121"/>
  <c r="Z121"/>
  <c r="Y121"/>
  <c r="R121"/>
  <c r="Q121"/>
  <c r="F121"/>
  <c r="E121"/>
  <c r="CT120"/>
  <c r="CS120"/>
  <c r="CL120"/>
  <c r="CK120"/>
  <c r="CD120"/>
  <c r="CC120"/>
  <c r="BV120"/>
  <c r="BU120"/>
  <c r="BN120"/>
  <c r="BM120"/>
  <c r="BF120"/>
  <c r="BE120"/>
  <c r="AX120"/>
  <c r="AW120"/>
  <c r="AP120"/>
  <c r="AO120"/>
  <c r="AH120"/>
  <c r="AG120"/>
  <c r="Z120"/>
  <c r="Y120"/>
  <c r="R120"/>
  <c r="Q120"/>
  <c r="F120"/>
  <c r="E120"/>
  <c r="CT119"/>
  <c r="CS119"/>
  <c r="CL119"/>
  <c r="CK119"/>
  <c r="CD119"/>
  <c r="CC119"/>
  <c r="BV119"/>
  <c r="BU119"/>
  <c r="BN119"/>
  <c r="BM119"/>
  <c r="BF119"/>
  <c r="BE119"/>
  <c r="AX119"/>
  <c r="AW119"/>
  <c r="AP119"/>
  <c r="AO119"/>
  <c r="AH119"/>
  <c r="AG119"/>
  <c r="Z119"/>
  <c r="Y119"/>
  <c r="R119"/>
  <c r="Q119"/>
  <c r="F119"/>
  <c r="E119"/>
  <c r="CT118"/>
  <c r="CS118"/>
  <c r="CL118"/>
  <c r="CK118"/>
  <c r="CD118"/>
  <c r="CC118"/>
  <c r="BV118"/>
  <c r="BU118"/>
  <c r="BN118"/>
  <c r="BM118"/>
  <c r="BF118"/>
  <c r="BE118"/>
  <c r="AX118"/>
  <c r="AW118"/>
  <c r="AP118"/>
  <c r="AO118"/>
  <c r="AH118"/>
  <c r="AG118"/>
  <c r="Z118"/>
  <c r="Y118"/>
  <c r="R118"/>
  <c r="Q118"/>
  <c r="F118"/>
  <c r="E118"/>
  <c r="CT117"/>
  <c r="CS117"/>
  <c r="CL117"/>
  <c r="CK117"/>
  <c r="CD117"/>
  <c r="CC117"/>
  <c r="BV117"/>
  <c r="BU117"/>
  <c r="BN117"/>
  <c r="BM117"/>
  <c r="BF117"/>
  <c r="BE117"/>
  <c r="AX117"/>
  <c r="AW117"/>
  <c r="AP117"/>
  <c r="AO117"/>
  <c r="AH117"/>
  <c r="AG117"/>
  <c r="Z117"/>
  <c r="Y117"/>
  <c r="R117"/>
  <c r="Q117"/>
  <c r="F117"/>
  <c r="E117"/>
  <c r="CT116"/>
  <c r="CS116"/>
  <c r="CL116"/>
  <c r="CK116"/>
  <c r="CD116"/>
  <c r="CC116"/>
  <c r="BV116"/>
  <c r="BU116"/>
  <c r="BN116"/>
  <c r="BM116"/>
  <c r="BF116"/>
  <c r="BE116"/>
  <c r="AX116"/>
  <c r="AW116"/>
  <c r="AP116"/>
  <c r="AO116"/>
  <c r="AH116"/>
  <c r="AG116"/>
  <c r="Z116"/>
  <c r="Y116"/>
  <c r="R116"/>
  <c r="Q116"/>
  <c r="F116"/>
  <c r="E116"/>
  <c r="CT115"/>
  <c r="CS115"/>
  <c r="CL115"/>
  <c r="CK115"/>
  <c r="CD115"/>
  <c r="CC115"/>
  <c r="BV115"/>
  <c r="BU115"/>
  <c r="BN115"/>
  <c r="BM115"/>
  <c r="BF115"/>
  <c r="BE115"/>
  <c r="AX115"/>
  <c r="AW115"/>
  <c r="AP115"/>
  <c r="AO115"/>
  <c r="AH115"/>
  <c r="AG115"/>
  <c r="Z115"/>
  <c r="Y115"/>
  <c r="R115"/>
  <c r="Q115"/>
  <c r="F115"/>
  <c r="E115"/>
  <c r="CT114"/>
  <c r="CS114"/>
  <c r="CL114"/>
  <c r="CK114"/>
  <c r="CD114"/>
  <c r="CC114"/>
  <c r="BV114"/>
  <c r="BU114"/>
  <c r="BN114"/>
  <c r="BM114"/>
  <c r="BF114"/>
  <c r="BE114"/>
  <c r="AX114"/>
  <c r="AW114"/>
  <c r="AP114"/>
  <c r="AO114"/>
  <c r="AH114"/>
  <c r="AG114"/>
  <c r="Z114"/>
  <c r="Y114"/>
  <c r="R114"/>
  <c r="Q114"/>
  <c r="F114"/>
  <c r="E114"/>
  <c r="CT113"/>
  <c r="CS113"/>
  <c r="CL113"/>
  <c r="CK113"/>
  <c r="CD113"/>
  <c r="CC113"/>
  <c r="BV113"/>
  <c r="BU113"/>
  <c r="BN113"/>
  <c r="BM113"/>
  <c r="BF113"/>
  <c r="BE113"/>
  <c r="AX113"/>
  <c r="AW113"/>
  <c r="AP113"/>
  <c r="AO113"/>
  <c r="AH113"/>
  <c r="AG113"/>
  <c r="Z113"/>
  <c r="Y113"/>
  <c r="R113"/>
  <c r="Q113"/>
  <c r="F113"/>
  <c r="E113"/>
  <c r="CT112"/>
  <c r="CS112"/>
  <c r="CL112"/>
  <c r="CK112"/>
  <c r="CD112"/>
  <c r="CC112"/>
  <c r="BV112"/>
  <c r="BU112"/>
  <c r="BN112"/>
  <c r="BM112"/>
  <c r="BF112"/>
  <c r="BE112"/>
  <c r="AX112"/>
  <c r="AW112"/>
  <c r="AP112"/>
  <c r="AO112"/>
  <c r="AH112"/>
  <c r="AG112"/>
  <c r="Z112"/>
  <c r="Y112"/>
  <c r="R112"/>
  <c r="Q112"/>
  <c r="F112"/>
  <c r="E112"/>
  <c r="CT111"/>
  <c r="CS111"/>
  <c r="CL111"/>
  <c r="CK111"/>
  <c r="CD111"/>
  <c r="CC111"/>
  <c r="BV111"/>
  <c r="BU111"/>
  <c r="BN111"/>
  <c r="BM111"/>
  <c r="BF111"/>
  <c r="BE111"/>
  <c r="AX111"/>
  <c r="AW111"/>
  <c r="AP111"/>
  <c r="AO111"/>
  <c r="AH111"/>
  <c r="AG111"/>
  <c r="Z111"/>
  <c r="Y111"/>
  <c r="R111"/>
  <c r="Q111"/>
  <c r="F111"/>
  <c r="E111"/>
  <c r="CT110"/>
  <c r="CS110"/>
  <c r="CL110"/>
  <c r="CK110"/>
  <c r="CD110"/>
  <c r="CC110"/>
  <c r="BV110"/>
  <c r="BU110"/>
  <c r="BN110"/>
  <c r="BM110"/>
  <c r="BF110"/>
  <c r="BE110"/>
  <c r="AX110"/>
  <c r="AW110"/>
  <c r="AP110"/>
  <c r="AO110"/>
  <c r="AH110"/>
  <c r="AG110"/>
  <c r="Z110"/>
  <c r="Y110"/>
  <c r="R110"/>
  <c r="Q110"/>
  <c r="F110"/>
  <c r="E110"/>
  <c r="CT109"/>
  <c r="CS109"/>
  <c r="CL109"/>
  <c r="CK109"/>
  <c r="CD109"/>
  <c r="CC109"/>
  <c r="BV109"/>
  <c r="BU109"/>
  <c r="BN109"/>
  <c r="BM109"/>
  <c r="BF109"/>
  <c r="BE109"/>
  <c r="AX109"/>
  <c r="AW109"/>
  <c r="AP109"/>
  <c r="AO109"/>
  <c r="AH109"/>
  <c r="AG109"/>
  <c r="Z109"/>
  <c r="Y109"/>
  <c r="R109"/>
  <c r="Q109"/>
  <c r="F109"/>
  <c r="E109"/>
  <c r="CT108"/>
  <c r="CS108"/>
  <c r="CL108"/>
  <c r="CK108"/>
  <c r="CD108"/>
  <c r="CC108"/>
  <c r="BV108"/>
  <c r="BU108"/>
  <c r="BN108"/>
  <c r="BM108"/>
  <c r="BF108"/>
  <c r="BE108"/>
  <c r="AX108"/>
  <c r="AW108"/>
  <c r="AP108"/>
  <c r="AO108"/>
  <c r="AH108"/>
  <c r="AG108"/>
  <c r="Z108"/>
  <c r="Y108"/>
  <c r="R108"/>
  <c r="Q108"/>
  <c r="F108"/>
  <c r="E108"/>
  <c r="CT107"/>
  <c r="CS107"/>
  <c r="CL107"/>
  <c r="CK107"/>
  <c r="CD107"/>
  <c r="CC107"/>
  <c r="BV107"/>
  <c r="BU107"/>
  <c r="BN107"/>
  <c r="BM107"/>
  <c r="BF107"/>
  <c r="BE107"/>
  <c r="AX107"/>
  <c r="AW107"/>
  <c r="AP107"/>
  <c r="AO107"/>
  <c r="AH107"/>
  <c r="AG107"/>
  <c r="Z107"/>
  <c r="Y107"/>
  <c r="R107"/>
  <c r="Q107"/>
  <c r="F107"/>
  <c r="E107"/>
  <c r="CT106"/>
  <c r="CS106"/>
  <c r="CL106"/>
  <c r="CK106"/>
  <c r="CD106"/>
  <c r="CC106"/>
  <c r="BV106"/>
  <c r="BU106"/>
  <c r="BN106"/>
  <c r="BM106"/>
  <c r="BF106"/>
  <c r="BE106"/>
  <c r="AX106"/>
  <c r="AW106"/>
  <c r="AP106"/>
  <c r="AO106"/>
  <c r="AH106"/>
  <c r="AG106"/>
  <c r="Z106"/>
  <c r="Y106"/>
  <c r="R106"/>
  <c r="Q106"/>
  <c r="F106"/>
  <c r="E106"/>
  <c r="CT105"/>
  <c r="CS105"/>
  <c r="CL105"/>
  <c r="CK105"/>
  <c r="CD105"/>
  <c r="CC105"/>
  <c r="BV105"/>
  <c r="BU105"/>
  <c r="BN105"/>
  <c r="BM105"/>
  <c r="BF105"/>
  <c r="BE105"/>
  <c r="AX105"/>
  <c r="AW105"/>
  <c r="AP105"/>
  <c r="AO105"/>
  <c r="AH105"/>
  <c r="AG105"/>
  <c r="Z105"/>
  <c r="Y105"/>
  <c r="R105"/>
  <c r="Q105"/>
  <c r="F105"/>
  <c r="E105"/>
  <c r="CT104"/>
  <c r="CS104"/>
  <c r="CL104"/>
  <c r="CK104"/>
  <c r="CD104"/>
  <c r="CC104"/>
  <c r="BV104"/>
  <c r="BU104"/>
  <c r="BN104"/>
  <c r="BM104"/>
  <c r="BF104"/>
  <c r="BE104"/>
  <c r="AX104"/>
  <c r="AW104"/>
  <c r="AP104"/>
  <c r="AO104"/>
  <c r="AH104"/>
  <c r="AG104"/>
  <c r="Z104"/>
  <c r="Y104"/>
  <c r="R104"/>
  <c r="Q104"/>
  <c r="F104"/>
  <c r="E104"/>
  <c r="CT103"/>
  <c r="CS103"/>
  <c r="CL103"/>
  <c r="CK103"/>
  <c r="CD103"/>
  <c r="CC103"/>
  <c r="BV103"/>
  <c r="BU103"/>
  <c r="BN103"/>
  <c r="BM103"/>
  <c r="BF103"/>
  <c r="BE103"/>
  <c r="AX103"/>
  <c r="AW103"/>
  <c r="AP103"/>
  <c r="AO103"/>
  <c r="AH103"/>
  <c r="AG103"/>
  <c r="Z103"/>
  <c r="Y103"/>
  <c r="R103"/>
  <c r="Q103"/>
  <c r="F103"/>
  <c r="E103"/>
  <c r="CT102"/>
  <c r="CS102"/>
  <c r="CL102"/>
  <c r="CK102"/>
  <c r="CD102"/>
  <c r="CC102"/>
  <c r="BV102"/>
  <c r="BU102"/>
  <c r="BN102"/>
  <c r="BM102"/>
  <c r="BF102"/>
  <c r="BE102"/>
  <c r="AX102"/>
  <c r="AW102"/>
  <c r="AP102"/>
  <c r="AO102"/>
  <c r="AH102"/>
  <c r="AG102"/>
  <c r="Z102"/>
  <c r="Y102"/>
  <c r="R102"/>
  <c r="Q102"/>
  <c r="F102"/>
  <c r="E102"/>
  <c r="CT101"/>
  <c r="CS101"/>
  <c r="CL101"/>
  <c r="CK101"/>
  <c r="CD101"/>
  <c r="CC101"/>
  <c r="BV101"/>
  <c r="BU101"/>
  <c r="BN101"/>
  <c r="BM101"/>
  <c r="BF101"/>
  <c r="BE101"/>
  <c r="AX101"/>
  <c r="AW101"/>
  <c r="AP101"/>
  <c r="AO101"/>
  <c r="AH101"/>
  <c r="AG101"/>
  <c r="Z101"/>
  <c r="Y101"/>
  <c r="R101"/>
  <c r="Q101"/>
  <c r="F101"/>
  <c r="E101"/>
  <c r="CT100"/>
  <c r="CS100"/>
  <c r="CL100"/>
  <c r="CK100"/>
  <c r="CD100"/>
  <c r="CC100"/>
  <c r="BV100"/>
  <c r="BU100"/>
  <c r="BN100"/>
  <c r="BM100"/>
  <c r="BF100"/>
  <c r="BE100"/>
  <c r="AX100"/>
  <c r="AW100"/>
  <c r="AP100"/>
  <c r="AO100"/>
  <c r="AH100"/>
  <c r="AG100"/>
  <c r="Z100"/>
  <c r="Y100"/>
  <c r="R100"/>
  <c r="Q100"/>
  <c r="F100"/>
  <c r="E100"/>
  <c r="CT99"/>
  <c r="CS99"/>
  <c r="CL99"/>
  <c r="CK99"/>
  <c r="CD99"/>
  <c r="CC99"/>
  <c r="BV99"/>
  <c r="BU99"/>
  <c r="BN99"/>
  <c r="BM99"/>
  <c r="BF99"/>
  <c r="BE99"/>
  <c r="AX99"/>
  <c r="AW99"/>
  <c r="AP99"/>
  <c r="AO99"/>
  <c r="AH99"/>
  <c r="AG99"/>
  <c r="Z99"/>
  <c r="Y99"/>
  <c r="R99"/>
  <c r="Q99"/>
  <c r="F99"/>
  <c r="E99"/>
  <c r="CT98"/>
  <c r="CS98"/>
  <c r="CL98"/>
  <c r="CK98"/>
  <c r="CD98"/>
  <c r="CC98"/>
  <c r="BV98"/>
  <c r="BU98"/>
  <c r="BN98"/>
  <c r="BM98"/>
  <c r="BF98"/>
  <c r="BE98"/>
  <c r="AX98"/>
  <c r="AW98"/>
  <c r="AP98"/>
  <c r="AO98"/>
  <c r="AH98"/>
  <c r="AG98"/>
  <c r="Z98"/>
  <c r="Y98"/>
  <c r="R98"/>
  <c r="Q98"/>
  <c r="F98"/>
  <c r="E98"/>
  <c r="CT97"/>
  <c r="CS97"/>
  <c r="CS132" s="1"/>
  <c r="CL97"/>
  <c r="CK97"/>
  <c r="CK132" s="1"/>
  <c r="CD97"/>
  <c r="CC97"/>
  <c r="CC132" s="1"/>
  <c r="BV97"/>
  <c r="BU97"/>
  <c r="BU132" s="1"/>
  <c r="BN97"/>
  <c r="BM97"/>
  <c r="BM132" s="1"/>
  <c r="BF97"/>
  <c r="BE97"/>
  <c r="BE132" s="1"/>
  <c r="AX97"/>
  <c r="AW97"/>
  <c r="AW132" s="1"/>
  <c r="AP97"/>
  <c r="AO97"/>
  <c r="AO132" s="1"/>
  <c r="AH97"/>
  <c r="AG97"/>
  <c r="AG132" s="1"/>
  <c r="Z97"/>
  <c r="Y97"/>
  <c r="Y132" s="1"/>
  <c r="R97"/>
  <c r="Q97"/>
  <c r="Q132" s="1"/>
  <c r="F97"/>
  <c r="E97"/>
  <c r="CT95"/>
  <c r="CL95"/>
  <c r="CD95"/>
  <c r="BV95"/>
  <c r="BN95"/>
  <c r="BF95"/>
  <c r="AX95"/>
  <c r="AP95"/>
  <c r="AH95"/>
  <c r="Z95"/>
  <c r="R95"/>
  <c r="CR88"/>
  <c r="CQ88"/>
  <c r="CP88"/>
  <c r="CT88" s="1"/>
  <c r="CJ88"/>
  <c r="CI88"/>
  <c r="CH88"/>
  <c r="CL88" s="1"/>
  <c r="CB88"/>
  <c r="CA88"/>
  <c r="BZ88"/>
  <c r="CD88" s="1"/>
  <c r="BT88"/>
  <c r="BS88"/>
  <c r="BR88"/>
  <c r="BV88" s="1"/>
  <c r="BL88"/>
  <c r="BK88"/>
  <c r="BJ88"/>
  <c r="BN88" s="1"/>
  <c r="BD88"/>
  <c r="BC88"/>
  <c r="BB88"/>
  <c r="BF88" s="1"/>
  <c r="AV88"/>
  <c r="AU88"/>
  <c r="AT88"/>
  <c r="AX88" s="1"/>
  <c r="AN88"/>
  <c r="AM88"/>
  <c r="AL88"/>
  <c r="AP88" s="1"/>
  <c r="AF88"/>
  <c r="AE88"/>
  <c r="AD88"/>
  <c r="X88"/>
  <c r="W88"/>
  <c r="V88"/>
  <c r="P88"/>
  <c r="O88"/>
  <c r="N88"/>
  <c r="CT86"/>
  <c r="CS86"/>
  <c r="CL86"/>
  <c r="CK86"/>
  <c r="CD86"/>
  <c r="CC86"/>
  <c r="BV86"/>
  <c r="BU86"/>
  <c r="BN86"/>
  <c r="BM86"/>
  <c r="BF86"/>
  <c r="BE86"/>
  <c r="AX86"/>
  <c r="AW86"/>
  <c r="AP86"/>
  <c r="AO86"/>
  <c r="AH86"/>
  <c r="AG86"/>
  <c r="F86"/>
  <c r="J86" s="1"/>
  <c r="E86"/>
  <c r="CT85"/>
  <c r="CS85"/>
  <c r="CL85"/>
  <c r="CK85"/>
  <c r="CD85"/>
  <c r="CC85"/>
  <c r="BV85"/>
  <c r="BU85"/>
  <c r="BN85"/>
  <c r="BM85"/>
  <c r="BF85"/>
  <c r="BE85"/>
  <c r="AX85"/>
  <c r="AW85"/>
  <c r="AP85"/>
  <c r="AO85"/>
  <c r="AH85"/>
  <c r="AG85"/>
  <c r="Z85"/>
  <c r="Y85"/>
  <c r="R85"/>
  <c r="Q85"/>
  <c r="F85"/>
  <c r="E85"/>
  <c r="CT84"/>
  <c r="CS84"/>
  <c r="CL84"/>
  <c r="CK84"/>
  <c r="CD84"/>
  <c r="CC84"/>
  <c r="BV84"/>
  <c r="BU84"/>
  <c r="BN84"/>
  <c r="BM84"/>
  <c r="BF84"/>
  <c r="BE84"/>
  <c r="AX84"/>
  <c r="AW84"/>
  <c r="AP84"/>
  <c r="AO84"/>
  <c r="AH84"/>
  <c r="AG84"/>
  <c r="Z84"/>
  <c r="Y84"/>
  <c r="R84"/>
  <c r="Q84"/>
  <c r="F84"/>
  <c r="E84"/>
  <c r="CT83"/>
  <c r="CS83"/>
  <c r="CL83"/>
  <c r="CK83"/>
  <c r="CD83"/>
  <c r="CC83"/>
  <c r="BV83"/>
  <c r="BU83"/>
  <c r="BN83"/>
  <c r="BM83"/>
  <c r="BF83"/>
  <c r="BE83"/>
  <c r="AX83"/>
  <c r="AW83"/>
  <c r="AP83"/>
  <c r="AO83"/>
  <c r="AH83"/>
  <c r="AG83"/>
  <c r="Z83"/>
  <c r="Y83"/>
  <c r="R83"/>
  <c r="Q83"/>
  <c r="F83"/>
  <c r="J83" s="1"/>
  <c r="E83"/>
  <c r="CT82"/>
  <c r="CS82"/>
  <c r="CL82"/>
  <c r="CK82"/>
  <c r="CD82"/>
  <c r="CC82"/>
  <c r="BV82"/>
  <c r="BU82"/>
  <c r="BN82"/>
  <c r="BM82"/>
  <c r="BF82"/>
  <c r="BE82"/>
  <c r="AX82"/>
  <c r="AW82"/>
  <c r="AP82"/>
  <c r="AO82"/>
  <c r="AH82"/>
  <c r="AG82"/>
  <c r="Z82"/>
  <c r="Y82"/>
  <c r="R82"/>
  <c r="Q82"/>
  <c r="F82"/>
  <c r="E82"/>
  <c r="CT81"/>
  <c r="CS81"/>
  <c r="CL81"/>
  <c r="CK81"/>
  <c r="CD81"/>
  <c r="CC81"/>
  <c r="BV81"/>
  <c r="BU81"/>
  <c r="BN81"/>
  <c r="BM81"/>
  <c r="BF81"/>
  <c r="BE81"/>
  <c r="AX81"/>
  <c r="AW81"/>
  <c r="AP81"/>
  <c r="AO81"/>
  <c r="AH81"/>
  <c r="AG81"/>
  <c r="Z81"/>
  <c r="Y81"/>
  <c r="R81"/>
  <c r="Q81"/>
  <c r="F81"/>
  <c r="J81" s="1"/>
  <c r="E81"/>
  <c r="CT80"/>
  <c r="CS80"/>
  <c r="CL80"/>
  <c r="CK80"/>
  <c r="CD80"/>
  <c r="CC80"/>
  <c r="BV80"/>
  <c r="BU80"/>
  <c r="BN80"/>
  <c r="BM80"/>
  <c r="BF80"/>
  <c r="BE80"/>
  <c r="AX80"/>
  <c r="AW80"/>
  <c r="AP80"/>
  <c r="AO80"/>
  <c r="AH80"/>
  <c r="AG80"/>
  <c r="Z80"/>
  <c r="Y80"/>
  <c r="R80"/>
  <c r="Q80"/>
  <c r="F80"/>
  <c r="J80" s="1"/>
  <c r="E80"/>
  <c r="CT79"/>
  <c r="CS79"/>
  <c r="CL79"/>
  <c r="CK79"/>
  <c r="CD79"/>
  <c r="CC79"/>
  <c r="BV79"/>
  <c r="BU79"/>
  <c r="BN79"/>
  <c r="BM79"/>
  <c r="BF79"/>
  <c r="BE79"/>
  <c r="AX79"/>
  <c r="AW79"/>
  <c r="AP79"/>
  <c r="AO79"/>
  <c r="AH79"/>
  <c r="AG79"/>
  <c r="Z79"/>
  <c r="Y79"/>
  <c r="R79"/>
  <c r="Q79"/>
  <c r="F79"/>
  <c r="E79"/>
  <c r="CT78"/>
  <c r="CS78"/>
  <c r="CL78"/>
  <c r="CK78"/>
  <c r="CD78"/>
  <c r="CC78"/>
  <c r="BV78"/>
  <c r="BU78"/>
  <c r="BN78"/>
  <c r="BM78"/>
  <c r="BF78"/>
  <c r="BE78"/>
  <c r="AX78"/>
  <c r="AW78"/>
  <c r="AP78"/>
  <c r="AO78"/>
  <c r="AH78"/>
  <c r="AG78"/>
  <c r="Z78"/>
  <c r="Y78"/>
  <c r="R78"/>
  <c r="Q78"/>
  <c r="F78"/>
  <c r="J78" s="1"/>
  <c r="E78"/>
  <c r="CT77"/>
  <c r="CS77"/>
  <c r="CL77"/>
  <c r="CK77"/>
  <c r="CD77"/>
  <c r="CC77"/>
  <c r="BV77"/>
  <c r="BU77"/>
  <c r="BN77"/>
  <c r="BM77"/>
  <c r="BF77"/>
  <c r="BE77"/>
  <c r="AX77"/>
  <c r="AW77"/>
  <c r="AP77"/>
  <c r="AO77"/>
  <c r="AH77"/>
  <c r="AG77"/>
  <c r="Z77"/>
  <c r="Y77"/>
  <c r="R77"/>
  <c r="Q77"/>
  <c r="F77"/>
  <c r="E77"/>
  <c r="CT76"/>
  <c r="CS76"/>
  <c r="CL76"/>
  <c r="CK76"/>
  <c r="CD76"/>
  <c r="CC76"/>
  <c r="BV76"/>
  <c r="BU76"/>
  <c r="BN76"/>
  <c r="BM76"/>
  <c r="BF76"/>
  <c r="BE76"/>
  <c r="AX76"/>
  <c r="AW76"/>
  <c r="AP76"/>
  <c r="AO76"/>
  <c r="AH76"/>
  <c r="AG76"/>
  <c r="Z76"/>
  <c r="Y76"/>
  <c r="R76"/>
  <c r="Q76"/>
  <c r="F76"/>
  <c r="E76"/>
  <c r="CT75"/>
  <c r="CS75"/>
  <c r="CL75"/>
  <c r="CK75"/>
  <c r="CD75"/>
  <c r="CC75"/>
  <c r="BV75"/>
  <c r="BU75"/>
  <c r="BN75"/>
  <c r="BM75"/>
  <c r="BF75"/>
  <c r="BE75"/>
  <c r="AX75"/>
  <c r="AW75"/>
  <c r="AP75"/>
  <c r="AO75"/>
  <c r="AH75"/>
  <c r="AG75"/>
  <c r="Z75"/>
  <c r="Y75"/>
  <c r="R75"/>
  <c r="Q75"/>
  <c r="F75"/>
  <c r="E75"/>
  <c r="CT74"/>
  <c r="CS74"/>
  <c r="CL74"/>
  <c r="CK74"/>
  <c r="CD74"/>
  <c r="CC74"/>
  <c r="BV74"/>
  <c r="BU74"/>
  <c r="BN74"/>
  <c r="BM74"/>
  <c r="BF74"/>
  <c r="BE74"/>
  <c r="AX74"/>
  <c r="AW74"/>
  <c r="AP74"/>
  <c r="AO74"/>
  <c r="AH74"/>
  <c r="AG74"/>
  <c r="Z74"/>
  <c r="Y74"/>
  <c r="R74"/>
  <c r="Q74"/>
  <c r="F74"/>
  <c r="J74" s="1"/>
  <c r="E74"/>
  <c r="CT73"/>
  <c r="CS73"/>
  <c r="CL73"/>
  <c r="CK73"/>
  <c r="CD73"/>
  <c r="CC73"/>
  <c r="BV73"/>
  <c r="BU73"/>
  <c r="BN73"/>
  <c r="BM73"/>
  <c r="BF73"/>
  <c r="BE73"/>
  <c r="AX73"/>
  <c r="AW73"/>
  <c r="AP73"/>
  <c r="AO73"/>
  <c r="AH73"/>
  <c r="AG73"/>
  <c r="Z73"/>
  <c r="Y73"/>
  <c r="R73"/>
  <c r="Q73"/>
  <c r="F73"/>
  <c r="E73"/>
  <c r="CT72"/>
  <c r="CS72"/>
  <c r="CL72"/>
  <c r="CK72"/>
  <c r="CD72"/>
  <c r="CC72"/>
  <c r="BV72"/>
  <c r="BU72"/>
  <c r="BN72"/>
  <c r="BM72"/>
  <c r="BF72"/>
  <c r="BE72"/>
  <c r="AX72"/>
  <c r="AW72"/>
  <c r="AP72"/>
  <c r="AO72"/>
  <c r="AH72"/>
  <c r="AG72"/>
  <c r="Z72"/>
  <c r="Y72"/>
  <c r="R72"/>
  <c r="Q72"/>
  <c r="F72"/>
  <c r="J72" s="1"/>
  <c r="E72"/>
  <c r="CT71"/>
  <c r="CS71"/>
  <c r="CL71"/>
  <c r="CK71"/>
  <c r="CD71"/>
  <c r="CC71"/>
  <c r="BV71"/>
  <c r="BU71"/>
  <c r="BN71"/>
  <c r="BM71"/>
  <c r="BF71"/>
  <c r="BE71"/>
  <c r="AX71"/>
  <c r="AW71"/>
  <c r="AP71"/>
  <c r="AO71"/>
  <c r="AH71"/>
  <c r="AG71"/>
  <c r="Z71"/>
  <c r="Y71"/>
  <c r="R71"/>
  <c r="Q71"/>
  <c r="F71"/>
  <c r="E71"/>
  <c r="CT70"/>
  <c r="CS70"/>
  <c r="CL70"/>
  <c r="CK70"/>
  <c r="CD70"/>
  <c r="CC70"/>
  <c r="BV70"/>
  <c r="BU70"/>
  <c r="BN70"/>
  <c r="BM70"/>
  <c r="BF70"/>
  <c r="BE70"/>
  <c r="AX70"/>
  <c r="AW70"/>
  <c r="AP70"/>
  <c r="AO70"/>
  <c r="AH70"/>
  <c r="AG70"/>
  <c r="Z70"/>
  <c r="Y70"/>
  <c r="R70"/>
  <c r="Q70"/>
  <c r="F70"/>
  <c r="E70"/>
  <c r="CT69"/>
  <c r="CS69"/>
  <c r="CL69"/>
  <c r="CK69"/>
  <c r="CD69"/>
  <c r="CC69"/>
  <c r="BV69"/>
  <c r="BU69"/>
  <c r="BN69"/>
  <c r="BM69"/>
  <c r="BF69"/>
  <c r="BE69"/>
  <c r="AX69"/>
  <c r="AW69"/>
  <c r="AP69"/>
  <c r="AO69"/>
  <c r="AH69"/>
  <c r="AG69"/>
  <c r="Z69"/>
  <c r="Y69"/>
  <c r="R69"/>
  <c r="Q69"/>
  <c r="F69"/>
  <c r="J69" s="1"/>
  <c r="E69"/>
  <c r="CT68"/>
  <c r="CS68"/>
  <c r="CL68"/>
  <c r="CK68"/>
  <c r="CD68"/>
  <c r="CC68"/>
  <c r="BV68"/>
  <c r="BU68"/>
  <c r="BN68"/>
  <c r="BM68"/>
  <c r="BF68"/>
  <c r="BE68"/>
  <c r="AX68"/>
  <c r="AW68"/>
  <c r="AP68"/>
  <c r="AO68"/>
  <c r="AH68"/>
  <c r="AG68"/>
  <c r="Z68"/>
  <c r="Y68"/>
  <c r="R68"/>
  <c r="Q68"/>
  <c r="F68"/>
  <c r="J68" s="1"/>
  <c r="E68"/>
  <c r="CT67"/>
  <c r="CS67"/>
  <c r="CL67"/>
  <c r="CK67"/>
  <c r="CD67"/>
  <c r="CC67"/>
  <c r="BV67"/>
  <c r="BU67"/>
  <c r="BN67"/>
  <c r="BM67"/>
  <c r="BF67"/>
  <c r="BE67"/>
  <c r="AX67"/>
  <c r="AW67"/>
  <c r="AP67"/>
  <c r="AO67"/>
  <c r="AH67"/>
  <c r="AG67"/>
  <c r="Z67"/>
  <c r="Y67"/>
  <c r="R67"/>
  <c r="Q67"/>
  <c r="F67"/>
  <c r="J67" s="1"/>
  <c r="E67"/>
  <c r="CT66"/>
  <c r="CS66"/>
  <c r="CL66"/>
  <c r="CK66"/>
  <c r="CD66"/>
  <c r="CC66"/>
  <c r="BV66"/>
  <c r="BU66"/>
  <c r="BN66"/>
  <c r="BM66"/>
  <c r="BF66"/>
  <c r="BE66"/>
  <c r="AX66"/>
  <c r="AW66"/>
  <c r="AP66"/>
  <c r="AO66"/>
  <c r="AH66"/>
  <c r="AG66"/>
  <c r="Z66"/>
  <c r="Y66"/>
  <c r="R66"/>
  <c r="Q66"/>
  <c r="F66"/>
  <c r="E66"/>
  <c r="CT65"/>
  <c r="CS65"/>
  <c r="CL65"/>
  <c r="CK65"/>
  <c r="CD65"/>
  <c r="CC65"/>
  <c r="BV65"/>
  <c r="BU65"/>
  <c r="BN65"/>
  <c r="BM65"/>
  <c r="BF65"/>
  <c r="BE65"/>
  <c r="AX65"/>
  <c r="AW65"/>
  <c r="AP65"/>
  <c r="AO65"/>
  <c r="AH65"/>
  <c r="AG65"/>
  <c r="Z65"/>
  <c r="Y65"/>
  <c r="R65"/>
  <c r="Q65"/>
  <c r="F65"/>
  <c r="J65" s="1"/>
  <c r="E65"/>
  <c r="CT64"/>
  <c r="CS64"/>
  <c r="CL64"/>
  <c r="CK64"/>
  <c r="CD64"/>
  <c r="CC64"/>
  <c r="BV64"/>
  <c r="BU64"/>
  <c r="BN64"/>
  <c r="BM64"/>
  <c r="BF64"/>
  <c r="BE64"/>
  <c r="AX64"/>
  <c r="AW64"/>
  <c r="AP64"/>
  <c r="AO64"/>
  <c r="AH64"/>
  <c r="AG64"/>
  <c r="Z64"/>
  <c r="Y64"/>
  <c r="R64"/>
  <c r="Q64"/>
  <c r="F64"/>
  <c r="J64" s="1"/>
  <c r="E64"/>
  <c r="CT63"/>
  <c r="CS63"/>
  <c r="CL63"/>
  <c r="CK63"/>
  <c r="CD63"/>
  <c r="CC63"/>
  <c r="BV63"/>
  <c r="BU63"/>
  <c r="BN63"/>
  <c r="BM63"/>
  <c r="BF63"/>
  <c r="BE63"/>
  <c r="AX63"/>
  <c r="AW63"/>
  <c r="AP63"/>
  <c r="AO63"/>
  <c r="AH63"/>
  <c r="AG63"/>
  <c r="Z63"/>
  <c r="Y63"/>
  <c r="R63"/>
  <c r="Q63"/>
  <c r="F63"/>
  <c r="E63"/>
  <c r="CT62"/>
  <c r="CS62"/>
  <c r="CL62"/>
  <c r="CK62"/>
  <c r="CD62"/>
  <c r="CC62"/>
  <c r="BV62"/>
  <c r="BU62"/>
  <c r="BN62"/>
  <c r="BM62"/>
  <c r="BF62"/>
  <c r="BE62"/>
  <c r="AX62"/>
  <c r="AW62"/>
  <c r="AP62"/>
  <c r="AO62"/>
  <c r="AH62"/>
  <c r="AG62"/>
  <c r="Z62"/>
  <c r="Y62"/>
  <c r="R62"/>
  <c r="Q62"/>
  <c r="F62"/>
  <c r="E62"/>
  <c r="CT61"/>
  <c r="CS61"/>
  <c r="CL61"/>
  <c r="CK61"/>
  <c r="CD61"/>
  <c r="CC61"/>
  <c r="BV61"/>
  <c r="BU61"/>
  <c r="BN61"/>
  <c r="BM61"/>
  <c r="BF61"/>
  <c r="BE61"/>
  <c r="AX61"/>
  <c r="AW61"/>
  <c r="AP61"/>
  <c r="AO61"/>
  <c r="AH61"/>
  <c r="AG61"/>
  <c r="Z61"/>
  <c r="Y61"/>
  <c r="R61"/>
  <c r="Q61"/>
  <c r="F61"/>
  <c r="J61" s="1"/>
  <c r="E61"/>
  <c r="CT60"/>
  <c r="CS60"/>
  <c r="CL60"/>
  <c r="CK60"/>
  <c r="CD60"/>
  <c r="CC60"/>
  <c r="BV60"/>
  <c r="BU60"/>
  <c r="BN60"/>
  <c r="BM60"/>
  <c r="BF60"/>
  <c r="BE60"/>
  <c r="AX60"/>
  <c r="AW60"/>
  <c r="AP60"/>
  <c r="AO60"/>
  <c r="AH60"/>
  <c r="AG60"/>
  <c r="Z60"/>
  <c r="Y60"/>
  <c r="R60"/>
  <c r="Q60"/>
  <c r="F60"/>
  <c r="E60"/>
  <c r="CT59"/>
  <c r="CS59"/>
  <c r="CL59"/>
  <c r="CK59"/>
  <c r="CD59"/>
  <c r="CC59"/>
  <c r="BV59"/>
  <c r="BU59"/>
  <c r="BN59"/>
  <c r="BM59"/>
  <c r="BF59"/>
  <c r="BE59"/>
  <c r="AX59"/>
  <c r="AW59"/>
  <c r="AP59"/>
  <c r="AO59"/>
  <c r="AH59"/>
  <c r="AG59"/>
  <c r="Z59"/>
  <c r="Y59"/>
  <c r="R59"/>
  <c r="Q59"/>
  <c r="F59"/>
  <c r="J59" s="1"/>
  <c r="E59"/>
  <c r="CT58"/>
  <c r="CS58"/>
  <c r="CL58"/>
  <c r="CK58"/>
  <c r="CD58"/>
  <c r="CC58"/>
  <c r="BV58"/>
  <c r="BU58"/>
  <c r="BN58"/>
  <c r="BM58"/>
  <c r="BF58"/>
  <c r="BE58"/>
  <c r="AX58"/>
  <c r="AW58"/>
  <c r="AP58"/>
  <c r="AO58"/>
  <c r="AH58"/>
  <c r="AG58"/>
  <c r="Z58"/>
  <c r="Y58"/>
  <c r="R58"/>
  <c r="Q58"/>
  <c r="F58"/>
  <c r="J58" s="1"/>
  <c r="E58"/>
  <c r="CT57"/>
  <c r="CS57"/>
  <c r="CL57"/>
  <c r="CK57"/>
  <c r="CD57"/>
  <c r="CC57"/>
  <c r="BV57"/>
  <c r="BU57"/>
  <c r="BN57"/>
  <c r="BM57"/>
  <c r="BF57"/>
  <c r="BE57"/>
  <c r="AX57"/>
  <c r="AW57"/>
  <c r="AP57"/>
  <c r="AO57"/>
  <c r="AH57"/>
  <c r="AG57"/>
  <c r="Z57"/>
  <c r="Y57"/>
  <c r="R57"/>
  <c r="Q57"/>
  <c r="F57"/>
  <c r="J57" s="1"/>
  <c r="E57"/>
  <c r="CT56"/>
  <c r="CS56"/>
  <c r="CL56"/>
  <c r="CK56"/>
  <c r="CD56"/>
  <c r="CC56"/>
  <c r="BV56"/>
  <c r="BU56"/>
  <c r="BN56"/>
  <c r="BM56"/>
  <c r="BF56"/>
  <c r="BE56"/>
  <c r="AX56"/>
  <c r="AW56"/>
  <c r="AP56"/>
  <c r="AO56"/>
  <c r="AH56"/>
  <c r="AG56"/>
  <c r="Z56"/>
  <c r="Y56"/>
  <c r="R56"/>
  <c r="Q56"/>
  <c r="F56"/>
  <c r="J56" s="1"/>
  <c r="E56"/>
  <c r="CT55"/>
  <c r="CS55"/>
  <c r="CL55"/>
  <c r="CK55"/>
  <c r="CD55"/>
  <c r="CC55"/>
  <c r="BV55"/>
  <c r="BU55"/>
  <c r="BN55"/>
  <c r="BM55"/>
  <c r="BF55"/>
  <c r="BE55"/>
  <c r="AX55"/>
  <c r="AW55"/>
  <c r="AP55"/>
  <c r="AO55"/>
  <c r="AH55"/>
  <c r="AG55"/>
  <c r="Z55"/>
  <c r="Y55"/>
  <c r="R55"/>
  <c r="Q55"/>
  <c r="F55"/>
  <c r="J55" s="1"/>
  <c r="E55"/>
  <c r="CT54"/>
  <c r="CS54"/>
  <c r="CL54"/>
  <c r="CK54"/>
  <c r="CD54"/>
  <c r="CC54"/>
  <c r="BV54"/>
  <c r="BU54"/>
  <c r="BN54"/>
  <c r="BM54"/>
  <c r="BF54"/>
  <c r="BE54"/>
  <c r="AX54"/>
  <c r="AW54"/>
  <c r="AP54"/>
  <c r="AO54"/>
  <c r="AH54"/>
  <c r="AG54"/>
  <c r="Z54"/>
  <c r="Y54"/>
  <c r="R54"/>
  <c r="Q54"/>
  <c r="F54"/>
  <c r="E54"/>
  <c r="CT53"/>
  <c r="CS53"/>
  <c r="CL53"/>
  <c r="CK53"/>
  <c r="CD53"/>
  <c r="CC53"/>
  <c r="BV53"/>
  <c r="BU53"/>
  <c r="BN53"/>
  <c r="BM53"/>
  <c r="BF53"/>
  <c r="BE53"/>
  <c r="AX53"/>
  <c r="AW53"/>
  <c r="AP53"/>
  <c r="AO53"/>
  <c r="AH53"/>
  <c r="AG53"/>
  <c r="Z53"/>
  <c r="Y53"/>
  <c r="R53"/>
  <c r="Q53"/>
  <c r="F53"/>
  <c r="E53"/>
  <c r="CT51"/>
  <c r="CL51"/>
  <c r="CD51"/>
  <c r="BV51"/>
  <c r="BN51"/>
  <c r="BF51"/>
  <c r="AX51"/>
  <c r="AP51"/>
  <c r="AH51"/>
  <c r="Z51"/>
  <c r="R51"/>
  <c r="J54" l="1"/>
  <c r="Z88"/>
  <c r="J85"/>
  <c r="F142"/>
  <c r="F146"/>
  <c r="F150"/>
  <c r="F154"/>
  <c r="F158"/>
  <c r="F162"/>
  <c r="F166"/>
  <c r="F170"/>
  <c r="F174"/>
  <c r="E144"/>
  <c r="E148"/>
  <c r="E152"/>
  <c r="E156"/>
  <c r="E160"/>
  <c r="E164"/>
  <c r="E168"/>
  <c r="E172"/>
  <c r="F165"/>
  <c r="E151"/>
  <c r="E171"/>
  <c r="F143"/>
  <c r="F147"/>
  <c r="F151"/>
  <c r="F155"/>
  <c r="F159"/>
  <c r="F163"/>
  <c r="F167"/>
  <c r="F171"/>
  <c r="F141"/>
  <c r="E145"/>
  <c r="E149"/>
  <c r="E153"/>
  <c r="E157"/>
  <c r="E161"/>
  <c r="E165"/>
  <c r="E169"/>
  <c r="E173"/>
  <c r="F145"/>
  <c r="F157"/>
  <c r="F169"/>
  <c r="E143"/>
  <c r="I143" s="1"/>
  <c r="E155"/>
  <c r="I155" s="1"/>
  <c r="E163"/>
  <c r="E141"/>
  <c r="F144"/>
  <c r="F148"/>
  <c r="F152"/>
  <c r="F156"/>
  <c r="F160"/>
  <c r="F164"/>
  <c r="F168"/>
  <c r="F172"/>
  <c r="E142"/>
  <c r="E146"/>
  <c r="E150"/>
  <c r="E154"/>
  <c r="E158"/>
  <c r="E162"/>
  <c r="E166"/>
  <c r="E170"/>
  <c r="E174"/>
  <c r="F149"/>
  <c r="F153"/>
  <c r="F161"/>
  <c r="F173"/>
  <c r="E147"/>
  <c r="E159"/>
  <c r="E167"/>
  <c r="BF132"/>
  <c r="AX132"/>
  <c r="AP132"/>
  <c r="AH132"/>
  <c r="AH88"/>
  <c r="J84"/>
  <c r="J82"/>
  <c r="J79"/>
  <c r="J77"/>
  <c r="J76"/>
  <c r="J75"/>
  <c r="J73"/>
  <c r="J71"/>
  <c r="J70"/>
  <c r="J66"/>
  <c r="J60"/>
  <c r="G179"/>
  <c r="Z132"/>
  <c r="R88"/>
  <c r="H83"/>
  <c r="E88"/>
  <c r="G178"/>
  <c r="H86"/>
  <c r="I62"/>
  <c r="I63"/>
  <c r="G73"/>
  <c r="G74"/>
  <c r="G75"/>
  <c r="G76"/>
  <c r="G77"/>
  <c r="G78"/>
  <c r="G79"/>
  <c r="G80"/>
  <c r="G82"/>
  <c r="G83"/>
  <c r="G86"/>
  <c r="H129"/>
  <c r="H128"/>
  <c r="H127"/>
  <c r="H126"/>
  <c r="H125"/>
  <c r="H124"/>
  <c r="H123"/>
  <c r="H122"/>
  <c r="H121"/>
  <c r="H120"/>
  <c r="H119"/>
  <c r="H118"/>
  <c r="H117"/>
  <c r="H116"/>
  <c r="H115"/>
  <c r="H130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R132"/>
  <c r="H97"/>
  <c r="I129"/>
  <c r="I128"/>
  <c r="I127"/>
  <c r="I126"/>
  <c r="I125"/>
  <c r="I124"/>
  <c r="I123"/>
  <c r="I122"/>
  <c r="I121"/>
  <c r="I120"/>
  <c r="I119"/>
  <c r="I118"/>
  <c r="I117"/>
  <c r="I116"/>
  <c r="I115"/>
  <c r="I114"/>
  <c r="I113"/>
  <c r="I130"/>
  <c r="I112"/>
  <c r="I111"/>
  <c r="I110"/>
  <c r="I109"/>
  <c r="I108"/>
  <c r="I107"/>
  <c r="I106"/>
  <c r="I105"/>
  <c r="I104"/>
  <c r="I103"/>
  <c r="I102"/>
  <c r="I101"/>
  <c r="I100"/>
  <c r="I99"/>
  <c r="I98"/>
  <c r="E132"/>
  <c r="G71"/>
  <c r="G54"/>
  <c r="G55"/>
  <c r="G56"/>
  <c r="G57"/>
  <c r="G58"/>
  <c r="G59"/>
  <c r="G60"/>
  <c r="G61"/>
  <c r="G64"/>
  <c r="G65"/>
  <c r="G66"/>
  <c r="G67"/>
  <c r="G68"/>
  <c r="G69"/>
  <c r="G70"/>
  <c r="G72"/>
  <c r="Y88"/>
  <c r="AO88"/>
  <c r="BE88"/>
  <c r="BU88"/>
  <c r="CK88"/>
  <c r="F88"/>
  <c r="G62"/>
  <c r="G63"/>
  <c r="Q88"/>
  <c r="AG88"/>
  <c r="AW88"/>
  <c r="BM88"/>
  <c r="CC88"/>
  <c r="CS88"/>
  <c r="H82"/>
  <c r="G84"/>
  <c r="G85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I53"/>
  <c r="I54"/>
  <c r="I55"/>
  <c r="I56"/>
  <c r="I57"/>
  <c r="I58"/>
  <c r="I59"/>
  <c r="I60"/>
  <c r="I61"/>
  <c r="I64"/>
  <c r="I65"/>
  <c r="I66"/>
  <c r="I67"/>
  <c r="I68"/>
  <c r="I69"/>
  <c r="I70"/>
  <c r="I71"/>
  <c r="I72"/>
  <c r="I73"/>
  <c r="I74"/>
  <c r="I75"/>
  <c r="I76"/>
  <c r="I77"/>
  <c r="I78"/>
  <c r="I79"/>
  <c r="I80"/>
  <c r="G81"/>
  <c r="J53"/>
  <c r="J62"/>
  <c r="J63"/>
  <c r="G53"/>
  <c r="H81"/>
  <c r="H84"/>
  <c r="H85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F132"/>
  <c r="I81"/>
  <c r="I82"/>
  <c r="I83"/>
  <c r="I84"/>
  <c r="I85"/>
  <c r="I8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I97"/>
  <c r="I145" l="1"/>
  <c r="I141"/>
  <c r="I169"/>
  <c r="G159"/>
  <c r="I88"/>
  <c r="I161"/>
  <c r="G147"/>
  <c r="I167"/>
  <c r="I157"/>
  <c r="G169"/>
  <c r="G157"/>
  <c r="G149"/>
  <c r="I171"/>
  <c r="I165"/>
  <c r="I163"/>
  <c r="I159"/>
  <c r="I151"/>
  <c r="I149"/>
  <c r="I147"/>
  <c r="I132"/>
  <c r="G167"/>
  <c r="G163"/>
  <c r="G158"/>
  <c r="I158"/>
  <c r="G174"/>
  <c r="I174"/>
  <c r="G160"/>
  <c r="I160"/>
  <c r="G154"/>
  <c r="I154"/>
  <c r="G145"/>
  <c r="G151"/>
  <c r="G173"/>
  <c r="I173"/>
  <c r="G170"/>
  <c r="I170"/>
  <c r="G156"/>
  <c r="I156"/>
  <c r="G150"/>
  <c r="I150"/>
  <c r="G171"/>
  <c r="G155"/>
  <c r="G166"/>
  <c r="I166"/>
  <c r="G144"/>
  <c r="I144"/>
  <c r="G164"/>
  <c r="I164"/>
  <c r="G153"/>
  <c r="I153"/>
  <c r="G143"/>
  <c r="G165"/>
  <c r="G168"/>
  <c r="I168"/>
  <c r="G152"/>
  <c r="I152"/>
  <c r="G161"/>
  <c r="G142"/>
  <c r="I142"/>
  <c r="G148"/>
  <c r="I148"/>
  <c r="G162"/>
  <c r="I162"/>
  <c r="G146"/>
  <c r="I146"/>
  <c r="G172"/>
  <c r="I172"/>
  <c r="G88"/>
  <c r="E176"/>
  <c r="G141"/>
  <c r="F176"/>
  <c r="G132"/>
  <c r="I176" l="1"/>
  <c r="G176"/>
</calcChain>
</file>

<file path=xl/sharedStrings.xml><?xml version="1.0" encoding="utf-8"?>
<sst xmlns="http://schemas.openxmlformats.org/spreadsheetml/2006/main" count="1785" uniqueCount="67">
  <si>
    <t>BUDGET MOTC</t>
  </si>
  <si>
    <t>ALLOTISSEMENT</t>
  </si>
  <si>
    <t>OUVERTURE DES PLIS</t>
  </si>
  <si>
    <t>ACHATS</t>
  </si>
  <si>
    <t>ECART</t>
  </si>
  <si>
    <t>NUMERO</t>
  </si>
  <si>
    <t>28 ABC</t>
  </si>
  <si>
    <t>28 DE</t>
  </si>
  <si>
    <t>29 A</t>
  </si>
  <si>
    <t>29 B</t>
  </si>
  <si>
    <t>Fondations profondes</t>
  </si>
  <si>
    <t>Gros œuvre</t>
  </si>
  <si>
    <t>Chapes</t>
  </si>
  <si>
    <t>Etanchéité</t>
  </si>
  <si>
    <t>Charpente</t>
  </si>
  <si>
    <t>Couverture</t>
  </si>
  <si>
    <t>Pierre brique</t>
  </si>
  <si>
    <t>Ravalement</t>
  </si>
  <si>
    <t>Menuiseries ext.</t>
  </si>
  <si>
    <t>Menuiseries int.</t>
  </si>
  <si>
    <t>Cloisons</t>
  </si>
  <si>
    <t>Metallerie</t>
  </si>
  <si>
    <t>Portails</t>
  </si>
  <si>
    <t>Carrelage</t>
  </si>
  <si>
    <t>Sols souples</t>
  </si>
  <si>
    <t>Peintures</t>
  </si>
  <si>
    <t>Plomberie</t>
  </si>
  <si>
    <t>VMC</t>
  </si>
  <si>
    <t>Chauffage</t>
  </si>
  <si>
    <t>Electricite c.fort</t>
  </si>
  <si>
    <t>Ascenseurs</t>
  </si>
  <si>
    <t>VRD</t>
  </si>
  <si>
    <t>VRD réseaux souples</t>
  </si>
  <si>
    <t>Espaces verts</t>
  </si>
  <si>
    <t>Clotures</t>
  </si>
  <si>
    <t>TOTAUX</t>
  </si>
  <si>
    <t>ECART (%)</t>
  </si>
  <si>
    <t>Métallerie</t>
  </si>
  <si>
    <t>ECART MOTC/ACHAT</t>
  </si>
  <si>
    <t>0A</t>
  </si>
  <si>
    <t>0B</t>
  </si>
  <si>
    <t>Dépollutions</t>
  </si>
  <si>
    <t>Démolitions</t>
  </si>
  <si>
    <t>ECART MINIMUM (%)</t>
  </si>
  <si>
    <t>ECART MAXIMUM (%)</t>
  </si>
  <si>
    <t>MARCHE TRAITES</t>
  </si>
  <si>
    <t>Divers</t>
  </si>
  <si>
    <t>MOYENNE DES ECART 2017</t>
  </si>
  <si>
    <t>MOYENNE DES ECART 2016</t>
  </si>
  <si>
    <t>Terrassement</t>
  </si>
  <si>
    <t>noté nom du lot ou rien</t>
  </si>
  <si>
    <t>Parquet</t>
  </si>
  <si>
    <t>Fermetures</t>
  </si>
  <si>
    <t>Chauffage éléctrique</t>
  </si>
  <si>
    <t>Fermtures</t>
  </si>
  <si>
    <t>nombre opération en 2016</t>
  </si>
  <si>
    <t>nombre opération en 2017</t>
  </si>
  <si>
    <t>Injections/traitement des sols</t>
  </si>
  <si>
    <t>PV voiles périphériques infra</t>
  </si>
  <si>
    <t>oui</t>
  </si>
  <si>
    <t>Escaliers</t>
  </si>
  <si>
    <t>Cloisons frigo/nettoyage</t>
  </si>
  <si>
    <t>Mobiliers</t>
  </si>
  <si>
    <t>MOYENNE DES ECART 2018</t>
  </si>
  <si>
    <t>nombre opération en 2018</t>
  </si>
  <si>
    <t>Les cases en bleu devraient trouver le max et mini par rapport au tableau dessus mais ils font les addtions du au + dans la formule, comment régler le probleme pour que la conditionnel fonctionne ?</t>
  </si>
  <si>
    <t>MOYENNE DES ECARTS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</si>
</sst>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\ &quot;€&quot;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color theme="1"/>
      <name val="Trebuchet MS"/>
      <family val="2"/>
    </font>
    <font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9" fontId="6" fillId="0" borderId="0" applyFont="0" applyFill="0" applyBorder="0" applyAlignment="0" applyProtection="0"/>
  </cellStyleXfs>
  <cellXfs count="75">
    <xf numFmtId="0" fontId="0" fillId="0" borderId="0" xfId="0"/>
    <xf numFmtId="18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1" fillId="0" borderId="0" xfId="0" applyFont="1" applyFill="1" applyBorder="1" applyAlignment="1"/>
    <xf numFmtId="0" fontId="0" fillId="0" borderId="2" xfId="0" applyBorder="1" applyAlignment="1">
      <alignment horizontal="center"/>
    </xf>
    <xf numFmtId="10" fontId="0" fillId="0" borderId="2" xfId="0" applyNumberFormat="1" applyBorder="1" applyAlignment="1">
      <alignment horizontal="center"/>
    </xf>
    <xf numFmtId="0" fontId="0" fillId="0" borderId="0" xfId="0" applyFill="1"/>
    <xf numFmtId="0" fontId="4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ill="1" applyBorder="1"/>
    <xf numFmtId="0" fontId="0" fillId="2" borderId="1" xfId="0" applyFill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right"/>
    </xf>
    <xf numFmtId="0" fontId="0" fillId="0" borderId="0" xfId="0" applyBorder="1"/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0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10" fontId="0" fillId="0" borderId="0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0" xfId="0" applyNumberFormat="1"/>
    <xf numFmtId="165" fontId="1" fillId="0" borderId="1" xfId="0" applyNumberFormat="1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0" fontId="0" fillId="0" borderId="17" xfId="0" applyNumberFormat="1" applyBorder="1" applyAlignment="1">
      <alignment horizontal="center"/>
    </xf>
    <xf numFmtId="0" fontId="0" fillId="0" borderId="3" xfId="0" applyBorder="1"/>
    <xf numFmtId="0" fontId="4" fillId="0" borderId="2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9" fontId="7" fillId="0" borderId="1" xfId="0" applyNumberFormat="1" applyFont="1" applyBorder="1" applyAlignment="1">
      <alignment horizontal="center"/>
    </xf>
    <xf numFmtId="9" fontId="0" fillId="0" borderId="2" xfId="0" applyNumberFormat="1" applyBorder="1" applyAlignment="1">
      <alignment horizontal="center"/>
    </xf>
    <xf numFmtId="9" fontId="0" fillId="0" borderId="0" xfId="0" applyNumberForma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9" fontId="7" fillId="0" borderId="0" xfId="0" applyNumberFormat="1" applyFont="1"/>
    <xf numFmtId="9" fontId="8" fillId="0" borderId="1" xfId="0" applyNumberFormat="1" applyFont="1" applyBorder="1" applyAlignment="1">
      <alignment horizontal="center"/>
    </xf>
    <xf numFmtId="9" fontId="0" fillId="0" borderId="2" xfId="2" applyFont="1" applyBorder="1" applyAlignment="1">
      <alignment horizontal="center"/>
    </xf>
    <xf numFmtId="9" fontId="0" fillId="0" borderId="1" xfId="2" applyFont="1" applyBorder="1" applyAlignment="1">
      <alignment horizontal="center"/>
    </xf>
    <xf numFmtId="9" fontId="0" fillId="0" borderId="0" xfId="2" applyFont="1" applyBorder="1" applyAlignment="1">
      <alignment horizontal="center"/>
    </xf>
    <xf numFmtId="9" fontId="7" fillId="0" borderId="0" xfId="2" applyFont="1"/>
    <xf numFmtId="9" fontId="8" fillId="0" borderId="1" xfId="2" applyFont="1" applyBorder="1" applyAlignment="1">
      <alignment horizontal="center"/>
    </xf>
    <xf numFmtId="22" fontId="0" fillId="0" borderId="0" xfId="0" applyNumberFormat="1" applyFont="1" applyFill="1" applyBorder="1" applyAlignment="1">
      <alignment horizontal="center"/>
    </xf>
    <xf numFmtId="0" fontId="3" fillId="0" borderId="0" xfId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9" fontId="0" fillId="0" borderId="0" xfId="2" applyFont="1" applyFill="1" applyBorder="1" applyAlignment="1">
      <alignment horizontal="center"/>
    </xf>
    <xf numFmtId="9" fontId="0" fillId="0" borderId="0" xfId="2" applyFont="1"/>
    <xf numFmtId="9" fontId="4" fillId="4" borderId="2" xfId="2" applyFont="1" applyFill="1" applyBorder="1" applyAlignment="1">
      <alignment horizontal="center"/>
    </xf>
    <xf numFmtId="0" fontId="5" fillId="2" borderId="8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5" fillId="2" borderId="10" xfId="0" applyFont="1" applyFill="1" applyBorder="1" applyAlignment="1">
      <alignment horizontal="right" vertical="center"/>
    </xf>
    <xf numFmtId="0" fontId="5" fillId="2" borderId="7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right" vertical="center"/>
    </xf>
    <xf numFmtId="0" fontId="5" fillId="2" borderId="11" xfId="0" applyFont="1" applyFill="1" applyBorder="1" applyAlignment="1">
      <alignment horizontal="right" vertical="center"/>
    </xf>
    <xf numFmtId="0" fontId="5" fillId="2" borderId="12" xfId="0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right" vertical="center"/>
    </xf>
    <xf numFmtId="0" fontId="5" fillId="2" borderId="14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5" fontId="0" fillId="0" borderId="15" xfId="0" applyNumberFormat="1" applyBorder="1" applyAlignment="1">
      <alignment horizontal="center" vertical="center" wrapText="1"/>
    </xf>
    <xf numFmtId="165" fontId="0" fillId="0" borderId="16" xfId="0" applyNumberFormat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Continuous"/>
    </xf>
  </cellXfs>
  <cellStyles count="3">
    <cellStyle name="Hyperlink" xfId="1" builtinId="8"/>
    <cellStyle name="Normal" xfId="0" builtinId="0"/>
    <cellStyle name="Percent" xfId="2" builtinId="5"/>
  </cellStyles>
  <dxfs count="324"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FF0D0D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B2:CU180"/>
  <sheetViews>
    <sheetView tabSelected="1" topLeftCell="A139" zoomScaleNormal="100" workbookViewId="0">
      <selection activeCell="H141" sqref="H141"/>
    </sheetView>
  </sheetViews>
  <sheetFormatPr defaultColWidth="11.42578125" defaultRowHeight="15"/>
  <cols>
    <col min="4" max="4" width="28" bestFit="1" customWidth="1"/>
    <col min="5" max="5" width="18.7109375" bestFit="1" customWidth="1"/>
    <col min="6" max="6" width="22.140625" bestFit="1" customWidth="1"/>
    <col min="7" max="7" width="25.85546875" bestFit="1" customWidth="1"/>
    <col min="8" max="8" width="24.5703125" bestFit="1" customWidth="1"/>
    <col min="9" max="9" width="16.42578125" customWidth="1"/>
    <col min="10" max="10" width="25.7109375" bestFit="1" customWidth="1"/>
    <col min="12" max="12" width="9.5703125" bestFit="1" customWidth="1"/>
    <col min="13" max="13" width="28" bestFit="1" customWidth="1"/>
    <col min="14" max="14" width="18.7109375" bestFit="1" customWidth="1"/>
    <col min="15" max="15" width="27.7109375" bestFit="1" customWidth="1"/>
    <col min="16" max="16" width="15.5703125" customWidth="1"/>
    <col min="17" max="17" width="15.140625" customWidth="1"/>
    <col min="18" max="18" width="13.85546875" bestFit="1" customWidth="1"/>
    <col min="21" max="21" width="28" bestFit="1" customWidth="1"/>
    <col min="22" max="22" width="18.7109375" bestFit="1" customWidth="1"/>
    <col min="23" max="23" width="27.7109375" bestFit="1" customWidth="1"/>
    <col min="24" max="24" width="16.28515625" customWidth="1"/>
    <col min="25" max="25" width="13.28515625" customWidth="1"/>
    <col min="26" max="26" width="13.85546875" bestFit="1" customWidth="1"/>
    <col min="29" max="29" width="28" bestFit="1" customWidth="1"/>
    <col min="30" max="30" width="18.7109375" bestFit="1" customWidth="1"/>
    <col min="31" max="31" width="27.7109375" bestFit="1" customWidth="1"/>
    <col min="32" max="32" width="17.85546875" customWidth="1"/>
    <col min="34" max="34" width="13.85546875" bestFit="1" customWidth="1"/>
    <col min="37" max="37" width="28" bestFit="1" customWidth="1"/>
    <col min="38" max="38" width="18.7109375" bestFit="1" customWidth="1"/>
    <col min="39" max="39" width="27.7109375" bestFit="1" customWidth="1"/>
    <col min="40" max="40" width="15" customWidth="1"/>
    <col min="42" max="42" width="13.85546875" bestFit="1" customWidth="1"/>
    <col min="45" max="45" width="28" bestFit="1" customWidth="1"/>
    <col min="46" max="46" width="18.7109375" bestFit="1" customWidth="1"/>
    <col min="47" max="47" width="27.7109375" bestFit="1" customWidth="1"/>
    <col min="48" max="48" width="17" customWidth="1"/>
    <col min="50" max="50" width="13.85546875" bestFit="1" customWidth="1"/>
    <col min="53" max="53" width="28" bestFit="1" customWidth="1"/>
    <col min="54" max="54" width="18.7109375" bestFit="1" customWidth="1"/>
    <col min="55" max="55" width="27.7109375" bestFit="1" customWidth="1"/>
    <col min="56" max="56" width="19.42578125" customWidth="1"/>
    <col min="58" max="58" width="13.85546875" bestFit="1" customWidth="1"/>
    <col min="61" max="61" width="28" bestFit="1" customWidth="1"/>
    <col min="62" max="62" width="18.7109375" bestFit="1" customWidth="1"/>
    <col min="63" max="63" width="27.7109375" bestFit="1" customWidth="1"/>
    <col min="64" max="64" width="17.5703125" customWidth="1"/>
    <col min="66" max="66" width="13.85546875" bestFit="1" customWidth="1"/>
    <col min="69" max="69" width="28" bestFit="1" customWidth="1"/>
    <col min="70" max="70" width="18.7109375" bestFit="1" customWidth="1"/>
    <col min="71" max="71" width="27.7109375" bestFit="1" customWidth="1"/>
    <col min="72" max="72" width="18.28515625" customWidth="1"/>
    <col min="74" max="74" width="13.85546875" bestFit="1" customWidth="1"/>
    <col min="77" max="77" width="28" bestFit="1" customWidth="1"/>
    <col min="78" max="78" width="18.7109375" bestFit="1" customWidth="1"/>
    <col min="79" max="79" width="27.7109375" bestFit="1" customWidth="1"/>
    <col min="80" max="80" width="17.140625" customWidth="1"/>
    <col min="82" max="82" width="13.85546875" bestFit="1" customWidth="1"/>
    <col min="85" max="85" width="28" bestFit="1" customWidth="1"/>
    <col min="86" max="86" width="18.7109375" bestFit="1" customWidth="1"/>
    <col min="87" max="87" width="27.7109375" bestFit="1" customWidth="1"/>
    <col min="88" max="88" width="17.85546875" customWidth="1"/>
    <col min="90" max="90" width="13.85546875" bestFit="1" customWidth="1"/>
    <col min="93" max="93" width="28" bestFit="1" customWidth="1"/>
    <col min="94" max="94" width="18.7109375" bestFit="1" customWidth="1"/>
    <col min="95" max="95" width="27.7109375" bestFit="1" customWidth="1"/>
    <col min="96" max="96" width="19.85546875" customWidth="1"/>
    <col min="98" max="98" width="13.85546875" bestFit="1" customWidth="1"/>
    <col min="100" max="100" width="14.85546875" bestFit="1" customWidth="1"/>
    <col min="101" max="101" width="20.85546875" bestFit="1" customWidth="1"/>
    <col min="102" max="102" width="19" customWidth="1"/>
    <col min="107" max="107" width="23.140625" bestFit="1" customWidth="1"/>
    <col min="108" max="108" width="14.85546875" bestFit="1" customWidth="1"/>
    <col min="109" max="109" width="20.85546875" bestFit="1" customWidth="1"/>
    <col min="110" max="110" width="15.140625" customWidth="1"/>
    <col min="115" max="115" width="23.140625" bestFit="1" customWidth="1"/>
    <col min="116" max="116" width="14.85546875" bestFit="1" customWidth="1"/>
    <col min="117" max="117" width="20.85546875" bestFit="1" customWidth="1"/>
    <col min="118" max="118" width="16.85546875" customWidth="1"/>
    <col min="123" max="123" width="23.140625" bestFit="1" customWidth="1"/>
    <col min="124" max="124" width="14.85546875" bestFit="1" customWidth="1"/>
    <col min="125" max="125" width="20.85546875" bestFit="1" customWidth="1"/>
    <col min="126" max="126" width="18.28515625" customWidth="1"/>
  </cols>
  <sheetData>
    <row r="2" spans="3:98" ht="15" customHeight="1"/>
    <row r="3" spans="3:98" ht="15" customHeight="1" thickBot="1"/>
    <row r="4" spans="3:98" ht="15.75" customHeight="1">
      <c r="C4" s="53"/>
      <c r="D4" s="54"/>
      <c r="E4" s="54"/>
      <c r="F4" s="54"/>
      <c r="G4" s="54"/>
      <c r="H4" s="54"/>
      <c r="I4" s="54"/>
      <c r="J4" s="55"/>
    </row>
    <row r="5" spans="3:98" ht="15.75" customHeight="1">
      <c r="C5" s="56"/>
      <c r="D5" s="57"/>
      <c r="E5" s="57"/>
      <c r="F5" s="57"/>
      <c r="G5" s="57"/>
      <c r="H5" s="57"/>
      <c r="I5" s="57"/>
      <c r="J5" s="58"/>
    </row>
    <row r="6" spans="3:98" ht="15.75" thickBot="1">
      <c r="C6" s="59"/>
      <c r="D6" s="60"/>
      <c r="E6" s="60"/>
      <c r="F6" s="60"/>
      <c r="G6" s="60"/>
      <c r="H6" s="60"/>
      <c r="I6" s="60"/>
      <c r="J6" s="61"/>
      <c r="AZ6" s="6"/>
      <c r="BA6" s="6"/>
      <c r="BB6" s="6"/>
    </row>
    <row r="7" spans="3:98">
      <c r="AZ7" s="6"/>
      <c r="BA7" s="6"/>
      <c r="BB7" s="6"/>
    </row>
    <row r="8" spans="3:98">
      <c r="C8" s="62" t="s">
        <v>63</v>
      </c>
      <c r="D8" s="62"/>
      <c r="E8" s="62"/>
      <c r="F8" s="62"/>
      <c r="G8" s="62"/>
      <c r="H8" s="62"/>
      <c r="I8" s="62"/>
      <c r="J8" s="62"/>
      <c r="L8" s="63"/>
      <c r="M8" s="64"/>
      <c r="N8" s="64"/>
      <c r="O8" s="64"/>
      <c r="P8" s="65"/>
      <c r="Q8" s="12"/>
      <c r="R8" s="48" t="str">
        <f>IF(N16&gt;0,"OK","non rempli")</f>
        <v>non rempli</v>
      </c>
      <c r="T8" s="63"/>
      <c r="U8" s="64"/>
      <c r="V8" s="64"/>
      <c r="W8" s="64"/>
      <c r="X8" s="65"/>
      <c r="Y8" s="12"/>
      <c r="Z8" s="48" t="str">
        <f>IF(V16&gt;0,"OK","non rempli")</f>
        <v>non rempli</v>
      </c>
      <c r="AB8" s="63"/>
      <c r="AC8" s="64"/>
      <c r="AD8" s="64"/>
      <c r="AE8" s="64"/>
      <c r="AF8" s="65"/>
      <c r="AG8" s="12"/>
      <c r="AH8" s="48" t="str">
        <f>IF(AD16&gt;0,"OK","non rempli")</f>
        <v>non rempli</v>
      </c>
      <c r="AJ8" s="63"/>
      <c r="AK8" s="64"/>
      <c r="AL8" s="64"/>
      <c r="AM8" s="64"/>
      <c r="AN8" s="65"/>
      <c r="AO8" s="12"/>
      <c r="AP8" s="48" t="str">
        <f>IF(AL16&gt;0,"OK","non rempli")</f>
        <v>non rempli</v>
      </c>
      <c r="AR8" s="63"/>
      <c r="AS8" s="64"/>
      <c r="AT8" s="64"/>
      <c r="AU8" s="64"/>
      <c r="AV8" s="65"/>
      <c r="AW8" s="12"/>
      <c r="AX8" s="48" t="str">
        <f>IF(AT16&gt;0,"OK","non rempli")</f>
        <v>non rempli</v>
      </c>
      <c r="AZ8" s="63"/>
      <c r="BA8" s="64"/>
      <c r="BB8" s="64"/>
      <c r="BC8" s="64"/>
      <c r="BD8" s="65"/>
      <c r="BE8" s="12"/>
      <c r="BF8" s="48" t="str">
        <f>IF(BB16&gt;0,"OK","non rempli")</f>
        <v>non rempli</v>
      </c>
      <c r="BH8" s="63"/>
      <c r="BI8" s="64"/>
      <c r="BJ8" s="64"/>
      <c r="BK8" s="64"/>
      <c r="BL8" s="65"/>
      <c r="BM8" s="12"/>
      <c r="BN8" s="48" t="str">
        <f>IF(BJ16&gt;0,"OK","non rempli")</f>
        <v>non rempli</v>
      </c>
      <c r="BP8" s="63"/>
      <c r="BQ8" s="64"/>
      <c r="BR8" s="64"/>
      <c r="BS8" s="64"/>
      <c r="BT8" s="65"/>
      <c r="BU8" s="12"/>
      <c r="BV8" s="48" t="str">
        <f>IF(BR16&gt;0,"OK","non rempli")</f>
        <v>non rempli</v>
      </c>
      <c r="BX8" s="63"/>
      <c r="BY8" s="64"/>
      <c r="BZ8" s="64"/>
      <c r="CA8" s="64"/>
      <c r="CB8" s="65"/>
      <c r="CC8" s="12"/>
      <c r="CD8" s="48" t="str">
        <f>IF(BZ16&gt;0,"OK","non rempli")</f>
        <v>non rempli</v>
      </c>
      <c r="CF8" s="63"/>
      <c r="CG8" s="64"/>
      <c r="CH8" s="64"/>
      <c r="CI8" s="64"/>
      <c r="CJ8" s="65"/>
      <c r="CK8" s="12"/>
      <c r="CL8" s="48" t="str">
        <f>IF(CH16&gt;0,"OK","non rempli")</f>
        <v>non rempli</v>
      </c>
      <c r="CN8" s="63"/>
      <c r="CO8" s="64"/>
      <c r="CP8" s="64"/>
      <c r="CQ8" s="64"/>
      <c r="CR8" s="65"/>
      <c r="CS8" s="12"/>
      <c r="CT8" s="48" t="str">
        <f>IF(CP16&gt;0,"OK","non rempli")</f>
        <v>non rempli</v>
      </c>
    </row>
    <row r="9" spans="3:98">
      <c r="C9" s="21" t="s">
        <v>5</v>
      </c>
      <c r="D9" s="20" t="s">
        <v>1</v>
      </c>
      <c r="E9" s="20" t="s">
        <v>0</v>
      </c>
      <c r="F9" s="20" t="s">
        <v>45</v>
      </c>
      <c r="G9" s="20" t="s">
        <v>38</v>
      </c>
      <c r="H9" s="20" t="s">
        <v>43</v>
      </c>
      <c r="I9" s="20" t="s">
        <v>36</v>
      </c>
      <c r="J9" s="20" t="s">
        <v>44</v>
      </c>
      <c r="L9" s="22" t="s">
        <v>5</v>
      </c>
      <c r="M9" s="23" t="s">
        <v>1</v>
      </c>
      <c r="N9" s="23" t="s">
        <v>0</v>
      </c>
      <c r="O9" s="23" t="s">
        <v>2</v>
      </c>
      <c r="P9" s="23" t="s">
        <v>3</v>
      </c>
      <c r="Q9" s="23" t="s">
        <v>4</v>
      </c>
      <c r="R9" s="23" t="s">
        <v>36</v>
      </c>
      <c r="T9" s="22" t="s">
        <v>5</v>
      </c>
      <c r="U9" s="23" t="s">
        <v>1</v>
      </c>
      <c r="V9" s="23" t="s">
        <v>0</v>
      </c>
      <c r="W9" s="23" t="s">
        <v>2</v>
      </c>
      <c r="X9" s="23" t="s">
        <v>3</v>
      </c>
      <c r="Y9" s="23" t="s">
        <v>4</v>
      </c>
      <c r="Z9" s="23" t="s">
        <v>36</v>
      </c>
      <c r="AB9" s="22" t="s">
        <v>5</v>
      </c>
      <c r="AC9" s="23" t="s">
        <v>1</v>
      </c>
      <c r="AD9" s="23" t="s">
        <v>0</v>
      </c>
      <c r="AE9" s="23" t="s">
        <v>2</v>
      </c>
      <c r="AF9" s="23" t="s">
        <v>3</v>
      </c>
      <c r="AG9" s="23" t="s">
        <v>4</v>
      </c>
      <c r="AH9" s="23" t="s">
        <v>36</v>
      </c>
      <c r="AJ9" s="22" t="s">
        <v>5</v>
      </c>
      <c r="AK9" s="23" t="s">
        <v>1</v>
      </c>
      <c r="AL9" s="23" t="s">
        <v>0</v>
      </c>
      <c r="AM9" s="23" t="s">
        <v>2</v>
      </c>
      <c r="AN9" s="23" t="s">
        <v>3</v>
      </c>
      <c r="AO9" s="23" t="s">
        <v>4</v>
      </c>
      <c r="AP9" s="23" t="s">
        <v>36</v>
      </c>
      <c r="AR9" s="22" t="s">
        <v>5</v>
      </c>
      <c r="AS9" s="23" t="s">
        <v>1</v>
      </c>
      <c r="AT9" s="23" t="s">
        <v>0</v>
      </c>
      <c r="AU9" s="23" t="s">
        <v>2</v>
      </c>
      <c r="AV9" s="23" t="s">
        <v>3</v>
      </c>
      <c r="AW9" s="23" t="s">
        <v>4</v>
      </c>
      <c r="AX9" s="23" t="s">
        <v>36</v>
      </c>
      <c r="AZ9" s="22" t="s">
        <v>5</v>
      </c>
      <c r="BA9" s="23" t="s">
        <v>1</v>
      </c>
      <c r="BB9" s="23" t="s">
        <v>0</v>
      </c>
      <c r="BC9" s="23" t="s">
        <v>2</v>
      </c>
      <c r="BD9" s="23" t="s">
        <v>3</v>
      </c>
      <c r="BE9" s="23" t="s">
        <v>4</v>
      </c>
      <c r="BF9" s="23" t="s">
        <v>36</v>
      </c>
      <c r="BH9" s="22" t="s">
        <v>5</v>
      </c>
      <c r="BI9" s="23" t="s">
        <v>1</v>
      </c>
      <c r="BJ9" s="23" t="s">
        <v>0</v>
      </c>
      <c r="BK9" s="23" t="s">
        <v>2</v>
      </c>
      <c r="BL9" s="23" t="s">
        <v>3</v>
      </c>
      <c r="BM9" s="23" t="s">
        <v>4</v>
      </c>
      <c r="BN9" s="23" t="s">
        <v>36</v>
      </c>
      <c r="BP9" s="22" t="s">
        <v>5</v>
      </c>
      <c r="BQ9" s="23" t="s">
        <v>1</v>
      </c>
      <c r="BR9" s="23" t="s">
        <v>0</v>
      </c>
      <c r="BS9" s="23" t="s">
        <v>2</v>
      </c>
      <c r="BT9" s="23" t="s">
        <v>3</v>
      </c>
      <c r="BU9" s="23" t="s">
        <v>4</v>
      </c>
      <c r="BV9" s="23" t="s">
        <v>36</v>
      </c>
      <c r="BX9" s="22" t="s">
        <v>5</v>
      </c>
      <c r="BY9" s="23" t="s">
        <v>1</v>
      </c>
      <c r="BZ9" s="23" t="s">
        <v>0</v>
      </c>
      <c r="CA9" s="23" t="s">
        <v>2</v>
      </c>
      <c r="CB9" s="23" t="s">
        <v>3</v>
      </c>
      <c r="CC9" s="23" t="s">
        <v>4</v>
      </c>
      <c r="CD9" s="23" t="s">
        <v>36</v>
      </c>
      <c r="CF9" s="22" t="s">
        <v>5</v>
      </c>
      <c r="CG9" s="23" t="s">
        <v>1</v>
      </c>
      <c r="CH9" s="23" t="s">
        <v>0</v>
      </c>
      <c r="CI9" s="23" t="s">
        <v>2</v>
      </c>
      <c r="CJ9" s="23" t="s">
        <v>3</v>
      </c>
      <c r="CK9" s="23" t="s">
        <v>4</v>
      </c>
      <c r="CL9" s="23" t="s">
        <v>36</v>
      </c>
      <c r="CN9" s="22" t="s">
        <v>5</v>
      </c>
      <c r="CO9" s="23" t="s">
        <v>1</v>
      </c>
      <c r="CP9" s="23" t="s">
        <v>0</v>
      </c>
      <c r="CQ9" s="23" t="s">
        <v>2</v>
      </c>
      <c r="CR9" s="23" t="s">
        <v>3</v>
      </c>
      <c r="CS9" s="23" t="s">
        <v>4</v>
      </c>
      <c r="CT9" s="23" t="s">
        <v>36</v>
      </c>
    </row>
    <row r="10" spans="3:98">
      <c r="C10" s="7" t="s">
        <v>39</v>
      </c>
      <c r="D10" s="8" t="s">
        <v>41</v>
      </c>
      <c r="E10" s="27">
        <f t="shared" ref="E10:E42" si="0">SUM(N10+V10+AD10+AL10+AT10+BB10+BJ10)</f>
        <v>0</v>
      </c>
      <c r="F10" s="27">
        <f t="shared" ref="F10:F42" si="1">SUM(P10)+X10+AF10+AN10+AV10+BD10+BL10</f>
        <v>0</v>
      </c>
      <c r="G10" s="27">
        <f>E10-F10</f>
        <v>0</v>
      </c>
      <c r="H10" s="35" t="str">
        <f>IF(F10=0,"",MIN(R10,Z10,AH10,AP10,AX10,BF10,BN10,BV10,CD10,CL10,CT10,DB10,DJ10,DR10,DZ10))</f>
        <v/>
      </c>
      <c r="I10" s="36">
        <f>IF(E10=0,0,E10/F10-1)</f>
        <v>0</v>
      </c>
      <c r="J10" s="35" t="str">
        <f t="shared" ref="J10:J42" si="2">IF(F10=0,"",MAX(R10,Z10,AH10,AP10,AX10,BF10,BN10,BV10,CD10,CL10,CT10,DB10,DJ10,DR10,DZ10))</f>
        <v/>
      </c>
      <c r="L10" s="7" t="s">
        <v>39</v>
      </c>
      <c r="M10" s="8" t="s">
        <v>41</v>
      </c>
      <c r="N10" s="27"/>
      <c r="O10" s="27"/>
      <c r="P10" s="27"/>
      <c r="Q10" s="27">
        <f t="shared" ref="Q10:Q42" si="3">N10-P10</f>
        <v>0</v>
      </c>
      <c r="R10" s="5">
        <f t="shared" ref="R10:R42" si="4">IF(N10=0,0,N10/P10-1)</f>
        <v>0</v>
      </c>
      <c r="T10" s="7" t="s">
        <v>39</v>
      </c>
      <c r="U10" s="8" t="s">
        <v>41</v>
      </c>
      <c r="V10" s="27"/>
      <c r="W10" s="27"/>
      <c r="X10" s="27"/>
      <c r="Y10" s="27">
        <f t="shared" ref="Y10:Y13" si="5">V10-X10</f>
        <v>0</v>
      </c>
      <c r="Z10" s="5">
        <f>IF(V10=0,0,V10/X10-1)</f>
        <v>0</v>
      </c>
      <c r="AB10" s="7" t="s">
        <v>39</v>
      </c>
      <c r="AC10" s="8" t="s">
        <v>41</v>
      </c>
      <c r="AD10" s="27"/>
      <c r="AE10" s="27"/>
      <c r="AF10" s="27"/>
      <c r="AG10" s="27">
        <f t="shared" ref="AG10:AG13" si="6">AD10-AF10</f>
        <v>0</v>
      </c>
      <c r="AH10" s="5">
        <f>IF(AD10=0,0,AD10/AF10-1)</f>
        <v>0</v>
      </c>
      <c r="AJ10" s="7" t="s">
        <v>39</v>
      </c>
      <c r="AK10" s="8" t="s">
        <v>41</v>
      </c>
      <c r="AL10" s="27"/>
      <c r="AM10" s="27"/>
      <c r="AN10" s="27"/>
      <c r="AO10" s="27">
        <f t="shared" ref="AO10:AO13" si="7">AL10-AN10</f>
        <v>0</v>
      </c>
      <c r="AP10" s="5">
        <f>IF(AL10=0,0,AL10/AN10-1)</f>
        <v>0</v>
      </c>
      <c r="AR10" s="7" t="s">
        <v>39</v>
      </c>
      <c r="AS10" s="8" t="s">
        <v>41</v>
      </c>
      <c r="AT10" s="27"/>
      <c r="AU10" s="27"/>
      <c r="AV10" s="27"/>
      <c r="AW10" s="27">
        <f t="shared" ref="AW10:AW13" si="8">AT10-AV10</f>
        <v>0</v>
      </c>
      <c r="AX10" s="5">
        <f>IF(AT10=0,0,AT10/AV10-1)</f>
        <v>0</v>
      </c>
      <c r="AZ10" s="7" t="s">
        <v>39</v>
      </c>
      <c r="BA10" s="8" t="s">
        <v>41</v>
      </c>
      <c r="BB10" s="27"/>
      <c r="BC10" s="27"/>
      <c r="BD10" s="27"/>
      <c r="BE10" s="27">
        <f t="shared" ref="BE10:BE13" si="9">BB10-BD10</f>
        <v>0</v>
      </c>
      <c r="BF10" s="5">
        <f>IF(BB10=0,0,BB10/BD10-1)</f>
        <v>0</v>
      </c>
      <c r="BH10" s="7" t="s">
        <v>39</v>
      </c>
      <c r="BI10" s="8" t="s">
        <v>41</v>
      </c>
      <c r="BJ10" s="27"/>
      <c r="BK10" s="27"/>
      <c r="BL10" s="27"/>
      <c r="BM10" s="27">
        <f t="shared" ref="BM10:BM13" si="10">BJ10-BL10</f>
        <v>0</v>
      </c>
      <c r="BN10" s="5">
        <f>IF(BJ10=0,0,BJ10/BL10-1)</f>
        <v>0</v>
      </c>
      <c r="BP10" s="7" t="s">
        <v>39</v>
      </c>
      <c r="BQ10" s="8" t="s">
        <v>41</v>
      </c>
      <c r="BR10" s="27"/>
      <c r="BS10" s="27"/>
      <c r="BT10" s="27"/>
      <c r="BU10" s="27">
        <f t="shared" ref="BU10:BU13" si="11">BR10-BT10</f>
        <v>0</v>
      </c>
      <c r="BV10" s="5">
        <f>IF(BR10=0,0,BR10/BT10-1)</f>
        <v>0</v>
      </c>
      <c r="BX10" s="7" t="s">
        <v>39</v>
      </c>
      <c r="BY10" s="8" t="s">
        <v>41</v>
      </c>
      <c r="BZ10" s="27"/>
      <c r="CA10" s="27"/>
      <c r="CB10" s="27"/>
      <c r="CC10" s="27">
        <f t="shared" ref="CC10:CC13" si="12">BZ10-CB10</f>
        <v>0</v>
      </c>
      <c r="CD10" s="5">
        <f>IF(BZ10=0,0,BZ10/CB10-1)</f>
        <v>0</v>
      </c>
      <c r="CF10" s="7" t="s">
        <v>39</v>
      </c>
      <c r="CG10" s="8" t="s">
        <v>41</v>
      </c>
      <c r="CH10" s="27"/>
      <c r="CI10" s="27"/>
      <c r="CJ10" s="27"/>
      <c r="CK10" s="27">
        <f t="shared" ref="CK10:CK13" si="13">CH10-CJ10</f>
        <v>0</v>
      </c>
      <c r="CL10" s="5">
        <f>IF(CH10=0,0,CH10/CJ10-1)</f>
        <v>0</v>
      </c>
      <c r="CN10" s="7" t="s">
        <v>39</v>
      </c>
      <c r="CO10" s="8" t="s">
        <v>41</v>
      </c>
      <c r="CP10" s="27"/>
      <c r="CQ10" s="27"/>
      <c r="CR10" s="27"/>
      <c r="CS10" s="27">
        <f t="shared" ref="CS10:CS13" si="14">CP10-CR10</f>
        <v>0</v>
      </c>
      <c r="CT10" s="5">
        <f>IF(CP10=0,0,CP10/CR10-1)</f>
        <v>0</v>
      </c>
    </row>
    <row r="11" spans="3:98">
      <c r="C11" s="7" t="s">
        <v>40</v>
      </c>
      <c r="D11" s="8" t="s">
        <v>42</v>
      </c>
      <c r="E11" s="27">
        <f t="shared" si="0"/>
        <v>0</v>
      </c>
      <c r="F11" s="27">
        <f t="shared" si="1"/>
        <v>0</v>
      </c>
      <c r="G11" s="27">
        <f t="shared" ref="G11:G22" si="15">E11-F11</f>
        <v>0</v>
      </c>
      <c r="H11" s="35" t="str">
        <f t="shared" ref="H11:H43" si="16">IF(F11=0,"",MIN(R11,Z11,AH11,AP11,AX11,BF11,BN11,BV11,CD11,CL11,CT11,DB11,DJ11,DR11,DZ11))</f>
        <v/>
      </c>
      <c r="I11" s="36">
        <f t="shared" ref="I11:I43" si="17">IF(E11=0,0,E11/F11-1)</f>
        <v>0</v>
      </c>
      <c r="J11" s="35" t="str">
        <f t="shared" si="2"/>
        <v/>
      </c>
      <c r="L11" s="7" t="s">
        <v>40</v>
      </c>
      <c r="M11" s="8" t="s">
        <v>42</v>
      </c>
      <c r="N11" s="27"/>
      <c r="O11" s="27"/>
      <c r="P11" s="27"/>
      <c r="Q11" s="27">
        <f t="shared" si="3"/>
        <v>0</v>
      </c>
      <c r="R11" s="5">
        <f t="shared" si="4"/>
        <v>0</v>
      </c>
      <c r="T11" s="7" t="s">
        <v>40</v>
      </c>
      <c r="U11" s="8" t="s">
        <v>42</v>
      </c>
      <c r="V11" s="27"/>
      <c r="W11" s="27"/>
      <c r="X11" s="27"/>
      <c r="Y11" s="27">
        <f t="shared" si="5"/>
        <v>0</v>
      </c>
      <c r="Z11" s="5">
        <f t="shared" ref="Z11:Z42" si="18">IF(V11=0,0,V11/X11-1)</f>
        <v>0</v>
      </c>
      <c r="AB11" s="7" t="s">
        <v>40</v>
      </c>
      <c r="AC11" s="8" t="s">
        <v>42</v>
      </c>
      <c r="AD11" s="27"/>
      <c r="AE11" s="27"/>
      <c r="AF11" s="27"/>
      <c r="AG11" s="27">
        <f t="shared" si="6"/>
        <v>0</v>
      </c>
      <c r="AH11" s="5">
        <f t="shared" ref="AH11:AH43" si="19">IF(AD11=0,0,AD11/AF11-1)</f>
        <v>0</v>
      </c>
      <c r="AJ11" s="7" t="s">
        <v>40</v>
      </c>
      <c r="AK11" s="8" t="s">
        <v>42</v>
      </c>
      <c r="AL11" s="27"/>
      <c r="AM11" s="27"/>
      <c r="AN11" s="27"/>
      <c r="AO11" s="27">
        <f t="shared" si="7"/>
        <v>0</v>
      </c>
      <c r="AP11" s="5">
        <f t="shared" ref="AP11:AP43" si="20">IF(AL11=0,0,AL11/AN11-1)</f>
        <v>0</v>
      </c>
      <c r="AR11" s="7" t="s">
        <v>40</v>
      </c>
      <c r="AS11" s="8" t="s">
        <v>42</v>
      </c>
      <c r="AT11" s="27"/>
      <c r="AU11" s="27"/>
      <c r="AV11" s="27"/>
      <c r="AW11" s="27">
        <f t="shared" si="8"/>
        <v>0</v>
      </c>
      <c r="AX11" s="5">
        <f t="shared" ref="AX11:AX43" si="21">IF(AT11=0,0,AT11/AV11-1)</f>
        <v>0</v>
      </c>
      <c r="AZ11" s="7" t="s">
        <v>40</v>
      </c>
      <c r="BA11" s="8" t="s">
        <v>42</v>
      </c>
      <c r="BB11" s="27"/>
      <c r="BC11" s="27"/>
      <c r="BD11" s="27"/>
      <c r="BE11" s="27">
        <f t="shared" si="9"/>
        <v>0</v>
      </c>
      <c r="BF11" s="5">
        <f t="shared" ref="BF11:BF43" si="22">IF(BB11=0,0,BB11/BD11-1)</f>
        <v>0</v>
      </c>
      <c r="BH11" s="7" t="s">
        <v>40</v>
      </c>
      <c r="BI11" s="8" t="s">
        <v>42</v>
      </c>
      <c r="BJ11" s="27"/>
      <c r="BK11" s="27"/>
      <c r="BL11" s="27"/>
      <c r="BM11" s="27">
        <f t="shared" si="10"/>
        <v>0</v>
      </c>
      <c r="BN11" s="5">
        <f t="shared" ref="BN11:BN43" si="23">IF(BJ11=0,0,BJ11/BL11-1)</f>
        <v>0</v>
      </c>
      <c r="BP11" s="7" t="s">
        <v>40</v>
      </c>
      <c r="BQ11" s="8" t="s">
        <v>42</v>
      </c>
      <c r="BR11" s="27"/>
      <c r="BS11" s="27"/>
      <c r="BT11" s="27"/>
      <c r="BU11" s="27">
        <f t="shared" si="11"/>
        <v>0</v>
      </c>
      <c r="BV11" s="5">
        <f t="shared" ref="BV11:BV43" si="24">IF(BR11=0,0,BR11/BT11-1)</f>
        <v>0</v>
      </c>
      <c r="BX11" s="7" t="s">
        <v>40</v>
      </c>
      <c r="BY11" s="8" t="s">
        <v>42</v>
      </c>
      <c r="BZ11" s="27"/>
      <c r="CA11" s="27"/>
      <c r="CB11" s="27"/>
      <c r="CC11" s="27">
        <f t="shared" si="12"/>
        <v>0</v>
      </c>
      <c r="CD11" s="5">
        <f t="shared" ref="CD11:CD43" si="25">IF(BZ11=0,0,BZ11/CB11-1)</f>
        <v>0</v>
      </c>
      <c r="CF11" s="7" t="s">
        <v>40</v>
      </c>
      <c r="CG11" s="8" t="s">
        <v>42</v>
      </c>
      <c r="CH11" s="27"/>
      <c r="CI11" s="27"/>
      <c r="CJ11" s="27"/>
      <c r="CK11" s="27">
        <f t="shared" si="13"/>
        <v>0</v>
      </c>
      <c r="CL11" s="5">
        <f t="shared" ref="CL11:CL43" si="26">IF(CH11=0,0,CH11/CJ11-1)</f>
        <v>0</v>
      </c>
      <c r="CN11" s="7" t="s">
        <v>40</v>
      </c>
      <c r="CO11" s="8" t="s">
        <v>42</v>
      </c>
      <c r="CP11" s="27"/>
      <c r="CQ11" s="27"/>
      <c r="CR11" s="27"/>
      <c r="CS11" s="27">
        <f t="shared" si="14"/>
        <v>0</v>
      </c>
      <c r="CT11" s="5">
        <f t="shared" ref="CT11:CT43" si="27">IF(CP11=0,0,CP11/CR11-1)</f>
        <v>0</v>
      </c>
    </row>
    <row r="12" spans="3:98">
      <c r="C12" s="33">
        <v>1</v>
      </c>
      <c r="D12" s="34" t="s">
        <v>57</v>
      </c>
      <c r="E12" s="27">
        <f t="shared" si="0"/>
        <v>0</v>
      </c>
      <c r="F12" s="27">
        <f t="shared" si="1"/>
        <v>0</v>
      </c>
      <c r="G12" s="27">
        <f t="shared" si="15"/>
        <v>0</v>
      </c>
      <c r="H12" s="35" t="str">
        <f t="shared" si="16"/>
        <v/>
      </c>
      <c r="I12" s="36">
        <f t="shared" si="17"/>
        <v>0</v>
      </c>
      <c r="J12" s="35" t="str">
        <f t="shared" si="2"/>
        <v/>
      </c>
      <c r="L12" s="7">
        <v>1</v>
      </c>
      <c r="M12" s="8" t="s">
        <v>57</v>
      </c>
      <c r="N12" s="27"/>
      <c r="O12" s="27"/>
      <c r="P12" s="27"/>
      <c r="Q12" s="27">
        <f t="shared" si="3"/>
        <v>0</v>
      </c>
      <c r="R12" s="5">
        <f t="shared" si="4"/>
        <v>0</v>
      </c>
      <c r="T12" s="7">
        <v>1</v>
      </c>
      <c r="U12" s="8" t="s">
        <v>57</v>
      </c>
      <c r="V12" s="27"/>
      <c r="W12" s="27"/>
      <c r="X12" s="27"/>
      <c r="Y12" s="27">
        <f t="shared" si="5"/>
        <v>0</v>
      </c>
      <c r="Z12" s="5">
        <f t="shared" si="18"/>
        <v>0</v>
      </c>
      <c r="AB12" s="7">
        <v>1</v>
      </c>
      <c r="AC12" s="8" t="s">
        <v>57</v>
      </c>
      <c r="AD12" s="27"/>
      <c r="AE12" s="27"/>
      <c r="AF12" s="27"/>
      <c r="AG12" s="27">
        <f t="shared" si="6"/>
        <v>0</v>
      </c>
      <c r="AH12" s="5">
        <f t="shared" si="19"/>
        <v>0</v>
      </c>
      <c r="AJ12" s="7">
        <v>1</v>
      </c>
      <c r="AK12" s="8" t="s">
        <v>57</v>
      </c>
      <c r="AL12" s="27"/>
      <c r="AM12" s="27"/>
      <c r="AN12" s="27"/>
      <c r="AO12" s="27">
        <f t="shared" si="7"/>
        <v>0</v>
      </c>
      <c r="AP12" s="5">
        <f t="shared" si="20"/>
        <v>0</v>
      </c>
      <c r="AR12" s="7">
        <v>1</v>
      </c>
      <c r="AS12" s="8" t="s">
        <v>57</v>
      </c>
      <c r="AT12" s="27"/>
      <c r="AU12" s="27"/>
      <c r="AV12" s="27"/>
      <c r="AW12" s="27">
        <f t="shared" si="8"/>
        <v>0</v>
      </c>
      <c r="AX12" s="5">
        <f t="shared" si="21"/>
        <v>0</v>
      </c>
      <c r="AZ12" s="7">
        <v>1</v>
      </c>
      <c r="BA12" s="8" t="s">
        <v>57</v>
      </c>
      <c r="BB12" s="27"/>
      <c r="BC12" s="27"/>
      <c r="BD12" s="27"/>
      <c r="BE12" s="27">
        <f t="shared" si="9"/>
        <v>0</v>
      </c>
      <c r="BF12" s="5">
        <f t="shared" si="22"/>
        <v>0</v>
      </c>
      <c r="BH12" s="7">
        <v>1</v>
      </c>
      <c r="BI12" s="8" t="s">
        <v>57</v>
      </c>
      <c r="BJ12" s="27"/>
      <c r="BK12" s="27"/>
      <c r="BL12" s="27"/>
      <c r="BM12" s="27">
        <f t="shared" si="10"/>
        <v>0</v>
      </c>
      <c r="BN12" s="5">
        <f t="shared" si="23"/>
        <v>0</v>
      </c>
      <c r="BP12" s="7">
        <v>1</v>
      </c>
      <c r="BQ12" s="8" t="s">
        <v>57</v>
      </c>
      <c r="BR12" s="27"/>
      <c r="BS12" s="27"/>
      <c r="BT12" s="27"/>
      <c r="BU12" s="27">
        <f t="shared" si="11"/>
        <v>0</v>
      </c>
      <c r="BV12" s="5">
        <f t="shared" si="24"/>
        <v>0</v>
      </c>
      <c r="BX12" s="7">
        <v>1</v>
      </c>
      <c r="BY12" s="8" t="s">
        <v>57</v>
      </c>
      <c r="BZ12" s="27"/>
      <c r="CA12" s="27"/>
      <c r="CB12" s="27"/>
      <c r="CC12" s="27">
        <f t="shared" si="12"/>
        <v>0</v>
      </c>
      <c r="CD12" s="5">
        <f t="shared" si="25"/>
        <v>0</v>
      </c>
      <c r="CF12" s="7">
        <v>1</v>
      </c>
      <c r="CG12" s="8" t="s">
        <v>57</v>
      </c>
      <c r="CH12" s="27"/>
      <c r="CI12" s="27"/>
      <c r="CJ12" s="27"/>
      <c r="CK12" s="27">
        <f t="shared" si="13"/>
        <v>0</v>
      </c>
      <c r="CL12" s="5">
        <f t="shared" si="26"/>
        <v>0</v>
      </c>
      <c r="CN12" s="7">
        <v>1</v>
      </c>
      <c r="CO12" s="8" t="s">
        <v>57</v>
      </c>
      <c r="CP12" s="27"/>
      <c r="CQ12" s="27"/>
      <c r="CR12" s="27"/>
      <c r="CS12" s="27">
        <f t="shared" si="14"/>
        <v>0</v>
      </c>
      <c r="CT12" s="5">
        <f t="shared" si="27"/>
        <v>0</v>
      </c>
    </row>
    <row r="13" spans="3:98">
      <c r="C13" s="33">
        <v>2</v>
      </c>
      <c r="D13" s="34" t="s">
        <v>58</v>
      </c>
      <c r="E13" s="27">
        <f t="shared" si="0"/>
        <v>0</v>
      </c>
      <c r="F13" s="27">
        <f t="shared" si="1"/>
        <v>0</v>
      </c>
      <c r="G13" s="27">
        <f t="shared" si="15"/>
        <v>0</v>
      </c>
      <c r="H13" s="35" t="str">
        <f t="shared" si="16"/>
        <v/>
      </c>
      <c r="I13" s="36">
        <f t="shared" si="17"/>
        <v>0</v>
      </c>
      <c r="J13" s="35" t="str">
        <f t="shared" si="2"/>
        <v/>
      </c>
      <c r="L13" s="7">
        <v>2</v>
      </c>
      <c r="M13" s="8" t="s">
        <v>58</v>
      </c>
      <c r="N13" s="27"/>
      <c r="O13" s="27"/>
      <c r="P13" s="27"/>
      <c r="Q13" s="27">
        <f t="shared" si="3"/>
        <v>0</v>
      </c>
      <c r="R13" s="5">
        <f t="shared" si="4"/>
        <v>0</v>
      </c>
      <c r="T13" s="7">
        <v>2</v>
      </c>
      <c r="U13" s="8" t="s">
        <v>58</v>
      </c>
      <c r="V13" s="27"/>
      <c r="W13" s="27"/>
      <c r="X13" s="27"/>
      <c r="Y13" s="27">
        <f t="shared" si="5"/>
        <v>0</v>
      </c>
      <c r="Z13" s="5">
        <f t="shared" si="18"/>
        <v>0</v>
      </c>
      <c r="AB13" s="7">
        <v>2</v>
      </c>
      <c r="AC13" s="8" t="s">
        <v>58</v>
      </c>
      <c r="AD13" s="27"/>
      <c r="AE13" s="27"/>
      <c r="AF13" s="27"/>
      <c r="AG13" s="27">
        <f t="shared" si="6"/>
        <v>0</v>
      </c>
      <c r="AH13" s="5">
        <f t="shared" si="19"/>
        <v>0</v>
      </c>
      <c r="AJ13" s="7">
        <v>2</v>
      </c>
      <c r="AK13" s="8" t="s">
        <v>58</v>
      </c>
      <c r="AL13" s="27"/>
      <c r="AM13" s="27"/>
      <c r="AN13" s="27"/>
      <c r="AO13" s="27">
        <f t="shared" si="7"/>
        <v>0</v>
      </c>
      <c r="AP13" s="5">
        <f t="shared" si="20"/>
        <v>0</v>
      </c>
      <c r="AR13" s="7">
        <v>2</v>
      </c>
      <c r="AS13" s="8" t="s">
        <v>58</v>
      </c>
      <c r="AT13" s="27"/>
      <c r="AU13" s="27"/>
      <c r="AV13" s="27"/>
      <c r="AW13" s="27">
        <f t="shared" si="8"/>
        <v>0</v>
      </c>
      <c r="AX13" s="5">
        <f t="shared" si="21"/>
        <v>0</v>
      </c>
      <c r="AZ13" s="7">
        <v>2</v>
      </c>
      <c r="BA13" s="8" t="s">
        <v>58</v>
      </c>
      <c r="BB13" s="27"/>
      <c r="BC13" s="27"/>
      <c r="BD13" s="27"/>
      <c r="BE13" s="27">
        <f t="shared" si="9"/>
        <v>0</v>
      </c>
      <c r="BF13" s="5">
        <f t="shared" si="22"/>
        <v>0</v>
      </c>
      <c r="BH13" s="7">
        <v>2</v>
      </c>
      <c r="BI13" s="8" t="s">
        <v>58</v>
      </c>
      <c r="BJ13" s="27"/>
      <c r="BK13" s="27"/>
      <c r="BL13" s="27"/>
      <c r="BM13" s="27">
        <f t="shared" si="10"/>
        <v>0</v>
      </c>
      <c r="BN13" s="5">
        <f t="shared" si="23"/>
        <v>0</v>
      </c>
      <c r="BP13" s="7">
        <v>2</v>
      </c>
      <c r="BQ13" s="8" t="s">
        <v>58</v>
      </c>
      <c r="BR13" s="27"/>
      <c r="BS13" s="27"/>
      <c r="BT13" s="27"/>
      <c r="BU13" s="27">
        <f t="shared" si="11"/>
        <v>0</v>
      </c>
      <c r="BV13" s="5">
        <f t="shared" si="24"/>
        <v>0</v>
      </c>
      <c r="BX13" s="7">
        <v>2</v>
      </c>
      <c r="BY13" s="8" t="s">
        <v>58</v>
      </c>
      <c r="BZ13" s="27"/>
      <c r="CA13" s="27"/>
      <c r="CB13" s="27"/>
      <c r="CC13" s="27">
        <f t="shared" si="12"/>
        <v>0</v>
      </c>
      <c r="CD13" s="5">
        <f t="shared" si="25"/>
        <v>0</v>
      </c>
      <c r="CF13" s="7">
        <v>2</v>
      </c>
      <c r="CG13" s="8" t="s">
        <v>58</v>
      </c>
      <c r="CH13" s="27"/>
      <c r="CI13" s="27"/>
      <c r="CJ13" s="27"/>
      <c r="CK13" s="27">
        <f t="shared" si="13"/>
        <v>0</v>
      </c>
      <c r="CL13" s="5">
        <f t="shared" si="26"/>
        <v>0</v>
      </c>
      <c r="CN13" s="7">
        <v>2</v>
      </c>
      <c r="CO13" s="8" t="s">
        <v>58</v>
      </c>
      <c r="CP13" s="27"/>
      <c r="CQ13" s="27"/>
      <c r="CR13" s="27"/>
      <c r="CS13" s="27">
        <f t="shared" si="14"/>
        <v>0</v>
      </c>
      <c r="CT13" s="5">
        <f t="shared" si="27"/>
        <v>0</v>
      </c>
    </row>
    <row r="14" spans="3:98">
      <c r="C14" s="4">
        <v>3</v>
      </c>
      <c r="D14" s="4" t="s">
        <v>10</v>
      </c>
      <c r="E14" s="27">
        <f t="shared" si="0"/>
        <v>0</v>
      </c>
      <c r="F14" s="27">
        <f t="shared" si="1"/>
        <v>0</v>
      </c>
      <c r="G14" s="27">
        <f t="shared" si="15"/>
        <v>0</v>
      </c>
      <c r="H14" s="35" t="str">
        <f t="shared" si="16"/>
        <v/>
      </c>
      <c r="I14" s="36">
        <f t="shared" si="17"/>
        <v>0</v>
      </c>
      <c r="J14" s="35" t="str">
        <f t="shared" si="2"/>
        <v/>
      </c>
      <c r="L14" s="19">
        <v>3</v>
      </c>
      <c r="M14" s="19" t="s">
        <v>10</v>
      </c>
      <c r="N14" s="27"/>
      <c r="O14" s="27"/>
      <c r="P14" s="27"/>
      <c r="Q14" s="27">
        <f t="shared" si="3"/>
        <v>0</v>
      </c>
      <c r="R14" s="5">
        <f t="shared" si="4"/>
        <v>0</v>
      </c>
      <c r="T14" s="19">
        <v>3</v>
      </c>
      <c r="U14" s="19" t="s">
        <v>10</v>
      </c>
      <c r="V14" s="27"/>
      <c r="W14" s="27"/>
      <c r="X14" s="27"/>
      <c r="Y14" s="27">
        <f>V14-X14</f>
        <v>0</v>
      </c>
      <c r="Z14" s="5">
        <f t="shared" si="18"/>
        <v>0</v>
      </c>
      <c r="AB14" s="19">
        <v>3</v>
      </c>
      <c r="AC14" s="19" t="s">
        <v>10</v>
      </c>
      <c r="AD14" s="27"/>
      <c r="AE14" s="27"/>
      <c r="AF14" s="27"/>
      <c r="AG14" s="27">
        <f>AD14-AF14</f>
        <v>0</v>
      </c>
      <c r="AH14" s="5">
        <f t="shared" si="19"/>
        <v>0</v>
      </c>
      <c r="AJ14" s="19">
        <v>3</v>
      </c>
      <c r="AK14" s="19" t="s">
        <v>10</v>
      </c>
      <c r="AL14" s="27"/>
      <c r="AM14" s="27"/>
      <c r="AN14" s="27"/>
      <c r="AO14" s="27">
        <f>AL14-AN14</f>
        <v>0</v>
      </c>
      <c r="AP14" s="5">
        <f t="shared" si="20"/>
        <v>0</v>
      </c>
      <c r="AR14" s="19">
        <v>3</v>
      </c>
      <c r="AS14" s="19" t="s">
        <v>10</v>
      </c>
      <c r="AT14" s="27"/>
      <c r="AU14" s="27"/>
      <c r="AV14" s="27"/>
      <c r="AW14" s="27">
        <f>AT14-AV14</f>
        <v>0</v>
      </c>
      <c r="AX14" s="5">
        <f t="shared" si="21"/>
        <v>0</v>
      </c>
      <c r="AZ14" s="19">
        <v>3</v>
      </c>
      <c r="BA14" s="19" t="s">
        <v>10</v>
      </c>
      <c r="BB14" s="27"/>
      <c r="BC14" s="27"/>
      <c r="BD14" s="27"/>
      <c r="BE14" s="27">
        <f>BB14-BD14</f>
        <v>0</v>
      </c>
      <c r="BF14" s="5">
        <f t="shared" si="22"/>
        <v>0</v>
      </c>
      <c r="BH14" s="19">
        <v>3</v>
      </c>
      <c r="BI14" s="19" t="s">
        <v>10</v>
      </c>
      <c r="BJ14" s="27"/>
      <c r="BK14" s="27"/>
      <c r="BL14" s="27"/>
      <c r="BM14" s="27">
        <f>BJ14-BL14</f>
        <v>0</v>
      </c>
      <c r="BN14" s="5">
        <f t="shared" si="23"/>
        <v>0</v>
      </c>
      <c r="BP14" s="19">
        <v>3</v>
      </c>
      <c r="BQ14" s="19" t="s">
        <v>10</v>
      </c>
      <c r="BR14" s="27"/>
      <c r="BS14" s="27"/>
      <c r="BT14" s="27"/>
      <c r="BU14" s="27">
        <f>BR14-BT14</f>
        <v>0</v>
      </c>
      <c r="BV14" s="5">
        <f t="shared" si="24"/>
        <v>0</v>
      </c>
      <c r="BX14" s="19">
        <v>3</v>
      </c>
      <c r="BY14" s="19" t="s">
        <v>10</v>
      </c>
      <c r="BZ14" s="27"/>
      <c r="CA14" s="27"/>
      <c r="CB14" s="27"/>
      <c r="CC14" s="27">
        <f>BZ14-CB14</f>
        <v>0</v>
      </c>
      <c r="CD14" s="5">
        <f t="shared" si="25"/>
        <v>0</v>
      </c>
      <c r="CF14" s="19">
        <v>3</v>
      </c>
      <c r="CG14" s="19" t="s">
        <v>10</v>
      </c>
      <c r="CH14" s="27"/>
      <c r="CI14" s="27"/>
      <c r="CJ14" s="27"/>
      <c r="CK14" s="27">
        <f>CH14-CJ14</f>
        <v>0</v>
      </c>
      <c r="CL14" s="5">
        <f t="shared" si="26"/>
        <v>0</v>
      </c>
      <c r="CN14" s="19">
        <v>3</v>
      </c>
      <c r="CO14" s="19" t="s">
        <v>10</v>
      </c>
      <c r="CP14" s="27"/>
      <c r="CQ14" s="27"/>
      <c r="CR14" s="27"/>
      <c r="CS14" s="27">
        <f>CP14-CR14</f>
        <v>0</v>
      </c>
      <c r="CT14" s="5">
        <f t="shared" si="27"/>
        <v>0</v>
      </c>
    </row>
    <row r="15" spans="3:98">
      <c r="C15" s="4">
        <v>4</v>
      </c>
      <c r="D15" s="4" t="s">
        <v>49</v>
      </c>
      <c r="E15" s="27">
        <f t="shared" si="0"/>
        <v>0</v>
      </c>
      <c r="F15" s="27">
        <f t="shared" si="1"/>
        <v>0</v>
      </c>
      <c r="G15" s="27">
        <f t="shared" si="15"/>
        <v>0</v>
      </c>
      <c r="H15" s="35" t="str">
        <f t="shared" si="16"/>
        <v/>
      </c>
      <c r="I15" s="36">
        <f t="shared" si="17"/>
        <v>0</v>
      </c>
      <c r="J15" s="35" t="str">
        <f t="shared" si="2"/>
        <v/>
      </c>
      <c r="L15" s="19">
        <v>4</v>
      </c>
      <c r="M15" s="19" t="s">
        <v>49</v>
      </c>
      <c r="N15" s="27"/>
      <c r="O15" s="27"/>
      <c r="P15" s="27"/>
      <c r="Q15" s="27">
        <f t="shared" si="3"/>
        <v>0</v>
      </c>
      <c r="R15" s="5">
        <f t="shared" si="4"/>
        <v>0</v>
      </c>
      <c r="T15" s="19">
        <v>4</v>
      </c>
      <c r="U15" s="19" t="s">
        <v>49</v>
      </c>
      <c r="V15" s="27"/>
      <c r="W15" s="27"/>
      <c r="X15" s="27"/>
      <c r="Y15" s="27">
        <f>V15-X15</f>
        <v>0</v>
      </c>
      <c r="Z15" s="5">
        <f t="shared" si="18"/>
        <v>0</v>
      </c>
      <c r="AB15" s="19">
        <v>4</v>
      </c>
      <c r="AC15" s="19" t="s">
        <v>49</v>
      </c>
      <c r="AD15" s="27"/>
      <c r="AE15" s="27"/>
      <c r="AF15" s="27"/>
      <c r="AG15" s="27">
        <f>AD15-AF15</f>
        <v>0</v>
      </c>
      <c r="AH15" s="5">
        <f t="shared" si="19"/>
        <v>0</v>
      </c>
      <c r="AJ15" s="19">
        <v>4</v>
      </c>
      <c r="AK15" s="19" t="s">
        <v>49</v>
      </c>
      <c r="AL15" s="27"/>
      <c r="AM15" s="27"/>
      <c r="AN15" s="27"/>
      <c r="AO15" s="27">
        <f>AL15-AN15</f>
        <v>0</v>
      </c>
      <c r="AP15" s="5">
        <f t="shared" si="20"/>
        <v>0</v>
      </c>
      <c r="AR15" s="19">
        <v>4</v>
      </c>
      <c r="AS15" s="19" t="s">
        <v>49</v>
      </c>
      <c r="AT15" s="27"/>
      <c r="AU15" s="27"/>
      <c r="AV15" s="27"/>
      <c r="AW15" s="27">
        <f>AT15-AV15</f>
        <v>0</v>
      </c>
      <c r="AX15" s="5">
        <f t="shared" si="21"/>
        <v>0</v>
      </c>
      <c r="AZ15" s="19">
        <v>4</v>
      </c>
      <c r="BA15" s="19" t="s">
        <v>49</v>
      </c>
      <c r="BB15" s="27"/>
      <c r="BC15" s="27"/>
      <c r="BD15" s="27"/>
      <c r="BE15" s="27">
        <f>BB15-BD15</f>
        <v>0</v>
      </c>
      <c r="BF15" s="5">
        <f t="shared" si="22"/>
        <v>0</v>
      </c>
      <c r="BH15" s="19">
        <v>4</v>
      </c>
      <c r="BI15" s="19" t="s">
        <v>49</v>
      </c>
      <c r="BJ15" s="27"/>
      <c r="BK15" s="27"/>
      <c r="BL15" s="27"/>
      <c r="BM15" s="27">
        <f>BJ15-BL15</f>
        <v>0</v>
      </c>
      <c r="BN15" s="5">
        <f t="shared" si="23"/>
        <v>0</v>
      </c>
      <c r="BP15" s="19">
        <v>4</v>
      </c>
      <c r="BQ15" s="19" t="s">
        <v>49</v>
      </c>
      <c r="BR15" s="27"/>
      <c r="BS15" s="27"/>
      <c r="BT15" s="27"/>
      <c r="BU15" s="27">
        <f>BR15-BT15</f>
        <v>0</v>
      </c>
      <c r="BV15" s="5">
        <f t="shared" si="24"/>
        <v>0</v>
      </c>
      <c r="BX15" s="19">
        <v>4</v>
      </c>
      <c r="BY15" s="19" t="s">
        <v>49</v>
      </c>
      <c r="BZ15" s="27"/>
      <c r="CA15" s="27"/>
      <c r="CB15" s="27"/>
      <c r="CC15" s="27">
        <f>BZ15-CB15</f>
        <v>0</v>
      </c>
      <c r="CD15" s="5">
        <f t="shared" si="25"/>
        <v>0</v>
      </c>
      <c r="CF15" s="19">
        <v>4</v>
      </c>
      <c r="CG15" s="19" t="s">
        <v>49</v>
      </c>
      <c r="CH15" s="27"/>
      <c r="CI15" s="27"/>
      <c r="CJ15" s="27"/>
      <c r="CK15" s="27">
        <f>CH15-CJ15</f>
        <v>0</v>
      </c>
      <c r="CL15" s="5">
        <f t="shared" si="26"/>
        <v>0</v>
      </c>
      <c r="CN15" s="19">
        <v>4</v>
      </c>
      <c r="CO15" s="19" t="s">
        <v>49</v>
      </c>
      <c r="CP15" s="27"/>
      <c r="CQ15" s="27"/>
      <c r="CR15" s="27"/>
      <c r="CS15" s="27">
        <f>CP15-CR15</f>
        <v>0</v>
      </c>
      <c r="CT15" s="5">
        <f t="shared" si="27"/>
        <v>0</v>
      </c>
    </row>
    <row r="16" spans="3:98">
      <c r="C16" s="19">
        <v>5</v>
      </c>
      <c r="D16" s="19" t="s">
        <v>11</v>
      </c>
      <c r="E16" s="27">
        <f t="shared" si="0"/>
        <v>0</v>
      </c>
      <c r="F16" s="27">
        <f t="shared" si="1"/>
        <v>0</v>
      </c>
      <c r="G16" s="27">
        <f t="shared" si="15"/>
        <v>0</v>
      </c>
      <c r="H16" s="35" t="str">
        <f t="shared" si="16"/>
        <v/>
      </c>
      <c r="I16" s="36">
        <f t="shared" si="17"/>
        <v>0</v>
      </c>
      <c r="J16" s="35" t="str">
        <f t="shared" si="2"/>
        <v/>
      </c>
      <c r="L16" s="19">
        <v>5</v>
      </c>
      <c r="M16" s="19" t="s">
        <v>11</v>
      </c>
      <c r="N16" s="27"/>
      <c r="O16" s="27"/>
      <c r="P16" s="27"/>
      <c r="Q16" s="27">
        <f t="shared" si="3"/>
        <v>0</v>
      </c>
      <c r="R16" s="5">
        <f t="shared" si="4"/>
        <v>0</v>
      </c>
      <c r="T16" s="19">
        <v>5</v>
      </c>
      <c r="U16" s="19" t="s">
        <v>11</v>
      </c>
      <c r="V16" s="27"/>
      <c r="W16" s="27"/>
      <c r="X16" s="27"/>
      <c r="Y16" s="27">
        <f t="shared" ref="Y16:Y42" si="28">V16-X16</f>
        <v>0</v>
      </c>
      <c r="Z16" s="5">
        <f t="shared" si="18"/>
        <v>0</v>
      </c>
      <c r="AB16" s="19">
        <v>5</v>
      </c>
      <c r="AC16" s="19" t="s">
        <v>11</v>
      </c>
      <c r="AD16" s="27"/>
      <c r="AE16" s="27"/>
      <c r="AF16" s="27"/>
      <c r="AG16" s="27">
        <f t="shared" ref="AG16:AG43" si="29">AD16-AF16</f>
        <v>0</v>
      </c>
      <c r="AH16" s="5">
        <f t="shared" si="19"/>
        <v>0</v>
      </c>
      <c r="AJ16" s="19">
        <v>5</v>
      </c>
      <c r="AK16" s="19" t="s">
        <v>11</v>
      </c>
      <c r="AL16" s="27"/>
      <c r="AM16" s="27"/>
      <c r="AN16" s="27"/>
      <c r="AO16" s="27">
        <f t="shared" ref="AO16:AO43" si="30">AL16-AN16</f>
        <v>0</v>
      </c>
      <c r="AP16" s="5">
        <f t="shared" si="20"/>
        <v>0</v>
      </c>
      <c r="AR16" s="19">
        <v>5</v>
      </c>
      <c r="AS16" s="19" t="s">
        <v>11</v>
      </c>
      <c r="AT16" s="27"/>
      <c r="AU16" s="27"/>
      <c r="AV16" s="27"/>
      <c r="AW16" s="27">
        <f t="shared" ref="AW16:AW43" si="31">AT16-AV16</f>
        <v>0</v>
      </c>
      <c r="AX16" s="5">
        <f t="shared" si="21"/>
        <v>0</v>
      </c>
      <c r="AZ16" s="19">
        <v>5</v>
      </c>
      <c r="BA16" s="19" t="s">
        <v>11</v>
      </c>
      <c r="BB16" s="27"/>
      <c r="BC16" s="27"/>
      <c r="BD16" s="27"/>
      <c r="BE16" s="27">
        <f t="shared" ref="BE16:BE43" si="32">BB16-BD16</f>
        <v>0</v>
      </c>
      <c r="BF16" s="5">
        <f t="shared" si="22"/>
        <v>0</v>
      </c>
      <c r="BH16" s="19">
        <v>5</v>
      </c>
      <c r="BI16" s="19" t="s">
        <v>11</v>
      </c>
      <c r="BJ16" s="27"/>
      <c r="BK16" s="27"/>
      <c r="BL16" s="27"/>
      <c r="BM16" s="27">
        <f t="shared" ref="BM16:BM43" si="33">BJ16-BL16</f>
        <v>0</v>
      </c>
      <c r="BN16" s="5">
        <f t="shared" si="23"/>
        <v>0</v>
      </c>
      <c r="BP16" s="19">
        <v>5</v>
      </c>
      <c r="BQ16" s="19" t="s">
        <v>11</v>
      </c>
      <c r="BR16" s="27"/>
      <c r="BS16" s="27"/>
      <c r="BT16" s="27"/>
      <c r="BU16" s="27">
        <f t="shared" ref="BU16:BU43" si="34">BR16-BT16</f>
        <v>0</v>
      </c>
      <c r="BV16" s="5">
        <f t="shared" si="24"/>
        <v>0</v>
      </c>
      <c r="BX16" s="19">
        <v>5</v>
      </c>
      <c r="BY16" s="19" t="s">
        <v>11</v>
      </c>
      <c r="BZ16" s="27"/>
      <c r="CA16" s="27"/>
      <c r="CB16" s="27"/>
      <c r="CC16" s="27">
        <f t="shared" ref="CC16:CC43" si="35">BZ16-CB16</f>
        <v>0</v>
      </c>
      <c r="CD16" s="5">
        <f t="shared" si="25"/>
        <v>0</v>
      </c>
      <c r="CF16" s="19">
        <v>5</v>
      </c>
      <c r="CG16" s="19" t="s">
        <v>11</v>
      </c>
      <c r="CH16" s="27"/>
      <c r="CI16" s="27"/>
      <c r="CJ16" s="27"/>
      <c r="CK16" s="27">
        <f t="shared" ref="CK16:CK43" si="36">CH16-CJ16</f>
        <v>0</v>
      </c>
      <c r="CL16" s="5">
        <f t="shared" si="26"/>
        <v>0</v>
      </c>
      <c r="CN16" s="19">
        <v>5</v>
      </c>
      <c r="CO16" s="19" t="s">
        <v>11</v>
      </c>
      <c r="CP16" s="27"/>
      <c r="CQ16" s="27"/>
      <c r="CR16" s="27"/>
      <c r="CS16" s="27">
        <f t="shared" ref="CS16:CS43" si="37">CP16-CR16</f>
        <v>0</v>
      </c>
      <c r="CT16" s="5">
        <f t="shared" si="27"/>
        <v>0</v>
      </c>
    </row>
    <row r="17" spans="3:98">
      <c r="C17" s="19">
        <v>6</v>
      </c>
      <c r="D17" s="19" t="s">
        <v>12</v>
      </c>
      <c r="E17" s="27">
        <f t="shared" si="0"/>
        <v>0</v>
      </c>
      <c r="F17" s="27">
        <f t="shared" si="1"/>
        <v>0</v>
      </c>
      <c r="G17" s="27">
        <f t="shared" si="15"/>
        <v>0</v>
      </c>
      <c r="H17" s="35" t="str">
        <f t="shared" si="16"/>
        <v/>
      </c>
      <c r="I17" s="36">
        <f t="shared" si="17"/>
        <v>0</v>
      </c>
      <c r="J17" s="35" t="str">
        <f t="shared" si="2"/>
        <v/>
      </c>
      <c r="L17" s="19">
        <v>6</v>
      </c>
      <c r="M17" s="19" t="s">
        <v>12</v>
      </c>
      <c r="N17" s="27"/>
      <c r="O17" s="27"/>
      <c r="P17" s="27"/>
      <c r="Q17" s="27">
        <f t="shared" si="3"/>
        <v>0</v>
      </c>
      <c r="R17" s="5">
        <f t="shared" si="4"/>
        <v>0</v>
      </c>
      <c r="T17" s="19">
        <v>6</v>
      </c>
      <c r="U17" s="19" t="s">
        <v>12</v>
      </c>
      <c r="V17" s="27"/>
      <c r="W17" s="27"/>
      <c r="X17" s="27"/>
      <c r="Y17" s="27">
        <f t="shared" si="28"/>
        <v>0</v>
      </c>
      <c r="Z17" s="5">
        <f t="shared" si="18"/>
        <v>0</v>
      </c>
      <c r="AB17" s="19">
        <v>6</v>
      </c>
      <c r="AC17" s="19" t="s">
        <v>12</v>
      </c>
      <c r="AD17" s="27"/>
      <c r="AE17" s="27"/>
      <c r="AF17" s="27"/>
      <c r="AG17" s="27">
        <f t="shared" si="29"/>
        <v>0</v>
      </c>
      <c r="AH17" s="5">
        <f t="shared" si="19"/>
        <v>0</v>
      </c>
      <c r="AJ17" s="19">
        <v>6</v>
      </c>
      <c r="AK17" s="19" t="s">
        <v>12</v>
      </c>
      <c r="AL17" s="27"/>
      <c r="AM17" s="27"/>
      <c r="AN17" s="27"/>
      <c r="AO17" s="27">
        <f t="shared" si="30"/>
        <v>0</v>
      </c>
      <c r="AP17" s="5">
        <f t="shared" si="20"/>
        <v>0</v>
      </c>
      <c r="AR17" s="19">
        <v>6</v>
      </c>
      <c r="AS17" s="19" t="s">
        <v>12</v>
      </c>
      <c r="AT17" s="27"/>
      <c r="AU17" s="27"/>
      <c r="AV17" s="27"/>
      <c r="AW17" s="27">
        <f t="shared" si="31"/>
        <v>0</v>
      </c>
      <c r="AX17" s="5">
        <f t="shared" si="21"/>
        <v>0</v>
      </c>
      <c r="AZ17" s="19">
        <v>6</v>
      </c>
      <c r="BA17" s="19" t="s">
        <v>12</v>
      </c>
      <c r="BB17" s="27"/>
      <c r="BC17" s="27"/>
      <c r="BD17" s="27"/>
      <c r="BE17" s="27">
        <f t="shared" si="32"/>
        <v>0</v>
      </c>
      <c r="BF17" s="5">
        <f t="shared" si="22"/>
        <v>0</v>
      </c>
      <c r="BH17" s="19">
        <v>6</v>
      </c>
      <c r="BI17" s="19" t="s">
        <v>12</v>
      </c>
      <c r="BJ17" s="27"/>
      <c r="BK17" s="27"/>
      <c r="BL17" s="27"/>
      <c r="BM17" s="27">
        <f t="shared" si="33"/>
        <v>0</v>
      </c>
      <c r="BN17" s="5">
        <f t="shared" si="23"/>
        <v>0</v>
      </c>
      <c r="BP17" s="19">
        <v>6</v>
      </c>
      <c r="BQ17" s="19" t="s">
        <v>12</v>
      </c>
      <c r="BR17" s="27"/>
      <c r="BS17" s="27"/>
      <c r="BT17" s="27"/>
      <c r="BU17" s="27">
        <f t="shared" si="34"/>
        <v>0</v>
      </c>
      <c r="BV17" s="5">
        <f t="shared" si="24"/>
        <v>0</v>
      </c>
      <c r="BX17" s="19">
        <v>6</v>
      </c>
      <c r="BY17" s="19" t="s">
        <v>12</v>
      </c>
      <c r="BZ17" s="27"/>
      <c r="CA17" s="27"/>
      <c r="CB17" s="27"/>
      <c r="CC17" s="27">
        <f t="shared" si="35"/>
        <v>0</v>
      </c>
      <c r="CD17" s="5">
        <f t="shared" si="25"/>
        <v>0</v>
      </c>
      <c r="CF17" s="19">
        <v>6</v>
      </c>
      <c r="CG17" s="19" t="s">
        <v>12</v>
      </c>
      <c r="CH17" s="27"/>
      <c r="CI17" s="27"/>
      <c r="CJ17" s="27"/>
      <c r="CK17" s="27">
        <f t="shared" si="36"/>
        <v>0</v>
      </c>
      <c r="CL17" s="5">
        <f t="shared" si="26"/>
        <v>0</v>
      </c>
      <c r="CN17" s="19">
        <v>6</v>
      </c>
      <c r="CO17" s="19" t="s">
        <v>12</v>
      </c>
      <c r="CP17" s="27"/>
      <c r="CQ17" s="27"/>
      <c r="CR17" s="27"/>
      <c r="CS17" s="27">
        <f t="shared" si="37"/>
        <v>0</v>
      </c>
      <c r="CT17" s="5">
        <f t="shared" si="27"/>
        <v>0</v>
      </c>
    </row>
    <row r="18" spans="3:98">
      <c r="C18" s="19">
        <v>7</v>
      </c>
      <c r="D18" s="19" t="s">
        <v>13</v>
      </c>
      <c r="E18" s="27">
        <f t="shared" si="0"/>
        <v>0</v>
      </c>
      <c r="F18" s="27">
        <f t="shared" si="1"/>
        <v>0</v>
      </c>
      <c r="G18" s="27">
        <f t="shared" si="15"/>
        <v>0</v>
      </c>
      <c r="H18" s="35" t="str">
        <f t="shared" si="16"/>
        <v/>
      </c>
      <c r="I18" s="36">
        <f t="shared" si="17"/>
        <v>0</v>
      </c>
      <c r="J18" s="35" t="str">
        <f t="shared" si="2"/>
        <v/>
      </c>
      <c r="L18" s="19">
        <v>7</v>
      </c>
      <c r="M18" s="19" t="s">
        <v>13</v>
      </c>
      <c r="N18" s="27"/>
      <c r="O18" s="27"/>
      <c r="P18" s="27"/>
      <c r="Q18" s="27">
        <f t="shared" si="3"/>
        <v>0</v>
      </c>
      <c r="R18" s="5">
        <f t="shared" si="4"/>
        <v>0</v>
      </c>
      <c r="T18" s="19">
        <v>7</v>
      </c>
      <c r="U18" s="19" t="s">
        <v>13</v>
      </c>
      <c r="V18" s="27"/>
      <c r="W18" s="27"/>
      <c r="X18" s="27"/>
      <c r="Y18" s="27">
        <f t="shared" si="28"/>
        <v>0</v>
      </c>
      <c r="Z18" s="5">
        <f t="shared" si="18"/>
        <v>0</v>
      </c>
      <c r="AB18" s="19">
        <v>7</v>
      </c>
      <c r="AC18" s="19" t="s">
        <v>13</v>
      </c>
      <c r="AD18" s="27"/>
      <c r="AE18" s="27"/>
      <c r="AF18" s="27"/>
      <c r="AG18" s="27">
        <f t="shared" si="29"/>
        <v>0</v>
      </c>
      <c r="AH18" s="5">
        <f t="shared" si="19"/>
        <v>0</v>
      </c>
      <c r="AJ18" s="19">
        <v>7</v>
      </c>
      <c r="AK18" s="19" t="s">
        <v>13</v>
      </c>
      <c r="AL18" s="27"/>
      <c r="AM18" s="27"/>
      <c r="AN18" s="27"/>
      <c r="AO18" s="27">
        <f t="shared" si="30"/>
        <v>0</v>
      </c>
      <c r="AP18" s="5">
        <f t="shared" si="20"/>
        <v>0</v>
      </c>
      <c r="AR18" s="19">
        <v>7</v>
      </c>
      <c r="AS18" s="19" t="s">
        <v>13</v>
      </c>
      <c r="AT18" s="27"/>
      <c r="AU18" s="27"/>
      <c r="AV18" s="27"/>
      <c r="AW18" s="27">
        <f t="shared" si="31"/>
        <v>0</v>
      </c>
      <c r="AX18" s="5">
        <f t="shared" si="21"/>
        <v>0</v>
      </c>
      <c r="AZ18" s="19">
        <v>7</v>
      </c>
      <c r="BA18" s="19" t="s">
        <v>13</v>
      </c>
      <c r="BB18" s="27"/>
      <c r="BC18" s="27"/>
      <c r="BD18" s="27"/>
      <c r="BE18" s="27">
        <f t="shared" si="32"/>
        <v>0</v>
      </c>
      <c r="BF18" s="5">
        <f t="shared" si="22"/>
        <v>0</v>
      </c>
      <c r="BH18" s="19">
        <v>7</v>
      </c>
      <c r="BI18" s="19" t="s">
        <v>13</v>
      </c>
      <c r="BJ18" s="27"/>
      <c r="BK18" s="27"/>
      <c r="BL18" s="27"/>
      <c r="BM18" s="27">
        <f t="shared" si="33"/>
        <v>0</v>
      </c>
      <c r="BN18" s="5">
        <f t="shared" si="23"/>
        <v>0</v>
      </c>
      <c r="BP18" s="19">
        <v>7</v>
      </c>
      <c r="BQ18" s="19" t="s">
        <v>13</v>
      </c>
      <c r="BR18" s="27"/>
      <c r="BS18" s="27"/>
      <c r="BT18" s="27"/>
      <c r="BU18" s="27">
        <f t="shared" si="34"/>
        <v>0</v>
      </c>
      <c r="BV18" s="5">
        <f t="shared" si="24"/>
        <v>0</v>
      </c>
      <c r="BX18" s="19">
        <v>7</v>
      </c>
      <c r="BY18" s="19" t="s">
        <v>13</v>
      </c>
      <c r="BZ18" s="27"/>
      <c r="CA18" s="27"/>
      <c r="CB18" s="27"/>
      <c r="CC18" s="27">
        <f t="shared" si="35"/>
        <v>0</v>
      </c>
      <c r="CD18" s="5">
        <f t="shared" si="25"/>
        <v>0</v>
      </c>
      <c r="CF18" s="19">
        <v>7</v>
      </c>
      <c r="CG18" s="19" t="s">
        <v>13</v>
      </c>
      <c r="CH18" s="27"/>
      <c r="CI18" s="27"/>
      <c r="CJ18" s="27"/>
      <c r="CK18" s="27">
        <f t="shared" si="36"/>
        <v>0</v>
      </c>
      <c r="CL18" s="5">
        <f t="shared" si="26"/>
        <v>0</v>
      </c>
      <c r="CN18" s="19">
        <v>7</v>
      </c>
      <c r="CO18" s="19" t="s">
        <v>13</v>
      </c>
      <c r="CP18" s="27"/>
      <c r="CQ18" s="27"/>
      <c r="CR18" s="27"/>
      <c r="CS18" s="27">
        <f t="shared" si="37"/>
        <v>0</v>
      </c>
      <c r="CT18" s="5">
        <f t="shared" si="27"/>
        <v>0</v>
      </c>
    </row>
    <row r="19" spans="3:98">
      <c r="C19" s="19">
        <v>8</v>
      </c>
      <c r="D19" s="19" t="s">
        <v>14</v>
      </c>
      <c r="E19" s="27">
        <f t="shared" si="0"/>
        <v>0</v>
      </c>
      <c r="F19" s="27">
        <f t="shared" si="1"/>
        <v>0</v>
      </c>
      <c r="G19" s="27">
        <f t="shared" si="15"/>
        <v>0</v>
      </c>
      <c r="H19" s="35" t="str">
        <f t="shared" si="16"/>
        <v/>
      </c>
      <c r="I19" s="36">
        <f t="shared" si="17"/>
        <v>0</v>
      </c>
      <c r="J19" s="35" t="str">
        <f t="shared" si="2"/>
        <v/>
      </c>
      <c r="L19" s="19">
        <v>8</v>
      </c>
      <c r="M19" s="19" t="s">
        <v>14</v>
      </c>
      <c r="N19" s="27"/>
      <c r="O19" s="27"/>
      <c r="P19" s="27"/>
      <c r="Q19" s="27">
        <f t="shared" si="3"/>
        <v>0</v>
      </c>
      <c r="R19" s="5">
        <f t="shared" si="4"/>
        <v>0</v>
      </c>
      <c r="T19" s="19">
        <v>8</v>
      </c>
      <c r="U19" s="19" t="s">
        <v>14</v>
      </c>
      <c r="V19" s="27"/>
      <c r="W19" s="27"/>
      <c r="X19" s="27"/>
      <c r="Y19" s="27">
        <f t="shared" si="28"/>
        <v>0</v>
      </c>
      <c r="Z19" s="5">
        <f t="shared" si="18"/>
        <v>0</v>
      </c>
      <c r="AB19" s="19">
        <v>8</v>
      </c>
      <c r="AC19" s="19" t="s">
        <v>14</v>
      </c>
      <c r="AD19" s="27"/>
      <c r="AE19" s="27"/>
      <c r="AF19" s="27"/>
      <c r="AG19" s="27">
        <f t="shared" si="29"/>
        <v>0</v>
      </c>
      <c r="AH19" s="5">
        <f t="shared" si="19"/>
        <v>0</v>
      </c>
      <c r="AJ19" s="19">
        <v>8</v>
      </c>
      <c r="AK19" s="19" t="s">
        <v>14</v>
      </c>
      <c r="AL19" s="27"/>
      <c r="AM19" s="27"/>
      <c r="AN19" s="27"/>
      <c r="AO19" s="27">
        <f t="shared" si="30"/>
        <v>0</v>
      </c>
      <c r="AP19" s="5">
        <f t="shared" si="20"/>
        <v>0</v>
      </c>
      <c r="AR19" s="19">
        <v>8</v>
      </c>
      <c r="AS19" s="19" t="s">
        <v>14</v>
      </c>
      <c r="AT19" s="27"/>
      <c r="AU19" s="27"/>
      <c r="AV19" s="27"/>
      <c r="AW19" s="27">
        <f t="shared" si="31"/>
        <v>0</v>
      </c>
      <c r="AX19" s="5">
        <f t="shared" si="21"/>
        <v>0</v>
      </c>
      <c r="AZ19" s="19">
        <v>8</v>
      </c>
      <c r="BA19" s="19" t="s">
        <v>14</v>
      </c>
      <c r="BB19" s="27"/>
      <c r="BC19" s="27"/>
      <c r="BD19" s="27"/>
      <c r="BE19" s="27">
        <f t="shared" si="32"/>
        <v>0</v>
      </c>
      <c r="BF19" s="5">
        <f t="shared" si="22"/>
        <v>0</v>
      </c>
      <c r="BH19" s="19">
        <v>8</v>
      </c>
      <c r="BI19" s="19" t="s">
        <v>14</v>
      </c>
      <c r="BJ19" s="27"/>
      <c r="BK19" s="27"/>
      <c r="BL19" s="27"/>
      <c r="BM19" s="27">
        <f t="shared" si="33"/>
        <v>0</v>
      </c>
      <c r="BN19" s="5">
        <f t="shared" si="23"/>
        <v>0</v>
      </c>
      <c r="BP19" s="19">
        <v>8</v>
      </c>
      <c r="BQ19" s="19" t="s">
        <v>14</v>
      </c>
      <c r="BR19" s="27"/>
      <c r="BS19" s="27"/>
      <c r="BT19" s="27"/>
      <c r="BU19" s="27">
        <f t="shared" si="34"/>
        <v>0</v>
      </c>
      <c r="BV19" s="5">
        <f t="shared" si="24"/>
        <v>0</v>
      </c>
      <c r="BX19" s="19">
        <v>8</v>
      </c>
      <c r="BY19" s="19" t="s">
        <v>14</v>
      </c>
      <c r="BZ19" s="27"/>
      <c r="CA19" s="27"/>
      <c r="CB19" s="27"/>
      <c r="CC19" s="27">
        <f t="shared" si="35"/>
        <v>0</v>
      </c>
      <c r="CD19" s="5">
        <f t="shared" si="25"/>
        <v>0</v>
      </c>
      <c r="CF19" s="19">
        <v>8</v>
      </c>
      <c r="CG19" s="19" t="s">
        <v>14</v>
      </c>
      <c r="CH19" s="27"/>
      <c r="CI19" s="27"/>
      <c r="CJ19" s="27"/>
      <c r="CK19" s="27">
        <f t="shared" si="36"/>
        <v>0</v>
      </c>
      <c r="CL19" s="5">
        <f t="shared" si="26"/>
        <v>0</v>
      </c>
      <c r="CN19" s="19">
        <v>8</v>
      </c>
      <c r="CO19" s="19" t="s">
        <v>14</v>
      </c>
      <c r="CP19" s="27"/>
      <c r="CQ19" s="27"/>
      <c r="CR19" s="27"/>
      <c r="CS19" s="27">
        <f t="shared" si="37"/>
        <v>0</v>
      </c>
      <c r="CT19" s="5">
        <f t="shared" si="27"/>
        <v>0</v>
      </c>
    </row>
    <row r="20" spans="3:98">
      <c r="C20" s="19">
        <v>9</v>
      </c>
      <c r="D20" s="19" t="s">
        <v>15</v>
      </c>
      <c r="E20" s="27">
        <f t="shared" si="0"/>
        <v>0</v>
      </c>
      <c r="F20" s="27">
        <f t="shared" si="1"/>
        <v>0</v>
      </c>
      <c r="G20" s="27">
        <f t="shared" si="15"/>
        <v>0</v>
      </c>
      <c r="H20" s="35" t="str">
        <f t="shared" si="16"/>
        <v/>
      </c>
      <c r="I20" s="36">
        <f t="shared" si="17"/>
        <v>0</v>
      </c>
      <c r="J20" s="35" t="str">
        <f t="shared" si="2"/>
        <v/>
      </c>
      <c r="L20" s="19">
        <v>9</v>
      </c>
      <c r="M20" s="19" t="s">
        <v>15</v>
      </c>
      <c r="N20" s="27"/>
      <c r="O20" s="27"/>
      <c r="P20" s="27"/>
      <c r="Q20" s="27">
        <f t="shared" si="3"/>
        <v>0</v>
      </c>
      <c r="R20" s="5">
        <f t="shared" si="4"/>
        <v>0</v>
      </c>
      <c r="T20" s="19">
        <v>9</v>
      </c>
      <c r="U20" s="19" t="s">
        <v>15</v>
      </c>
      <c r="V20" s="27"/>
      <c r="W20" s="27"/>
      <c r="X20" s="27"/>
      <c r="Y20" s="27">
        <f t="shared" si="28"/>
        <v>0</v>
      </c>
      <c r="Z20" s="5">
        <f t="shared" si="18"/>
        <v>0</v>
      </c>
      <c r="AB20" s="19">
        <v>9</v>
      </c>
      <c r="AC20" s="19" t="s">
        <v>15</v>
      </c>
      <c r="AD20" s="27"/>
      <c r="AE20" s="27"/>
      <c r="AF20" s="27"/>
      <c r="AG20" s="27">
        <f t="shared" si="29"/>
        <v>0</v>
      </c>
      <c r="AH20" s="5">
        <f t="shared" si="19"/>
        <v>0</v>
      </c>
      <c r="AJ20" s="19">
        <v>9</v>
      </c>
      <c r="AK20" s="19" t="s">
        <v>15</v>
      </c>
      <c r="AL20" s="27"/>
      <c r="AM20" s="27"/>
      <c r="AN20" s="27"/>
      <c r="AO20" s="27">
        <f t="shared" si="30"/>
        <v>0</v>
      </c>
      <c r="AP20" s="5">
        <f t="shared" si="20"/>
        <v>0</v>
      </c>
      <c r="AR20" s="19">
        <v>9</v>
      </c>
      <c r="AS20" s="19" t="s">
        <v>15</v>
      </c>
      <c r="AT20" s="27"/>
      <c r="AU20" s="27"/>
      <c r="AV20" s="27"/>
      <c r="AW20" s="27">
        <f t="shared" si="31"/>
        <v>0</v>
      </c>
      <c r="AX20" s="5">
        <f t="shared" si="21"/>
        <v>0</v>
      </c>
      <c r="AZ20" s="19">
        <v>9</v>
      </c>
      <c r="BA20" s="19" t="s">
        <v>15</v>
      </c>
      <c r="BB20" s="27"/>
      <c r="BC20" s="27"/>
      <c r="BD20" s="27"/>
      <c r="BE20" s="27">
        <f t="shared" si="32"/>
        <v>0</v>
      </c>
      <c r="BF20" s="5">
        <f t="shared" si="22"/>
        <v>0</v>
      </c>
      <c r="BH20" s="19">
        <v>9</v>
      </c>
      <c r="BI20" s="19" t="s">
        <v>15</v>
      </c>
      <c r="BJ20" s="27"/>
      <c r="BK20" s="27"/>
      <c r="BL20" s="27"/>
      <c r="BM20" s="27">
        <f t="shared" si="33"/>
        <v>0</v>
      </c>
      <c r="BN20" s="5">
        <f t="shared" si="23"/>
        <v>0</v>
      </c>
      <c r="BP20" s="19">
        <v>9</v>
      </c>
      <c r="BQ20" s="19" t="s">
        <v>15</v>
      </c>
      <c r="BR20" s="27"/>
      <c r="BS20" s="27"/>
      <c r="BT20" s="27"/>
      <c r="BU20" s="27">
        <f t="shared" si="34"/>
        <v>0</v>
      </c>
      <c r="BV20" s="5">
        <f t="shared" si="24"/>
        <v>0</v>
      </c>
      <c r="BX20" s="19">
        <v>9</v>
      </c>
      <c r="BY20" s="19" t="s">
        <v>15</v>
      </c>
      <c r="BZ20" s="27"/>
      <c r="CA20" s="27"/>
      <c r="CB20" s="27"/>
      <c r="CC20" s="27">
        <f t="shared" si="35"/>
        <v>0</v>
      </c>
      <c r="CD20" s="5">
        <f t="shared" si="25"/>
        <v>0</v>
      </c>
      <c r="CF20" s="19">
        <v>9</v>
      </c>
      <c r="CG20" s="19" t="s">
        <v>15</v>
      </c>
      <c r="CH20" s="27"/>
      <c r="CI20" s="27"/>
      <c r="CJ20" s="27"/>
      <c r="CK20" s="27">
        <f t="shared" si="36"/>
        <v>0</v>
      </c>
      <c r="CL20" s="5">
        <f t="shared" si="26"/>
        <v>0</v>
      </c>
      <c r="CN20" s="19">
        <v>9</v>
      </c>
      <c r="CO20" s="19" t="s">
        <v>15</v>
      </c>
      <c r="CP20" s="27"/>
      <c r="CQ20" s="27"/>
      <c r="CR20" s="27"/>
      <c r="CS20" s="27">
        <f t="shared" si="37"/>
        <v>0</v>
      </c>
      <c r="CT20" s="5">
        <f t="shared" si="27"/>
        <v>0</v>
      </c>
    </row>
    <row r="21" spans="3:98">
      <c r="C21" s="19">
        <v>10</v>
      </c>
      <c r="D21" s="19" t="s">
        <v>16</v>
      </c>
      <c r="E21" s="27">
        <f t="shared" si="0"/>
        <v>0</v>
      </c>
      <c r="F21" s="27">
        <f t="shared" si="1"/>
        <v>0</v>
      </c>
      <c r="G21" s="27">
        <f t="shared" si="15"/>
        <v>0</v>
      </c>
      <c r="H21" s="35" t="str">
        <f t="shared" si="16"/>
        <v/>
      </c>
      <c r="I21" s="36">
        <f t="shared" si="17"/>
        <v>0</v>
      </c>
      <c r="J21" s="35" t="str">
        <f t="shared" si="2"/>
        <v/>
      </c>
      <c r="L21" s="19">
        <v>10</v>
      </c>
      <c r="M21" s="19" t="s">
        <v>16</v>
      </c>
      <c r="N21" s="27"/>
      <c r="O21" s="27"/>
      <c r="P21" s="27"/>
      <c r="Q21" s="27">
        <f t="shared" si="3"/>
        <v>0</v>
      </c>
      <c r="R21" s="5">
        <f t="shared" si="4"/>
        <v>0</v>
      </c>
      <c r="T21" s="19">
        <v>10</v>
      </c>
      <c r="U21" s="19" t="s">
        <v>16</v>
      </c>
      <c r="V21" s="27"/>
      <c r="W21" s="27"/>
      <c r="X21" s="27"/>
      <c r="Y21" s="27">
        <f t="shared" si="28"/>
        <v>0</v>
      </c>
      <c r="Z21" s="5">
        <f t="shared" si="18"/>
        <v>0</v>
      </c>
      <c r="AB21" s="19">
        <v>10</v>
      </c>
      <c r="AC21" s="19" t="s">
        <v>16</v>
      </c>
      <c r="AD21" s="27"/>
      <c r="AE21" s="27"/>
      <c r="AF21" s="27"/>
      <c r="AG21" s="27">
        <f t="shared" si="29"/>
        <v>0</v>
      </c>
      <c r="AH21" s="5">
        <f t="shared" si="19"/>
        <v>0</v>
      </c>
      <c r="AJ21" s="19">
        <v>10</v>
      </c>
      <c r="AK21" s="19" t="s">
        <v>16</v>
      </c>
      <c r="AL21" s="27"/>
      <c r="AM21" s="27"/>
      <c r="AN21" s="27"/>
      <c r="AO21" s="27">
        <f t="shared" si="30"/>
        <v>0</v>
      </c>
      <c r="AP21" s="5">
        <f t="shared" si="20"/>
        <v>0</v>
      </c>
      <c r="AR21" s="19">
        <v>10</v>
      </c>
      <c r="AS21" s="19" t="s">
        <v>16</v>
      </c>
      <c r="AT21" s="27"/>
      <c r="AU21" s="27"/>
      <c r="AV21" s="27"/>
      <c r="AW21" s="27">
        <f t="shared" si="31"/>
        <v>0</v>
      </c>
      <c r="AX21" s="5">
        <f t="shared" si="21"/>
        <v>0</v>
      </c>
      <c r="AZ21" s="19">
        <v>10</v>
      </c>
      <c r="BA21" s="19" t="s">
        <v>16</v>
      </c>
      <c r="BB21" s="27"/>
      <c r="BC21" s="27"/>
      <c r="BD21" s="27"/>
      <c r="BE21" s="27">
        <f t="shared" si="32"/>
        <v>0</v>
      </c>
      <c r="BF21" s="5">
        <f t="shared" si="22"/>
        <v>0</v>
      </c>
      <c r="BH21" s="19">
        <v>10</v>
      </c>
      <c r="BI21" s="19" t="s">
        <v>16</v>
      </c>
      <c r="BJ21" s="27"/>
      <c r="BK21" s="27"/>
      <c r="BL21" s="27"/>
      <c r="BM21" s="27">
        <f t="shared" si="33"/>
        <v>0</v>
      </c>
      <c r="BN21" s="5">
        <f t="shared" si="23"/>
        <v>0</v>
      </c>
      <c r="BP21" s="19">
        <v>10</v>
      </c>
      <c r="BQ21" s="19" t="s">
        <v>16</v>
      </c>
      <c r="BR21" s="27"/>
      <c r="BS21" s="27"/>
      <c r="BT21" s="27"/>
      <c r="BU21" s="27">
        <f t="shared" si="34"/>
        <v>0</v>
      </c>
      <c r="BV21" s="5">
        <f t="shared" si="24"/>
        <v>0</v>
      </c>
      <c r="BX21" s="19">
        <v>10</v>
      </c>
      <c r="BY21" s="19" t="s">
        <v>16</v>
      </c>
      <c r="BZ21" s="27"/>
      <c r="CA21" s="27"/>
      <c r="CB21" s="27"/>
      <c r="CC21" s="27">
        <f t="shared" si="35"/>
        <v>0</v>
      </c>
      <c r="CD21" s="5">
        <f t="shared" si="25"/>
        <v>0</v>
      </c>
      <c r="CF21" s="19">
        <v>10</v>
      </c>
      <c r="CG21" s="19" t="s">
        <v>16</v>
      </c>
      <c r="CH21" s="27"/>
      <c r="CI21" s="27"/>
      <c r="CJ21" s="27"/>
      <c r="CK21" s="27">
        <f t="shared" si="36"/>
        <v>0</v>
      </c>
      <c r="CL21" s="5">
        <f t="shared" si="26"/>
        <v>0</v>
      </c>
      <c r="CN21" s="19">
        <v>10</v>
      </c>
      <c r="CO21" s="19" t="s">
        <v>16</v>
      </c>
      <c r="CP21" s="27"/>
      <c r="CQ21" s="27"/>
      <c r="CR21" s="27"/>
      <c r="CS21" s="27">
        <f t="shared" si="37"/>
        <v>0</v>
      </c>
      <c r="CT21" s="5">
        <f t="shared" si="27"/>
        <v>0</v>
      </c>
    </row>
    <row r="22" spans="3:98">
      <c r="C22" s="19">
        <v>11</v>
      </c>
      <c r="D22" s="19" t="s">
        <v>17</v>
      </c>
      <c r="E22" s="27">
        <f t="shared" si="0"/>
        <v>0</v>
      </c>
      <c r="F22" s="27">
        <f t="shared" si="1"/>
        <v>0</v>
      </c>
      <c r="G22" s="27">
        <f t="shared" si="15"/>
        <v>0</v>
      </c>
      <c r="H22" s="35" t="str">
        <f t="shared" si="16"/>
        <v/>
      </c>
      <c r="I22" s="36">
        <f t="shared" si="17"/>
        <v>0</v>
      </c>
      <c r="J22" s="35" t="str">
        <f t="shared" si="2"/>
        <v/>
      </c>
      <c r="L22" s="19">
        <v>11</v>
      </c>
      <c r="M22" s="19" t="s">
        <v>17</v>
      </c>
      <c r="N22" s="27"/>
      <c r="O22" s="27"/>
      <c r="P22" s="27"/>
      <c r="Q22" s="27">
        <f t="shared" si="3"/>
        <v>0</v>
      </c>
      <c r="R22" s="5">
        <f t="shared" si="4"/>
        <v>0</v>
      </c>
      <c r="T22" s="19">
        <v>11</v>
      </c>
      <c r="U22" s="19" t="s">
        <v>17</v>
      </c>
      <c r="V22" s="27"/>
      <c r="W22" s="27"/>
      <c r="X22" s="27"/>
      <c r="Y22" s="27">
        <f t="shared" si="28"/>
        <v>0</v>
      </c>
      <c r="Z22" s="5">
        <f t="shared" si="18"/>
        <v>0</v>
      </c>
      <c r="AB22" s="19">
        <v>11</v>
      </c>
      <c r="AC22" s="19" t="s">
        <v>17</v>
      </c>
      <c r="AD22" s="27"/>
      <c r="AE22" s="27"/>
      <c r="AF22" s="27"/>
      <c r="AG22" s="27">
        <f t="shared" si="29"/>
        <v>0</v>
      </c>
      <c r="AH22" s="5">
        <f t="shared" si="19"/>
        <v>0</v>
      </c>
      <c r="AJ22" s="19">
        <v>11</v>
      </c>
      <c r="AK22" s="19" t="s">
        <v>17</v>
      </c>
      <c r="AL22" s="27"/>
      <c r="AM22" s="27"/>
      <c r="AN22" s="27"/>
      <c r="AO22" s="27">
        <f t="shared" si="30"/>
        <v>0</v>
      </c>
      <c r="AP22" s="5">
        <f t="shared" si="20"/>
        <v>0</v>
      </c>
      <c r="AR22" s="19">
        <v>11</v>
      </c>
      <c r="AS22" s="19" t="s">
        <v>17</v>
      </c>
      <c r="AT22" s="27"/>
      <c r="AU22" s="27"/>
      <c r="AV22" s="27"/>
      <c r="AW22" s="27">
        <f t="shared" si="31"/>
        <v>0</v>
      </c>
      <c r="AX22" s="5">
        <f t="shared" si="21"/>
        <v>0</v>
      </c>
      <c r="AZ22" s="19">
        <v>11</v>
      </c>
      <c r="BA22" s="19" t="s">
        <v>17</v>
      </c>
      <c r="BB22" s="27"/>
      <c r="BC22" s="27"/>
      <c r="BD22" s="27"/>
      <c r="BE22" s="27">
        <f t="shared" si="32"/>
        <v>0</v>
      </c>
      <c r="BF22" s="5">
        <f t="shared" si="22"/>
        <v>0</v>
      </c>
      <c r="BH22" s="19">
        <v>11</v>
      </c>
      <c r="BI22" s="19" t="s">
        <v>17</v>
      </c>
      <c r="BJ22" s="27"/>
      <c r="BK22" s="27"/>
      <c r="BL22" s="27"/>
      <c r="BM22" s="27">
        <f t="shared" si="33"/>
        <v>0</v>
      </c>
      <c r="BN22" s="5">
        <f t="shared" si="23"/>
        <v>0</v>
      </c>
      <c r="BP22" s="19">
        <v>11</v>
      </c>
      <c r="BQ22" s="19" t="s">
        <v>17</v>
      </c>
      <c r="BR22" s="27"/>
      <c r="BS22" s="27"/>
      <c r="BT22" s="27"/>
      <c r="BU22" s="27">
        <f t="shared" si="34"/>
        <v>0</v>
      </c>
      <c r="BV22" s="5">
        <f t="shared" si="24"/>
        <v>0</v>
      </c>
      <c r="BX22" s="19">
        <v>11</v>
      </c>
      <c r="BY22" s="19" t="s">
        <v>17</v>
      </c>
      <c r="BZ22" s="27"/>
      <c r="CA22" s="27"/>
      <c r="CB22" s="27"/>
      <c r="CC22" s="27">
        <f t="shared" si="35"/>
        <v>0</v>
      </c>
      <c r="CD22" s="5">
        <f t="shared" si="25"/>
        <v>0</v>
      </c>
      <c r="CF22" s="19">
        <v>11</v>
      </c>
      <c r="CG22" s="19" t="s">
        <v>17</v>
      </c>
      <c r="CH22" s="27"/>
      <c r="CI22" s="27"/>
      <c r="CJ22" s="27"/>
      <c r="CK22" s="27">
        <f t="shared" si="36"/>
        <v>0</v>
      </c>
      <c r="CL22" s="5">
        <f t="shared" si="26"/>
        <v>0</v>
      </c>
      <c r="CN22" s="19">
        <v>11</v>
      </c>
      <c r="CO22" s="19" t="s">
        <v>17</v>
      </c>
      <c r="CP22" s="27"/>
      <c r="CQ22" s="27"/>
      <c r="CR22" s="27"/>
      <c r="CS22" s="27">
        <f t="shared" si="37"/>
        <v>0</v>
      </c>
      <c r="CT22" s="5">
        <f t="shared" si="27"/>
        <v>0</v>
      </c>
    </row>
    <row r="23" spans="3:98">
      <c r="C23" s="19">
        <v>12</v>
      </c>
      <c r="D23" s="19" t="s">
        <v>18</v>
      </c>
      <c r="E23" s="27">
        <f t="shared" si="0"/>
        <v>0</v>
      </c>
      <c r="F23" s="27">
        <f t="shared" si="1"/>
        <v>0</v>
      </c>
      <c r="G23" s="27">
        <f>E23-F23</f>
        <v>0</v>
      </c>
      <c r="H23" s="35" t="str">
        <f t="shared" si="16"/>
        <v/>
      </c>
      <c r="I23" s="36">
        <f t="shared" si="17"/>
        <v>0</v>
      </c>
      <c r="J23" s="35" t="str">
        <f t="shared" si="2"/>
        <v/>
      </c>
      <c r="L23" s="19">
        <v>12</v>
      </c>
      <c r="M23" s="19" t="s">
        <v>18</v>
      </c>
      <c r="N23" s="27"/>
      <c r="O23" s="27"/>
      <c r="P23" s="27"/>
      <c r="Q23" s="27">
        <f t="shared" si="3"/>
        <v>0</v>
      </c>
      <c r="R23" s="5">
        <f t="shared" si="4"/>
        <v>0</v>
      </c>
      <c r="T23" s="19">
        <v>12</v>
      </c>
      <c r="U23" s="19" t="s">
        <v>18</v>
      </c>
      <c r="V23" s="27"/>
      <c r="W23" s="27"/>
      <c r="X23" s="27"/>
      <c r="Y23" s="27">
        <f t="shared" si="28"/>
        <v>0</v>
      </c>
      <c r="Z23" s="5">
        <f t="shared" si="18"/>
        <v>0</v>
      </c>
      <c r="AB23" s="19">
        <v>12</v>
      </c>
      <c r="AC23" s="19" t="s">
        <v>18</v>
      </c>
      <c r="AD23" s="27"/>
      <c r="AE23" s="27"/>
      <c r="AF23" s="27"/>
      <c r="AG23" s="27">
        <f t="shared" si="29"/>
        <v>0</v>
      </c>
      <c r="AH23" s="5">
        <f t="shared" si="19"/>
        <v>0</v>
      </c>
      <c r="AJ23" s="19">
        <v>12</v>
      </c>
      <c r="AK23" s="19" t="s">
        <v>18</v>
      </c>
      <c r="AL23" s="27"/>
      <c r="AM23" s="27"/>
      <c r="AN23" s="27"/>
      <c r="AO23" s="27">
        <f t="shared" si="30"/>
        <v>0</v>
      </c>
      <c r="AP23" s="5">
        <f t="shared" si="20"/>
        <v>0</v>
      </c>
      <c r="AR23" s="19">
        <v>12</v>
      </c>
      <c r="AS23" s="19" t="s">
        <v>18</v>
      </c>
      <c r="AT23" s="27"/>
      <c r="AU23" s="27"/>
      <c r="AV23" s="27"/>
      <c r="AW23" s="27">
        <f t="shared" si="31"/>
        <v>0</v>
      </c>
      <c r="AX23" s="5">
        <f t="shared" si="21"/>
        <v>0</v>
      </c>
      <c r="AZ23" s="19">
        <v>12</v>
      </c>
      <c r="BA23" s="19" t="s">
        <v>18</v>
      </c>
      <c r="BB23" s="27"/>
      <c r="BC23" s="27"/>
      <c r="BD23" s="27"/>
      <c r="BE23" s="27">
        <f t="shared" si="32"/>
        <v>0</v>
      </c>
      <c r="BF23" s="5">
        <f t="shared" si="22"/>
        <v>0</v>
      </c>
      <c r="BH23" s="19">
        <v>12</v>
      </c>
      <c r="BI23" s="19" t="s">
        <v>18</v>
      </c>
      <c r="BJ23" s="27"/>
      <c r="BK23" s="27"/>
      <c r="BL23" s="27"/>
      <c r="BM23" s="27">
        <f t="shared" si="33"/>
        <v>0</v>
      </c>
      <c r="BN23" s="5">
        <f t="shared" si="23"/>
        <v>0</v>
      </c>
      <c r="BP23" s="19">
        <v>12</v>
      </c>
      <c r="BQ23" s="19" t="s">
        <v>18</v>
      </c>
      <c r="BR23" s="27"/>
      <c r="BS23" s="27"/>
      <c r="BT23" s="27"/>
      <c r="BU23" s="27">
        <f t="shared" si="34"/>
        <v>0</v>
      </c>
      <c r="BV23" s="5">
        <f t="shared" si="24"/>
        <v>0</v>
      </c>
      <c r="BX23" s="19">
        <v>12</v>
      </c>
      <c r="BY23" s="19" t="s">
        <v>18</v>
      </c>
      <c r="BZ23" s="27"/>
      <c r="CA23" s="27"/>
      <c r="CB23" s="27"/>
      <c r="CC23" s="27">
        <f t="shared" si="35"/>
        <v>0</v>
      </c>
      <c r="CD23" s="5">
        <f t="shared" si="25"/>
        <v>0</v>
      </c>
      <c r="CF23" s="19">
        <v>12</v>
      </c>
      <c r="CG23" s="19" t="s">
        <v>18</v>
      </c>
      <c r="CH23" s="27"/>
      <c r="CI23" s="27"/>
      <c r="CJ23" s="27"/>
      <c r="CK23" s="27">
        <f t="shared" si="36"/>
        <v>0</v>
      </c>
      <c r="CL23" s="5">
        <f t="shared" si="26"/>
        <v>0</v>
      </c>
      <c r="CN23" s="19">
        <v>12</v>
      </c>
      <c r="CO23" s="19" t="s">
        <v>18</v>
      </c>
      <c r="CP23" s="27"/>
      <c r="CQ23" s="27"/>
      <c r="CR23" s="27"/>
      <c r="CS23" s="27">
        <f t="shared" si="37"/>
        <v>0</v>
      </c>
      <c r="CT23" s="5">
        <f t="shared" si="27"/>
        <v>0</v>
      </c>
    </row>
    <row r="24" spans="3:98">
      <c r="C24" s="19">
        <v>13</v>
      </c>
      <c r="D24" s="19" t="s">
        <v>52</v>
      </c>
      <c r="E24" s="27">
        <f t="shared" si="0"/>
        <v>0</v>
      </c>
      <c r="F24" s="27">
        <f t="shared" si="1"/>
        <v>0</v>
      </c>
      <c r="G24" s="27">
        <f>E24-F24</f>
        <v>0</v>
      </c>
      <c r="H24" s="35" t="str">
        <f t="shared" si="16"/>
        <v/>
      </c>
      <c r="I24" s="36">
        <f t="shared" si="17"/>
        <v>0</v>
      </c>
      <c r="J24" s="35" t="str">
        <f t="shared" si="2"/>
        <v/>
      </c>
      <c r="L24" s="19">
        <v>13</v>
      </c>
      <c r="M24" s="19" t="s">
        <v>54</v>
      </c>
      <c r="N24" s="27"/>
      <c r="O24" s="27"/>
      <c r="P24" s="27"/>
      <c r="Q24" s="27">
        <f t="shared" si="3"/>
        <v>0</v>
      </c>
      <c r="R24" s="5">
        <f t="shared" si="4"/>
        <v>0</v>
      </c>
      <c r="T24" s="19">
        <v>13</v>
      </c>
      <c r="U24" s="19" t="s">
        <v>54</v>
      </c>
      <c r="V24" s="27"/>
      <c r="W24" s="27"/>
      <c r="X24" s="27"/>
      <c r="Y24" s="27">
        <f t="shared" si="28"/>
        <v>0</v>
      </c>
      <c r="Z24" s="5">
        <f t="shared" si="18"/>
        <v>0</v>
      </c>
      <c r="AB24" s="19">
        <v>13</v>
      </c>
      <c r="AC24" s="19" t="s">
        <v>54</v>
      </c>
      <c r="AD24" s="27"/>
      <c r="AE24" s="27"/>
      <c r="AF24" s="27"/>
      <c r="AG24" s="27">
        <f t="shared" si="29"/>
        <v>0</v>
      </c>
      <c r="AH24" s="5">
        <f t="shared" si="19"/>
        <v>0</v>
      </c>
      <c r="AJ24" s="19">
        <v>13</v>
      </c>
      <c r="AK24" s="19" t="s">
        <v>54</v>
      </c>
      <c r="AL24" s="27"/>
      <c r="AM24" s="27"/>
      <c r="AN24" s="27"/>
      <c r="AO24" s="27">
        <f t="shared" si="30"/>
        <v>0</v>
      </c>
      <c r="AP24" s="5">
        <f t="shared" si="20"/>
        <v>0</v>
      </c>
      <c r="AR24" s="19">
        <v>13</v>
      </c>
      <c r="AS24" s="19" t="s">
        <v>54</v>
      </c>
      <c r="AT24" s="27"/>
      <c r="AU24" s="27"/>
      <c r="AV24" s="27"/>
      <c r="AW24" s="27">
        <f t="shared" si="31"/>
        <v>0</v>
      </c>
      <c r="AX24" s="5">
        <f t="shared" si="21"/>
        <v>0</v>
      </c>
      <c r="AZ24" s="19">
        <v>13</v>
      </c>
      <c r="BA24" s="19" t="s">
        <v>54</v>
      </c>
      <c r="BB24" s="27"/>
      <c r="BC24" s="27"/>
      <c r="BD24" s="27"/>
      <c r="BE24" s="27">
        <f t="shared" si="32"/>
        <v>0</v>
      </c>
      <c r="BF24" s="5">
        <f t="shared" si="22"/>
        <v>0</v>
      </c>
      <c r="BH24" s="19">
        <v>13</v>
      </c>
      <c r="BI24" s="19" t="s">
        <v>54</v>
      </c>
      <c r="BJ24" s="27"/>
      <c r="BK24" s="27"/>
      <c r="BL24" s="27"/>
      <c r="BM24" s="27">
        <f t="shared" si="33"/>
        <v>0</v>
      </c>
      <c r="BN24" s="5">
        <f t="shared" si="23"/>
        <v>0</v>
      </c>
      <c r="BP24" s="19">
        <v>13</v>
      </c>
      <c r="BQ24" s="19" t="s">
        <v>54</v>
      </c>
      <c r="BR24" s="27"/>
      <c r="BS24" s="27"/>
      <c r="BT24" s="27"/>
      <c r="BU24" s="27">
        <f t="shared" si="34"/>
        <v>0</v>
      </c>
      <c r="BV24" s="5">
        <f t="shared" si="24"/>
        <v>0</v>
      </c>
      <c r="BX24" s="19">
        <v>13</v>
      </c>
      <c r="BY24" s="19" t="s">
        <v>54</v>
      </c>
      <c r="BZ24" s="27"/>
      <c r="CA24" s="27"/>
      <c r="CB24" s="27"/>
      <c r="CC24" s="27">
        <f t="shared" si="35"/>
        <v>0</v>
      </c>
      <c r="CD24" s="5">
        <f t="shared" si="25"/>
        <v>0</v>
      </c>
      <c r="CF24" s="19">
        <v>13</v>
      </c>
      <c r="CG24" s="19" t="s">
        <v>54</v>
      </c>
      <c r="CH24" s="27"/>
      <c r="CI24" s="27"/>
      <c r="CJ24" s="27"/>
      <c r="CK24" s="27">
        <f t="shared" si="36"/>
        <v>0</v>
      </c>
      <c r="CL24" s="5">
        <f t="shared" si="26"/>
        <v>0</v>
      </c>
      <c r="CN24" s="19">
        <v>13</v>
      </c>
      <c r="CO24" s="19" t="s">
        <v>54</v>
      </c>
      <c r="CP24" s="27"/>
      <c r="CQ24" s="27"/>
      <c r="CR24" s="27"/>
      <c r="CS24" s="27">
        <f t="shared" si="37"/>
        <v>0</v>
      </c>
      <c r="CT24" s="5">
        <f t="shared" si="27"/>
        <v>0</v>
      </c>
    </row>
    <row r="25" spans="3:98">
      <c r="C25" s="19">
        <v>14</v>
      </c>
      <c r="D25" s="19" t="s">
        <v>19</v>
      </c>
      <c r="E25" s="27">
        <f t="shared" si="0"/>
        <v>0</v>
      </c>
      <c r="F25" s="27">
        <f t="shared" si="1"/>
        <v>0</v>
      </c>
      <c r="G25" s="27">
        <f t="shared" ref="G25:G43" si="38">E25-F25</f>
        <v>0</v>
      </c>
      <c r="H25" s="35" t="str">
        <f t="shared" si="16"/>
        <v/>
      </c>
      <c r="I25" s="36">
        <f t="shared" si="17"/>
        <v>0</v>
      </c>
      <c r="J25" s="35" t="str">
        <f t="shared" si="2"/>
        <v/>
      </c>
      <c r="L25" s="19">
        <v>14</v>
      </c>
      <c r="M25" s="19" t="s">
        <v>19</v>
      </c>
      <c r="N25" s="27"/>
      <c r="O25" s="27"/>
      <c r="P25" s="27"/>
      <c r="Q25" s="27">
        <f t="shared" si="3"/>
        <v>0</v>
      </c>
      <c r="R25" s="5">
        <f t="shared" si="4"/>
        <v>0</v>
      </c>
      <c r="T25" s="19">
        <v>14</v>
      </c>
      <c r="U25" s="19" t="s">
        <v>19</v>
      </c>
      <c r="V25" s="27"/>
      <c r="W25" s="27"/>
      <c r="X25" s="27"/>
      <c r="Y25" s="27">
        <f t="shared" si="28"/>
        <v>0</v>
      </c>
      <c r="Z25" s="5">
        <f t="shared" si="18"/>
        <v>0</v>
      </c>
      <c r="AB25" s="19">
        <v>14</v>
      </c>
      <c r="AC25" s="19" t="s">
        <v>19</v>
      </c>
      <c r="AD25" s="27"/>
      <c r="AE25" s="27"/>
      <c r="AF25" s="27"/>
      <c r="AG25" s="27">
        <f t="shared" si="29"/>
        <v>0</v>
      </c>
      <c r="AH25" s="5">
        <f t="shared" si="19"/>
        <v>0</v>
      </c>
      <c r="AJ25" s="19">
        <v>14</v>
      </c>
      <c r="AK25" s="19" t="s">
        <v>19</v>
      </c>
      <c r="AL25" s="27"/>
      <c r="AM25" s="27"/>
      <c r="AN25" s="27"/>
      <c r="AO25" s="27">
        <f t="shared" si="30"/>
        <v>0</v>
      </c>
      <c r="AP25" s="5">
        <f t="shared" si="20"/>
        <v>0</v>
      </c>
      <c r="AR25" s="19">
        <v>14</v>
      </c>
      <c r="AS25" s="19" t="s">
        <v>19</v>
      </c>
      <c r="AT25" s="27"/>
      <c r="AU25" s="27"/>
      <c r="AV25" s="27"/>
      <c r="AW25" s="27">
        <f t="shared" si="31"/>
        <v>0</v>
      </c>
      <c r="AX25" s="5">
        <f t="shared" si="21"/>
        <v>0</v>
      </c>
      <c r="AZ25" s="19">
        <v>14</v>
      </c>
      <c r="BA25" s="19" t="s">
        <v>19</v>
      </c>
      <c r="BB25" s="27"/>
      <c r="BC25" s="27"/>
      <c r="BD25" s="27"/>
      <c r="BE25" s="27">
        <f t="shared" si="32"/>
        <v>0</v>
      </c>
      <c r="BF25" s="5">
        <f t="shared" si="22"/>
        <v>0</v>
      </c>
      <c r="BH25" s="19">
        <v>14</v>
      </c>
      <c r="BI25" s="19" t="s">
        <v>19</v>
      </c>
      <c r="BJ25" s="27"/>
      <c r="BK25" s="27"/>
      <c r="BL25" s="27"/>
      <c r="BM25" s="27">
        <f t="shared" si="33"/>
        <v>0</v>
      </c>
      <c r="BN25" s="5">
        <f t="shared" si="23"/>
        <v>0</v>
      </c>
      <c r="BP25" s="19">
        <v>14</v>
      </c>
      <c r="BQ25" s="19" t="s">
        <v>19</v>
      </c>
      <c r="BR25" s="27"/>
      <c r="BS25" s="27"/>
      <c r="BT25" s="27"/>
      <c r="BU25" s="27">
        <f t="shared" si="34"/>
        <v>0</v>
      </c>
      <c r="BV25" s="5">
        <f t="shared" si="24"/>
        <v>0</v>
      </c>
      <c r="BX25" s="19">
        <v>14</v>
      </c>
      <c r="BY25" s="19" t="s">
        <v>19</v>
      </c>
      <c r="BZ25" s="27"/>
      <c r="CA25" s="27"/>
      <c r="CB25" s="27"/>
      <c r="CC25" s="27">
        <f t="shared" si="35"/>
        <v>0</v>
      </c>
      <c r="CD25" s="5">
        <f t="shared" si="25"/>
        <v>0</v>
      </c>
      <c r="CF25" s="19">
        <v>14</v>
      </c>
      <c r="CG25" s="19" t="s">
        <v>19</v>
      </c>
      <c r="CH25" s="27"/>
      <c r="CI25" s="27"/>
      <c r="CJ25" s="27"/>
      <c r="CK25" s="27">
        <f t="shared" si="36"/>
        <v>0</v>
      </c>
      <c r="CL25" s="5">
        <f t="shared" si="26"/>
        <v>0</v>
      </c>
      <c r="CN25" s="19">
        <v>14</v>
      </c>
      <c r="CO25" s="19" t="s">
        <v>19</v>
      </c>
      <c r="CP25" s="27"/>
      <c r="CQ25" s="27"/>
      <c r="CR25" s="27"/>
      <c r="CS25" s="27">
        <f t="shared" si="37"/>
        <v>0</v>
      </c>
      <c r="CT25" s="5">
        <f t="shared" si="27"/>
        <v>0</v>
      </c>
    </row>
    <row r="26" spans="3:98">
      <c r="C26" s="19">
        <v>15</v>
      </c>
      <c r="D26" s="19" t="s">
        <v>51</v>
      </c>
      <c r="E26" s="27">
        <f t="shared" si="0"/>
        <v>0</v>
      </c>
      <c r="F26" s="27">
        <f t="shared" si="1"/>
        <v>0</v>
      </c>
      <c r="G26" s="27">
        <f t="shared" si="38"/>
        <v>0</v>
      </c>
      <c r="H26" s="35" t="str">
        <f t="shared" si="16"/>
        <v/>
      </c>
      <c r="I26" s="36">
        <f t="shared" si="17"/>
        <v>0</v>
      </c>
      <c r="J26" s="35" t="str">
        <f t="shared" si="2"/>
        <v/>
      </c>
      <c r="L26" s="19">
        <v>15</v>
      </c>
      <c r="M26" s="19" t="s">
        <v>51</v>
      </c>
      <c r="N26" s="27"/>
      <c r="O26" s="27"/>
      <c r="P26" s="27"/>
      <c r="Q26" s="27">
        <f t="shared" si="3"/>
        <v>0</v>
      </c>
      <c r="R26" s="5">
        <f t="shared" si="4"/>
        <v>0</v>
      </c>
      <c r="T26" s="19">
        <v>15</v>
      </c>
      <c r="U26" s="19" t="s">
        <v>51</v>
      </c>
      <c r="V26" s="27"/>
      <c r="W26" s="27"/>
      <c r="X26" s="27"/>
      <c r="Y26" s="27">
        <f t="shared" si="28"/>
        <v>0</v>
      </c>
      <c r="Z26" s="5">
        <f t="shared" si="18"/>
        <v>0</v>
      </c>
      <c r="AB26" s="19">
        <v>15</v>
      </c>
      <c r="AC26" s="19" t="s">
        <v>51</v>
      </c>
      <c r="AD26" s="27"/>
      <c r="AE26" s="27"/>
      <c r="AF26" s="27"/>
      <c r="AG26" s="27">
        <f t="shared" si="29"/>
        <v>0</v>
      </c>
      <c r="AH26" s="5">
        <f t="shared" si="19"/>
        <v>0</v>
      </c>
      <c r="AJ26" s="19">
        <v>15</v>
      </c>
      <c r="AK26" s="19" t="s">
        <v>51</v>
      </c>
      <c r="AL26" s="27"/>
      <c r="AM26" s="27"/>
      <c r="AN26" s="27"/>
      <c r="AO26" s="27">
        <f t="shared" si="30"/>
        <v>0</v>
      </c>
      <c r="AP26" s="5">
        <f t="shared" si="20"/>
        <v>0</v>
      </c>
      <c r="AR26" s="19">
        <v>15</v>
      </c>
      <c r="AS26" s="19" t="s">
        <v>51</v>
      </c>
      <c r="AT26" s="27"/>
      <c r="AU26" s="27"/>
      <c r="AV26" s="27"/>
      <c r="AW26" s="27">
        <f t="shared" si="31"/>
        <v>0</v>
      </c>
      <c r="AX26" s="5">
        <f t="shared" si="21"/>
        <v>0</v>
      </c>
      <c r="AZ26" s="19">
        <v>15</v>
      </c>
      <c r="BA26" s="19" t="s">
        <v>51</v>
      </c>
      <c r="BB26" s="27"/>
      <c r="BC26" s="27"/>
      <c r="BD26" s="27"/>
      <c r="BE26" s="27">
        <f t="shared" si="32"/>
        <v>0</v>
      </c>
      <c r="BF26" s="5">
        <f t="shared" si="22"/>
        <v>0</v>
      </c>
      <c r="BH26" s="19">
        <v>15</v>
      </c>
      <c r="BI26" s="19" t="s">
        <v>51</v>
      </c>
      <c r="BJ26" s="27"/>
      <c r="BK26" s="27"/>
      <c r="BL26" s="27"/>
      <c r="BM26" s="27">
        <f t="shared" si="33"/>
        <v>0</v>
      </c>
      <c r="BN26" s="5">
        <f t="shared" si="23"/>
        <v>0</v>
      </c>
      <c r="BP26" s="19">
        <v>15</v>
      </c>
      <c r="BQ26" s="19" t="s">
        <v>51</v>
      </c>
      <c r="BR26" s="27"/>
      <c r="BS26" s="27"/>
      <c r="BT26" s="27"/>
      <c r="BU26" s="27">
        <f t="shared" si="34"/>
        <v>0</v>
      </c>
      <c r="BV26" s="5">
        <f t="shared" si="24"/>
        <v>0</v>
      </c>
      <c r="BX26" s="19">
        <v>15</v>
      </c>
      <c r="BY26" s="19" t="s">
        <v>51</v>
      </c>
      <c r="BZ26" s="27"/>
      <c r="CA26" s="27"/>
      <c r="CB26" s="27"/>
      <c r="CC26" s="27">
        <f t="shared" si="35"/>
        <v>0</v>
      </c>
      <c r="CD26" s="5">
        <f t="shared" si="25"/>
        <v>0</v>
      </c>
      <c r="CF26" s="19">
        <v>15</v>
      </c>
      <c r="CG26" s="19" t="s">
        <v>51</v>
      </c>
      <c r="CH26" s="27"/>
      <c r="CI26" s="27"/>
      <c r="CJ26" s="27"/>
      <c r="CK26" s="27">
        <f t="shared" si="36"/>
        <v>0</v>
      </c>
      <c r="CL26" s="5">
        <f t="shared" si="26"/>
        <v>0</v>
      </c>
      <c r="CN26" s="19">
        <v>15</v>
      </c>
      <c r="CO26" s="19" t="s">
        <v>51</v>
      </c>
      <c r="CP26" s="27"/>
      <c r="CQ26" s="27"/>
      <c r="CR26" s="27"/>
      <c r="CS26" s="27">
        <f t="shared" si="37"/>
        <v>0</v>
      </c>
      <c r="CT26" s="5">
        <f t="shared" si="27"/>
        <v>0</v>
      </c>
    </row>
    <row r="27" spans="3:98">
      <c r="C27" s="19">
        <v>16</v>
      </c>
      <c r="D27" s="19" t="s">
        <v>20</v>
      </c>
      <c r="E27" s="27">
        <f t="shared" si="0"/>
        <v>0</v>
      </c>
      <c r="F27" s="27">
        <f t="shared" si="1"/>
        <v>0</v>
      </c>
      <c r="G27" s="27">
        <f t="shared" si="38"/>
        <v>0</v>
      </c>
      <c r="H27" s="35" t="str">
        <f t="shared" si="16"/>
        <v/>
      </c>
      <c r="I27" s="36">
        <f t="shared" si="17"/>
        <v>0</v>
      </c>
      <c r="J27" s="35" t="str">
        <f t="shared" si="2"/>
        <v/>
      </c>
      <c r="L27" s="19">
        <v>16</v>
      </c>
      <c r="M27" s="19" t="s">
        <v>20</v>
      </c>
      <c r="N27" s="27"/>
      <c r="O27" s="27"/>
      <c r="P27" s="27"/>
      <c r="Q27" s="27">
        <f t="shared" si="3"/>
        <v>0</v>
      </c>
      <c r="R27" s="5">
        <f t="shared" si="4"/>
        <v>0</v>
      </c>
      <c r="T27" s="19">
        <v>16</v>
      </c>
      <c r="U27" s="19" t="s">
        <v>20</v>
      </c>
      <c r="V27" s="27"/>
      <c r="W27" s="27"/>
      <c r="X27" s="27"/>
      <c r="Y27" s="27">
        <f t="shared" si="28"/>
        <v>0</v>
      </c>
      <c r="Z27" s="5">
        <f t="shared" si="18"/>
        <v>0</v>
      </c>
      <c r="AB27" s="19">
        <v>16</v>
      </c>
      <c r="AC27" s="19" t="s">
        <v>20</v>
      </c>
      <c r="AD27" s="27"/>
      <c r="AE27" s="27"/>
      <c r="AF27" s="27"/>
      <c r="AG27" s="27">
        <f t="shared" si="29"/>
        <v>0</v>
      </c>
      <c r="AH27" s="5">
        <f t="shared" si="19"/>
        <v>0</v>
      </c>
      <c r="AJ27" s="19">
        <v>16</v>
      </c>
      <c r="AK27" s="19" t="s">
        <v>20</v>
      </c>
      <c r="AL27" s="27"/>
      <c r="AM27" s="27"/>
      <c r="AN27" s="27"/>
      <c r="AO27" s="27">
        <f t="shared" si="30"/>
        <v>0</v>
      </c>
      <c r="AP27" s="5">
        <f t="shared" si="20"/>
        <v>0</v>
      </c>
      <c r="AR27" s="19">
        <v>16</v>
      </c>
      <c r="AS27" s="19" t="s">
        <v>20</v>
      </c>
      <c r="AT27" s="27"/>
      <c r="AU27" s="27"/>
      <c r="AV27" s="27"/>
      <c r="AW27" s="27">
        <f t="shared" si="31"/>
        <v>0</v>
      </c>
      <c r="AX27" s="5">
        <f t="shared" si="21"/>
        <v>0</v>
      </c>
      <c r="AZ27" s="19">
        <v>16</v>
      </c>
      <c r="BA27" s="19" t="s">
        <v>20</v>
      </c>
      <c r="BB27" s="27"/>
      <c r="BC27" s="27"/>
      <c r="BD27" s="27"/>
      <c r="BE27" s="27">
        <f t="shared" si="32"/>
        <v>0</v>
      </c>
      <c r="BF27" s="5">
        <f t="shared" si="22"/>
        <v>0</v>
      </c>
      <c r="BH27" s="19">
        <v>16</v>
      </c>
      <c r="BI27" s="19" t="s">
        <v>20</v>
      </c>
      <c r="BJ27" s="27"/>
      <c r="BK27" s="27"/>
      <c r="BL27" s="27"/>
      <c r="BM27" s="27">
        <f t="shared" si="33"/>
        <v>0</v>
      </c>
      <c r="BN27" s="5">
        <f t="shared" si="23"/>
        <v>0</v>
      </c>
      <c r="BP27" s="19">
        <v>16</v>
      </c>
      <c r="BQ27" s="19" t="s">
        <v>20</v>
      </c>
      <c r="BR27" s="27"/>
      <c r="BS27" s="27"/>
      <c r="BT27" s="27"/>
      <c r="BU27" s="27">
        <f t="shared" si="34"/>
        <v>0</v>
      </c>
      <c r="BV27" s="5">
        <f t="shared" si="24"/>
        <v>0</v>
      </c>
      <c r="BX27" s="19">
        <v>16</v>
      </c>
      <c r="BY27" s="19" t="s">
        <v>20</v>
      </c>
      <c r="BZ27" s="27"/>
      <c r="CA27" s="27"/>
      <c r="CB27" s="27"/>
      <c r="CC27" s="27">
        <f t="shared" si="35"/>
        <v>0</v>
      </c>
      <c r="CD27" s="5">
        <f t="shared" si="25"/>
        <v>0</v>
      </c>
      <c r="CF27" s="19">
        <v>16</v>
      </c>
      <c r="CG27" s="19" t="s">
        <v>20</v>
      </c>
      <c r="CH27" s="27"/>
      <c r="CI27" s="27"/>
      <c r="CJ27" s="27"/>
      <c r="CK27" s="27">
        <f t="shared" si="36"/>
        <v>0</v>
      </c>
      <c r="CL27" s="5">
        <f t="shared" si="26"/>
        <v>0</v>
      </c>
      <c r="CN27" s="19">
        <v>16</v>
      </c>
      <c r="CO27" s="19" t="s">
        <v>20</v>
      </c>
      <c r="CP27" s="27"/>
      <c r="CQ27" s="27"/>
      <c r="CR27" s="27"/>
      <c r="CS27" s="27">
        <f t="shared" si="37"/>
        <v>0</v>
      </c>
      <c r="CT27" s="5">
        <f t="shared" si="27"/>
        <v>0</v>
      </c>
    </row>
    <row r="28" spans="3:98">
      <c r="C28" s="19">
        <v>17</v>
      </c>
      <c r="D28" s="19" t="s">
        <v>37</v>
      </c>
      <c r="E28" s="27">
        <f t="shared" si="0"/>
        <v>0</v>
      </c>
      <c r="F28" s="27">
        <f t="shared" si="1"/>
        <v>0</v>
      </c>
      <c r="G28" s="27">
        <f t="shared" si="38"/>
        <v>0</v>
      </c>
      <c r="H28" s="35" t="str">
        <f t="shared" si="16"/>
        <v/>
      </c>
      <c r="I28" s="36">
        <f t="shared" si="17"/>
        <v>0</v>
      </c>
      <c r="J28" s="35" t="str">
        <f t="shared" si="2"/>
        <v/>
      </c>
      <c r="L28" s="19">
        <v>17</v>
      </c>
      <c r="M28" s="19" t="s">
        <v>21</v>
      </c>
      <c r="N28" s="27"/>
      <c r="O28" s="27"/>
      <c r="P28" s="27"/>
      <c r="Q28" s="27">
        <f t="shared" si="3"/>
        <v>0</v>
      </c>
      <c r="R28" s="5">
        <f t="shared" si="4"/>
        <v>0</v>
      </c>
      <c r="T28" s="19">
        <v>17</v>
      </c>
      <c r="U28" s="19" t="s">
        <v>21</v>
      </c>
      <c r="V28" s="27"/>
      <c r="W28" s="27"/>
      <c r="X28" s="27"/>
      <c r="Y28" s="27">
        <f t="shared" si="28"/>
        <v>0</v>
      </c>
      <c r="Z28" s="5">
        <f t="shared" si="18"/>
        <v>0</v>
      </c>
      <c r="AB28" s="19">
        <v>17</v>
      </c>
      <c r="AC28" s="19" t="s">
        <v>21</v>
      </c>
      <c r="AD28" s="27"/>
      <c r="AE28" s="27"/>
      <c r="AF28" s="27"/>
      <c r="AG28" s="27">
        <f t="shared" si="29"/>
        <v>0</v>
      </c>
      <c r="AH28" s="5">
        <f t="shared" si="19"/>
        <v>0</v>
      </c>
      <c r="AJ28" s="19">
        <v>17</v>
      </c>
      <c r="AK28" s="19" t="s">
        <v>21</v>
      </c>
      <c r="AL28" s="27"/>
      <c r="AM28" s="27"/>
      <c r="AN28" s="27"/>
      <c r="AO28" s="27">
        <f t="shared" si="30"/>
        <v>0</v>
      </c>
      <c r="AP28" s="5">
        <f t="shared" si="20"/>
        <v>0</v>
      </c>
      <c r="AR28" s="19">
        <v>17</v>
      </c>
      <c r="AS28" s="19" t="s">
        <v>21</v>
      </c>
      <c r="AT28" s="27"/>
      <c r="AU28" s="27"/>
      <c r="AV28" s="27"/>
      <c r="AW28" s="27">
        <f t="shared" si="31"/>
        <v>0</v>
      </c>
      <c r="AX28" s="5">
        <f t="shared" si="21"/>
        <v>0</v>
      </c>
      <c r="AZ28" s="19">
        <v>17</v>
      </c>
      <c r="BA28" s="19" t="s">
        <v>21</v>
      </c>
      <c r="BB28" s="27"/>
      <c r="BC28" s="27"/>
      <c r="BD28" s="27"/>
      <c r="BE28" s="27">
        <f t="shared" si="32"/>
        <v>0</v>
      </c>
      <c r="BF28" s="5">
        <f t="shared" si="22"/>
        <v>0</v>
      </c>
      <c r="BH28" s="19">
        <v>17</v>
      </c>
      <c r="BI28" s="19" t="s">
        <v>21</v>
      </c>
      <c r="BJ28" s="27"/>
      <c r="BK28" s="27"/>
      <c r="BL28" s="27"/>
      <c r="BM28" s="27">
        <f t="shared" si="33"/>
        <v>0</v>
      </c>
      <c r="BN28" s="5">
        <f t="shared" si="23"/>
        <v>0</v>
      </c>
      <c r="BP28" s="19">
        <v>17</v>
      </c>
      <c r="BQ28" s="19" t="s">
        <v>21</v>
      </c>
      <c r="BR28" s="27"/>
      <c r="BS28" s="27"/>
      <c r="BT28" s="27"/>
      <c r="BU28" s="27">
        <f t="shared" si="34"/>
        <v>0</v>
      </c>
      <c r="BV28" s="5">
        <f t="shared" si="24"/>
        <v>0</v>
      </c>
      <c r="BX28" s="19">
        <v>17</v>
      </c>
      <c r="BY28" s="19" t="s">
        <v>21</v>
      </c>
      <c r="BZ28" s="27"/>
      <c r="CA28" s="27"/>
      <c r="CB28" s="27"/>
      <c r="CC28" s="27">
        <f t="shared" si="35"/>
        <v>0</v>
      </c>
      <c r="CD28" s="5">
        <f t="shared" si="25"/>
        <v>0</v>
      </c>
      <c r="CF28" s="19">
        <v>17</v>
      </c>
      <c r="CG28" s="19" t="s">
        <v>21</v>
      </c>
      <c r="CH28" s="27"/>
      <c r="CI28" s="27"/>
      <c r="CJ28" s="27"/>
      <c r="CK28" s="27">
        <f t="shared" si="36"/>
        <v>0</v>
      </c>
      <c r="CL28" s="5">
        <f t="shared" si="26"/>
        <v>0</v>
      </c>
      <c r="CN28" s="19">
        <v>17</v>
      </c>
      <c r="CO28" s="19" t="s">
        <v>21</v>
      </c>
      <c r="CP28" s="27"/>
      <c r="CQ28" s="27"/>
      <c r="CR28" s="27"/>
      <c r="CS28" s="27">
        <f t="shared" si="37"/>
        <v>0</v>
      </c>
      <c r="CT28" s="5">
        <f t="shared" si="27"/>
        <v>0</v>
      </c>
    </row>
    <row r="29" spans="3:98">
      <c r="C29" s="19">
        <v>18</v>
      </c>
      <c r="D29" s="19" t="s">
        <v>22</v>
      </c>
      <c r="E29" s="27">
        <f t="shared" si="0"/>
        <v>0</v>
      </c>
      <c r="F29" s="27">
        <f t="shared" si="1"/>
        <v>0</v>
      </c>
      <c r="G29" s="27">
        <f t="shared" si="38"/>
        <v>0</v>
      </c>
      <c r="H29" s="35" t="str">
        <f t="shared" si="16"/>
        <v/>
      </c>
      <c r="I29" s="36">
        <f t="shared" si="17"/>
        <v>0</v>
      </c>
      <c r="J29" s="35" t="str">
        <f t="shared" si="2"/>
        <v/>
      </c>
      <c r="L29" s="19">
        <v>18</v>
      </c>
      <c r="M29" s="19" t="s">
        <v>22</v>
      </c>
      <c r="N29" s="27"/>
      <c r="O29" s="27"/>
      <c r="P29" s="27"/>
      <c r="Q29" s="27">
        <f t="shared" si="3"/>
        <v>0</v>
      </c>
      <c r="R29" s="5">
        <f t="shared" si="4"/>
        <v>0</v>
      </c>
      <c r="T29" s="19">
        <v>18</v>
      </c>
      <c r="U29" s="19" t="s">
        <v>22</v>
      </c>
      <c r="V29" s="27"/>
      <c r="W29" s="27"/>
      <c r="X29" s="27"/>
      <c r="Y29" s="27">
        <f t="shared" si="28"/>
        <v>0</v>
      </c>
      <c r="Z29" s="5">
        <f t="shared" si="18"/>
        <v>0</v>
      </c>
      <c r="AB29" s="19">
        <v>18</v>
      </c>
      <c r="AC29" s="19" t="s">
        <v>22</v>
      </c>
      <c r="AD29" s="27"/>
      <c r="AE29" s="27"/>
      <c r="AF29" s="27"/>
      <c r="AG29" s="27">
        <f t="shared" si="29"/>
        <v>0</v>
      </c>
      <c r="AH29" s="5">
        <f t="shared" si="19"/>
        <v>0</v>
      </c>
      <c r="AJ29" s="19">
        <v>18</v>
      </c>
      <c r="AK29" s="19" t="s">
        <v>22</v>
      </c>
      <c r="AL29" s="27"/>
      <c r="AM29" s="27"/>
      <c r="AN29" s="27"/>
      <c r="AO29" s="27">
        <f t="shared" si="30"/>
        <v>0</v>
      </c>
      <c r="AP29" s="5">
        <f t="shared" si="20"/>
        <v>0</v>
      </c>
      <c r="AR29" s="19">
        <v>18</v>
      </c>
      <c r="AS29" s="19" t="s">
        <v>22</v>
      </c>
      <c r="AT29" s="27"/>
      <c r="AU29" s="27"/>
      <c r="AV29" s="27"/>
      <c r="AW29" s="27">
        <f t="shared" si="31"/>
        <v>0</v>
      </c>
      <c r="AX29" s="5">
        <f t="shared" si="21"/>
        <v>0</v>
      </c>
      <c r="AZ29" s="19">
        <v>18</v>
      </c>
      <c r="BA29" s="19" t="s">
        <v>22</v>
      </c>
      <c r="BB29" s="27"/>
      <c r="BC29" s="27"/>
      <c r="BD29" s="27"/>
      <c r="BE29" s="27">
        <f t="shared" si="32"/>
        <v>0</v>
      </c>
      <c r="BF29" s="5">
        <f t="shared" si="22"/>
        <v>0</v>
      </c>
      <c r="BH29" s="19">
        <v>18</v>
      </c>
      <c r="BI29" s="19" t="s">
        <v>22</v>
      </c>
      <c r="BJ29" s="27"/>
      <c r="BK29" s="27"/>
      <c r="BL29" s="27"/>
      <c r="BM29" s="27">
        <f t="shared" si="33"/>
        <v>0</v>
      </c>
      <c r="BN29" s="5">
        <f t="shared" si="23"/>
        <v>0</v>
      </c>
      <c r="BP29" s="19">
        <v>18</v>
      </c>
      <c r="BQ29" s="19" t="s">
        <v>22</v>
      </c>
      <c r="BR29" s="27"/>
      <c r="BS29" s="27"/>
      <c r="BT29" s="27"/>
      <c r="BU29" s="27">
        <f t="shared" si="34"/>
        <v>0</v>
      </c>
      <c r="BV29" s="5">
        <f t="shared" si="24"/>
        <v>0</v>
      </c>
      <c r="BX29" s="19">
        <v>18</v>
      </c>
      <c r="BY29" s="19" t="s">
        <v>22</v>
      </c>
      <c r="BZ29" s="27"/>
      <c r="CA29" s="27"/>
      <c r="CB29" s="27"/>
      <c r="CC29" s="27">
        <f t="shared" si="35"/>
        <v>0</v>
      </c>
      <c r="CD29" s="5">
        <f t="shared" si="25"/>
        <v>0</v>
      </c>
      <c r="CF29" s="19">
        <v>18</v>
      </c>
      <c r="CG29" s="19" t="s">
        <v>22</v>
      </c>
      <c r="CH29" s="27"/>
      <c r="CI29" s="27"/>
      <c r="CJ29" s="27"/>
      <c r="CK29" s="27">
        <f t="shared" si="36"/>
        <v>0</v>
      </c>
      <c r="CL29" s="5">
        <f t="shared" si="26"/>
        <v>0</v>
      </c>
      <c r="CN29" s="19">
        <v>18</v>
      </c>
      <c r="CO29" s="19" t="s">
        <v>22</v>
      </c>
      <c r="CP29" s="27"/>
      <c r="CQ29" s="27"/>
      <c r="CR29" s="27"/>
      <c r="CS29" s="27">
        <f t="shared" si="37"/>
        <v>0</v>
      </c>
      <c r="CT29" s="5">
        <f t="shared" si="27"/>
        <v>0</v>
      </c>
    </row>
    <row r="30" spans="3:98">
      <c r="C30" s="19">
        <v>19</v>
      </c>
      <c r="D30" s="19" t="s">
        <v>23</v>
      </c>
      <c r="E30" s="27">
        <f t="shared" si="0"/>
        <v>0</v>
      </c>
      <c r="F30" s="27">
        <f t="shared" si="1"/>
        <v>0</v>
      </c>
      <c r="G30" s="27">
        <f t="shared" si="38"/>
        <v>0</v>
      </c>
      <c r="H30" s="35" t="str">
        <f t="shared" si="16"/>
        <v/>
      </c>
      <c r="I30" s="36">
        <f t="shared" si="17"/>
        <v>0</v>
      </c>
      <c r="J30" s="35" t="str">
        <f t="shared" si="2"/>
        <v/>
      </c>
      <c r="L30" s="19">
        <v>19</v>
      </c>
      <c r="M30" s="19" t="s">
        <v>23</v>
      </c>
      <c r="N30" s="27"/>
      <c r="O30" s="27"/>
      <c r="P30" s="27"/>
      <c r="Q30" s="27">
        <f t="shared" si="3"/>
        <v>0</v>
      </c>
      <c r="R30" s="5">
        <f t="shared" si="4"/>
        <v>0</v>
      </c>
      <c r="T30" s="19">
        <v>19</v>
      </c>
      <c r="U30" s="19" t="s">
        <v>23</v>
      </c>
      <c r="V30" s="27"/>
      <c r="W30" s="27"/>
      <c r="X30" s="27"/>
      <c r="Y30" s="27">
        <f t="shared" si="28"/>
        <v>0</v>
      </c>
      <c r="Z30" s="5">
        <f t="shared" si="18"/>
        <v>0</v>
      </c>
      <c r="AB30" s="19">
        <v>19</v>
      </c>
      <c r="AC30" s="19" t="s">
        <v>23</v>
      </c>
      <c r="AD30" s="27"/>
      <c r="AE30" s="27"/>
      <c r="AF30" s="27"/>
      <c r="AG30" s="27">
        <f t="shared" si="29"/>
        <v>0</v>
      </c>
      <c r="AH30" s="5">
        <f t="shared" si="19"/>
        <v>0</v>
      </c>
      <c r="AJ30" s="19">
        <v>19</v>
      </c>
      <c r="AK30" s="19" t="s">
        <v>23</v>
      </c>
      <c r="AL30" s="27"/>
      <c r="AM30" s="27"/>
      <c r="AN30" s="27"/>
      <c r="AO30" s="27">
        <f t="shared" si="30"/>
        <v>0</v>
      </c>
      <c r="AP30" s="5">
        <f t="shared" si="20"/>
        <v>0</v>
      </c>
      <c r="AR30" s="19">
        <v>19</v>
      </c>
      <c r="AS30" s="19" t="s">
        <v>23</v>
      </c>
      <c r="AT30" s="27"/>
      <c r="AU30" s="27"/>
      <c r="AV30" s="27"/>
      <c r="AW30" s="27">
        <f t="shared" si="31"/>
        <v>0</v>
      </c>
      <c r="AX30" s="5">
        <f t="shared" si="21"/>
        <v>0</v>
      </c>
      <c r="AZ30" s="19">
        <v>19</v>
      </c>
      <c r="BA30" s="19" t="s">
        <v>23</v>
      </c>
      <c r="BB30" s="27"/>
      <c r="BC30" s="27"/>
      <c r="BD30" s="27"/>
      <c r="BE30" s="27">
        <f t="shared" si="32"/>
        <v>0</v>
      </c>
      <c r="BF30" s="5">
        <f t="shared" si="22"/>
        <v>0</v>
      </c>
      <c r="BH30" s="19">
        <v>19</v>
      </c>
      <c r="BI30" s="19" t="s">
        <v>23</v>
      </c>
      <c r="BJ30" s="27"/>
      <c r="BK30" s="27"/>
      <c r="BL30" s="27"/>
      <c r="BM30" s="27">
        <f t="shared" si="33"/>
        <v>0</v>
      </c>
      <c r="BN30" s="5">
        <f t="shared" si="23"/>
        <v>0</v>
      </c>
      <c r="BP30" s="19">
        <v>19</v>
      </c>
      <c r="BQ30" s="19" t="s">
        <v>23</v>
      </c>
      <c r="BR30" s="27"/>
      <c r="BS30" s="27"/>
      <c r="BT30" s="27"/>
      <c r="BU30" s="27">
        <f t="shared" si="34"/>
        <v>0</v>
      </c>
      <c r="BV30" s="5">
        <f t="shared" si="24"/>
        <v>0</v>
      </c>
      <c r="BX30" s="19">
        <v>19</v>
      </c>
      <c r="BY30" s="19" t="s">
        <v>23</v>
      </c>
      <c r="BZ30" s="27"/>
      <c r="CA30" s="27"/>
      <c r="CB30" s="27"/>
      <c r="CC30" s="27">
        <f t="shared" si="35"/>
        <v>0</v>
      </c>
      <c r="CD30" s="5">
        <f t="shared" si="25"/>
        <v>0</v>
      </c>
      <c r="CF30" s="19">
        <v>19</v>
      </c>
      <c r="CG30" s="19" t="s">
        <v>23</v>
      </c>
      <c r="CH30" s="27"/>
      <c r="CI30" s="27"/>
      <c r="CJ30" s="27"/>
      <c r="CK30" s="27">
        <f t="shared" si="36"/>
        <v>0</v>
      </c>
      <c r="CL30" s="5">
        <f t="shared" si="26"/>
        <v>0</v>
      </c>
      <c r="CN30" s="19">
        <v>19</v>
      </c>
      <c r="CO30" s="19" t="s">
        <v>23</v>
      </c>
      <c r="CP30" s="27"/>
      <c r="CQ30" s="27"/>
      <c r="CR30" s="27"/>
      <c r="CS30" s="27">
        <f t="shared" si="37"/>
        <v>0</v>
      </c>
      <c r="CT30" s="5">
        <f t="shared" si="27"/>
        <v>0</v>
      </c>
    </row>
    <row r="31" spans="3:98">
      <c r="C31" s="19">
        <v>20</v>
      </c>
      <c r="D31" s="19" t="s">
        <v>24</v>
      </c>
      <c r="E31" s="27">
        <f t="shared" si="0"/>
        <v>0</v>
      </c>
      <c r="F31" s="27">
        <f t="shared" si="1"/>
        <v>0</v>
      </c>
      <c r="G31" s="27">
        <f t="shared" si="38"/>
        <v>0</v>
      </c>
      <c r="H31" s="35" t="str">
        <f t="shared" si="16"/>
        <v/>
      </c>
      <c r="I31" s="36">
        <f t="shared" si="17"/>
        <v>0</v>
      </c>
      <c r="J31" s="35" t="str">
        <f t="shared" si="2"/>
        <v/>
      </c>
      <c r="L31" s="19">
        <v>20</v>
      </c>
      <c r="M31" s="19" t="s">
        <v>24</v>
      </c>
      <c r="N31" s="27"/>
      <c r="O31" s="27"/>
      <c r="P31" s="27"/>
      <c r="Q31" s="27">
        <f t="shared" si="3"/>
        <v>0</v>
      </c>
      <c r="R31" s="5">
        <f t="shared" si="4"/>
        <v>0</v>
      </c>
      <c r="T31" s="19">
        <v>20</v>
      </c>
      <c r="U31" s="19" t="s">
        <v>24</v>
      </c>
      <c r="V31" s="27"/>
      <c r="W31" s="27"/>
      <c r="X31" s="27"/>
      <c r="Y31" s="27">
        <f t="shared" si="28"/>
        <v>0</v>
      </c>
      <c r="Z31" s="5">
        <f t="shared" si="18"/>
        <v>0</v>
      </c>
      <c r="AB31" s="19">
        <v>20</v>
      </c>
      <c r="AC31" s="19" t="s">
        <v>24</v>
      </c>
      <c r="AD31" s="27"/>
      <c r="AE31" s="27"/>
      <c r="AF31" s="27"/>
      <c r="AG31" s="27">
        <f t="shared" si="29"/>
        <v>0</v>
      </c>
      <c r="AH31" s="5">
        <f t="shared" si="19"/>
        <v>0</v>
      </c>
      <c r="AJ31" s="19">
        <v>20</v>
      </c>
      <c r="AK31" s="19" t="s">
        <v>24</v>
      </c>
      <c r="AL31" s="27"/>
      <c r="AM31" s="27"/>
      <c r="AN31" s="27"/>
      <c r="AO31" s="27">
        <f t="shared" si="30"/>
        <v>0</v>
      </c>
      <c r="AP31" s="5">
        <f t="shared" si="20"/>
        <v>0</v>
      </c>
      <c r="AR31" s="19">
        <v>20</v>
      </c>
      <c r="AS31" s="19" t="s">
        <v>24</v>
      </c>
      <c r="AT31" s="27"/>
      <c r="AU31" s="27"/>
      <c r="AV31" s="27"/>
      <c r="AW31" s="27">
        <f t="shared" si="31"/>
        <v>0</v>
      </c>
      <c r="AX31" s="5">
        <f t="shared" si="21"/>
        <v>0</v>
      </c>
      <c r="AZ31" s="19">
        <v>20</v>
      </c>
      <c r="BA31" s="19" t="s">
        <v>24</v>
      </c>
      <c r="BB31" s="27"/>
      <c r="BC31" s="27"/>
      <c r="BD31" s="27"/>
      <c r="BE31" s="27">
        <f t="shared" si="32"/>
        <v>0</v>
      </c>
      <c r="BF31" s="5">
        <f t="shared" si="22"/>
        <v>0</v>
      </c>
      <c r="BH31" s="19">
        <v>20</v>
      </c>
      <c r="BI31" s="19" t="s">
        <v>24</v>
      </c>
      <c r="BJ31" s="27"/>
      <c r="BK31" s="27"/>
      <c r="BL31" s="27"/>
      <c r="BM31" s="27">
        <f t="shared" si="33"/>
        <v>0</v>
      </c>
      <c r="BN31" s="5">
        <f t="shared" si="23"/>
        <v>0</v>
      </c>
      <c r="BP31" s="19">
        <v>20</v>
      </c>
      <c r="BQ31" s="19" t="s">
        <v>24</v>
      </c>
      <c r="BR31" s="27"/>
      <c r="BS31" s="27"/>
      <c r="BT31" s="27"/>
      <c r="BU31" s="27">
        <f t="shared" si="34"/>
        <v>0</v>
      </c>
      <c r="BV31" s="5">
        <f t="shared" si="24"/>
        <v>0</v>
      </c>
      <c r="BX31" s="19">
        <v>20</v>
      </c>
      <c r="BY31" s="19" t="s">
        <v>24</v>
      </c>
      <c r="BZ31" s="27"/>
      <c r="CA31" s="27"/>
      <c r="CB31" s="27"/>
      <c r="CC31" s="27">
        <f t="shared" si="35"/>
        <v>0</v>
      </c>
      <c r="CD31" s="5">
        <f t="shared" si="25"/>
        <v>0</v>
      </c>
      <c r="CF31" s="19">
        <v>20</v>
      </c>
      <c r="CG31" s="19" t="s">
        <v>24</v>
      </c>
      <c r="CH31" s="27"/>
      <c r="CI31" s="27"/>
      <c r="CJ31" s="27"/>
      <c r="CK31" s="27">
        <f t="shared" si="36"/>
        <v>0</v>
      </c>
      <c r="CL31" s="5">
        <f t="shared" si="26"/>
        <v>0</v>
      </c>
      <c r="CN31" s="19">
        <v>20</v>
      </c>
      <c r="CO31" s="19" t="s">
        <v>24</v>
      </c>
      <c r="CP31" s="27"/>
      <c r="CQ31" s="27"/>
      <c r="CR31" s="27"/>
      <c r="CS31" s="27">
        <f t="shared" si="37"/>
        <v>0</v>
      </c>
      <c r="CT31" s="5">
        <f t="shared" si="27"/>
        <v>0</v>
      </c>
    </row>
    <row r="32" spans="3:98">
      <c r="C32" s="19">
        <v>21</v>
      </c>
      <c r="D32" s="19" t="s">
        <v>25</v>
      </c>
      <c r="E32" s="27">
        <f t="shared" si="0"/>
        <v>0</v>
      </c>
      <c r="F32" s="27">
        <f t="shared" si="1"/>
        <v>0</v>
      </c>
      <c r="G32" s="27">
        <f t="shared" si="38"/>
        <v>0</v>
      </c>
      <c r="H32" s="35" t="str">
        <f t="shared" si="16"/>
        <v/>
      </c>
      <c r="I32" s="36">
        <f t="shared" si="17"/>
        <v>0</v>
      </c>
      <c r="J32" s="35" t="str">
        <f t="shared" si="2"/>
        <v/>
      </c>
      <c r="L32" s="19">
        <v>21</v>
      </c>
      <c r="M32" s="19" t="s">
        <v>25</v>
      </c>
      <c r="N32" s="27"/>
      <c r="O32" s="27"/>
      <c r="P32" s="27"/>
      <c r="Q32" s="27">
        <f t="shared" si="3"/>
        <v>0</v>
      </c>
      <c r="R32" s="5">
        <f t="shared" si="4"/>
        <v>0</v>
      </c>
      <c r="T32" s="19">
        <v>21</v>
      </c>
      <c r="U32" s="19" t="s">
        <v>25</v>
      </c>
      <c r="V32" s="27"/>
      <c r="W32" s="27"/>
      <c r="X32" s="27"/>
      <c r="Y32" s="27">
        <f t="shared" si="28"/>
        <v>0</v>
      </c>
      <c r="Z32" s="5">
        <f t="shared" si="18"/>
        <v>0</v>
      </c>
      <c r="AB32" s="19">
        <v>21</v>
      </c>
      <c r="AC32" s="19" t="s">
        <v>25</v>
      </c>
      <c r="AD32" s="27"/>
      <c r="AE32" s="27"/>
      <c r="AF32" s="27"/>
      <c r="AG32" s="27">
        <f t="shared" si="29"/>
        <v>0</v>
      </c>
      <c r="AH32" s="5">
        <f t="shared" si="19"/>
        <v>0</v>
      </c>
      <c r="AJ32" s="19">
        <v>21</v>
      </c>
      <c r="AK32" s="19" t="s">
        <v>25</v>
      </c>
      <c r="AL32" s="27"/>
      <c r="AM32" s="27"/>
      <c r="AN32" s="27"/>
      <c r="AO32" s="27">
        <f t="shared" si="30"/>
        <v>0</v>
      </c>
      <c r="AP32" s="5">
        <f t="shared" si="20"/>
        <v>0</v>
      </c>
      <c r="AR32" s="19">
        <v>21</v>
      </c>
      <c r="AS32" s="19" t="s">
        <v>25</v>
      </c>
      <c r="AT32" s="27"/>
      <c r="AU32" s="27"/>
      <c r="AV32" s="27"/>
      <c r="AW32" s="27">
        <f t="shared" si="31"/>
        <v>0</v>
      </c>
      <c r="AX32" s="5">
        <f t="shared" si="21"/>
        <v>0</v>
      </c>
      <c r="AZ32" s="19">
        <v>21</v>
      </c>
      <c r="BA32" s="19" t="s">
        <v>25</v>
      </c>
      <c r="BB32" s="27"/>
      <c r="BC32" s="27"/>
      <c r="BD32" s="27"/>
      <c r="BE32" s="27">
        <f t="shared" si="32"/>
        <v>0</v>
      </c>
      <c r="BF32" s="5">
        <f t="shared" si="22"/>
        <v>0</v>
      </c>
      <c r="BH32" s="19">
        <v>21</v>
      </c>
      <c r="BI32" s="19" t="s">
        <v>25</v>
      </c>
      <c r="BJ32" s="27"/>
      <c r="BK32" s="27"/>
      <c r="BL32" s="27"/>
      <c r="BM32" s="27">
        <f t="shared" si="33"/>
        <v>0</v>
      </c>
      <c r="BN32" s="5">
        <f t="shared" si="23"/>
        <v>0</v>
      </c>
      <c r="BP32" s="19">
        <v>21</v>
      </c>
      <c r="BQ32" s="19" t="s">
        <v>25</v>
      </c>
      <c r="BR32" s="27"/>
      <c r="BS32" s="27"/>
      <c r="BT32" s="27"/>
      <c r="BU32" s="27">
        <f t="shared" si="34"/>
        <v>0</v>
      </c>
      <c r="BV32" s="5">
        <f t="shared" si="24"/>
        <v>0</v>
      </c>
      <c r="BX32" s="19">
        <v>21</v>
      </c>
      <c r="BY32" s="19" t="s">
        <v>25</v>
      </c>
      <c r="BZ32" s="27"/>
      <c r="CA32" s="27"/>
      <c r="CB32" s="27"/>
      <c r="CC32" s="27">
        <f t="shared" si="35"/>
        <v>0</v>
      </c>
      <c r="CD32" s="5">
        <f t="shared" si="25"/>
        <v>0</v>
      </c>
      <c r="CF32" s="19">
        <v>21</v>
      </c>
      <c r="CG32" s="19" t="s">
        <v>25</v>
      </c>
      <c r="CH32" s="27"/>
      <c r="CI32" s="27"/>
      <c r="CJ32" s="27"/>
      <c r="CK32" s="27">
        <f t="shared" si="36"/>
        <v>0</v>
      </c>
      <c r="CL32" s="5">
        <f t="shared" si="26"/>
        <v>0</v>
      </c>
      <c r="CN32" s="19">
        <v>21</v>
      </c>
      <c r="CO32" s="19" t="s">
        <v>25</v>
      </c>
      <c r="CP32" s="27"/>
      <c r="CQ32" s="27"/>
      <c r="CR32" s="27"/>
      <c r="CS32" s="27">
        <f t="shared" si="37"/>
        <v>0</v>
      </c>
      <c r="CT32" s="5">
        <f t="shared" si="27"/>
        <v>0</v>
      </c>
    </row>
    <row r="33" spans="2:99">
      <c r="C33" s="19">
        <v>22</v>
      </c>
      <c r="D33" s="19" t="s">
        <v>26</v>
      </c>
      <c r="E33" s="27">
        <f t="shared" si="0"/>
        <v>0</v>
      </c>
      <c r="F33" s="27">
        <f t="shared" si="1"/>
        <v>0</v>
      </c>
      <c r="G33" s="27">
        <f t="shared" si="38"/>
        <v>0</v>
      </c>
      <c r="H33" s="35" t="str">
        <f t="shared" si="16"/>
        <v/>
      </c>
      <c r="I33" s="36">
        <f t="shared" si="17"/>
        <v>0</v>
      </c>
      <c r="J33" s="35" t="str">
        <f t="shared" si="2"/>
        <v/>
      </c>
      <c r="L33" s="19">
        <v>22</v>
      </c>
      <c r="M33" s="19" t="s">
        <v>26</v>
      </c>
      <c r="N33" s="27"/>
      <c r="O33" s="27"/>
      <c r="P33" s="27"/>
      <c r="Q33" s="27">
        <f t="shared" si="3"/>
        <v>0</v>
      </c>
      <c r="R33" s="5">
        <f t="shared" si="4"/>
        <v>0</v>
      </c>
      <c r="T33" s="19">
        <v>22</v>
      </c>
      <c r="U33" s="19" t="s">
        <v>26</v>
      </c>
      <c r="V33" s="27"/>
      <c r="W33" s="27"/>
      <c r="X33" s="27"/>
      <c r="Y33" s="27">
        <f t="shared" si="28"/>
        <v>0</v>
      </c>
      <c r="Z33" s="5">
        <f t="shared" si="18"/>
        <v>0</v>
      </c>
      <c r="AB33" s="19">
        <v>22</v>
      </c>
      <c r="AC33" s="19" t="s">
        <v>26</v>
      </c>
      <c r="AD33" s="27"/>
      <c r="AE33" s="27"/>
      <c r="AF33" s="27"/>
      <c r="AG33" s="27">
        <f t="shared" si="29"/>
        <v>0</v>
      </c>
      <c r="AH33" s="5">
        <f t="shared" si="19"/>
        <v>0</v>
      </c>
      <c r="AJ33" s="19">
        <v>22</v>
      </c>
      <c r="AK33" s="19" t="s">
        <v>26</v>
      </c>
      <c r="AL33" s="27"/>
      <c r="AM33" s="27"/>
      <c r="AN33" s="27"/>
      <c r="AO33" s="27">
        <f t="shared" si="30"/>
        <v>0</v>
      </c>
      <c r="AP33" s="5">
        <f t="shared" si="20"/>
        <v>0</v>
      </c>
      <c r="AR33" s="19">
        <v>22</v>
      </c>
      <c r="AS33" s="19" t="s">
        <v>26</v>
      </c>
      <c r="AT33" s="27"/>
      <c r="AU33" s="27"/>
      <c r="AV33" s="27"/>
      <c r="AW33" s="27">
        <f t="shared" si="31"/>
        <v>0</v>
      </c>
      <c r="AX33" s="5">
        <f t="shared" si="21"/>
        <v>0</v>
      </c>
      <c r="AZ33" s="19">
        <v>22</v>
      </c>
      <c r="BA33" s="19" t="s">
        <v>26</v>
      </c>
      <c r="BB33" s="27"/>
      <c r="BC33" s="27"/>
      <c r="BD33" s="27"/>
      <c r="BE33" s="27">
        <f t="shared" si="32"/>
        <v>0</v>
      </c>
      <c r="BF33" s="5">
        <f t="shared" si="22"/>
        <v>0</v>
      </c>
      <c r="BH33" s="19">
        <v>22</v>
      </c>
      <c r="BI33" s="19" t="s">
        <v>26</v>
      </c>
      <c r="BJ33" s="27"/>
      <c r="BK33" s="27"/>
      <c r="BL33" s="27"/>
      <c r="BM33" s="27">
        <f t="shared" si="33"/>
        <v>0</v>
      </c>
      <c r="BN33" s="5">
        <f t="shared" si="23"/>
        <v>0</v>
      </c>
      <c r="BP33" s="19">
        <v>22</v>
      </c>
      <c r="BQ33" s="19" t="s">
        <v>26</v>
      </c>
      <c r="BR33" s="27"/>
      <c r="BS33" s="27"/>
      <c r="BT33" s="27"/>
      <c r="BU33" s="27">
        <f t="shared" si="34"/>
        <v>0</v>
      </c>
      <c r="BV33" s="5">
        <f t="shared" si="24"/>
        <v>0</v>
      </c>
      <c r="BX33" s="19">
        <v>22</v>
      </c>
      <c r="BY33" s="19" t="s">
        <v>26</v>
      </c>
      <c r="BZ33" s="27"/>
      <c r="CA33" s="27"/>
      <c r="CB33" s="27"/>
      <c r="CC33" s="27">
        <f t="shared" si="35"/>
        <v>0</v>
      </c>
      <c r="CD33" s="5">
        <f t="shared" si="25"/>
        <v>0</v>
      </c>
      <c r="CF33" s="19">
        <v>22</v>
      </c>
      <c r="CG33" s="19" t="s">
        <v>26</v>
      </c>
      <c r="CH33" s="27"/>
      <c r="CI33" s="27"/>
      <c r="CJ33" s="27"/>
      <c r="CK33" s="27">
        <f t="shared" si="36"/>
        <v>0</v>
      </c>
      <c r="CL33" s="5">
        <f t="shared" si="26"/>
        <v>0</v>
      </c>
      <c r="CN33" s="19">
        <v>22</v>
      </c>
      <c r="CO33" s="19" t="s">
        <v>26</v>
      </c>
      <c r="CP33" s="27"/>
      <c r="CQ33" s="27"/>
      <c r="CR33" s="27"/>
      <c r="CS33" s="27">
        <f t="shared" si="37"/>
        <v>0</v>
      </c>
      <c r="CT33" s="5">
        <f t="shared" si="27"/>
        <v>0</v>
      </c>
    </row>
    <row r="34" spans="2:99">
      <c r="C34" s="19">
        <v>23</v>
      </c>
      <c r="D34" s="19" t="s">
        <v>27</v>
      </c>
      <c r="E34" s="27">
        <f t="shared" si="0"/>
        <v>0</v>
      </c>
      <c r="F34" s="27">
        <f t="shared" si="1"/>
        <v>0</v>
      </c>
      <c r="G34" s="27">
        <f t="shared" si="38"/>
        <v>0</v>
      </c>
      <c r="H34" s="35" t="str">
        <f t="shared" si="16"/>
        <v/>
      </c>
      <c r="I34" s="36">
        <f t="shared" si="17"/>
        <v>0</v>
      </c>
      <c r="J34" s="35" t="str">
        <f t="shared" si="2"/>
        <v/>
      </c>
      <c r="L34" s="19">
        <v>23</v>
      </c>
      <c r="M34" s="19" t="s">
        <v>27</v>
      </c>
      <c r="N34" s="27"/>
      <c r="O34" s="27"/>
      <c r="P34" s="27"/>
      <c r="Q34" s="27">
        <f t="shared" si="3"/>
        <v>0</v>
      </c>
      <c r="R34" s="5">
        <f t="shared" si="4"/>
        <v>0</v>
      </c>
      <c r="T34" s="19">
        <v>23</v>
      </c>
      <c r="U34" s="19" t="s">
        <v>27</v>
      </c>
      <c r="V34" s="27"/>
      <c r="W34" s="27"/>
      <c r="X34" s="27"/>
      <c r="Y34" s="27">
        <f t="shared" si="28"/>
        <v>0</v>
      </c>
      <c r="Z34" s="5">
        <f t="shared" si="18"/>
        <v>0</v>
      </c>
      <c r="AB34" s="19">
        <v>23</v>
      </c>
      <c r="AC34" s="19" t="s">
        <v>27</v>
      </c>
      <c r="AD34" s="27"/>
      <c r="AE34" s="27"/>
      <c r="AF34" s="27"/>
      <c r="AG34" s="27">
        <f t="shared" si="29"/>
        <v>0</v>
      </c>
      <c r="AH34" s="5">
        <f t="shared" si="19"/>
        <v>0</v>
      </c>
      <c r="AJ34" s="19">
        <v>23</v>
      </c>
      <c r="AK34" s="19" t="s">
        <v>27</v>
      </c>
      <c r="AL34" s="27"/>
      <c r="AM34" s="27"/>
      <c r="AN34" s="27"/>
      <c r="AO34" s="27">
        <f t="shared" si="30"/>
        <v>0</v>
      </c>
      <c r="AP34" s="5">
        <f t="shared" si="20"/>
        <v>0</v>
      </c>
      <c r="AR34" s="19">
        <v>23</v>
      </c>
      <c r="AS34" s="19" t="s">
        <v>27</v>
      </c>
      <c r="AT34" s="27"/>
      <c r="AU34" s="27"/>
      <c r="AV34" s="27"/>
      <c r="AW34" s="27">
        <f t="shared" si="31"/>
        <v>0</v>
      </c>
      <c r="AX34" s="5">
        <f t="shared" si="21"/>
        <v>0</v>
      </c>
      <c r="AZ34" s="19">
        <v>23</v>
      </c>
      <c r="BA34" s="19" t="s">
        <v>27</v>
      </c>
      <c r="BB34" s="27"/>
      <c r="BC34" s="27"/>
      <c r="BD34" s="27"/>
      <c r="BE34" s="27">
        <f t="shared" si="32"/>
        <v>0</v>
      </c>
      <c r="BF34" s="5">
        <f t="shared" si="22"/>
        <v>0</v>
      </c>
      <c r="BH34" s="19">
        <v>23</v>
      </c>
      <c r="BI34" s="19" t="s">
        <v>27</v>
      </c>
      <c r="BJ34" s="27"/>
      <c r="BK34" s="27"/>
      <c r="BL34" s="27"/>
      <c r="BM34" s="27">
        <f t="shared" si="33"/>
        <v>0</v>
      </c>
      <c r="BN34" s="5">
        <f t="shared" si="23"/>
        <v>0</v>
      </c>
      <c r="BP34" s="19">
        <v>23</v>
      </c>
      <c r="BQ34" s="19" t="s">
        <v>27</v>
      </c>
      <c r="BR34" s="27"/>
      <c r="BS34" s="27"/>
      <c r="BT34" s="27"/>
      <c r="BU34" s="27">
        <f t="shared" si="34"/>
        <v>0</v>
      </c>
      <c r="BV34" s="5">
        <f t="shared" si="24"/>
        <v>0</v>
      </c>
      <c r="BX34" s="19">
        <v>23</v>
      </c>
      <c r="BY34" s="19" t="s">
        <v>27</v>
      </c>
      <c r="BZ34" s="27"/>
      <c r="CA34" s="27"/>
      <c r="CB34" s="27"/>
      <c r="CC34" s="27">
        <f t="shared" si="35"/>
        <v>0</v>
      </c>
      <c r="CD34" s="5">
        <f t="shared" si="25"/>
        <v>0</v>
      </c>
      <c r="CF34" s="19">
        <v>23</v>
      </c>
      <c r="CG34" s="19" t="s">
        <v>27</v>
      </c>
      <c r="CH34" s="27"/>
      <c r="CI34" s="27"/>
      <c r="CJ34" s="27"/>
      <c r="CK34" s="27">
        <f t="shared" si="36"/>
        <v>0</v>
      </c>
      <c r="CL34" s="5">
        <f t="shared" si="26"/>
        <v>0</v>
      </c>
      <c r="CN34" s="19">
        <v>23</v>
      </c>
      <c r="CO34" s="19" t="s">
        <v>27</v>
      </c>
      <c r="CP34" s="27"/>
      <c r="CQ34" s="27"/>
      <c r="CR34" s="27"/>
      <c r="CS34" s="27">
        <f t="shared" si="37"/>
        <v>0</v>
      </c>
      <c r="CT34" s="5">
        <f t="shared" si="27"/>
        <v>0</v>
      </c>
    </row>
    <row r="35" spans="2:99">
      <c r="C35" s="19">
        <v>24</v>
      </c>
      <c r="D35" s="19" t="s">
        <v>28</v>
      </c>
      <c r="E35" s="27">
        <f t="shared" si="0"/>
        <v>0</v>
      </c>
      <c r="F35" s="27">
        <f t="shared" si="1"/>
        <v>0</v>
      </c>
      <c r="G35" s="27">
        <f t="shared" si="38"/>
        <v>0</v>
      </c>
      <c r="H35" s="35" t="str">
        <f t="shared" si="16"/>
        <v/>
      </c>
      <c r="I35" s="36">
        <f t="shared" si="17"/>
        <v>0</v>
      </c>
      <c r="J35" s="35" t="str">
        <f t="shared" si="2"/>
        <v/>
      </c>
      <c r="L35" s="19">
        <v>24</v>
      </c>
      <c r="M35" s="19" t="s">
        <v>28</v>
      </c>
      <c r="N35" s="27"/>
      <c r="O35" s="27"/>
      <c r="P35" s="27"/>
      <c r="Q35" s="27">
        <f t="shared" si="3"/>
        <v>0</v>
      </c>
      <c r="R35" s="5">
        <f t="shared" si="4"/>
        <v>0</v>
      </c>
      <c r="T35" s="19">
        <v>24</v>
      </c>
      <c r="U35" s="19" t="s">
        <v>28</v>
      </c>
      <c r="V35" s="27"/>
      <c r="W35" s="27"/>
      <c r="X35" s="27"/>
      <c r="Y35" s="27">
        <f t="shared" si="28"/>
        <v>0</v>
      </c>
      <c r="Z35" s="5">
        <f t="shared" si="18"/>
        <v>0</v>
      </c>
      <c r="AB35" s="19">
        <v>24</v>
      </c>
      <c r="AC35" s="19" t="s">
        <v>28</v>
      </c>
      <c r="AD35" s="27"/>
      <c r="AE35" s="27"/>
      <c r="AF35" s="27"/>
      <c r="AG35" s="27">
        <f t="shared" si="29"/>
        <v>0</v>
      </c>
      <c r="AH35" s="5">
        <f t="shared" si="19"/>
        <v>0</v>
      </c>
      <c r="AJ35" s="19">
        <v>24</v>
      </c>
      <c r="AK35" s="19" t="s">
        <v>28</v>
      </c>
      <c r="AL35" s="27"/>
      <c r="AM35" s="27"/>
      <c r="AN35" s="27"/>
      <c r="AO35" s="27">
        <f t="shared" si="30"/>
        <v>0</v>
      </c>
      <c r="AP35" s="5">
        <f t="shared" si="20"/>
        <v>0</v>
      </c>
      <c r="AR35" s="19">
        <v>24</v>
      </c>
      <c r="AS35" s="19" t="s">
        <v>28</v>
      </c>
      <c r="AT35" s="27"/>
      <c r="AU35" s="27"/>
      <c r="AV35" s="27"/>
      <c r="AW35" s="27">
        <f t="shared" si="31"/>
        <v>0</v>
      </c>
      <c r="AX35" s="5">
        <f t="shared" si="21"/>
        <v>0</v>
      </c>
      <c r="AZ35" s="19">
        <v>24</v>
      </c>
      <c r="BA35" s="19" t="s">
        <v>28</v>
      </c>
      <c r="BB35" s="27"/>
      <c r="BC35" s="27"/>
      <c r="BD35" s="27"/>
      <c r="BE35" s="27">
        <f t="shared" si="32"/>
        <v>0</v>
      </c>
      <c r="BF35" s="5">
        <f t="shared" si="22"/>
        <v>0</v>
      </c>
      <c r="BH35" s="19">
        <v>24</v>
      </c>
      <c r="BI35" s="19" t="s">
        <v>28</v>
      </c>
      <c r="BJ35" s="27"/>
      <c r="BK35" s="27"/>
      <c r="BL35" s="27"/>
      <c r="BM35" s="27">
        <f t="shared" si="33"/>
        <v>0</v>
      </c>
      <c r="BN35" s="5">
        <f t="shared" si="23"/>
        <v>0</v>
      </c>
      <c r="BP35" s="19">
        <v>24</v>
      </c>
      <c r="BQ35" s="19" t="s">
        <v>28</v>
      </c>
      <c r="BR35" s="27"/>
      <c r="BS35" s="27"/>
      <c r="BT35" s="27"/>
      <c r="BU35" s="27">
        <f t="shared" si="34"/>
        <v>0</v>
      </c>
      <c r="BV35" s="5">
        <f t="shared" si="24"/>
        <v>0</v>
      </c>
      <c r="BX35" s="19">
        <v>24</v>
      </c>
      <c r="BY35" s="19" t="s">
        <v>28</v>
      </c>
      <c r="BZ35" s="27"/>
      <c r="CA35" s="27"/>
      <c r="CB35" s="27"/>
      <c r="CC35" s="27">
        <f t="shared" si="35"/>
        <v>0</v>
      </c>
      <c r="CD35" s="5">
        <f t="shared" si="25"/>
        <v>0</v>
      </c>
      <c r="CF35" s="19">
        <v>24</v>
      </c>
      <c r="CG35" s="19" t="s">
        <v>28</v>
      </c>
      <c r="CH35" s="27"/>
      <c r="CI35" s="27"/>
      <c r="CJ35" s="27"/>
      <c r="CK35" s="27">
        <f t="shared" si="36"/>
        <v>0</v>
      </c>
      <c r="CL35" s="5">
        <f t="shared" si="26"/>
        <v>0</v>
      </c>
      <c r="CN35" s="19">
        <v>24</v>
      </c>
      <c r="CO35" s="19" t="s">
        <v>28</v>
      </c>
      <c r="CP35" s="27"/>
      <c r="CQ35" s="27"/>
      <c r="CR35" s="27"/>
      <c r="CS35" s="27">
        <f t="shared" si="37"/>
        <v>0</v>
      </c>
      <c r="CT35" s="5">
        <f t="shared" si="27"/>
        <v>0</v>
      </c>
    </row>
    <row r="36" spans="2:99">
      <c r="C36" s="19">
        <v>25</v>
      </c>
      <c r="D36" s="19" t="s">
        <v>29</v>
      </c>
      <c r="E36" s="27">
        <f t="shared" si="0"/>
        <v>0</v>
      </c>
      <c r="F36" s="27">
        <f t="shared" si="1"/>
        <v>0</v>
      </c>
      <c r="G36" s="27">
        <f t="shared" si="38"/>
        <v>0</v>
      </c>
      <c r="H36" s="35" t="str">
        <f t="shared" si="16"/>
        <v/>
      </c>
      <c r="I36" s="36">
        <f t="shared" si="17"/>
        <v>0</v>
      </c>
      <c r="J36" s="35" t="str">
        <f t="shared" si="2"/>
        <v/>
      </c>
      <c r="L36" s="19">
        <v>25</v>
      </c>
      <c r="M36" s="19" t="s">
        <v>29</v>
      </c>
      <c r="N36" s="27"/>
      <c r="O36" s="27"/>
      <c r="P36" s="27"/>
      <c r="Q36" s="27">
        <f t="shared" si="3"/>
        <v>0</v>
      </c>
      <c r="R36" s="5">
        <f t="shared" si="4"/>
        <v>0</v>
      </c>
      <c r="T36" s="19">
        <v>25</v>
      </c>
      <c r="U36" s="19" t="s">
        <v>29</v>
      </c>
      <c r="V36" s="27"/>
      <c r="W36" s="27"/>
      <c r="X36" s="27"/>
      <c r="Y36" s="27">
        <f t="shared" si="28"/>
        <v>0</v>
      </c>
      <c r="Z36" s="5">
        <f t="shared" si="18"/>
        <v>0</v>
      </c>
      <c r="AB36" s="19">
        <v>25</v>
      </c>
      <c r="AC36" s="19" t="s">
        <v>29</v>
      </c>
      <c r="AD36" s="27"/>
      <c r="AE36" s="27"/>
      <c r="AF36" s="27"/>
      <c r="AG36" s="27">
        <f t="shared" si="29"/>
        <v>0</v>
      </c>
      <c r="AH36" s="5">
        <f t="shared" si="19"/>
        <v>0</v>
      </c>
      <c r="AJ36" s="19">
        <v>25</v>
      </c>
      <c r="AK36" s="19" t="s">
        <v>29</v>
      </c>
      <c r="AL36" s="27"/>
      <c r="AM36" s="27"/>
      <c r="AN36" s="27"/>
      <c r="AO36" s="27">
        <f t="shared" si="30"/>
        <v>0</v>
      </c>
      <c r="AP36" s="5">
        <f t="shared" si="20"/>
        <v>0</v>
      </c>
      <c r="AR36" s="19">
        <v>25</v>
      </c>
      <c r="AS36" s="19" t="s">
        <v>29</v>
      </c>
      <c r="AT36" s="27"/>
      <c r="AU36" s="27"/>
      <c r="AV36" s="27"/>
      <c r="AW36" s="27">
        <f t="shared" si="31"/>
        <v>0</v>
      </c>
      <c r="AX36" s="5">
        <f t="shared" si="21"/>
        <v>0</v>
      </c>
      <c r="AZ36" s="19">
        <v>25</v>
      </c>
      <c r="BA36" s="19" t="s">
        <v>29</v>
      </c>
      <c r="BB36" s="27"/>
      <c r="BC36" s="27"/>
      <c r="BD36" s="27"/>
      <c r="BE36" s="27">
        <f t="shared" si="32"/>
        <v>0</v>
      </c>
      <c r="BF36" s="5">
        <f t="shared" si="22"/>
        <v>0</v>
      </c>
      <c r="BH36" s="19">
        <v>25</v>
      </c>
      <c r="BI36" s="19" t="s">
        <v>29</v>
      </c>
      <c r="BJ36" s="27"/>
      <c r="BK36" s="27"/>
      <c r="BL36" s="27"/>
      <c r="BM36" s="27">
        <f t="shared" si="33"/>
        <v>0</v>
      </c>
      <c r="BN36" s="5">
        <f t="shared" si="23"/>
        <v>0</v>
      </c>
      <c r="BP36" s="19">
        <v>25</v>
      </c>
      <c r="BQ36" s="19" t="s">
        <v>29</v>
      </c>
      <c r="BR36" s="27"/>
      <c r="BS36" s="27"/>
      <c r="BT36" s="27"/>
      <c r="BU36" s="27">
        <f t="shared" si="34"/>
        <v>0</v>
      </c>
      <c r="BV36" s="5">
        <f t="shared" si="24"/>
        <v>0</v>
      </c>
      <c r="BX36" s="19">
        <v>25</v>
      </c>
      <c r="BY36" s="19" t="s">
        <v>29</v>
      </c>
      <c r="BZ36" s="27"/>
      <c r="CA36" s="27"/>
      <c r="CB36" s="27"/>
      <c r="CC36" s="27">
        <f t="shared" si="35"/>
        <v>0</v>
      </c>
      <c r="CD36" s="5">
        <f t="shared" si="25"/>
        <v>0</v>
      </c>
      <c r="CF36" s="19">
        <v>25</v>
      </c>
      <c r="CG36" s="19" t="s">
        <v>29</v>
      </c>
      <c r="CH36" s="27"/>
      <c r="CI36" s="27"/>
      <c r="CJ36" s="27"/>
      <c r="CK36" s="27">
        <f t="shared" si="36"/>
        <v>0</v>
      </c>
      <c r="CL36" s="5">
        <f t="shared" si="26"/>
        <v>0</v>
      </c>
      <c r="CN36" s="19">
        <v>25</v>
      </c>
      <c r="CO36" s="19" t="s">
        <v>29</v>
      </c>
      <c r="CP36" s="27"/>
      <c r="CQ36" s="27"/>
      <c r="CR36" s="27"/>
      <c r="CS36" s="27">
        <f t="shared" si="37"/>
        <v>0</v>
      </c>
      <c r="CT36" s="5">
        <f t="shared" si="27"/>
        <v>0</v>
      </c>
    </row>
    <row r="37" spans="2:99">
      <c r="B37" s="13"/>
      <c r="C37" s="19">
        <v>26</v>
      </c>
      <c r="D37" s="19" t="s">
        <v>53</v>
      </c>
      <c r="E37" s="27">
        <f t="shared" si="0"/>
        <v>0</v>
      </c>
      <c r="F37" s="27">
        <f t="shared" si="1"/>
        <v>0</v>
      </c>
      <c r="G37" s="27">
        <f t="shared" si="38"/>
        <v>0</v>
      </c>
      <c r="H37" s="35" t="str">
        <f t="shared" si="16"/>
        <v/>
      </c>
      <c r="I37" s="36">
        <f t="shared" si="17"/>
        <v>0</v>
      </c>
      <c r="J37" s="35" t="str">
        <f t="shared" si="2"/>
        <v/>
      </c>
      <c r="L37" s="19">
        <v>26</v>
      </c>
      <c r="M37" s="19" t="s">
        <v>53</v>
      </c>
      <c r="N37" s="27"/>
      <c r="O37" s="27"/>
      <c r="P37" s="27"/>
      <c r="Q37" s="27">
        <f t="shared" si="3"/>
        <v>0</v>
      </c>
      <c r="R37" s="5">
        <f t="shared" si="4"/>
        <v>0</v>
      </c>
      <c r="T37" s="19">
        <v>26</v>
      </c>
      <c r="U37" s="19" t="s">
        <v>53</v>
      </c>
      <c r="V37" s="27"/>
      <c r="W37" s="27"/>
      <c r="X37" s="27"/>
      <c r="Y37" s="27">
        <f t="shared" si="28"/>
        <v>0</v>
      </c>
      <c r="Z37" s="5">
        <f t="shared" si="18"/>
        <v>0</v>
      </c>
      <c r="AB37" s="19">
        <v>26</v>
      </c>
      <c r="AC37" s="19" t="s">
        <v>53</v>
      </c>
      <c r="AD37" s="27"/>
      <c r="AE37" s="27"/>
      <c r="AF37" s="27"/>
      <c r="AG37" s="27">
        <f t="shared" si="29"/>
        <v>0</v>
      </c>
      <c r="AH37" s="5">
        <f t="shared" si="19"/>
        <v>0</v>
      </c>
      <c r="AJ37" s="19">
        <v>26</v>
      </c>
      <c r="AK37" s="19" t="s">
        <v>53</v>
      </c>
      <c r="AL37" s="27"/>
      <c r="AM37" s="27"/>
      <c r="AN37" s="27"/>
      <c r="AO37" s="27">
        <f t="shared" si="30"/>
        <v>0</v>
      </c>
      <c r="AP37" s="5">
        <f t="shared" si="20"/>
        <v>0</v>
      </c>
      <c r="AR37" s="19">
        <v>26</v>
      </c>
      <c r="AS37" s="19" t="s">
        <v>53</v>
      </c>
      <c r="AT37" s="27"/>
      <c r="AU37" s="27"/>
      <c r="AV37" s="27"/>
      <c r="AW37" s="27">
        <f t="shared" si="31"/>
        <v>0</v>
      </c>
      <c r="AX37" s="5">
        <f t="shared" si="21"/>
        <v>0</v>
      </c>
      <c r="AZ37" s="19">
        <v>26</v>
      </c>
      <c r="BA37" s="19" t="s">
        <v>53</v>
      </c>
      <c r="BB37" s="27"/>
      <c r="BC37" s="27"/>
      <c r="BD37" s="27"/>
      <c r="BE37" s="27">
        <f t="shared" si="32"/>
        <v>0</v>
      </c>
      <c r="BF37" s="5">
        <f t="shared" si="22"/>
        <v>0</v>
      </c>
      <c r="BH37" s="19">
        <v>26</v>
      </c>
      <c r="BI37" s="19" t="s">
        <v>53</v>
      </c>
      <c r="BJ37" s="27"/>
      <c r="BK37" s="27"/>
      <c r="BL37" s="27"/>
      <c r="BM37" s="27">
        <f t="shared" si="33"/>
        <v>0</v>
      </c>
      <c r="BN37" s="5">
        <f t="shared" si="23"/>
        <v>0</v>
      </c>
      <c r="BP37" s="19">
        <v>26</v>
      </c>
      <c r="BQ37" s="19" t="s">
        <v>53</v>
      </c>
      <c r="BR37" s="27"/>
      <c r="BS37" s="27"/>
      <c r="BT37" s="27"/>
      <c r="BU37" s="27">
        <f t="shared" si="34"/>
        <v>0</v>
      </c>
      <c r="BV37" s="5">
        <f t="shared" si="24"/>
        <v>0</v>
      </c>
      <c r="BX37" s="19">
        <v>26</v>
      </c>
      <c r="BY37" s="19" t="s">
        <v>53</v>
      </c>
      <c r="BZ37" s="27"/>
      <c r="CA37" s="27"/>
      <c r="CB37" s="27"/>
      <c r="CC37" s="27">
        <f t="shared" si="35"/>
        <v>0</v>
      </c>
      <c r="CD37" s="5">
        <f t="shared" si="25"/>
        <v>0</v>
      </c>
      <c r="CF37" s="19">
        <v>26</v>
      </c>
      <c r="CG37" s="19" t="s">
        <v>53</v>
      </c>
      <c r="CH37" s="27"/>
      <c r="CI37" s="27"/>
      <c r="CJ37" s="27"/>
      <c r="CK37" s="27">
        <f t="shared" si="36"/>
        <v>0</v>
      </c>
      <c r="CL37" s="5">
        <f t="shared" si="26"/>
        <v>0</v>
      </c>
      <c r="CN37" s="19">
        <v>26</v>
      </c>
      <c r="CO37" s="19" t="s">
        <v>53</v>
      </c>
      <c r="CP37" s="27"/>
      <c r="CQ37" s="27"/>
      <c r="CR37" s="27"/>
      <c r="CS37" s="27">
        <f t="shared" si="37"/>
        <v>0</v>
      </c>
      <c r="CT37" s="5">
        <f t="shared" si="27"/>
        <v>0</v>
      </c>
    </row>
    <row r="38" spans="2:99" ht="15" customHeight="1">
      <c r="B38" s="13"/>
      <c r="C38" s="19">
        <v>27</v>
      </c>
      <c r="D38" s="19" t="s">
        <v>30</v>
      </c>
      <c r="E38" s="27">
        <f t="shared" si="0"/>
        <v>0</v>
      </c>
      <c r="F38" s="27">
        <f t="shared" si="1"/>
        <v>0</v>
      </c>
      <c r="G38" s="27">
        <f t="shared" si="38"/>
        <v>0</v>
      </c>
      <c r="H38" s="35" t="str">
        <f t="shared" si="16"/>
        <v/>
      </c>
      <c r="I38" s="36">
        <f t="shared" si="17"/>
        <v>0</v>
      </c>
      <c r="J38" s="35" t="str">
        <f t="shared" si="2"/>
        <v/>
      </c>
      <c r="L38" s="19">
        <v>27</v>
      </c>
      <c r="M38" s="19" t="s">
        <v>30</v>
      </c>
      <c r="N38" s="27"/>
      <c r="O38" s="27"/>
      <c r="P38" s="27"/>
      <c r="Q38" s="27">
        <f t="shared" si="3"/>
        <v>0</v>
      </c>
      <c r="R38" s="5">
        <f t="shared" si="4"/>
        <v>0</v>
      </c>
      <c r="T38" s="19">
        <v>27</v>
      </c>
      <c r="U38" s="19" t="s">
        <v>30</v>
      </c>
      <c r="V38" s="27"/>
      <c r="W38" s="27"/>
      <c r="X38" s="27"/>
      <c r="Y38" s="27">
        <f t="shared" si="28"/>
        <v>0</v>
      </c>
      <c r="Z38" s="5">
        <f t="shared" si="18"/>
        <v>0</v>
      </c>
      <c r="AB38" s="19">
        <v>27</v>
      </c>
      <c r="AC38" s="19" t="s">
        <v>30</v>
      </c>
      <c r="AD38" s="27"/>
      <c r="AE38" s="27"/>
      <c r="AF38" s="27"/>
      <c r="AG38" s="27">
        <f t="shared" si="29"/>
        <v>0</v>
      </c>
      <c r="AH38" s="5">
        <f t="shared" si="19"/>
        <v>0</v>
      </c>
      <c r="AJ38" s="19">
        <v>27</v>
      </c>
      <c r="AK38" s="19" t="s">
        <v>30</v>
      </c>
      <c r="AL38" s="27"/>
      <c r="AM38" s="27"/>
      <c r="AN38" s="27"/>
      <c r="AO38" s="27">
        <f t="shared" si="30"/>
        <v>0</v>
      </c>
      <c r="AP38" s="5">
        <f t="shared" si="20"/>
        <v>0</v>
      </c>
      <c r="AR38" s="19">
        <v>27</v>
      </c>
      <c r="AS38" s="19" t="s">
        <v>30</v>
      </c>
      <c r="AT38" s="27"/>
      <c r="AU38" s="27"/>
      <c r="AV38" s="27"/>
      <c r="AW38" s="27">
        <f t="shared" si="31"/>
        <v>0</v>
      </c>
      <c r="AX38" s="5">
        <f t="shared" si="21"/>
        <v>0</v>
      </c>
      <c r="AZ38" s="19">
        <v>27</v>
      </c>
      <c r="BA38" s="19" t="s">
        <v>30</v>
      </c>
      <c r="BB38" s="27"/>
      <c r="BC38" s="27"/>
      <c r="BD38" s="27"/>
      <c r="BE38" s="27">
        <f t="shared" si="32"/>
        <v>0</v>
      </c>
      <c r="BF38" s="5">
        <f t="shared" si="22"/>
        <v>0</v>
      </c>
      <c r="BH38" s="19">
        <v>27</v>
      </c>
      <c r="BI38" s="19" t="s">
        <v>30</v>
      </c>
      <c r="BJ38" s="27"/>
      <c r="BK38" s="27"/>
      <c r="BL38" s="27"/>
      <c r="BM38" s="27">
        <f t="shared" si="33"/>
        <v>0</v>
      </c>
      <c r="BN38" s="5">
        <f t="shared" si="23"/>
        <v>0</v>
      </c>
      <c r="BP38" s="19">
        <v>27</v>
      </c>
      <c r="BQ38" s="19" t="s">
        <v>30</v>
      </c>
      <c r="BR38" s="27"/>
      <c r="BS38" s="27"/>
      <c r="BT38" s="27"/>
      <c r="BU38" s="27">
        <f t="shared" si="34"/>
        <v>0</v>
      </c>
      <c r="BV38" s="5">
        <f t="shared" si="24"/>
        <v>0</v>
      </c>
      <c r="BX38" s="19">
        <v>27</v>
      </c>
      <c r="BY38" s="19" t="s">
        <v>30</v>
      </c>
      <c r="BZ38" s="27"/>
      <c r="CA38" s="27"/>
      <c r="CB38" s="27"/>
      <c r="CC38" s="27">
        <f t="shared" si="35"/>
        <v>0</v>
      </c>
      <c r="CD38" s="5">
        <f t="shared" si="25"/>
        <v>0</v>
      </c>
      <c r="CF38" s="19">
        <v>27</v>
      </c>
      <c r="CG38" s="19" t="s">
        <v>30</v>
      </c>
      <c r="CH38" s="27"/>
      <c r="CI38" s="27"/>
      <c r="CJ38" s="27"/>
      <c r="CK38" s="27">
        <f t="shared" si="36"/>
        <v>0</v>
      </c>
      <c r="CL38" s="5">
        <f t="shared" si="26"/>
        <v>0</v>
      </c>
      <c r="CN38" s="19">
        <v>27</v>
      </c>
      <c r="CO38" s="19" t="s">
        <v>30</v>
      </c>
      <c r="CP38" s="27"/>
      <c r="CQ38" s="27"/>
      <c r="CR38" s="27"/>
      <c r="CS38" s="27">
        <f t="shared" si="37"/>
        <v>0</v>
      </c>
      <c r="CT38" s="5">
        <f t="shared" si="27"/>
        <v>0</v>
      </c>
    </row>
    <row r="39" spans="2:99" ht="15" customHeight="1">
      <c r="B39" s="13"/>
      <c r="C39" s="19" t="s">
        <v>6</v>
      </c>
      <c r="D39" s="19" t="s">
        <v>31</v>
      </c>
      <c r="E39" s="27">
        <f t="shared" si="0"/>
        <v>0</v>
      </c>
      <c r="F39" s="27">
        <f t="shared" si="1"/>
        <v>0</v>
      </c>
      <c r="G39" s="27">
        <f t="shared" si="38"/>
        <v>0</v>
      </c>
      <c r="H39" s="35" t="str">
        <f t="shared" si="16"/>
        <v/>
      </c>
      <c r="I39" s="36">
        <f t="shared" si="17"/>
        <v>0</v>
      </c>
      <c r="J39" s="35" t="str">
        <f t="shared" si="2"/>
        <v/>
      </c>
      <c r="L39" s="19" t="s">
        <v>6</v>
      </c>
      <c r="M39" s="19" t="s">
        <v>31</v>
      </c>
      <c r="N39" s="27"/>
      <c r="O39" s="27"/>
      <c r="P39" s="27"/>
      <c r="Q39" s="27">
        <f t="shared" si="3"/>
        <v>0</v>
      </c>
      <c r="R39" s="5">
        <f t="shared" si="4"/>
        <v>0</v>
      </c>
      <c r="T39" s="19" t="s">
        <v>6</v>
      </c>
      <c r="U39" s="19" t="s">
        <v>31</v>
      </c>
      <c r="V39" s="27"/>
      <c r="W39" s="27"/>
      <c r="X39" s="27"/>
      <c r="Y39" s="27">
        <f t="shared" si="28"/>
        <v>0</v>
      </c>
      <c r="Z39" s="5">
        <f t="shared" si="18"/>
        <v>0</v>
      </c>
      <c r="AB39" s="19" t="s">
        <v>6</v>
      </c>
      <c r="AC39" s="19" t="s">
        <v>31</v>
      </c>
      <c r="AD39" s="27"/>
      <c r="AE39" s="27"/>
      <c r="AF39" s="27"/>
      <c r="AG39" s="27">
        <f t="shared" si="29"/>
        <v>0</v>
      </c>
      <c r="AH39" s="5">
        <f t="shared" si="19"/>
        <v>0</v>
      </c>
      <c r="AJ39" s="19" t="s">
        <v>6</v>
      </c>
      <c r="AK39" s="19" t="s">
        <v>31</v>
      </c>
      <c r="AL39" s="27"/>
      <c r="AM39" s="27"/>
      <c r="AN39" s="27"/>
      <c r="AO39" s="27">
        <f t="shared" si="30"/>
        <v>0</v>
      </c>
      <c r="AP39" s="5">
        <f t="shared" si="20"/>
        <v>0</v>
      </c>
      <c r="AR39" s="19" t="s">
        <v>6</v>
      </c>
      <c r="AS39" s="19" t="s">
        <v>31</v>
      </c>
      <c r="AT39" s="27"/>
      <c r="AU39" s="27"/>
      <c r="AV39" s="27"/>
      <c r="AW39" s="27">
        <f t="shared" si="31"/>
        <v>0</v>
      </c>
      <c r="AX39" s="5">
        <f t="shared" si="21"/>
        <v>0</v>
      </c>
      <c r="AZ39" s="19" t="s">
        <v>6</v>
      </c>
      <c r="BA39" s="19" t="s">
        <v>31</v>
      </c>
      <c r="BB39" s="27"/>
      <c r="BC39" s="27"/>
      <c r="BD39" s="27"/>
      <c r="BE39" s="27">
        <f t="shared" si="32"/>
        <v>0</v>
      </c>
      <c r="BF39" s="5">
        <f t="shared" si="22"/>
        <v>0</v>
      </c>
      <c r="BH39" s="19" t="s">
        <v>6</v>
      </c>
      <c r="BI39" s="19" t="s">
        <v>31</v>
      </c>
      <c r="BJ39" s="27"/>
      <c r="BK39" s="27"/>
      <c r="BL39" s="27"/>
      <c r="BM39" s="27">
        <f t="shared" si="33"/>
        <v>0</v>
      </c>
      <c r="BN39" s="5">
        <f t="shared" si="23"/>
        <v>0</v>
      </c>
      <c r="BP39" s="19" t="s">
        <v>6</v>
      </c>
      <c r="BQ39" s="19" t="s">
        <v>31</v>
      </c>
      <c r="BR39" s="27"/>
      <c r="BS39" s="27"/>
      <c r="BT39" s="27"/>
      <c r="BU39" s="27">
        <f t="shared" si="34"/>
        <v>0</v>
      </c>
      <c r="BV39" s="5">
        <f t="shared" si="24"/>
        <v>0</v>
      </c>
      <c r="BX39" s="19" t="s">
        <v>6</v>
      </c>
      <c r="BY39" s="19" t="s">
        <v>31</v>
      </c>
      <c r="BZ39" s="27"/>
      <c r="CA39" s="27"/>
      <c r="CB39" s="27"/>
      <c r="CC39" s="27">
        <f t="shared" si="35"/>
        <v>0</v>
      </c>
      <c r="CD39" s="5">
        <f t="shared" si="25"/>
        <v>0</v>
      </c>
      <c r="CF39" s="19" t="s">
        <v>6</v>
      </c>
      <c r="CG39" s="19" t="s">
        <v>31</v>
      </c>
      <c r="CH39" s="27"/>
      <c r="CI39" s="27"/>
      <c r="CJ39" s="27"/>
      <c r="CK39" s="27">
        <f t="shared" si="36"/>
        <v>0</v>
      </c>
      <c r="CL39" s="5">
        <f t="shared" si="26"/>
        <v>0</v>
      </c>
      <c r="CN39" s="19" t="s">
        <v>6</v>
      </c>
      <c r="CO39" s="19" t="s">
        <v>31</v>
      </c>
      <c r="CP39" s="27"/>
      <c r="CQ39" s="27"/>
      <c r="CR39" s="27"/>
      <c r="CS39" s="27">
        <f t="shared" si="37"/>
        <v>0</v>
      </c>
      <c r="CT39" s="5">
        <f t="shared" si="27"/>
        <v>0</v>
      </c>
    </row>
    <row r="40" spans="2:99" ht="15.75" customHeight="1">
      <c r="B40" s="13"/>
      <c r="C40" s="19" t="s">
        <v>7</v>
      </c>
      <c r="D40" s="19" t="s">
        <v>32</v>
      </c>
      <c r="E40" s="27">
        <f t="shared" si="0"/>
        <v>0</v>
      </c>
      <c r="F40" s="27">
        <f t="shared" si="1"/>
        <v>0</v>
      </c>
      <c r="G40" s="27">
        <f t="shared" si="38"/>
        <v>0</v>
      </c>
      <c r="H40" s="35" t="str">
        <f t="shared" si="16"/>
        <v/>
      </c>
      <c r="I40" s="36">
        <f t="shared" si="17"/>
        <v>0</v>
      </c>
      <c r="J40" s="35" t="str">
        <f t="shared" si="2"/>
        <v/>
      </c>
      <c r="L40" s="19" t="s">
        <v>7</v>
      </c>
      <c r="M40" s="19" t="s">
        <v>32</v>
      </c>
      <c r="N40" s="27"/>
      <c r="O40" s="27"/>
      <c r="P40" s="27"/>
      <c r="Q40" s="27">
        <f t="shared" si="3"/>
        <v>0</v>
      </c>
      <c r="R40" s="5">
        <f t="shared" si="4"/>
        <v>0</v>
      </c>
      <c r="T40" s="19" t="s">
        <v>7</v>
      </c>
      <c r="U40" s="19" t="s">
        <v>32</v>
      </c>
      <c r="V40" s="27"/>
      <c r="W40" s="27"/>
      <c r="X40" s="27"/>
      <c r="Y40" s="27">
        <f t="shared" si="28"/>
        <v>0</v>
      </c>
      <c r="Z40" s="5">
        <f t="shared" si="18"/>
        <v>0</v>
      </c>
      <c r="AB40" s="19" t="s">
        <v>7</v>
      </c>
      <c r="AC40" s="19" t="s">
        <v>32</v>
      </c>
      <c r="AD40" s="27"/>
      <c r="AE40" s="27"/>
      <c r="AF40" s="27"/>
      <c r="AG40" s="27">
        <f t="shared" si="29"/>
        <v>0</v>
      </c>
      <c r="AH40" s="5">
        <f t="shared" si="19"/>
        <v>0</v>
      </c>
      <c r="AJ40" s="19" t="s">
        <v>7</v>
      </c>
      <c r="AK40" s="19" t="s">
        <v>32</v>
      </c>
      <c r="AL40" s="27"/>
      <c r="AM40" s="27"/>
      <c r="AN40" s="27"/>
      <c r="AO40" s="27">
        <f t="shared" si="30"/>
        <v>0</v>
      </c>
      <c r="AP40" s="5">
        <f t="shared" si="20"/>
        <v>0</v>
      </c>
      <c r="AR40" s="19" t="s">
        <v>7</v>
      </c>
      <c r="AS40" s="19" t="s">
        <v>32</v>
      </c>
      <c r="AT40" s="27"/>
      <c r="AU40" s="27"/>
      <c r="AV40" s="27"/>
      <c r="AW40" s="27">
        <f t="shared" si="31"/>
        <v>0</v>
      </c>
      <c r="AX40" s="5">
        <f t="shared" si="21"/>
        <v>0</v>
      </c>
      <c r="AZ40" s="19" t="s">
        <v>7</v>
      </c>
      <c r="BA40" s="19" t="s">
        <v>32</v>
      </c>
      <c r="BB40" s="27"/>
      <c r="BC40" s="27"/>
      <c r="BD40" s="27"/>
      <c r="BE40" s="27">
        <f t="shared" si="32"/>
        <v>0</v>
      </c>
      <c r="BF40" s="5">
        <f t="shared" si="22"/>
        <v>0</v>
      </c>
      <c r="BH40" s="19" t="s">
        <v>7</v>
      </c>
      <c r="BI40" s="19" t="s">
        <v>32</v>
      </c>
      <c r="BJ40" s="27"/>
      <c r="BK40" s="27"/>
      <c r="BL40" s="27"/>
      <c r="BM40" s="27">
        <f t="shared" si="33"/>
        <v>0</v>
      </c>
      <c r="BN40" s="5">
        <f t="shared" si="23"/>
        <v>0</v>
      </c>
      <c r="BP40" s="19" t="s">
        <v>7</v>
      </c>
      <c r="BQ40" s="19" t="s">
        <v>32</v>
      </c>
      <c r="BR40" s="27"/>
      <c r="BS40" s="27"/>
      <c r="BT40" s="27"/>
      <c r="BU40" s="27">
        <f t="shared" si="34"/>
        <v>0</v>
      </c>
      <c r="BV40" s="5">
        <f t="shared" si="24"/>
        <v>0</v>
      </c>
      <c r="BX40" s="19" t="s">
        <v>7</v>
      </c>
      <c r="BY40" s="19" t="s">
        <v>32</v>
      </c>
      <c r="BZ40" s="27"/>
      <c r="CA40" s="27"/>
      <c r="CB40" s="27"/>
      <c r="CC40" s="27">
        <f t="shared" si="35"/>
        <v>0</v>
      </c>
      <c r="CD40" s="5">
        <f t="shared" si="25"/>
        <v>0</v>
      </c>
      <c r="CF40" s="19" t="s">
        <v>7</v>
      </c>
      <c r="CG40" s="19" t="s">
        <v>32</v>
      </c>
      <c r="CH40" s="27"/>
      <c r="CI40" s="27"/>
      <c r="CJ40" s="27"/>
      <c r="CK40" s="27">
        <f t="shared" si="36"/>
        <v>0</v>
      </c>
      <c r="CL40" s="5">
        <f t="shared" si="26"/>
        <v>0</v>
      </c>
      <c r="CN40" s="19" t="s">
        <v>7</v>
      </c>
      <c r="CO40" s="19" t="s">
        <v>32</v>
      </c>
      <c r="CP40" s="27"/>
      <c r="CQ40" s="27"/>
      <c r="CR40" s="27"/>
      <c r="CS40" s="27">
        <f t="shared" si="37"/>
        <v>0</v>
      </c>
      <c r="CT40" s="5">
        <f t="shared" si="27"/>
        <v>0</v>
      </c>
    </row>
    <row r="41" spans="2:99" ht="15" customHeight="1">
      <c r="B41" s="13"/>
      <c r="C41" s="1" t="s">
        <v>8</v>
      </c>
      <c r="D41" s="19" t="s">
        <v>33</v>
      </c>
      <c r="E41" s="27">
        <f t="shared" si="0"/>
        <v>0</v>
      </c>
      <c r="F41" s="27">
        <f t="shared" si="1"/>
        <v>0</v>
      </c>
      <c r="G41" s="27">
        <f t="shared" si="38"/>
        <v>0</v>
      </c>
      <c r="H41" s="35" t="str">
        <f t="shared" si="16"/>
        <v/>
      </c>
      <c r="I41" s="36">
        <f t="shared" si="17"/>
        <v>0</v>
      </c>
      <c r="J41" s="35" t="str">
        <f t="shared" si="2"/>
        <v/>
      </c>
      <c r="L41" s="1" t="s">
        <v>8</v>
      </c>
      <c r="M41" s="19" t="s">
        <v>33</v>
      </c>
      <c r="N41" s="27"/>
      <c r="O41" s="27"/>
      <c r="P41" s="27"/>
      <c r="Q41" s="27">
        <f t="shared" si="3"/>
        <v>0</v>
      </c>
      <c r="R41" s="5">
        <f t="shared" si="4"/>
        <v>0</v>
      </c>
      <c r="T41" s="1" t="s">
        <v>8</v>
      </c>
      <c r="U41" s="19" t="s">
        <v>33</v>
      </c>
      <c r="V41" s="27"/>
      <c r="W41" s="27"/>
      <c r="X41" s="27"/>
      <c r="Y41" s="27">
        <f t="shared" si="28"/>
        <v>0</v>
      </c>
      <c r="Z41" s="5">
        <f t="shared" si="18"/>
        <v>0</v>
      </c>
      <c r="AB41" s="1" t="s">
        <v>8</v>
      </c>
      <c r="AC41" s="19" t="s">
        <v>33</v>
      </c>
      <c r="AD41" s="27"/>
      <c r="AE41" s="27"/>
      <c r="AF41" s="27"/>
      <c r="AG41" s="27">
        <f t="shared" si="29"/>
        <v>0</v>
      </c>
      <c r="AH41" s="5">
        <f t="shared" si="19"/>
        <v>0</v>
      </c>
      <c r="AJ41" s="1" t="s">
        <v>8</v>
      </c>
      <c r="AK41" s="19" t="s">
        <v>33</v>
      </c>
      <c r="AL41" s="27"/>
      <c r="AM41" s="27"/>
      <c r="AN41" s="27"/>
      <c r="AO41" s="27">
        <f t="shared" si="30"/>
        <v>0</v>
      </c>
      <c r="AP41" s="5">
        <f t="shared" si="20"/>
        <v>0</v>
      </c>
      <c r="AR41" s="1" t="s">
        <v>8</v>
      </c>
      <c r="AS41" s="19" t="s">
        <v>33</v>
      </c>
      <c r="AT41" s="27"/>
      <c r="AU41" s="27"/>
      <c r="AV41" s="27"/>
      <c r="AW41" s="27">
        <f t="shared" si="31"/>
        <v>0</v>
      </c>
      <c r="AX41" s="5">
        <f t="shared" si="21"/>
        <v>0</v>
      </c>
      <c r="AZ41" s="1" t="s">
        <v>8</v>
      </c>
      <c r="BA41" s="19" t="s">
        <v>33</v>
      </c>
      <c r="BB41" s="27"/>
      <c r="BC41" s="27"/>
      <c r="BD41" s="27"/>
      <c r="BE41" s="27">
        <f t="shared" si="32"/>
        <v>0</v>
      </c>
      <c r="BF41" s="5">
        <f t="shared" si="22"/>
        <v>0</v>
      </c>
      <c r="BH41" s="1" t="s">
        <v>8</v>
      </c>
      <c r="BI41" s="19" t="s">
        <v>33</v>
      </c>
      <c r="BJ41" s="27"/>
      <c r="BK41" s="27"/>
      <c r="BL41" s="27"/>
      <c r="BM41" s="27">
        <f t="shared" si="33"/>
        <v>0</v>
      </c>
      <c r="BN41" s="5">
        <f t="shared" si="23"/>
        <v>0</v>
      </c>
      <c r="BP41" s="1" t="s">
        <v>8</v>
      </c>
      <c r="BQ41" s="19" t="s">
        <v>33</v>
      </c>
      <c r="BR41" s="27"/>
      <c r="BS41" s="27"/>
      <c r="BT41" s="27"/>
      <c r="BU41" s="27">
        <f t="shared" si="34"/>
        <v>0</v>
      </c>
      <c r="BV41" s="5">
        <f t="shared" si="24"/>
        <v>0</v>
      </c>
      <c r="BX41" s="1" t="s">
        <v>8</v>
      </c>
      <c r="BY41" s="19" t="s">
        <v>33</v>
      </c>
      <c r="BZ41" s="27"/>
      <c r="CA41" s="27"/>
      <c r="CB41" s="27"/>
      <c r="CC41" s="27">
        <f t="shared" si="35"/>
        <v>0</v>
      </c>
      <c r="CD41" s="5">
        <f t="shared" si="25"/>
        <v>0</v>
      </c>
      <c r="CF41" s="1" t="s">
        <v>8</v>
      </c>
      <c r="CG41" s="19" t="s">
        <v>33</v>
      </c>
      <c r="CH41" s="27"/>
      <c r="CI41" s="27"/>
      <c r="CJ41" s="27"/>
      <c r="CK41" s="27">
        <f t="shared" si="36"/>
        <v>0</v>
      </c>
      <c r="CL41" s="5">
        <f t="shared" si="26"/>
        <v>0</v>
      </c>
      <c r="CN41" s="1" t="s">
        <v>8</v>
      </c>
      <c r="CO41" s="19" t="s">
        <v>33</v>
      </c>
      <c r="CP41" s="27"/>
      <c r="CQ41" s="27"/>
      <c r="CR41" s="27"/>
      <c r="CS41" s="27">
        <f t="shared" si="37"/>
        <v>0</v>
      </c>
      <c r="CT41" s="5">
        <f t="shared" si="27"/>
        <v>0</v>
      </c>
    </row>
    <row r="42" spans="2:99" ht="15" customHeight="1">
      <c r="B42" s="13"/>
      <c r="C42" s="19" t="s">
        <v>9</v>
      </c>
      <c r="D42" s="19" t="s">
        <v>34</v>
      </c>
      <c r="E42" s="27">
        <f t="shared" si="0"/>
        <v>0</v>
      </c>
      <c r="F42" s="27">
        <f t="shared" si="1"/>
        <v>0</v>
      </c>
      <c r="G42" s="27">
        <f t="shared" si="38"/>
        <v>0</v>
      </c>
      <c r="H42" s="35" t="str">
        <f t="shared" si="16"/>
        <v/>
      </c>
      <c r="I42" s="36">
        <f t="shared" si="17"/>
        <v>0</v>
      </c>
      <c r="J42" s="35" t="str">
        <f t="shared" si="2"/>
        <v/>
      </c>
      <c r="L42" s="19" t="s">
        <v>9</v>
      </c>
      <c r="M42" s="19" t="s">
        <v>34</v>
      </c>
      <c r="N42" s="27"/>
      <c r="O42" s="27"/>
      <c r="P42" s="27"/>
      <c r="Q42" s="27">
        <f t="shared" si="3"/>
        <v>0</v>
      </c>
      <c r="R42" s="5">
        <f t="shared" si="4"/>
        <v>0</v>
      </c>
      <c r="T42" s="19" t="s">
        <v>9</v>
      </c>
      <c r="U42" s="19" t="s">
        <v>34</v>
      </c>
      <c r="V42" s="27"/>
      <c r="W42" s="27"/>
      <c r="X42" s="27"/>
      <c r="Y42" s="27">
        <f t="shared" si="28"/>
        <v>0</v>
      </c>
      <c r="Z42" s="5">
        <f t="shared" si="18"/>
        <v>0</v>
      </c>
      <c r="AB42" s="19" t="s">
        <v>9</v>
      </c>
      <c r="AC42" s="19" t="s">
        <v>34</v>
      </c>
      <c r="AD42" s="27"/>
      <c r="AE42" s="27"/>
      <c r="AF42" s="27"/>
      <c r="AG42" s="27">
        <f t="shared" si="29"/>
        <v>0</v>
      </c>
      <c r="AH42" s="5">
        <f t="shared" si="19"/>
        <v>0</v>
      </c>
      <c r="AJ42" s="19" t="s">
        <v>9</v>
      </c>
      <c r="AK42" s="19" t="s">
        <v>34</v>
      </c>
      <c r="AL42" s="27"/>
      <c r="AM42" s="27"/>
      <c r="AN42" s="27"/>
      <c r="AO42" s="27">
        <f t="shared" si="30"/>
        <v>0</v>
      </c>
      <c r="AP42" s="5">
        <f t="shared" si="20"/>
        <v>0</v>
      </c>
      <c r="AR42" s="19" t="s">
        <v>9</v>
      </c>
      <c r="AS42" s="19" t="s">
        <v>34</v>
      </c>
      <c r="AT42" s="27"/>
      <c r="AU42" s="27"/>
      <c r="AV42" s="27"/>
      <c r="AW42" s="27">
        <f t="shared" si="31"/>
        <v>0</v>
      </c>
      <c r="AX42" s="5">
        <f t="shared" si="21"/>
        <v>0</v>
      </c>
      <c r="AZ42" s="19" t="s">
        <v>9</v>
      </c>
      <c r="BA42" s="19" t="s">
        <v>34</v>
      </c>
      <c r="BB42" s="27"/>
      <c r="BC42" s="27"/>
      <c r="BD42" s="27"/>
      <c r="BE42" s="27">
        <f t="shared" si="32"/>
        <v>0</v>
      </c>
      <c r="BF42" s="5">
        <f t="shared" si="22"/>
        <v>0</v>
      </c>
      <c r="BH42" s="19" t="s">
        <v>9</v>
      </c>
      <c r="BI42" s="19" t="s">
        <v>34</v>
      </c>
      <c r="BJ42" s="27"/>
      <c r="BK42" s="27"/>
      <c r="BL42" s="27"/>
      <c r="BM42" s="27">
        <f t="shared" si="33"/>
        <v>0</v>
      </c>
      <c r="BN42" s="5">
        <f t="shared" si="23"/>
        <v>0</v>
      </c>
      <c r="BP42" s="19" t="s">
        <v>9</v>
      </c>
      <c r="BQ42" s="19" t="s">
        <v>34</v>
      </c>
      <c r="BR42" s="27"/>
      <c r="BS42" s="27"/>
      <c r="BT42" s="27"/>
      <c r="BU42" s="27">
        <f t="shared" si="34"/>
        <v>0</v>
      </c>
      <c r="BV42" s="5">
        <f t="shared" si="24"/>
        <v>0</v>
      </c>
      <c r="BX42" s="19" t="s">
        <v>9</v>
      </c>
      <c r="BY42" s="19" t="s">
        <v>34</v>
      </c>
      <c r="BZ42" s="27"/>
      <c r="CA42" s="27"/>
      <c r="CB42" s="27"/>
      <c r="CC42" s="27">
        <f t="shared" si="35"/>
        <v>0</v>
      </c>
      <c r="CD42" s="5">
        <f t="shared" si="25"/>
        <v>0</v>
      </c>
      <c r="CF42" s="19" t="s">
        <v>9</v>
      </c>
      <c r="CG42" s="19" t="s">
        <v>34</v>
      </c>
      <c r="CH42" s="27"/>
      <c r="CI42" s="27"/>
      <c r="CJ42" s="27"/>
      <c r="CK42" s="27">
        <f t="shared" si="36"/>
        <v>0</v>
      </c>
      <c r="CL42" s="5">
        <f t="shared" si="26"/>
        <v>0</v>
      </c>
      <c r="CN42" s="19" t="s">
        <v>9</v>
      </c>
      <c r="CO42" s="19" t="s">
        <v>34</v>
      </c>
      <c r="CP42" s="27"/>
      <c r="CQ42" s="27"/>
      <c r="CR42" s="27"/>
      <c r="CS42" s="27">
        <f t="shared" si="37"/>
        <v>0</v>
      </c>
      <c r="CT42" s="5">
        <f t="shared" si="27"/>
        <v>0</v>
      </c>
    </row>
    <row r="43" spans="2:99" ht="15.75" customHeight="1">
      <c r="B43" s="24"/>
      <c r="C43" s="19">
        <v>30</v>
      </c>
      <c r="D43" s="19" t="s">
        <v>46</v>
      </c>
      <c r="E43" s="19">
        <f>SUM(N42+V42+AD42+AL42+AT42+BB42+BJ42)</f>
        <v>0</v>
      </c>
      <c r="F43" s="19">
        <f>SUM(P42)+X42+AF42+AN42+AV42+BD42+BL42</f>
        <v>0</v>
      </c>
      <c r="G43" s="19">
        <f t="shared" si="38"/>
        <v>0</v>
      </c>
      <c r="H43" s="35" t="str">
        <f t="shared" si="16"/>
        <v/>
      </c>
      <c r="I43" s="36">
        <f t="shared" si="17"/>
        <v>0</v>
      </c>
      <c r="J43" s="35" t="str">
        <f>IF(F43=0,"",MAX(R43,Z43,AH43,AP43,AX43,BF43,BN43,BV43,CD43,CL43,CT43,DB43,DJ43,DR43,DZ43))</f>
        <v/>
      </c>
      <c r="K43" s="24"/>
      <c r="L43" s="19"/>
      <c r="M43" s="19"/>
      <c r="N43" s="27"/>
      <c r="O43" s="27"/>
      <c r="P43" s="27"/>
      <c r="Q43" s="27"/>
      <c r="R43" s="2"/>
      <c r="S43" s="24"/>
      <c r="T43" s="19"/>
      <c r="U43" s="19"/>
      <c r="V43" s="27"/>
      <c r="W43" s="27"/>
      <c r="X43" s="27"/>
      <c r="Y43" s="27"/>
      <c r="Z43" s="5"/>
      <c r="AA43" s="24"/>
      <c r="AB43" s="19">
        <v>30</v>
      </c>
      <c r="AC43" s="19" t="s">
        <v>61</v>
      </c>
      <c r="AD43" s="27"/>
      <c r="AE43" s="27"/>
      <c r="AF43" s="27"/>
      <c r="AG43" s="27">
        <f t="shared" si="29"/>
        <v>0</v>
      </c>
      <c r="AH43" s="31">
        <f t="shared" si="19"/>
        <v>0</v>
      </c>
      <c r="AI43" s="24"/>
      <c r="AJ43" s="26">
        <v>30</v>
      </c>
      <c r="AK43" s="19" t="s">
        <v>50</v>
      </c>
      <c r="AL43" s="27"/>
      <c r="AM43" s="27"/>
      <c r="AN43" s="27"/>
      <c r="AO43" s="27">
        <f t="shared" si="30"/>
        <v>0</v>
      </c>
      <c r="AP43" s="31">
        <f t="shared" si="20"/>
        <v>0</v>
      </c>
      <c r="AQ43" s="24"/>
      <c r="AR43" s="26">
        <v>30</v>
      </c>
      <c r="AS43" s="19" t="s">
        <v>50</v>
      </c>
      <c r="AT43" s="27"/>
      <c r="AU43" s="27"/>
      <c r="AV43" s="27"/>
      <c r="AW43" s="27">
        <f t="shared" si="31"/>
        <v>0</v>
      </c>
      <c r="AX43" s="5">
        <f t="shared" si="21"/>
        <v>0</v>
      </c>
      <c r="AY43" s="24"/>
      <c r="AZ43" s="26">
        <v>30</v>
      </c>
      <c r="BA43" s="19" t="s">
        <v>50</v>
      </c>
      <c r="BB43" s="27"/>
      <c r="BC43" s="27"/>
      <c r="BD43" s="27"/>
      <c r="BE43" s="27">
        <f t="shared" si="32"/>
        <v>0</v>
      </c>
      <c r="BF43" s="5">
        <f t="shared" si="22"/>
        <v>0</v>
      </c>
      <c r="BG43" s="24"/>
      <c r="BH43" s="26">
        <v>30</v>
      </c>
      <c r="BI43" s="19" t="s">
        <v>50</v>
      </c>
      <c r="BJ43" s="27"/>
      <c r="BK43" s="27"/>
      <c r="BL43" s="27"/>
      <c r="BM43" s="27">
        <f t="shared" si="33"/>
        <v>0</v>
      </c>
      <c r="BN43" s="5">
        <f t="shared" si="23"/>
        <v>0</v>
      </c>
      <c r="BO43" s="24"/>
      <c r="BP43" s="26">
        <v>30</v>
      </c>
      <c r="BQ43" s="19" t="s">
        <v>50</v>
      </c>
      <c r="BR43" s="27"/>
      <c r="BS43" s="27"/>
      <c r="BT43" s="27"/>
      <c r="BU43" s="27">
        <f t="shared" si="34"/>
        <v>0</v>
      </c>
      <c r="BV43" s="5">
        <f t="shared" si="24"/>
        <v>0</v>
      </c>
      <c r="BW43" s="24"/>
      <c r="BX43" s="26">
        <v>30</v>
      </c>
      <c r="BY43" s="19" t="s">
        <v>50</v>
      </c>
      <c r="BZ43" s="27"/>
      <c r="CA43" s="27"/>
      <c r="CB43" s="27"/>
      <c r="CC43" s="27">
        <f t="shared" si="35"/>
        <v>0</v>
      </c>
      <c r="CD43" s="5">
        <f t="shared" si="25"/>
        <v>0</v>
      </c>
      <c r="CE43" s="24"/>
      <c r="CF43" s="26">
        <v>30</v>
      </c>
      <c r="CG43" s="19" t="s">
        <v>50</v>
      </c>
      <c r="CH43" s="27"/>
      <c r="CI43" s="27"/>
      <c r="CJ43" s="27"/>
      <c r="CK43" s="27">
        <f t="shared" si="36"/>
        <v>0</v>
      </c>
      <c r="CL43" s="5">
        <f t="shared" si="26"/>
        <v>0</v>
      </c>
      <c r="CM43" s="24"/>
      <c r="CN43" s="26">
        <v>30</v>
      </c>
      <c r="CO43" s="19" t="s">
        <v>50</v>
      </c>
      <c r="CP43" s="27"/>
      <c r="CQ43" s="27"/>
      <c r="CR43" s="27"/>
      <c r="CS43" s="27">
        <f t="shared" si="37"/>
        <v>0</v>
      </c>
      <c r="CT43" s="5">
        <f t="shared" si="27"/>
        <v>0</v>
      </c>
      <c r="CU43" s="24"/>
    </row>
    <row r="44" spans="2:99">
      <c r="B44" s="13"/>
      <c r="C44" s="32"/>
      <c r="D44" s="13"/>
      <c r="E44" s="28"/>
      <c r="F44" s="28"/>
      <c r="G44" s="28"/>
      <c r="H44" s="39"/>
      <c r="I44" s="37"/>
      <c r="J44" s="39"/>
      <c r="R44" s="25"/>
      <c r="Z44" s="25"/>
      <c r="AH44" s="25"/>
      <c r="AP44" s="25"/>
      <c r="AX44" s="25"/>
      <c r="BF44" s="25"/>
      <c r="BN44" s="25"/>
      <c r="BV44" s="25"/>
      <c r="CD44" s="25"/>
      <c r="CL44" s="25"/>
      <c r="CT44" s="25"/>
    </row>
    <row r="45" spans="2:99">
      <c r="B45" s="13"/>
      <c r="C45" s="66" t="s">
        <v>35</v>
      </c>
      <c r="D45" s="67"/>
      <c r="E45" s="29">
        <f>SUM(E10:E43)</f>
        <v>0</v>
      </c>
      <c r="F45" s="29">
        <f>SUM(F10:F43)</f>
        <v>0</v>
      </c>
      <c r="G45" s="29">
        <f>SUM(G10:G43)</f>
        <v>0</v>
      </c>
      <c r="H45" s="40"/>
      <c r="I45" s="11">
        <f t="shared" ref="I45" si="39">IF(E45=0,0,E45/F45-1)</f>
        <v>0</v>
      </c>
      <c r="J45" s="40"/>
      <c r="L45" s="19" t="s">
        <v>35</v>
      </c>
      <c r="M45" s="19"/>
      <c r="N45" s="30">
        <f>SUM(N10:N43)</f>
        <v>0</v>
      </c>
      <c r="O45" s="30">
        <f t="shared" ref="O45" si="40">SUM(O10:O42)</f>
        <v>0</v>
      </c>
      <c r="P45" s="30">
        <f>SUM(P10:P43)</f>
        <v>0</v>
      </c>
      <c r="Q45" s="30">
        <f>SUM(Q10:Q43)</f>
        <v>0</v>
      </c>
      <c r="R45" s="2">
        <f t="shared" ref="R45" si="41">IF(N45=0,0,N45/P45-1)</f>
        <v>0</v>
      </c>
      <c r="T45" s="19" t="s">
        <v>35</v>
      </c>
      <c r="U45" s="19"/>
      <c r="V45" s="30">
        <f>SUM(V10:V43)</f>
        <v>0</v>
      </c>
      <c r="W45" s="30">
        <f t="shared" ref="W45" si="42">SUM(W10:W42)</f>
        <v>0</v>
      </c>
      <c r="X45" s="30">
        <f>SUM(X10:X43)</f>
        <v>0</v>
      </c>
      <c r="Y45" s="30">
        <f>SUM(Y10:Y43)</f>
        <v>0</v>
      </c>
      <c r="Z45" s="2">
        <f t="shared" ref="Z45" si="43">IF(V45=0,0,V45/X45-1)</f>
        <v>0</v>
      </c>
      <c r="AB45" s="19" t="s">
        <v>35</v>
      </c>
      <c r="AC45" s="19"/>
      <c r="AD45" s="30">
        <f>SUM(AD10:AD43)</f>
        <v>0</v>
      </c>
      <c r="AE45" s="30">
        <f t="shared" ref="AE45" si="44">SUM(AE10:AE42)</f>
        <v>0</v>
      </c>
      <c r="AF45" s="30">
        <f>SUM(AF10:AF43)</f>
        <v>0</v>
      </c>
      <c r="AG45" s="30">
        <f>SUM(AG10:AG43)</f>
        <v>0</v>
      </c>
      <c r="AH45" s="2">
        <f t="shared" ref="AH45" si="45">IF(AD45=0,0,AD45/AF45-1)</f>
        <v>0</v>
      </c>
      <c r="AJ45" s="19" t="s">
        <v>35</v>
      </c>
      <c r="AK45" s="19"/>
      <c r="AL45" s="30">
        <f>SUM(AL10:AL43)</f>
        <v>0</v>
      </c>
      <c r="AM45" s="30">
        <f t="shared" ref="AM45" si="46">SUM(AM10:AM42)</f>
        <v>0</v>
      </c>
      <c r="AN45" s="30">
        <f>SUM(AN10:AN43)</f>
        <v>0</v>
      </c>
      <c r="AO45" s="30">
        <f>SUM(AO10:AO43)</f>
        <v>0</v>
      </c>
      <c r="AP45" s="2">
        <f t="shared" ref="AP45" si="47">IF(AL45=0,0,AL45/AN45-1)</f>
        <v>0</v>
      </c>
      <c r="AR45" s="19" t="s">
        <v>35</v>
      </c>
      <c r="AS45" s="19"/>
      <c r="AT45" s="30">
        <f>SUM(AT10:AT43)</f>
        <v>0</v>
      </c>
      <c r="AU45" s="30">
        <f t="shared" ref="AU45" si="48">SUM(AU10:AU42)</f>
        <v>0</v>
      </c>
      <c r="AV45" s="30">
        <f>SUM(AV10:AV43)</f>
        <v>0</v>
      </c>
      <c r="AW45" s="30">
        <f>SUM(AW10:AW43)</f>
        <v>0</v>
      </c>
      <c r="AX45" s="2">
        <f t="shared" ref="AX45" si="49">IF(AT45=0,0,AT45/AV45-1)</f>
        <v>0</v>
      </c>
      <c r="AZ45" s="19" t="s">
        <v>35</v>
      </c>
      <c r="BA45" s="19"/>
      <c r="BB45" s="30">
        <f>SUM(BB10:BB43)</f>
        <v>0</v>
      </c>
      <c r="BC45" s="30">
        <f t="shared" ref="BC45" si="50">SUM(BC10:BC42)</f>
        <v>0</v>
      </c>
      <c r="BD45" s="30">
        <f>SUM(BD10:BD43)</f>
        <v>0</v>
      </c>
      <c r="BE45" s="30">
        <f>SUM(BE10:BE43)</f>
        <v>0</v>
      </c>
      <c r="BF45" s="2">
        <f t="shared" ref="BF45" si="51">IF(BB45=0,0,BB45/BD45-1)</f>
        <v>0</v>
      </c>
      <c r="BH45" s="19" t="s">
        <v>35</v>
      </c>
      <c r="BI45" s="19"/>
      <c r="BJ45" s="30">
        <f>SUM(BJ10:BJ43)</f>
        <v>0</v>
      </c>
      <c r="BK45" s="30">
        <f t="shared" ref="BK45" si="52">SUM(BK10:BK42)</f>
        <v>0</v>
      </c>
      <c r="BL45" s="30">
        <f>SUM(BL10:BL43)</f>
        <v>0</v>
      </c>
      <c r="BM45" s="30">
        <f>SUM(BM10:BM43)</f>
        <v>0</v>
      </c>
      <c r="BN45" s="2">
        <f t="shared" ref="BN45" si="53">IF(BJ45=0,0,BJ45/BL45-1)</f>
        <v>0</v>
      </c>
      <c r="BP45" s="19" t="s">
        <v>35</v>
      </c>
      <c r="BQ45" s="27"/>
      <c r="BR45" s="30">
        <f>SUM(BR10:BR43)</f>
        <v>0</v>
      </c>
      <c r="BS45" s="30">
        <f t="shared" ref="BS45" si="54">SUM(BS10:BS42)</f>
        <v>0</v>
      </c>
      <c r="BT45" s="30">
        <f>SUM(BT10:BT43)</f>
        <v>0</v>
      </c>
      <c r="BU45" s="30">
        <f>SUM(BU10:BU43)</f>
        <v>0</v>
      </c>
      <c r="BV45" s="2">
        <f t="shared" ref="BV45" si="55">IF(BR45=0,0,BR45/BT45-1)</f>
        <v>0</v>
      </c>
      <c r="BX45" s="19" t="s">
        <v>35</v>
      </c>
      <c r="BY45" s="19"/>
      <c r="BZ45" s="30">
        <f>SUM(BZ10:BZ43)</f>
        <v>0</v>
      </c>
      <c r="CA45" s="30">
        <f t="shared" ref="CA45" si="56">SUM(CA10:CA42)</f>
        <v>0</v>
      </c>
      <c r="CB45" s="30">
        <f>SUM(CB10:CB43)</f>
        <v>0</v>
      </c>
      <c r="CC45" s="30">
        <f>SUM(CC10:CC43)</f>
        <v>0</v>
      </c>
      <c r="CD45" s="2">
        <f t="shared" ref="CD45" si="57">IF(BZ45=0,0,BZ45/CB45-1)</f>
        <v>0</v>
      </c>
      <c r="CF45" s="19" t="s">
        <v>35</v>
      </c>
      <c r="CG45" s="19"/>
      <c r="CH45" s="30">
        <f>SUM(CH10:CH43)</f>
        <v>0</v>
      </c>
      <c r="CI45" s="30">
        <f t="shared" ref="CI45" si="58">SUM(CI10:CI42)</f>
        <v>0</v>
      </c>
      <c r="CJ45" s="30">
        <f>SUM(CJ10:CJ43)</f>
        <v>0</v>
      </c>
      <c r="CK45" s="30">
        <f>SUM(CK10:CK43)</f>
        <v>0</v>
      </c>
      <c r="CL45" s="2">
        <f t="shared" ref="CL45" si="59">IF(CH45=0,0,CH45/CJ45-1)</f>
        <v>0</v>
      </c>
      <c r="CN45" s="19" t="s">
        <v>35</v>
      </c>
      <c r="CO45" s="19"/>
      <c r="CP45" s="30">
        <f>SUM(CP10:CP43)</f>
        <v>0</v>
      </c>
      <c r="CQ45" s="30">
        <f t="shared" ref="CQ45" si="60">SUM(CQ10:CQ42)</f>
        <v>0</v>
      </c>
      <c r="CR45" s="30">
        <f>SUM(CR10:CR43)</f>
        <v>0</v>
      </c>
      <c r="CS45" s="30">
        <f>SUM(CS10:CS43)</f>
        <v>0</v>
      </c>
      <c r="CT45" s="2">
        <f t="shared" ref="CT45" si="61">IF(CP45=0,0,CP45/CR45-1)</f>
        <v>0</v>
      </c>
    </row>
    <row r="46" spans="2:99" ht="15" customHeight="1" thickBot="1"/>
    <row r="47" spans="2:99" ht="15.75" customHeight="1">
      <c r="C47" s="53"/>
      <c r="D47" s="54"/>
      <c r="E47" s="54"/>
      <c r="F47" s="54"/>
      <c r="G47" s="54"/>
      <c r="H47" s="54"/>
      <c r="I47" s="54"/>
      <c r="J47" s="55"/>
    </row>
    <row r="48" spans="2:99" ht="15.75" customHeight="1">
      <c r="C48" s="56"/>
      <c r="D48" s="57"/>
      <c r="E48" s="57"/>
      <c r="F48" s="57"/>
      <c r="G48" s="57"/>
      <c r="H48" s="57"/>
      <c r="I48" s="57"/>
      <c r="J48" s="58"/>
    </row>
    <row r="49" spans="3:98" ht="15.75" thickBot="1">
      <c r="C49" s="59"/>
      <c r="D49" s="60"/>
      <c r="E49" s="60"/>
      <c r="F49" s="60"/>
      <c r="G49" s="60"/>
      <c r="H49" s="60"/>
      <c r="I49" s="60"/>
      <c r="J49" s="61"/>
      <c r="AZ49" s="6"/>
      <c r="BA49" s="6"/>
      <c r="BB49" s="6"/>
    </row>
    <row r="50" spans="3:98">
      <c r="AZ50" s="6"/>
      <c r="BA50" s="6"/>
      <c r="BB50" s="6"/>
    </row>
    <row r="51" spans="3:98">
      <c r="C51" s="62" t="s">
        <v>47</v>
      </c>
      <c r="D51" s="62"/>
      <c r="E51" s="62"/>
      <c r="F51" s="62"/>
      <c r="G51" s="62"/>
      <c r="H51" s="62"/>
      <c r="I51" s="62"/>
      <c r="J51" s="62"/>
      <c r="L51" s="63"/>
      <c r="M51" s="64"/>
      <c r="N51" s="64"/>
      <c r="O51" s="64"/>
      <c r="P51" s="65"/>
      <c r="Q51" s="12"/>
      <c r="R51" s="18" t="str">
        <f>IF(N59&gt;0,"OK","non rempli")</f>
        <v>OK</v>
      </c>
      <c r="T51" s="63"/>
      <c r="U51" s="64"/>
      <c r="V51" s="64"/>
      <c r="W51" s="64"/>
      <c r="X51" s="65"/>
      <c r="Y51" s="12"/>
      <c r="Z51" s="18" t="str">
        <f>IF(V59&gt;0,"OK","non rempli")</f>
        <v>OK</v>
      </c>
      <c r="AB51" s="63"/>
      <c r="AC51" s="64"/>
      <c r="AD51" s="64"/>
      <c r="AE51" s="64"/>
      <c r="AF51" s="65"/>
      <c r="AG51" s="12"/>
      <c r="AH51" s="18" t="str">
        <f>IF(AD59&gt;0,"OK","non rempli")</f>
        <v>OK</v>
      </c>
      <c r="AJ51" s="63"/>
      <c r="AK51" s="64"/>
      <c r="AL51" s="64"/>
      <c r="AM51" s="64"/>
      <c r="AN51" s="65"/>
      <c r="AO51" s="12"/>
      <c r="AP51" s="18" t="str">
        <f>IF(AL59&gt;0,"OK","non rempli")</f>
        <v>non rempli</v>
      </c>
      <c r="AR51" s="63"/>
      <c r="AS51" s="64"/>
      <c r="AT51" s="64"/>
      <c r="AU51" s="64"/>
      <c r="AV51" s="65"/>
      <c r="AW51" s="12"/>
      <c r="AX51" s="18" t="str">
        <f>IF(AT59&gt;0,"OK","non rempli")</f>
        <v>non rempli</v>
      </c>
      <c r="AZ51" s="63"/>
      <c r="BA51" s="64"/>
      <c r="BB51" s="64"/>
      <c r="BC51" s="64"/>
      <c r="BD51" s="65"/>
      <c r="BE51" s="12"/>
      <c r="BF51" s="18" t="str">
        <f>IF(BB59&gt;0,"OK","non rempli")</f>
        <v>non rempli</v>
      </c>
      <c r="BH51" s="63"/>
      <c r="BI51" s="64"/>
      <c r="BJ51" s="64"/>
      <c r="BK51" s="64"/>
      <c r="BL51" s="65"/>
      <c r="BM51" s="12"/>
      <c r="BN51" s="18" t="str">
        <f>IF(BJ59&gt;0,"OK","non rempli")</f>
        <v>non rempli</v>
      </c>
      <c r="BP51" s="63"/>
      <c r="BQ51" s="64"/>
      <c r="BR51" s="64"/>
      <c r="BS51" s="64"/>
      <c r="BT51" s="65"/>
      <c r="BU51" s="12"/>
      <c r="BV51" s="18" t="str">
        <f>IF(BR59&gt;0,"OK","non rempli")</f>
        <v>non rempli</v>
      </c>
      <c r="BX51" s="63"/>
      <c r="BY51" s="64"/>
      <c r="BZ51" s="64"/>
      <c r="CA51" s="64"/>
      <c r="CB51" s="65"/>
      <c r="CC51" s="12"/>
      <c r="CD51" s="18" t="str">
        <f>IF(BZ59&gt;0,"OK","non rempli")</f>
        <v>non rempli</v>
      </c>
      <c r="CF51" s="63"/>
      <c r="CG51" s="64"/>
      <c r="CH51" s="64"/>
      <c r="CI51" s="64"/>
      <c r="CJ51" s="65"/>
      <c r="CK51" s="12"/>
      <c r="CL51" s="18" t="str">
        <f>IF(CH59&gt;0,"OK","non rempli")</f>
        <v>non rempli</v>
      </c>
      <c r="CN51" s="63"/>
      <c r="CO51" s="64"/>
      <c r="CP51" s="64"/>
      <c r="CQ51" s="64"/>
      <c r="CR51" s="65"/>
      <c r="CS51" s="12"/>
      <c r="CT51" s="18" t="str">
        <f>IF(CP59&gt;0,"OK","non rempli")</f>
        <v>non rempli</v>
      </c>
    </row>
    <row r="52" spans="3:98">
      <c r="C52" s="21" t="s">
        <v>5</v>
      </c>
      <c r="D52" s="20" t="s">
        <v>1</v>
      </c>
      <c r="E52" s="20" t="s">
        <v>0</v>
      </c>
      <c r="F52" s="20" t="s">
        <v>45</v>
      </c>
      <c r="G52" s="20" t="s">
        <v>38</v>
      </c>
      <c r="H52" s="20" t="s">
        <v>43</v>
      </c>
      <c r="I52" s="20" t="s">
        <v>36</v>
      </c>
      <c r="J52" s="20" t="s">
        <v>44</v>
      </c>
      <c r="L52" s="22" t="s">
        <v>5</v>
      </c>
      <c r="M52" s="23" t="s">
        <v>1</v>
      </c>
      <c r="N52" s="23" t="s">
        <v>0</v>
      </c>
      <c r="O52" s="23" t="s">
        <v>2</v>
      </c>
      <c r="P52" s="23" t="s">
        <v>3</v>
      </c>
      <c r="Q52" s="23" t="s">
        <v>4</v>
      </c>
      <c r="R52" s="23" t="s">
        <v>36</v>
      </c>
      <c r="T52" s="22" t="s">
        <v>5</v>
      </c>
      <c r="U52" s="23" t="s">
        <v>1</v>
      </c>
      <c r="V52" s="23" t="s">
        <v>0</v>
      </c>
      <c r="W52" s="23" t="s">
        <v>2</v>
      </c>
      <c r="X52" s="23" t="s">
        <v>3</v>
      </c>
      <c r="Y52" s="23" t="s">
        <v>4</v>
      </c>
      <c r="Z52" s="23" t="s">
        <v>36</v>
      </c>
      <c r="AB52" s="22" t="s">
        <v>5</v>
      </c>
      <c r="AC52" s="23" t="s">
        <v>1</v>
      </c>
      <c r="AD52" s="23" t="s">
        <v>0</v>
      </c>
      <c r="AE52" s="23" t="s">
        <v>2</v>
      </c>
      <c r="AF52" s="23" t="s">
        <v>3</v>
      </c>
      <c r="AG52" s="23" t="s">
        <v>4</v>
      </c>
      <c r="AH52" s="23" t="s">
        <v>36</v>
      </c>
      <c r="AJ52" s="22" t="s">
        <v>5</v>
      </c>
      <c r="AK52" s="23" t="s">
        <v>1</v>
      </c>
      <c r="AL52" s="23" t="s">
        <v>0</v>
      </c>
      <c r="AM52" s="23" t="s">
        <v>2</v>
      </c>
      <c r="AN52" s="23" t="s">
        <v>3</v>
      </c>
      <c r="AO52" s="23" t="s">
        <v>4</v>
      </c>
      <c r="AP52" s="23" t="s">
        <v>36</v>
      </c>
      <c r="AR52" s="22" t="s">
        <v>5</v>
      </c>
      <c r="AS52" s="23" t="s">
        <v>1</v>
      </c>
      <c r="AT52" s="23" t="s">
        <v>0</v>
      </c>
      <c r="AU52" s="23" t="s">
        <v>2</v>
      </c>
      <c r="AV52" s="23" t="s">
        <v>3</v>
      </c>
      <c r="AW52" s="23" t="s">
        <v>4</v>
      </c>
      <c r="AX52" s="23" t="s">
        <v>36</v>
      </c>
      <c r="AZ52" s="22" t="s">
        <v>5</v>
      </c>
      <c r="BA52" s="23" t="s">
        <v>1</v>
      </c>
      <c r="BB52" s="23" t="s">
        <v>0</v>
      </c>
      <c r="BC52" s="23" t="s">
        <v>2</v>
      </c>
      <c r="BD52" s="23" t="s">
        <v>3</v>
      </c>
      <c r="BE52" s="23" t="s">
        <v>4</v>
      </c>
      <c r="BF52" s="23" t="s">
        <v>36</v>
      </c>
      <c r="BH52" s="22" t="s">
        <v>5</v>
      </c>
      <c r="BI52" s="23" t="s">
        <v>1</v>
      </c>
      <c r="BJ52" s="23" t="s">
        <v>0</v>
      </c>
      <c r="BK52" s="23" t="s">
        <v>2</v>
      </c>
      <c r="BL52" s="23" t="s">
        <v>3</v>
      </c>
      <c r="BM52" s="23" t="s">
        <v>4</v>
      </c>
      <c r="BN52" s="23" t="s">
        <v>36</v>
      </c>
      <c r="BP52" s="22" t="s">
        <v>5</v>
      </c>
      <c r="BQ52" s="23" t="s">
        <v>1</v>
      </c>
      <c r="BR52" s="23" t="s">
        <v>0</v>
      </c>
      <c r="BS52" s="23" t="s">
        <v>2</v>
      </c>
      <c r="BT52" s="23" t="s">
        <v>3</v>
      </c>
      <c r="BU52" s="23" t="s">
        <v>4</v>
      </c>
      <c r="BV52" s="23" t="s">
        <v>36</v>
      </c>
      <c r="BX52" s="22" t="s">
        <v>5</v>
      </c>
      <c r="BY52" s="23" t="s">
        <v>1</v>
      </c>
      <c r="BZ52" s="23" t="s">
        <v>0</v>
      </c>
      <c r="CA52" s="23" t="s">
        <v>2</v>
      </c>
      <c r="CB52" s="23" t="s">
        <v>3</v>
      </c>
      <c r="CC52" s="23" t="s">
        <v>4</v>
      </c>
      <c r="CD52" s="23" t="s">
        <v>36</v>
      </c>
      <c r="CF52" s="22" t="s">
        <v>5</v>
      </c>
      <c r="CG52" s="23" t="s">
        <v>1</v>
      </c>
      <c r="CH52" s="23" t="s">
        <v>0</v>
      </c>
      <c r="CI52" s="23" t="s">
        <v>2</v>
      </c>
      <c r="CJ52" s="23" t="s">
        <v>3</v>
      </c>
      <c r="CK52" s="23" t="s">
        <v>4</v>
      </c>
      <c r="CL52" s="23" t="s">
        <v>36</v>
      </c>
      <c r="CN52" s="22" t="s">
        <v>5</v>
      </c>
      <c r="CO52" s="23" t="s">
        <v>1</v>
      </c>
      <c r="CP52" s="23" t="s">
        <v>0</v>
      </c>
      <c r="CQ52" s="23" t="s">
        <v>2</v>
      </c>
      <c r="CR52" s="23" t="s">
        <v>3</v>
      </c>
      <c r="CS52" s="23" t="s">
        <v>4</v>
      </c>
      <c r="CT52" s="23" t="s">
        <v>36</v>
      </c>
    </row>
    <row r="53" spans="3:98">
      <c r="C53" s="7" t="s">
        <v>39</v>
      </c>
      <c r="D53" s="8" t="s">
        <v>41</v>
      </c>
      <c r="E53" s="27">
        <f t="shared" ref="E53:E85" si="62">SUM(N53+V53+AD53+AL53+AT53+BB53+BJ53)</f>
        <v>7</v>
      </c>
      <c r="F53" s="27">
        <f t="shared" ref="F53:F85" si="63">SUM(P53)+X53+AF53+AN53+AV53+BD53+BL53</f>
        <v>10</v>
      </c>
      <c r="G53" s="27">
        <f>E53-F53</f>
        <v>-3</v>
      </c>
      <c r="H53" s="35">
        <f>IF(F53=0,"",MIN(R53,Z53,AH53,AP53,AX53,BF53,BN53,BV53,CD53,CL53,CT53,DB53,DJ53,DR53,DZ53))</f>
        <v>-0.33333333333333337</v>
      </c>
      <c r="I53" s="36">
        <f>IF(E53=0,0,E53/F53-1)</f>
        <v>-0.30000000000000004</v>
      </c>
      <c r="J53" s="35">
        <f t="shared" ref="J53:J85" si="64">IF(F53=0,"",MAX(R53,Z53,AH53,AP53,AX53,BF53,BN53,BV53,CD53,CL53,CT53,DB53,DJ53,DR53,DZ53))</f>
        <v>0</v>
      </c>
      <c r="L53" s="7" t="s">
        <v>39</v>
      </c>
      <c r="M53" s="8" t="s">
        <v>41</v>
      </c>
      <c r="N53" s="27">
        <v>2</v>
      </c>
      <c r="O53" s="68"/>
      <c r="P53" s="27">
        <v>3</v>
      </c>
      <c r="Q53" s="27">
        <f t="shared" ref="Q53:Q85" si="65">N53-P53</f>
        <v>-1</v>
      </c>
      <c r="R53" s="5">
        <f t="shared" ref="R53:R85" si="66">IF(N53=0,0,N53/P53-1)</f>
        <v>-0.33333333333333337</v>
      </c>
      <c r="T53" s="7" t="s">
        <v>39</v>
      </c>
      <c r="U53" s="8" t="s">
        <v>41</v>
      </c>
      <c r="V53" s="27">
        <v>5</v>
      </c>
      <c r="W53" s="68"/>
      <c r="X53" s="27">
        <v>7</v>
      </c>
      <c r="Y53" s="27">
        <f t="shared" ref="Y53:Y56" si="67">V53-X53</f>
        <v>-2</v>
      </c>
      <c r="Z53" s="5">
        <f>IF(V53=0,0,V53/X53-1)</f>
        <v>-0.2857142857142857</v>
      </c>
      <c r="AB53" s="7" t="s">
        <v>39</v>
      </c>
      <c r="AC53" s="8" t="s">
        <v>41</v>
      </c>
      <c r="AD53" s="27">
        <v>0</v>
      </c>
      <c r="AE53" s="27">
        <v>0</v>
      </c>
      <c r="AF53" s="27">
        <v>0</v>
      </c>
      <c r="AG53" s="27">
        <f t="shared" ref="AG53:AG56" si="68">AD53-AF53</f>
        <v>0</v>
      </c>
      <c r="AH53" s="5">
        <f>IF(AD53=0,0,AD53/AF53-1)</f>
        <v>0</v>
      </c>
      <c r="AJ53" s="7" t="s">
        <v>39</v>
      </c>
      <c r="AK53" s="8" t="s">
        <v>41</v>
      </c>
      <c r="AL53" s="27"/>
      <c r="AM53" s="27"/>
      <c r="AN53" s="27"/>
      <c r="AO53" s="27">
        <f t="shared" ref="AO53:AO56" si="69">AL53-AN53</f>
        <v>0</v>
      </c>
      <c r="AP53" s="5">
        <f>IF(AL53=0,0,AL53/AN53-1)</f>
        <v>0</v>
      </c>
      <c r="AR53" s="7" t="s">
        <v>39</v>
      </c>
      <c r="AS53" s="8" t="s">
        <v>41</v>
      </c>
      <c r="AT53" s="27"/>
      <c r="AU53" s="27"/>
      <c r="AV53" s="27"/>
      <c r="AW53" s="27">
        <f t="shared" ref="AW53:AW56" si="70">AT53-AV53</f>
        <v>0</v>
      </c>
      <c r="AX53" s="5">
        <f>IF(AT53=0,0,AT53/AV53-1)</f>
        <v>0</v>
      </c>
      <c r="AZ53" s="7" t="s">
        <v>39</v>
      </c>
      <c r="BA53" s="8" t="s">
        <v>41</v>
      </c>
      <c r="BB53" s="27"/>
      <c r="BC53" s="27"/>
      <c r="BD53" s="27"/>
      <c r="BE53" s="27">
        <f t="shared" ref="BE53:BE56" si="71">BB53-BD53</f>
        <v>0</v>
      </c>
      <c r="BF53" s="5">
        <f>IF(BB53=0,0,BB53/BD53-1)</f>
        <v>0</v>
      </c>
      <c r="BH53" s="7" t="s">
        <v>39</v>
      </c>
      <c r="BI53" s="8" t="s">
        <v>41</v>
      </c>
      <c r="BJ53" s="27"/>
      <c r="BK53" s="27"/>
      <c r="BL53" s="27"/>
      <c r="BM53" s="27">
        <f t="shared" ref="BM53:BM56" si="72">BJ53-BL53</f>
        <v>0</v>
      </c>
      <c r="BN53" s="5">
        <f>IF(BJ53=0,0,BJ53/BL53-1)</f>
        <v>0</v>
      </c>
      <c r="BP53" s="7" t="s">
        <v>39</v>
      </c>
      <c r="BQ53" s="8" t="s">
        <v>41</v>
      </c>
      <c r="BR53" s="27"/>
      <c r="BS53" s="27"/>
      <c r="BT53" s="27"/>
      <c r="BU53" s="27">
        <f t="shared" ref="BU53:BU56" si="73">BR53-BT53</f>
        <v>0</v>
      </c>
      <c r="BV53" s="5">
        <f>IF(BR53=0,0,BR53/BT53-1)</f>
        <v>0</v>
      </c>
      <c r="BX53" s="7" t="s">
        <v>39</v>
      </c>
      <c r="BY53" s="8" t="s">
        <v>41</v>
      </c>
      <c r="BZ53" s="27"/>
      <c r="CA53" s="27"/>
      <c r="CB53" s="27"/>
      <c r="CC53" s="27">
        <f t="shared" ref="CC53:CC56" si="74">BZ53-CB53</f>
        <v>0</v>
      </c>
      <c r="CD53" s="5">
        <f>IF(BZ53=0,0,BZ53/CB53-1)</f>
        <v>0</v>
      </c>
      <c r="CF53" s="7" t="s">
        <v>39</v>
      </c>
      <c r="CG53" s="8" t="s">
        <v>41</v>
      </c>
      <c r="CH53" s="27"/>
      <c r="CI53" s="27"/>
      <c r="CJ53" s="27"/>
      <c r="CK53" s="27">
        <f t="shared" ref="CK53:CK56" si="75">CH53-CJ53</f>
        <v>0</v>
      </c>
      <c r="CL53" s="5">
        <f>IF(CH53=0,0,CH53/CJ53-1)</f>
        <v>0</v>
      </c>
      <c r="CN53" s="7" t="s">
        <v>39</v>
      </c>
      <c r="CO53" s="8" t="s">
        <v>41</v>
      </c>
      <c r="CP53" s="27"/>
      <c r="CQ53" s="27"/>
      <c r="CR53" s="27"/>
      <c r="CS53" s="27">
        <f t="shared" ref="CS53:CS56" si="76">CP53-CR53</f>
        <v>0</v>
      </c>
      <c r="CT53" s="5">
        <f>IF(CP53=0,0,CP53/CR53-1)</f>
        <v>0</v>
      </c>
    </row>
    <row r="54" spans="3:98">
      <c r="C54" s="7" t="s">
        <v>40</v>
      </c>
      <c r="D54" s="8" t="s">
        <v>42</v>
      </c>
      <c r="E54" s="27">
        <f t="shared" si="62"/>
        <v>65</v>
      </c>
      <c r="F54" s="27">
        <f t="shared" si="63"/>
        <v>68</v>
      </c>
      <c r="G54" s="27">
        <f t="shared" ref="G54:G86" si="77">E54-F54</f>
        <v>-3</v>
      </c>
      <c r="H54" s="35">
        <f t="shared" ref="H54:H86" si="78">IF(F54=0,"",MIN(R54,Z54,AH54,AP54,AX54,BF54,BN54,BV54,CD54,CL54,CT54,DB54,DJ54,DR54,DZ54))</f>
        <v>-0.33333333333333337</v>
      </c>
      <c r="I54" s="36">
        <f t="shared" ref="I54:I86" si="79">IF(E54=0,0,E54/F54-1)</f>
        <v>-4.4117647058823484E-2</v>
      </c>
      <c r="J54" s="35">
        <f t="shared" si="64"/>
        <v>0</v>
      </c>
      <c r="L54" s="7" t="s">
        <v>40</v>
      </c>
      <c r="M54" s="8" t="s">
        <v>42</v>
      </c>
      <c r="N54" s="27">
        <v>2</v>
      </c>
      <c r="O54" s="69"/>
      <c r="P54" s="27">
        <v>3</v>
      </c>
      <c r="Q54" s="27">
        <f t="shared" si="65"/>
        <v>-1</v>
      </c>
      <c r="R54" s="5">
        <f t="shared" si="66"/>
        <v>-0.33333333333333337</v>
      </c>
      <c r="T54" s="7" t="s">
        <v>40</v>
      </c>
      <c r="U54" s="8" t="s">
        <v>42</v>
      </c>
      <c r="V54" s="27">
        <v>5</v>
      </c>
      <c r="W54" s="69"/>
      <c r="X54" s="27">
        <v>7</v>
      </c>
      <c r="Y54" s="27">
        <f t="shared" si="67"/>
        <v>-2</v>
      </c>
      <c r="Z54" s="5">
        <f t="shared" ref="Z54:Z85" si="80">IF(V54=0,0,V54/X54-1)</f>
        <v>-0.2857142857142857</v>
      </c>
      <c r="AB54" s="7" t="s">
        <v>40</v>
      </c>
      <c r="AC54" s="8" t="s">
        <v>42</v>
      </c>
      <c r="AD54" s="27">
        <v>58</v>
      </c>
      <c r="AE54" s="27">
        <v>0</v>
      </c>
      <c r="AF54" s="27">
        <v>58</v>
      </c>
      <c r="AG54" s="27">
        <f t="shared" si="68"/>
        <v>0</v>
      </c>
      <c r="AH54" s="5">
        <f t="shared" ref="AH54:AH86" si="81">IF(AD54=0,0,AD54/AF54-1)</f>
        <v>0</v>
      </c>
      <c r="AJ54" s="7" t="s">
        <v>40</v>
      </c>
      <c r="AK54" s="8" t="s">
        <v>42</v>
      </c>
      <c r="AL54" s="27"/>
      <c r="AM54" s="27"/>
      <c r="AN54" s="27"/>
      <c r="AO54" s="27">
        <f t="shared" si="69"/>
        <v>0</v>
      </c>
      <c r="AP54" s="5">
        <f t="shared" ref="AP54:AP86" si="82">IF(AL54=0,0,AL54/AN54-1)</f>
        <v>0</v>
      </c>
      <c r="AR54" s="7" t="s">
        <v>40</v>
      </c>
      <c r="AS54" s="8" t="s">
        <v>42</v>
      </c>
      <c r="AT54" s="27"/>
      <c r="AU54" s="27"/>
      <c r="AV54" s="27"/>
      <c r="AW54" s="27">
        <f t="shared" si="70"/>
        <v>0</v>
      </c>
      <c r="AX54" s="5">
        <f t="shared" ref="AX54:AX86" si="83">IF(AT54=0,0,AT54/AV54-1)</f>
        <v>0</v>
      </c>
      <c r="AZ54" s="7" t="s">
        <v>40</v>
      </c>
      <c r="BA54" s="8" t="s">
        <v>42</v>
      </c>
      <c r="BB54" s="27"/>
      <c r="BC54" s="27"/>
      <c r="BD54" s="27"/>
      <c r="BE54" s="27">
        <f t="shared" si="71"/>
        <v>0</v>
      </c>
      <c r="BF54" s="5">
        <f t="shared" ref="BF54:BF86" si="84">IF(BB54=0,0,BB54/BD54-1)</f>
        <v>0</v>
      </c>
      <c r="BH54" s="7" t="s">
        <v>40</v>
      </c>
      <c r="BI54" s="8" t="s">
        <v>42</v>
      </c>
      <c r="BJ54" s="27"/>
      <c r="BK54" s="27"/>
      <c r="BL54" s="27"/>
      <c r="BM54" s="27">
        <f t="shared" si="72"/>
        <v>0</v>
      </c>
      <c r="BN54" s="5">
        <f t="shared" ref="BN54:BN86" si="85">IF(BJ54=0,0,BJ54/BL54-1)</f>
        <v>0</v>
      </c>
      <c r="BP54" s="7" t="s">
        <v>40</v>
      </c>
      <c r="BQ54" s="8" t="s">
        <v>42</v>
      </c>
      <c r="BR54" s="27"/>
      <c r="BS54" s="27"/>
      <c r="BT54" s="27"/>
      <c r="BU54" s="27">
        <f t="shared" si="73"/>
        <v>0</v>
      </c>
      <c r="BV54" s="5">
        <f t="shared" ref="BV54:BV86" si="86">IF(BR54=0,0,BR54/BT54-1)</f>
        <v>0</v>
      </c>
      <c r="BX54" s="7" t="s">
        <v>40</v>
      </c>
      <c r="BY54" s="8" t="s">
        <v>42</v>
      </c>
      <c r="BZ54" s="27"/>
      <c r="CA54" s="27"/>
      <c r="CB54" s="27"/>
      <c r="CC54" s="27">
        <f t="shared" si="74"/>
        <v>0</v>
      </c>
      <c r="CD54" s="5">
        <f t="shared" ref="CD54:CD86" si="87">IF(BZ54=0,0,BZ54/CB54-1)</f>
        <v>0</v>
      </c>
      <c r="CF54" s="7" t="s">
        <v>40</v>
      </c>
      <c r="CG54" s="8" t="s">
        <v>42</v>
      </c>
      <c r="CH54" s="27"/>
      <c r="CI54" s="27"/>
      <c r="CJ54" s="27"/>
      <c r="CK54" s="27">
        <f t="shared" si="75"/>
        <v>0</v>
      </c>
      <c r="CL54" s="5">
        <f t="shared" ref="CL54:CL86" si="88">IF(CH54=0,0,CH54/CJ54-1)</f>
        <v>0</v>
      </c>
      <c r="CN54" s="7" t="s">
        <v>40</v>
      </c>
      <c r="CO54" s="8" t="s">
        <v>42</v>
      </c>
      <c r="CP54" s="27"/>
      <c r="CQ54" s="27"/>
      <c r="CR54" s="27"/>
      <c r="CS54" s="27">
        <f t="shared" si="76"/>
        <v>0</v>
      </c>
      <c r="CT54" s="5">
        <f t="shared" ref="CT54:CT86" si="89">IF(CP54=0,0,CP54/CR54-1)</f>
        <v>0</v>
      </c>
    </row>
    <row r="55" spans="3:98">
      <c r="C55" s="33">
        <v>1</v>
      </c>
      <c r="D55" s="34" t="s">
        <v>57</v>
      </c>
      <c r="E55" s="27">
        <f t="shared" si="62"/>
        <v>65</v>
      </c>
      <c r="F55" s="27">
        <f t="shared" si="63"/>
        <v>64</v>
      </c>
      <c r="G55" s="27">
        <f t="shared" si="77"/>
        <v>1</v>
      </c>
      <c r="H55" s="35">
        <f t="shared" si="78"/>
        <v>-0.33333333333333337</v>
      </c>
      <c r="I55" s="36">
        <f t="shared" si="79"/>
        <v>1.5625E-2</v>
      </c>
      <c r="J55" s="35">
        <f t="shared" si="64"/>
        <v>7.4074074074074181E-2</v>
      </c>
      <c r="L55" s="7">
        <v>1</v>
      </c>
      <c r="M55" s="8" t="s">
        <v>57</v>
      </c>
      <c r="N55" s="27">
        <v>2</v>
      </c>
      <c r="O55" s="69"/>
      <c r="P55" s="27">
        <v>3</v>
      </c>
      <c r="Q55" s="27">
        <f t="shared" si="65"/>
        <v>-1</v>
      </c>
      <c r="R55" s="5">
        <f t="shared" si="66"/>
        <v>-0.33333333333333337</v>
      </c>
      <c r="T55" s="7">
        <v>1</v>
      </c>
      <c r="U55" s="8" t="s">
        <v>57</v>
      </c>
      <c r="V55" s="27">
        <v>5</v>
      </c>
      <c r="W55" s="69"/>
      <c r="X55" s="27">
        <v>7</v>
      </c>
      <c r="Y55" s="27">
        <f t="shared" si="67"/>
        <v>-2</v>
      </c>
      <c r="Z55" s="5">
        <f t="shared" si="80"/>
        <v>-0.2857142857142857</v>
      </c>
      <c r="AB55" s="7">
        <v>1</v>
      </c>
      <c r="AC55" s="8" t="s">
        <v>57</v>
      </c>
      <c r="AD55" s="27">
        <v>58</v>
      </c>
      <c r="AE55" s="27">
        <v>0</v>
      </c>
      <c r="AF55" s="27">
        <v>54</v>
      </c>
      <c r="AG55" s="27">
        <f t="shared" si="68"/>
        <v>4</v>
      </c>
      <c r="AH55" s="5">
        <f t="shared" si="81"/>
        <v>7.4074074074074181E-2</v>
      </c>
      <c r="AJ55" s="7">
        <v>1</v>
      </c>
      <c r="AK55" s="8" t="s">
        <v>57</v>
      </c>
      <c r="AL55" s="27"/>
      <c r="AM55" s="27"/>
      <c r="AN55" s="27"/>
      <c r="AO55" s="27">
        <f t="shared" si="69"/>
        <v>0</v>
      </c>
      <c r="AP55" s="5">
        <f t="shared" si="82"/>
        <v>0</v>
      </c>
      <c r="AR55" s="7">
        <v>1</v>
      </c>
      <c r="AS55" s="8" t="s">
        <v>57</v>
      </c>
      <c r="AT55" s="27"/>
      <c r="AU55" s="27"/>
      <c r="AV55" s="27"/>
      <c r="AW55" s="27">
        <f t="shared" si="70"/>
        <v>0</v>
      </c>
      <c r="AX55" s="5">
        <f t="shared" si="83"/>
        <v>0</v>
      </c>
      <c r="AZ55" s="7">
        <v>1</v>
      </c>
      <c r="BA55" s="8" t="s">
        <v>57</v>
      </c>
      <c r="BB55" s="27"/>
      <c r="BC55" s="27"/>
      <c r="BD55" s="27"/>
      <c r="BE55" s="27">
        <f t="shared" si="71"/>
        <v>0</v>
      </c>
      <c r="BF55" s="5">
        <f t="shared" si="84"/>
        <v>0</v>
      </c>
      <c r="BH55" s="7">
        <v>1</v>
      </c>
      <c r="BI55" s="8" t="s">
        <v>57</v>
      </c>
      <c r="BJ55" s="27"/>
      <c r="BK55" s="27"/>
      <c r="BL55" s="27"/>
      <c r="BM55" s="27">
        <f t="shared" si="72"/>
        <v>0</v>
      </c>
      <c r="BN55" s="5">
        <f t="shared" si="85"/>
        <v>0</v>
      </c>
      <c r="BP55" s="7">
        <v>1</v>
      </c>
      <c r="BQ55" s="8" t="s">
        <v>57</v>
      </c>
      <c r="BR55" s="27"/>
      <c r="BS55" s="27"/>
      <c r="BT55" s="27"/>
      <c r="BU55" s="27">
        <f t="shared" si="73"/>
        <v>0</v>
      </c>
      <c r="BV55" s="5">
        <f t="shared" si="86"/>
        <v>0</v>
      </c>
      <c r="BX55" s="7">
        <v>1</v>
      </c>
      <c r="BY55" s="8" t="s">
        <v>57</v>
      </c>
      <c r="BZ55" s="27"/>
      <c r="CA55" s="27"/>
      <c r="CB55" s="27"/>
      <c r="CC55" s="27">
        <f t="shared" si="74"/>
        <v>0</v>
      </c>
      <c r="CD55" s="5">
        <f t="shared" si="87"/>
        <v>0</v>
      </c>
      <c r="CF55" s="7">
        <v>1</v>
      </c>
      <c r="CG55" s="8" t="s">
        <v>57</v>
      </c>
      <c r="CH55" s="27"/>
      <c r="CI55" s="27"/>
      <c r="CJ55" s="27"/>
      <c r="CK55" s="27">
        <f t="shared" si="75"/>
        <v>0</v>
      </c>
      <c r="CL55" s="5">
        <f t="shared" si="88"/>
        <v>0</v>
      </c>
      <c r="CN55" s="7">
        <v>1</v>
      </c>
      <c r="CO55" s="8" t="s">
        <v>57</v>
      </c>
      <c r="CP55" s="27"/>
      <c r="CQ55" s="27"/>
      <c r="CR55" s="27"/>
      <c r="CS55" s="27">
        <f t="shared" si="76"/>
        <v>0</v>
      </c>
      <c r="CT55" s="5">
        <f t="shared" si="89"/>
        <v>0</v>
      </c>
    </row>
    <row r="56" spans="3:98">
      <c r="C56" s="33">
        <v>2</v>
      </c>
      <c r="D56" s="34" t="s">
        <v>58</v>
      </c>
      <c r="E56" s="27">
        <f t="shared" si="62"/>
        <v>65</v>
      </c>
      <c r="F56" s="27">
        <f t="shared" si="63"/>
        <v>64</v>
      </c>
      <c r="G56" s="27">
        <f t="shared" si="77"/>
        <v>1</v>
      </c>
      <c r="H56" s="35">
        <f t="shared" si="78"/>
        <v>-0.33333333333333337</v>
      </c>
      <c r="I56" s="36">
        <f t="shared" si="79"/>
        <v>1.5625E-2</v>
      </c>
      <c r="J56" s="35">
        <f t="shared" si="64"/>
        <v>7.4074074074074181E-2</v>
      </c>
      <c r="L56" s="7">
        <v>2</v>
      </c>
      <c r="M56" s="8" t="s">
        <v>58</v>
      </c>
      <c r="N56" s="27">
        <v>2</v>
      </c>
      <c r="O56" s="69"/>
      <c r="P56" s="27">
        <v>3</v>
      </c>
      <c r="Q56" s="27">
        <f t="shared" si="65"/>
        <v>-1</v>
      </c>
      <c r="R56" s="5">
        <f t="shared" si="66"/>
        <v>-0.33333333333333337</v>
      </c>
      <c r="T56" s="7">
        <v>2</v>
      </c>
      <c r="U56" s="8" t="s">
        <v>58</v>
      </c>
      <c r="V56" s="27">
        <v>5</v>
      </c>
      <c r="W56" s="69"/>
      <c r="X56" s="27">
        <v>7</v>
      </c>
      <c r="Y56" s="27">
        <f t="shared" si="67"/>
        <v>-2</v>
      </c>
      <c r="Z56" s="5">
        <f t="shared" si="80"/>
        <v>-0.2857142857142857</v>
      </c>
      <c r="AB56" s="7">
        <v>2</v>
      </c>
      <c r="AC56" s="8" t="s">
        <v>58</v>
      </c>
      <c r="AD56" s="27">
        <v>58</v>
      </c>
      <c r="AE56" s="27">
        <v>0</v>
      </c>
      <c r="AF56" s="27">
        <v>54</v>
      </c>
      <c r="AG56" s="27">
        <f t="shared" si="68"/>
        <v>4</v>
      </c>
      <c r="AH56" s="5">
        <f t="shared" si="81"/>
        <v>7.4074074074074181E-2</v>
      </c>
      <c r="AJ56" s="7">
        <v>2</v>
      </c>
      <c r="AK56" s="8" t="s">
        <v>58</v>
      </c>
      <c r="AL56" s="27"/>
      <c r="AM56" s="27"/>
      <c r="AN56" s="27"/>
      <c r="AO56" s="27">
        <f t="shared" si="69"/>
        <v>0</v>
      </c>
      <c r="AP56" s="5">
        <f t="shared" si="82"/>
        <v>0</v>
      </c>
      <c r="AR56" s="7">
        <v>2</v>
      </c>
      <c r="AS56" s="8" t="s">
        <v>58</v>
      </c>
      <c r="AT56" s="27"/>
      <c r="AU56" s="27"/>
      <c r="AV56" s="27"/>
      <c r="AW56" s="27">
        <f t="shared" si="70"/>
        <v>0</v>
      </c>
      <c r="AX56" s="5">
        <f t="shared" si="83"/>
        <v>0</v>
      </c>
      <c r="AZ56" s="7">
        <v>2</v>
      </c>
      <c r="BA56" s="8" t="s">
        <v>58</v>
      </c>
      <c r="BB56" s="27"/>
      <c r="BC56" s="27"/>
      <c r="BD56" s="27"/>
      <c r="BE56" s="27">
        <f t="shared" si="71"/>
        <v>0</v>
      </c>
      <c r="BF56" s="5">
        <f t="shared" si="84"/>
        <v>0</v>
      </c>
      <c r="BH56" s="7">
        <v>2</v>
      </c>
      <c r="BI56" s="8" t="s">
        <v>58</v>
      </c>
      <c r="BJ56" s="27"/>
      <c r="BK56" s="27"/>
      <c r="BL56" s="27"/>
      <c r="BM56" s="27">
        <f t="shared" si="72"/>
        <v>0</v>
      </c>
      <c r="BN56" s="5">
        <f t="shared" si="85"/>
        <v>0</v>
      </c>
      <c r="BP56" s="7">
        <v>2</v>
      </c>
      <c r="BQ56" s="8" t="s">
        <v>58</v>
      </c>
      <c r="BR56" s="27"/>
      <c r="BS56" s="27"/>
      <c r="BT56" s="27"/>
      <c r="BU56" s="27">
        <f t="shared" si="73"/>
        <v>0</v>
      </c>
      <c r="BV56" s="5">
        <f t="shared" si="86"/>
        <v>0</v>
      </c>
      <c r="BX56" s="7">
        <v>2</v>
      </c>
      <c r="BY56" s="8" t="s">
        <v>58</v>
      </c>
      <c r="BZ56" s="27"/>
      <c r="CA56" s="27"/>
      <c r="CB56" s="27"/>
      <c r="CC56" s="27">
        <f t="shared" si="74"/>
        <v>0</v>
      </c>
      <c r="CD56" s="5">
        <f t="shared" si="87"/>
        <v>0</v>
      </c>
      <c r="CF56" s="7">
        <v>2</v>
      </c>
      <c r="CG56" s="8" t="s">
        <v>58</v>
      </c>
      <c r="CH56" s="27"/>
      <c r="CI56" s="27"/>
      <c r="CJ56" s="27"/>
      <c r="CK56" s="27">
        <f t="shared" si="75"/>
        <v>0</v>
      </c>
      <c r="CL56" s="5">
        <f t="shared" si="88"/>
        <v>0</v>
      </c>
      <c r="CN56" s="7">
        <v>2</v>
      </c>
      <c r="CO56" s="8" t="s">
        <v>58</v>
      </c>
      <c r="CP56" s="27"/>
      <c r="CQ56" s="27"/>
      <c r="CR56" s="27"/>
      <c r="CS56" s="27">
        <f t="shared" si="76"/>
        <v>0</v>
      </c>
      <c r="CT56" s="5">
        <f t="shared" si="89"/>
        <v>0</v>
      </c>
    </row>
    <row r="57" spans="3:98">
      <c r="C57" s="4">
        <v>3</v>
      </c>
      <c r="D57" s="4" t="s">
        <v>10</v>
      </c>
      <c r="E57" s="27">
        <f t="shared" si="62"/>
        <v>65</v>
      </c>
      <c r="F57" s="27">
        <f t="shared" si="63"/>
        <v>64</v>
      </c>
      <c r="G57" s="27">
        <f t="shared" si="77"/>
        <v>1</v>
      </c>
      <c r="H57" s="35">
        <f t="shared" si="78"/>
        <v>-0.33333333333333337</v>
      </c>
      <c r="I57" s="36">
        <f t="shared" si="79"/>
        <v>1.5625E-2</v>
      </c>
      <c r="J57" s="35">
        <f t="shared" si="64"/>
        <v>7.4074074074074181E-2</v>
      </c>
      <c r="L57" s="19">
        <v>3</v>
      </c>
      <c r="M57" s="19" t="s">
        <v>10</v>
      </c>
      <c r="N57" s="27">
        <v>2</v>
      </c>
      <c r="O57" s="69"/>
      <c r="P57" s="27">
        <v>3</v>
      </c>
      <c r="Q57" s="27">
        <f t="shared" si="65"/>
        <v>-1</v>
      </c>
      <c r="R57" s="5">
        <f t="shared" si="66"/>
        <v>-0.33333333333333337</v>
      </c>
      <c r="T57" s="19">
        <v>3</v>
      </c>
      <c r="U57" s="19" t="s">
        <v>10</v>
      </c>
      <c r="V57" s="27">
        <v>5</v>
      </c>
      <c r="W57" s="69"/>
      <c r="X57" s="27">
        <v>7</v>
      </c>
      <c r="Y57" s="27">
        <f>V57-X57</f>
        <v>-2</v>
      </c>
      <c r="Z57" s="5">
        <f t="shared" si="80"/>
        <v>-0.2857142857142857</v>
      </c>
      <c r="AB57" s="19">
        <v>3</v>
      </c>
      <c r="AC57" s="19" t="s">
        <v>10</v>
      </c>
      <c r="AD57" s="27">
        <v>58</v>
      </c>
      <c r="AE57" s="27">
        <v>0</v>
      </c>
      <c r="AF57" s="27">
        <v>54</v>
      </c>
      <c r="AG57" s="27">
        <f>AD57-AF57</f>
        <v>4</v>
      </c>
      <c r="AH57" s="5">
        <f t="shared" si="81"/>
        <v>7.4074074074074181E-2</v>
      </c>
      <c r="AJ57" s="19">
        <v>3</v>
      </c>
      <c r="AK57" s="19" t="s">
        <v>10</v>
      </c>
      <c r="AL57" s="27"/>
      <c r="AM57" s="27"/>
      <c r="AN57" s="27"/>
      <c r="AO57" s="27">
        <f>AL57-AN57</f>
        <v>0</v>
      </c>
      <c r="AP57" s="5">
        <f t="shared" si="82"/>
        <v>0</v>
      </c>
      <c r="AR57" s="19">
        <v>3</v>
      </c>
      <c r="AS57" s="19" t="s">
        <v>10</v>
      </c>
      <c r="AT57" s="27"/>
      <c r="AU57" s="27"/>
      <c r="AV57" s="27"/>
      <c r="AW57" s="27">
        <f>AT57-AV57</f>
        <v>0</v>
      </c>
      <c r="AX57" s="5">
        <f t="shared" si="83"/>
        <v>0</v>
      </c>
      <c r="AZ57" s="19">
        <v>3</v>
      </c>
      <c r="BA57" s="19" t="s">
        <v>10</v>
      </c>
      <c r="BB57" s="27"/>
      <c r="BC57" s="27"/>
      <c r="BD57" s="27"/>
      <c r="BE57" s="27">
        <f>BB57-BD57</f>
        <v>0</v>
      </c>
      <c r="BF57" s="5">
        <f t="shared" si="84"/>
        <v>0</v>
      </c>
      <c r="BH57" s="19">
        <v>3</v>
      </c>
      <c r="BI57" s="19" t="s">
        <v>10</v>
      </c>
      <c r="BJ57" s="27"/>
      <c r="BK57" s="27"/>
      <c r="BL57" s="27"/>
      <c r="BM57" s="27">
        <f>BJ57-BL57</f>
        <v>0</v>
      </c>
      <c r="BN57" s="5">
        <f t="shared" si="85"/>
        <v>0</v>
      </c>
      <c r="BP57" s="19">
        <v>3</v>
      </c>
      <c r="BQ57" s="19" t="s">
        <v>10</v>
      </c>
      <c r="BR57" s="27"/>
      <c r="BS57" s="27"/>
      <c r="BT57" s="27"/>
      <c r="BU57" s="27">
        <f>BR57-BT57</f>
        <v>0</v>
      </c>
      <c r="BV57" s="5">
        <f t="shared" si="86"/>
        <v>0</v>
      </c>
      <c r="BX57" s="19">
        <v>3</v>
      </c>
      <c r="BY57" s="19" t="s">
        <v>10</v>
      </c>
      <c r="BZ57" s="27"/>
      <c r="CA57" s="27"/>
      <c r="CB57" s="27"/>
      <c r="CC57" s="27">
        <f>BZ57-CB57</f>
        <v>0</v>
      </c>
      <c r="CD57" s="5">
        <f t="shared" si="87"/>
        <v>0</v>
      </c>
      <c r="CF57" s="19">
        <v>3</v>
      </c>
      <c r="CG57" s="19" t="s">
        <v>10</v>
      </c>
      <c r="CH57" s="27"/>
      <c r="CI57" s="27"/>
      <c r="CJ57" s="27"/>
      <c r="CK57" s="27">
        <f>CH57-CJ57</f>
        <v>0</v>
      </c>
      <c r="CL57" s="5">
        <f t="shared" si="88"/>
        <v>0</v>
      </c>
      <c r="CN57" s="19">
        <v>3</v>
      </c>
      <c r="CO57" s="19" t="s">
        <v>10</v>
      </c>
      <c r="CP57" s="27"/>
      <c r="CQ57" s="27"/>
      <c r="CR57" s="27"/>
      <c r="CS57" s="27">
        <f>CP57-CR57</f>
        <v>0</v>
      </c>
      <c r="CT57" s="5">
        <f t="shared" si="89"/>
        <v>0</v>
      </c>
    </row>
    <row r="58" spans="3:98">
      <c r="C58" s="4">
        <v>4</v>
      </c>
      <c r="D58" s="4" t="s">
        <v>49</v>
      </c>
      <c r="E58" s="27">
        <f t="shared" si="62"/>
        <v>65</v>
      </c>
      <c r="F58" s="27">
        <f t="shared" si="63"/>
        <v>64</v>
      </c>
      <c r="G58" s="27">
        <f t="shared" si="77"/>
        <v>1</v>
      </c>
      <c r="H58" s="35">
        <f t="shared" si="78"/>
        <v>-0.33333333333333337</v>
      </c>
      <c r="I58" s="36">
        <f t="shared" si="79"/>
        <v>1.5625E-2</v>
      </c>
      <c r="J58" s="35">
        <f t="shared" si="64"/>
        <v>7.4074074074074181E-2</v>
      </c>
      <c r="L58" s="19">
        <v>4</v>
      </c>
      <c r="M58" s="19" t="s">
        <v>49</v>
      </c>
      <c r="N58" s="27">
        <v>2</v>
      </c>
      <c r="O58" s="69"/>
      <c r="P58" s="27">
        <v>3</v>
      </c>
      <c r="Q58" s="27">
        <f t="shared" si="65"/>
        <v>-1</v>
      </c>
      <c r="R58" s="5">
        <f t="shared" si="66"/>
        <v>-0.33333333333333337</v>
      </c>
      <c r="T58" s="19">
        <v>4</v>
      </c>
      <c r="U58" s="19" t="s">
        <v>49</v>
      </c>
      <c r="V58" s="27">
        <v>5</v>
      </c>
      <c r="W58" s="69"/>
      <c r="X58" s="27">
        <v>7</v>
      </c>
      <c r="Y58" s="27">
        <f>V58-X58</f>
        <v>-2</v>
      </c>
      <c r="Z58" s="5">
        <f t="shared" si="80"/>
        <v>-0.2857142857142857</v>
      </c>
      <c r="AB58" s="19">
        <v>4</v>
      </c>
      <c r="AC58" s="19" t="s">
        <v>49</v>
      </c>
      <c r="AD58" s="27">
        <v>58</v>
      </c>
      <c r="AE58" s="27">
        <v>0</v>
      </c>
      <c r="AF58" s="27">
        <v>54</v>
      </c>
      <c r="AG58" s="27">
        <f>AD58-AF58</f>
        <v>4</v>
      </c>
      <c r="AH58" s="5">
        <f t="shared" si="81"/>
        <v>7.4074074074074181E-2</v>
      </c>
      <c r="AJ58" s="19">
        <v>4</v>
      </c>
      <c r="AK58" s="19" t="s">
        <v>49</v>
      </c>
      <c r="AL58" s="27"/>
      <c r="AM58" s="27"/>
      <c r="AN58" s="27"/>
      <c r="AO58" s="27">
        <f>AL58-AN58</f>
        <v>0</v>
      </c>
      <c r="AP58" s="5">
        <f t="shared" si="82"/>
        <v>0</v>
      </c>
      <c r="AR58" s="19">
        <v>4</v>
      </c>
      <c r="AS58" s="19" t="s">
        <v>49</v>
      </c>
      <c r="AT58" s="27"/>
      <c r="AU58" s="27"/>
      <c r="AV58" s="27"/>
      <c r="AW58" s="27">
        <f>AT58-AV58</f>
        <v>0</v>
      </c>
      <c r="AX58" s="5">
        <f t="shared" si="83"/>
        <v>0</v>
      </c>
      <c r="AZ58" s="19">
        <v>4</v>
      </c>
      <c r="BA58" s="19" t="s">
        <v>49</v>
      </c>
      <c r="BB58" s="27"/>
      <c r="BC58" s="27"/>
      <c r="BD58" s="27"/>
      <c r="BE58" s="27">
        <f>BB58-BD58</f>
        <v>0</v>
      </c>
      <c r="BF58" s="5">
        <f t="shared" si="84"/>
        <v>0</v>
      </c>
      <c r="BH58" s="19">
        <v>4</v>
      </c>
      <c r="BI58" s="19" t="s">
        <v>49</v>
      </c>
      <c r="BJ58" s="27"/>
      <c r="BK58" s="27"/>
      <c r="BL58" s="27"/>
      <c r="BM58" s="27">
        <f>BJ58-BL58</f>
        <v>0</v>
      </c>
      <c r="BN58" s="5">
        <f t="shared" si="85"/>
        <v>0</v>
      </c>
      <c r="BP58" s="19">
        <v>4</v>
      </c>
      <c r="BQ58" s="19" t="s">
        <v>49</v>
      </c>
      <c r="BR58" s="27"/>
      <c r="BS58" s="27"/>
      <c r="BT58" s="27"/>
      <c r="BU58" s="27">
        <f>BR58-BT58</f>
        <v>0</v>
      </c>
      <c r="BV58" s="5">
        <f t="shared" si="86"/>
        <v>0</v>
      </c>
      <c r="BX58" s="19">
        <v>4</v>
      </c>
      <c r="BY58" s="19" t="s">
        <v>49</v>
      </c>
      <c r="BZ58" s="27"/>
      <c r="CA58" s="27"/>
      <c r="CB58" s="27"/>
      <c r="CC58" s="27">
        <f>BZ58-CB58</f>
        <v>0</v>
      </c>
      <c r="CD58" s="5">
        <f t="shared" si="87"/>
        <v>0</v>
      </c>
      <c r="CF58" s="19">
        <v>4</v>
      </c>
      <c r="CG58" s="19" t="s">
        <v>49</v>
      </c>
      <c r="CH58" s="27"/>
      <c r="CI58" s="27"/>
      <c r="CJ58" s="27"/>
      <c r="CK58" s="27">
        <f>CH58-CJ58</f>
        <v>0</v>
      </c>
      <c r="CL58" s="5">
        <f t="shared" si="88"/>
        <v>0</v>
      </c>
      <c r="CN58" s="19">
        <v>4</v>
      </c>
      <c r="CO58" s="19" t="s">
        <v>49</v>
      </c>
      <c r="CP58" s="27"/>
      <c r="CQ58" s="27"/>
      <c r="CR58" s="27"/>
      <c r="CS58" s="27">
        <f>CP58-CR58</f>
        <v>0</v>
      </c>
      <c r="CT58" s="5">
        <f t="shared" si="89"/>
        <v>0</v>
      </c>
    </row>
    <row r="59" spans="3:98">
      <c r="C59" s="19">
        <v>5</v>
      </c>
      <c r="D59" s="19" t="s">
        <v>11</v>
      </c>
      <c r="E59" s="27">
        <f t="shared" si="62"/>
        <v>65</v>
      </c>
      <c r="F59" s="27">
        <f t="shared" si="63"/>
        <v>64</v>
      </c>
      <c r="G59" s="27">
        <f t="shared" si="77"/>
        <v>1</v>
      </c>
      <c r="H59" s="35">
        <f t="shared" si="78"/>
        <v>-0.33333333333333337</v>
      </c>
      <c r="I59" s="36">
        <f t="shared" si="79"/>
        <v>1.5625E-2</v>
      </c>
      <c r="J59" s="35">
        <f t="shared" si="64"/>
        <v>7.4074074074074181E-2</v>
      </c>
      <c r="L59" s="19">
        <v>5</v>
      </c>
      <c r="M59" s="19" t="s">
        <v>11</v>
      </c>
      <c r="N59" s="27">
        <v>2</v>
      </c>
      <c r="O59" s="69"/>
      <c r="P59" s="27">
        <v>3</v>
      </c>
      <c r="Q59" s="27">
        <f t="shared" si="65"/>
        <v>-1</v>
      </c>
      <c r="R59" s="5">
        <f t="shared" si="66"/>
        <v>-0.33333333333333337</v>
      </c>
      <c r="T59" s="19">
        <v>5</v>
      </c>
      <c r="U59" s="19" t="s">
        <v>11</v>
      </c>
      <c r="V59" s="27">
        <v>5</v>
      </c>
      <c r="W59" s="69"/>
      <c r="X59" s="27">
        <v>7</v>
      </c>
      <c r="Y59" s="27">
        <f t="shared" ref="Y59:Y85" si="90">V59-X59</f>
        <v>-2</v>
      </c>
      <c r="Z59" s="5">
        <f t="shared" si="80"/>
        <v>-0.2857142857142857</v>
      </c>
      <c r="AB59" s="19">
        <v>5</v>
      </c>
      <c r="AC59" s="19" t="s">
        <v>11</v>
      </c>
      <c r="AD59" s="27">
        <v>58</v>
      </c>
      <c r="AE59" s="27">
        <v>1650000</v>
      </c>
      <c r="AF59" s="27">
        <v>54</v>
      </c>
      <c r="AG59" s="27">
        <f t="shared" ref="AG59:AG86" si="91">AD59-AF59</f>
        <v>4</v>
      </c>
      <c r="AH59" s="5">
        <f t="shared" si="81"/>
        <v>7.4074074074074181E-2</v>
      </c>
      <c r="AJ59" s="19">
        <v>5</v>
      </c>
      <c r="AK59" s="19" t="s">
        <v>11</v>
      </c>
      <c r="AL59" s="27"/>
      <c r="AM59" s="27"/>
      <c r="AN59" s="27"/>
      <c r="AO59" s="27">
        <f t="shared" ref="AO59:AO86" si="92">AL59-AN59</f>
        <v>0</v>
      </c>
      <c r="AP59" s="5">
        <f t="shared" si="82"/>
        <v>0</v>
      </c>
      <c r="AR59" s="19">
        <v>5</v>
      </c>
      <c r="AS59" s="19" t="s">
        <v>11</v>
      </c>
      <c r="AT59" s="27"/>
      <c r="AU59" s="27"/>
      <c r="AV59" s="27"/>
      <c r="AW59" s="27">
        <f t="shared" ref="AW59:AW86" si="93">AT59-AV59</f>
        <v>0</v>
      </c>
      <c r="AX59" s="5">
        <f t="shared" si="83"/>
        <v>0</v>
      </c>
      <c r="AZ59" s="19">
        <v>5</v>
      </c>
      <c r="BA59" s="19" t="s">
        <v>11</v>
      </c>
      <c r="BB59" s="27"/>
      <c r="BC59" s="27"/>
      <c r="BD59" s="27"/>
      <c r="BE59" s="27">
        <f t="shared" ref="BE59:BE86" si="94">BB59-BD59</f>
        <v>0</v>
      </c>
      <c r="BF59" s="5">
        <f t="shared" si="84"/>
        <v>0</v>
      </c>
      <c r="BH59" s="19">
        <v>5</v>
      </c>
      <c r="BI59" s="19" t="s">
        <v>11</v>
      </c>
      <c r="BJ59" s="27"/>
      <c r="BK59" s="27"/>
      <c r="BL59" s="27"/>
      <c r="BM59" s="27">
        <f t="shared" ref="BM59:BM86" si="95">BJ59-BL59</f>
        <v>0</v>
      </c>
      <c r="BN59" s="5">
        <f t="shared" si="85"/>
        <v>0</v>
      </c>
      <c r="BP59" s="19">
        <v>5</v>
      </c>
      <c r="BQ59" s="19" t="s">
        <v>11</v>
      </c>
      <c r="BR59" s="27"/>
      <c r="BS59" s="27"/>
      <c r="BT59" s="27"/>
      <c r="BU59" s="27">
        <f t="shared" ref="BU59:BU86" si="96">BR59-BT59</f>
        <v>0</v>
      </c>
      <c r="BV59" s="5">
        <f t="shared" si="86"/>
        <v>0</v>
      </c>
      <c r="BX59" s="19">
        <v>5</v>
      </c>
      <c r="BY59" s="19" t="s">
        <v>11</v>
      </c>
      <c r="BZ59" s="27"/>
      <c r="CA59" s="27"/>
      <c r="CB59" s="27"/>
      <c r="CC59" s="27">
        <f t="shared" ref="CC59:CC86" si="97">BZ59-CB59</f>
        <v>0</v>
      </c>
      <c r="CD59" s="5">
        <f t="shared" si="87"/>
        <v>0</v>
      </c>
      <c r="CF59" s="19">
        <v>5</v>
      </c>
      <c r="CG59" s="19" t="s">
        <v>11</v>
      </c>
      <c r="CH59" s="27"/>
      <c r="CI59" s="27"/>
      <c r="CJ59" s="27"/>
      <c r="CK59" s="27">
        <f t="shared" ref="CK59:CK86" si="98">CH59-CJ59</f>
        <v>0</v>
      </c>
      <c r="CL59" s="5">
        <f t="shared" si="88"/>
        <v>0</v>
      </c>
      <c r="CN59" s="19">
        <v>5</v>
      </c>
      <c r="CO59" s="19" t="s">
        <v>11</v>
      </c>
      <c r="CP59" s="27"/>
      <c r="CQ59" s="27"/>
      <c r="CR59" s="27"/>
      <c r="CS59" s="27">
        <f t="shared" ref="CS59:CS86" si="99">CP59-CR59</f>
        <v>0</v>
      </c>
      <c r="CT59" s="5">
        <f t="shared" si="89"/>
        <v>0</v>
      </c>
    </row>
    <row r="60" spans="3:98">
      <c r="C60" s="19">
        <v>6</v>
      </c>
      <c r="D60" s="19" t="s">
        <v>12</v>
      </c>
      <c r="E60" s="27">
        <f t="shared" si="62"/>
        <v>65</v>
      </c>
      <c r="F60" s="27">
        <f t="shared" si="63"/>
        <v>64</v>
      </c>
      <c r="G60" s="27">
        <f t="shared" si="77"/>
        <v>1</v>
      </c>
      <c r="H60" s="35">
        <f t="shared" si="78"/>
        <v>-0.33333333333333337</v>
      </c>
      <c r="I60" s="36">
        <f t="shared" si="79"/>
        <v>1.5625E-2</v>
      </c>
      <c r="J60" s="35">
        <f t="shared" si="64"/>
        <v>7.4074074074074181E-2</v>
      </c>
      <c r="L60" s="19">
        <v>6</v>
      </c>
      <c r="M60" s="19" t="s">
        <v>12</v>
      </c>
      <c r="N60" s="27">
        <v>2</v>
      </c>
      <c r="O60" s="69"/>
      <c r="P60" s="27">
        <v>3</v>
      </c>
      <c r="Q60" s="27">
        <f t="shared" si="65"/>
        <v>-1</v>
      </c>
      <c r="R60" s="5">
        <f t="shared" si="66"/>
        <v>-0.33333333333333337</v>
      </c>
      <c r="T60" s="19">
        <v>6</v>
      </c>
      <c r="U60" s="19" t="s">
        <v>12</v>
      </c>
      <c r="V60" s="27">
        <v>5</v>
      </c>
      <c r="W60" s="69"/>
      <c r="X60" s="27">
        <v>7</v>
      </c>
      <c r="Y60" s="27">
        <f t="shared" si="90"/>
        <v>-2</v>
      </c>
      <c r="Z60" s="5">
        <f t="shared" si="80"/>
        <v>-0.2857142857142857</v>
      </c>
      <c r="AB60" s="19">
        <v>6</v>
      </c>
      <c r="AC60" s="19" t="s">
        <v>12</v>
      </c>
      <c r="AD60" s="27">
        <v>58</v>
      </c>
      <c r="AE60" s="27">
        <v>75399</v>
      </c>
      <c r="AF60" s="27">
        <v>54</v>
      </c>
      <c r="AG60" s="27">
        <f t="shared" si="91"/>
        <v>4</v>
      </c>
      <c r="AH60" s="5">
        <f t="shared" si="81"/>
        <v>7.4074074074074181E-2</v>
      </c>
      <c r="AJ60" s="19">
        <v>6</v>
      </c>
      <c r="AK60" s="19" t="s">
        <v>12</v>
      </c>
      <c r="AL60" s="27"/>
      <c r="AM60" s="27"/>
      <c r="AN60" s="27"/>
      <c r="AO60" s="27">
        <f t="shared" si="92"/>
        <v>0</v>
      </c>
      <c r="AP60" s="5">
        <f t="shared" si="82"/>
        <v>0</v>
      </c>
      <c r="AR60" s="19">
        <v>6</v>
      </c>
      <c r="AS60" s="19" t="s">
        <v>12</v>
      </c>
      <c r="AT60" s="27"/>
      <c r="AU60" s="27"/>
      <c r="AV60" s="27"/>
      <c r="AW60" s="27">
        <f t="shared" si="93"/>
        <v>0</v>
      </c>
      <c r="AX60" s="5">
        <f t="shared" si="83"/>
        <v>0</v>
      </c>
      <c r="AZ60" s="19">
        <v>6</v>
      </c>
      <c r="BA60" s="19" t="s">
        <v>12</v>
      </c>
      <c r="BB60" s="27"/>
      <c r="BC60" s="27"/>
      <c r="BD60" s="27"/>
      <c r="BE60" s="27">
        <f t="shared" si="94"/>
        <v>0</v>
      </c>
      <c r="BF60" s="5">
        <f t="shared" si="84"/>
        <v>0</v>
      </c>
      <c r="BH60" s="19">
        <v>6</v>
      </c>
      <c r="BI60" s="19" t="s">
        <v>12</v>
      </c>
      <c r="BJ60" s="27"/>
      <c r="BK60" s="27"/>
      <c r="BL60" s="27"/>
      <c r="BM60" s="27">
        <f t="shared" si="95"/>
        <v>0</v>
      </c>
      <c r="BN60" s="5">
        <f t="shared" si="85"/>
        <v>0</v>
      </c>
      <c r="BP60" s="19">
        <v>6</v>
      </c>
      <c r="BQ60" s="19" t="s">
        <v>12</v>
      </c>
      <c r="BR60" s="27"/>
      <c r="BS60" s="27"/>
      <c r="BT60" s="27"/>
      <c r="BU60" s="27">
        <f t="shared" si="96"/>
        <v>0</v>
      </c>
      <c r="BV60" s="5">
        <f t="shared" si="86"/>
        <v>0</v>
      </c>
      <c r="BX60" s="19">
        <v>6</v>
      </c>
      <c r="BY60" s="19" t="s">
        <v>12</v>
      </c>
      <c r="BZ60" s="27"/>
      <c r="CA60" s="27"/>
      <c r="CB60" s="27"/>
      <c r="CC60" s="27">
        <f t="shared" si="97"/>
        <v>0</v>
      </c>
      <c r="CD60" s="5">
        <f t="shared" si="87"/>
        <v>0</v>
      </c>
      <c r="CF60" s="19">
        <v>6</v>
      </c>
      <c r="CG60" s="19" t="s">
        <v>12</v>
      </c>
      <c r="CH60" s="27"/>
      <c r="CI60" s="27"/>
      <c r="CJ60" s="27"/>
      <c r="CK60" s="27">
        <f t="shared" si="98"/>
        <v>0</v>
      </c>
      <c r="CL60" s="5">
        <f t="shared" si="88"/>
        <v>0</v>
      </c>
      <c r="CN60" s="19">
        <v>6</v>
      </c>
      <c r="CO60" s="19" t="s">
        <v>12</v>
      </c>
      <c r="CP60" s="27"/>
      <c r="CQ60" s="27"/>
      <c r="CR60" s="27"/>
      <c r="CS60" s="27">
        <f t="shared" si="99"/>
        <v>0</v>
      </c>
      <c r="CT60" s="5">
        <f t="shared" si="89"/>
        <v>0</v>
      </c>
    </row>
    <row r="61" spans="3:98">
      <c r="C61" s="19">
        <v>7</v>
      </c>
      <c r="D61" s="19" t="s">
        <v>13</v>
      </c>
      <c r="E61" s="27">
        <f t="shared" si="62"/>
        <v>65</v>
      </c>
      <c r="F61" s="27">
        <f t="shared" si="63"/>
        <v>64</v>
      </c>
      <c r="G61" s="27">
        <f t="shared" si="77"/>
        <v>1</v>
      </c>
      <c r="H61" s="35">
        <f t="shared" si="78"/>
        <v>-0.33333333333333337</v>
      </c>
      <c r="I61" s="36">
        <f t="shared" si="79"/>
        <v>1.5625E-2</v>
      </c>
      <c r="J61" s="35">
        <f t="shared" si="64"/>
        <v>7.4074074074074181E-2</v>
      </c>
      <c r="L61" s="19">
        <v>7</v>
      </c>
      <c r="M61" s="19" t="s">
        <v>13</v>
      </c>
      <c r="N61" s="27">
        <v>2</v>
      </c>
      <c r="O61" s="69"/>
      <c r="P61" s="27">
        <v>3</v>
      </c>
      <c r="Q61" s="27">
        <f t="shared" si="65"/>
        <v>-1</v>
      </c>
      <c r="R61" s="5">
        <f t="shared" si="66"/>
        <v>-0.33333333333333337</v>
      </c>
      <c r="T61" s="19">
        <v>7</v>
      </c>
      <c r="U61" s="19" t="s">
        <v>13</v>
      </c>
      <c r="V61" s="27">
        <v>5</v>
      </c>
      <c r="W61" s="69"/>
      <c r="X61" s="27">
        <v>7</v>
      </c>
      <c r="Y61" s="27">
        <f t="shared" si="90"/>
        <v>-2</v>
      </c>
      <c r="Z61" s="5">
        <f t="shared" si="80"/>
        <v>-0.2857142857142857</v>
      </c>
      <c r="AB61" s="19">
        <v>7</v>
      </c>
      <c r="AC61" s="19" t="s">
        <v>13</v>
      </c>
      <c r="AD61" s="27">
        <v>58</v>
      </c>
      <c r="AE61" s="27">
        <v>104038</v>
      </c>
      <c r="AF61" s="27">
        <v>54</v>
      </c>
      <c r="AG61" s="27">
        <f t="shared" si="91"/>
        <v>4</v>
      </c>
      <c r="AH61" s="5">
        <f t="shared" si="81"/>
        <v>7.4074074074074181E-2</v>
      </c>
      <c r="AJ61" s="19">
        <v>7</v>
      </c>
      <c r="AK61" s="19" t="s">
        <v>13</v>
      </c>
      <c r="AL61" s="27"/>
      <c r="AM61" s="27"/>
      <c r="AN61" s="27"/>
      <c r="AO61" s="27">
        <f t="shared" si="92"/>
        <v>0</v>
      </c>
      <c r="AP61" s="5">
        <f t="shared" si="82"/>
        <v>0</v>
      </c>
      <c r="AR61" s="19">
        <v>7</v>
      </c>
      <c r="AS61" s="19" t="s">
        <v>13</v>
      </c>
      <c r="AT61" s="27"/>
      <c r="AU61" s="27"/>
      <c r="AV61" s="27"/>
      <c r="AW61" s="27">
        <f t="shared" si="93"/>
        <v>0</v>
      </c>
      <c r="AX61" s="5">
        <f t="shared" si="83"/>
        <v>0</v>
      </c>
      <c r="AZ61" s="19">
        <v>7</v>
      </c>
      <c r="BA61" s="19" t="s">
        <v>13</v>
      </c>
      <c r="BB61" s="27"/>
      <c r="BC61" s="27"/>
      <c r="BD61" s="27"/>
      <c r="BE61" s="27">
        <f t="shared" si="94"/>
        <v>0</v>
      </c>
      <c r="BF61" s="5">
        <f t="shared" si="84"/>
        <v>0</v>
      </c>
      <c r="BH61" s="19">
        <v>7</v>
      </c>
      <c r="BI61" s="19" t="s">
        <v>13</v>
      </c>
      <c r="BJ61" s="27"/>
      <c r="BK61" s="27"/>
      <c r="BL61" s="27"/>
      <c r="BM61" s="27">
        <f t="shared" si="95"/>
        <v>0</v>
      </c>
      <c r="BN61" s="5">
        <f t="shared" si="85"/>
        <v>0</v>
      </c>
      <c r="BP61" s="19">
        <v>7</v>
      </c>
      <c r="BQ61" s="19" t="s">
        <v>13</v>
      </c>
      <c r="BR61" s="27"/>
      <c r="BS61" s="27"/>
      <c r="BT61" s="27"/>
      <c r="BU61" s="27">
        <f t="shared" si="96"/>
        <v>0</v>
      </c>
      <c r="BV61" s="5">
        <f t="shared" si="86"/>
        <v>0</v>
      </c>
      <c r="BX61" s="19">
        <v>7</v>
      </c>
      <c r="BY61" s="19" t="s">
        <v>13</v>
      </c>
      <c r="BZ61" s="27"/>
      <c r="CA61" s="27"/>
      <c r="CB61" s="27"/>
      <c r="CC61" s="27">
        <f t="shared" si="97"/>
        <v>0</v>
      </c>
      <c r="CD61" s="5">
        <f t="shared" si="87"/>
        <v>0</v>
      </c>
      <c r="CF61" s="19">
        <v>7</v>
      </c>
      <c r="CG61" s="19" t="s">
        <v>13</v>
      </c>
      <c r="CH61" s="27"/>
      <c r="CI61" s="27"/>
      <c r="CJ61" s="27"/>
      <c r="CK61" s="27">
        <f t="shared" si="98"/>
        <v>0</v>
      </c>
      <c r="CL61" s="5">
        <f t="shared" si="88"/>
        <v>0</v>
      </c>
      <c r="CN61" s="19">
        <v>7</v>
      </c>
      <c r="CO61" s="19" t="s">
        <v>13</v>
      </c>
      <c r="CP61" s="27"/>
      <c r="CQ61" s="27"/>
      <c r="CR61" s="27"/>
      <c r="CS61" s="27">
        <f t="shared" si="99"/>
        <v>0</v>
      </c>
      <c r="CT61" s="5">
        <f t="shared" si="89"/>
        <v>0</v>
      </c>
    </row>
    <row r="62" spans="3:98">
      <c r="C62" s="19">
        <v>8</v>
      </c>
      <c r="D62" s="19" t="s">
        <v>14</v>
      </c>
      <c r="E62" s="27">
        <f t="shared" si="62"/>
        <v>65</v>
      </c>
      <c r="F62" s="27">
        <f t="shared" si="63"/>
        <v>64</v>
      </c>
      <c r="G62" s="27">
        <f t="shared" si="77"/>
        <v>1</v>
      </c>
      <c r="H62" s="35">
        <f t="shared" si="78"/>
        <v>-0.33333333333333337</v>
      </c>
      <c r="I62" s="36">
        <f t="shared" si="79"/>
        <v>1.5625E-2</v>
      </c>
      <c r="J62" s="35">
        <f t="shared" si="64"/>
        <v>7.4074074074074181E-2</v>
      </c>
      <c r="L62" s="19">
        <v>8</v>
      </c>
      <c r="M62" s="19" t="s">
        <v>14</v>
      </c>
      <c r="N62" s="27">
        <v>2</v>
      </c>
      <c r="O62" s="69"/>
      <c r="P62" s="27">
        <v>3</v>
      </c>
      <c r="Q62" s="27">
        <f t="shared" si="65"/>
        <v>-1</v>
      </c>
      <c r="R62" s="5">
        <f t="shared" si="66"/>
        <v>-0.33333333333333337</v>
      </c>
      <c r="T62" s="19">
        <v>8</v>
      </c>
      <c r="U62" s="19" t="s">
        <v>14</v>
      </c>
      <c r="V62" s="27">
        <v>5</v>
      </c>
      <c r="W62" s="69"/>
      <c r="X62" s="27">
        <v>7</v>
      </c>
      <c r="Y62" s="27">
        <f t="shared" si="90"/>
        <v>-2</v>
      </c>
      <c r="Z62" s="5">
        <f t="shared" si="80"/>
        <v>-0.2857142857142857</v>
      </c>
      <c r="AB62" s="19">
        <v>8</v>
      </c>
      <c r="AC62" s="19" t="s">
        <v>14</v>
      </c>
      <c r="AD62" s="27">
        <v>58</v>
      </c>
      <c r="AE62" s="27">
        <v>54414</v>
      </c>
      <c r="AF62" s="27">
        <v>54</v>
      </c>
      <c r="AG62" s="27">
        <f t="shared" si="91"/>
        <v>4</v>
      </c>
      <c r="AH62" s="5">
        <f t="shared" si="81"/>
        <v>7.4074074074074181E-2</v>
      </c>
      <c r="AJ62" s="19">
        <v>8</v>
      </c>
      <c r="AK62" s="19" t="s">
        <v>14</v>
      </c>
      <c r="AL62" s="27"/>
      <c r="AM62" s="27"/>
      <c r="AN62" s="27"/>
      <c r="AO62" s="27">
        <f t="shared" si="92"/>
        <v>0</v>
      </c>
      <c r="AP62" s="5">
        <f t="shared" si="82"/>
        <v>0</v>
      </c>
      <c r="AR62" s="19">
        <v>8</v>
      </c>
      <c r="AS62" s="19" t="s">
        <v>14</v>
      </c>
      <c r="AT62" s="27"/>
      <c r="AU62" s="27"/>
      <c r="AV62" s="27"/>
      <c r="AW62" s="27">
        <f t="shared" si="93"/>
        <v>0</v>
      </c>
      <c r="AX62" s="5">
        <f t="shared" si="83"/>
        <v>0</v>
      </c>
      <c r="AZ62" s="19">
        <v>8</v>
      </c>
      <c r="BA62" s="19" t="s">
        <v>14</v>
      </c>
      <c r="BB62" s="27"/>
      <c r="BC62" s="27"/>
      <c r="BD62" s="27"/>
      <c r="BE62" s="27">
        <f t="shared" si="94"/>
        <v>0</v>
      </c>
      <c r="BF62" s="5">
        <f t="shared" si="84"/>
        <v>0</v>
      </c>
      <c r="BH62" s="19">
        <v>8</v>
      </c>
      <c r="BI62" s="19" t="s">
        <v>14</v>
      </c>
      <c r="BJ62" s="27"/>
      <c r="BK62" s="27"/>
      <c r="BL62" s="27"/>
      <c r="BM62" s="27">
        <f t="shared" si="95"/>
        <v>0</v>
      </c>
      <c r="BN62" s="5">
        <f t="shared" si="85"/>
        <v>0</v>
      </c>
      <c r="BP62" s="19">
        <v>8</v>
      </c>
      <c r="BQ62" s="19" t="s">
        <v>14</v>
      </c>
      <c r="BR62" s="27"/>
      <c r="BS62" s="27"/>
      <c r="BT62" s="27"/>
      <c r="BU62" s="27">
        <f t="shared" si="96"/>
        <v>0</v>
      </c>
      <c r="BV62" s="5">
        <f t="shared" si="86"/>
        <v>0</v>
      </c>
      <c r="BX62" s="19">
        <v>8</v>
      </c>
      <c r="BY62" s="19" t="s">
        <v>14</v>
      </c>
      <c r="BZ62" s="27"/>
      <c r="CA62" s="27"/>
      <c r="CB62" s="27"/>
      <c r="CC62" s="27">
        <f t="shared" si="97"/>
        <v>0</v>
      </c>
      <c r="CD62" s="5">
        <f t="shared" si="87"/>
        <v>0</v>
      </c>
      <c r="CF62" s="19">
        <v>8</v>
      </c>
      <c r="CG62" s="19" t="s">
        <v>14</v>
      </c>
      <c r="CH62" s="27"/>
      <c r="CI62" s="27"/>
      <c r="CJ62" s="27"/>
      <c r="CK62" s="27">
        <f t="shared" si="98"/>
        <v>0</v>
      </c>
      <c r="CL62" s="5">
        <f t="shared" si="88"/>
        <v>0</v>
      </c>
      <c r="CN62" s="19">
        <v>8</v>
      </c>
      <c r="CO62" s="19" t="s">
        <v>14</v>
      </c>
      <c r="CP62" s="27"/>
      <c r="CQ62" s="27"/>
      <c r="CR62" s="27"/>
      <c r="CS62" s="27">
        <f t="shared" si="99"/>
        <v>0</v>
      </c>
      <c r="CT62" s="5">
        <f t="shared" si="89"/>
        <v>0</v>
      </c>
    </row>
    <row r="63" spans="3:98">
      <c r="C63" s="19">
        <v>9</v>
      </c>
      <c r="D63" s="19" t="s">
        <v>15</v>
      </c>
      <c r="E63" s="27">
        <f t="shared" si="62"/>
        <v>65</v>
      </c>
      <c r="F63" s="27">
        <f t="shared" si="63"/>
        <v>64</v>
      </c>
      <c r="G63" s="27">
        <f t="shared" si="77"/>
        <v>1</v>
      </c>
      <c r="H63" s="35">
        <f t="shared" si="78"/>
        <v>-0.33333333333333337</v>
      </c>
      <c r="I63" s="36">
        <f t="shared" si="79"/>
        <v>1.5625E-2</v>
      </c>
      <c r="J63" s="35">
        <f t="shared" si="64"/>
        <v>7.4074074074074181E-2</v>
      </c>
      <c r="L63" s="19">
        <v>9</v>
      </c>
      <c r="M63" s="19" t="s">
        <v>15</v>
      </c>
      <c r="N63" s="27">
        <v>2</v>
      </c>
      <c r="O63" s="69"/>
      <c r="P63" s="27">
        <v>3</v>
      </c>
      <c r="Q63" s="27">
        <f t="shared" si="65"/>
        <v>-1</v>
      </c>
      <c r="R63" s="5">
        <f t="shared" si="66"/>
        <v>-0.33333333333333337</v>
      </c>
      <c r="T63" s="19">
        <v>9</v>
      </c>
      <c r="U63" s="19" t="s">
        <v>15</v>
      </c>
      <c r="V63" s="27">
        <v>5</v>
      </c>
      <c r="W63" s="69"/>
      <c r="X63" s="27">
        <v>7</v>
      </c>
      <c r="Y63" s="27">
        <f t="shared" si="90"/>
        <v>-2</v>
      </c>
      <c r="Z63" s="5">
        <f t="shared" si="80"/>
        <v>-0.2857142857142857</v>
      </c>
      <c r="AB63" s="19">
        <v>9</v>
      </c>
      <c r="AC63" s="19" t="s">
        <v>15</v>
      </c>
      <c r="AD63" s="27">
        <v>58</v>
      </c>
      <c r="AE63" s="27">
        <v>128848</v>
      </c>
      <c r="AF63" s="27">
        <v>54</v>
      </c>
      <c r="AG63" s="27">
        <f t="shared" si="91"/>
        <v>4</v>
      </c>
      <c r="AH63" s="5">
        <f t="shared" si="81"/>
        <v>7.4074074074074181E-2</v>
      </c>
      <c r="AJ63" s="19">
        <v>9</v>
      </c>
      <c r="AK63" s="19" t="s">
        <v>15</v>
      </c>
      <c r="AL63" s="27"/>
      <c r="AM63" s="27"/>
      <c r="AN63" s="27"/>
      <c r="AO63" s="27">
        <f t="shared" si="92"/>
        <v>0</v>
      </c>
      <c r="AP63" s="5">
        <f t="shared" si="82"/>
        <v>0</v>
      </c>
      <c r="AR63" s="19">
        <v>9</v>
      </c>
      <c r="AS63" s="19" t="s">
        <v>15</v>
      </c>
      <c r="AT63" s="27"/>
      <c r="AU63" s="27"/>
      <c r="AV63" s="27"/>
      <c r="AW63" s="27">
        <f t="shared" si="93"/>
        <v>0</v>
      </c>
      <c r="AX63" s="5">
        <f t="shared" si="83"/>
        <v>0</v>
      </c>
      <c r="AZ63" s="19">
        <v>9</v>
      </c>
      <c r="BA63" s="19" t="s">
        <v>15</v>
      </c>
      <c r="BB63" s="27"/>
      <c r="BC63" s="27"/>
      <c r="BD63" s="27"/>
      <c r="BE63" s="27">
        <f t="shared" si="94"/>
        <v>0</v>
      </c>
      <c r="BF63" s="5">
        <f t="shared" si="84"/>
        <v>0</v>
      </c>
      <c r="BH63" s="19">
        <v>9</v>
      </c>
      <c r="BI63" s="19" t="s">
        <v>15</v>
      </c>
      <c r="BJ63" s="27"/>
      <c r="BK63" s="27"/>
      <c r="BL63" s="27"/>
      <c r="BM63" s="27">
        <f t="shared" si="95"/>
        <v>0</v>
      </c>
      <c r="BN63" s="5">
        <f t="shared" si="85"/>
        <v>0</v>
      </c>
      <c r="BP63" s="19">
        <v>9</v>
      </c>
      <c r="BQ63" s="19" t="s">
        <v>15</v>
      </c>
      <c r="BR63" s="27"/>
      <c r="BS63" s="27"/>
      <c r="BT63" s="27"/>
      <c r="BU63" s="27">
        <f t="shared" si="96"/>
        <v>0</v>
      </c>
      <c r="BV63" s="5">
        <f t="shared" si="86"/>
        <v>0</v>
      </c>
      <c r="BX63" s="19">
        <v>9</v>
      </c>
      <c r="BY63" s="19" t="s">
        <v>15</v>
      </c>
      <c r="BZ63" s="27"/>
      <c r="CA63" s="27"/>
      <c r="CB63" s="27"/>
      <c r="CC63" s="27">
        <f t="shared" si="97"/>
        <v>0</v>
      </c>
      <c r="CD63" s="5">
        <f t="shared" si="87"/>
        <v>0</v>
      </c>
      <c r="CF63" s="19">
        <v>9</v>
      </c>
      <c r="CG63" s="19" t="s">
        <v>15</v>
      </c>
      <c r="CH63" s="27"/>
      <c r="CI63" s="27"/>
      <c r="CJ63" s="27"/>
      <c r="CK63" s="27">
        <f t="shared" si="98"/>
        <v>0</v>
      </c>
      <c r="CL63" s="5">
        <f t="shared" si="88"/>
        <v>0</v>
      </c>
      <c r="CN63" s="19">
        <v>9</v>
      </c>
      <c r="CO63" s="19" t="s">
        <v>15</v>
      </c>
      <c r="CP63" s="27"/>
      <c r="CQ63" s="27"/>
      <c r="CR63" s="27"/>
      <c r="CS63" s="27">
        <f t="shared" si="99"/>
        <v>0</v>
      </c>
      <c r="CT63" s="5">
        <f t="shared" si="89"/>
        <v>0</v>
      </c>
    </row>
    <row r="64" spans="3:98">
      <c r="C64" s="19">
        <v>10</v>
      </c>
      <c r="D64" s="19" t="s">
        <v>16</v>
      </c>
      <c r="E64" s="27">
        <f t="shared" si="62"/>
        <v>65</v>
      </c>
      <c r="F64" s="27">
        <f t="shared" si="63"/>
        <v>64</v>
      </c>
      <c r="G64" s="27">
        <f t="shared" si="77"/>
        <v>1</v>
      </c>
      <c r="H64" s="35">
        <f t="shared" si="78"/>
        <v>-0.33333333333333337</v>
      </c>
      <c r="I64" s="36">
        <f t="shared" si="79"/>
        <v>1.5625E-2</v>
      </c>
      <c r="J64" s="35">
        <f t="shared" si="64"/>
        <v>7.4074074074074181E-2</v>
      </c>
      <c r="L64" s="19">
        <v>10</v>
      </c>
      <c r="M64" s="19" t="s">
        <v>16</v>
      </c>
      <c r="N64" s="27">
        <v>2</v>
      </c>
      <c r="O64" s="69"/>
      <c r="P64" s="27">
        <v>3</v>
      </c>
      <c r="Q64" s="27">
        <f t="shared" si="65"/>
        <v>-1</v>
      </c>
      <c r="R64" s="5">
        <f t="shared" si="66"/>
        <v>-0.33333333333333337</v>
      </c>
      <c r="T64" s="19">
        <v>10</v>
      </c>
      <c r="U64" s="19" t="s">
        <v>16</v>
      </c>
      <c r="V64" s="27">
        <v>5</v>
      </c>
      <c r="W64" s="69"/>
      <c r="X64" s="27">
        <v>7</v>
      </c>
      <c r="Y64" s="27">
        <f t="shared" si="90"/>
        <v>-2</v>
      </c>
      <c r="Z64" s="5">
        <f t="shared" si="80"/>
        <v>-0.2857142857142857</v>
      </c>
      <c r="AB64" s="19">
        <v>10</v>
      </c>
      <c r="AC64" s="19" t="s">
        <v>16</v>
      </c>
      <c r="AD64" s="27">
        <v>58</v>
      </c>
      <c r="AE64" s="27">
        <v>0</v>
      </c>
      <c r="AF64" s="27">
        <v>54</v>
      </c>
      <c r="AG64" s="27">
        <f t="shared" si="91"/>
        <v>4</v>
      </c>
      <c r="AH64" s="5">
        <f t="shared" si="81"/>
        <v>7.4074074074074181E-2</v>
      </c>
      <c r="AJ64" s="19">
        <v>10</v>
      </c>
      <c r="AK64" s="19" t="s">
        <v>16</v>
      </c>
      <c r="AL64" s="27"/>
      <c r="AM64" s="27"/>
      <c r="AN64" s="27"/>
      <c r="AO64" s="27">
        <f t="shared" si="92"/>
        <v>0</v>
      </c>
      <c r="AP64" s="5">
        <f t="shared" si="82"/>
        <v>0</v>
      </c>
      <c r="AR64" s="19">
        <v>10</v>
      </c>
      <c r="AS64" s="19" t="s">
        <v>16</v>
      </c>
      <c r="AT64" s="27"/>
      <c r="AU64" s="27"/>
      <c r="AV64" s="27"/>
      <c r="AW64" s="27">
        <f t="shared" si="93"/>
        <v>0</v>
      </c>
      <c r="AX64" s="5">
        <f t="shared" si="83"/>
        <v>0</v>
      </c>
      <c r="AZ64" s="19">
        <v>10</v>
      </c>
      <c r="BA64" s="19" t="s">
        <v>16</v>
      </c>
      <c r="BB64" s="27"/>
      <c r="BC64" s="27"/>
      <c r="BD64" s="27"/>
      <c r="BE64" s="27">
        <f t="shared" si="94"/>
        <v>0</v>
      </c>
      <c r="BF64" s="5">
        <f t="shared" si="84"/>
        <v>0</v>
      </c>
      <c r="BH64" s="19">
        <v>10</v>
      </c>
      <c r="BI64" s="19" t="s">
        <v>16</v>
      </c>
      <c r="BJ64" s="27"/>
      <c r="BK64" s="27"/>
      <c r="BL64" s="27"/>
      <c r="BM64" s="27">
        <f t="shared" si="95"/>
        <v>0</v>
      </c>
      <c r="BN64" s="5">
        <f t="shared" si="85"/>
        <v>0</v>
      </c>
      <c r="BP64" s="19">
        <v>10</v>
      </c>
      <c r="BQ64" s="19" t="s">
        <v>16</v>
      </c>
      <c r="BR64" s="27"/>
      <c r="BS64" s="27"/>
      <c r="BT64" s="27"/>
      <c r="BU64" s="27">
        <f t="shared" si="96"/>
        <v>0</v>
      </c>
      <c r="BV64" s="5">
        <f t="shared" si="86"/>
        <v>0</v>
      </c>
      <c r="BX64" s="19">
        <v>10</v>
      </c>
      <c r="BY64" s="19" t="s">
        <v>16</v>
      </c>
      <c r="BZ64" s="27"/>
      <c r="CA64" s="27"/>
      <c r="CB64" s="27"/>
      <c r="CC64" s="27">
        <f t="shared" si="97"/>
        <v>0</v>
      </c>
      <c r="CD64" s="5">
        <f t="shared" si="87"/>
        <v>0</v>
      </c>
      <c r="CF64" s="19">
        <v>10</v>
      </c>
      <c r="CG64" s="19" t="s">
        <v>16</v>
      </c>
      <c r="CH64" s="27"/>
      <c r="CI64" s="27"/>
      <c r="CJ64" s="27"/>
      <c r="CK64" s="27">
        <f t="shared" si="98"/>
        <v>0</v>
      </c>
      <c r="CL64" s="5">
        <f t="shared" si="88"/>
        <v>0</v>
      </c>
      <c r="CN64" s="19">
        <v>10</v>
      </c>
      <c r="CO64" s="19" t="s">
        <v>16</v>
      </c>
      <c r="CP64" s="27"/>
      <c r="CQ64" s="27"/>
      <c r="CR64" s="27"/>
      <c r="CS64" s="27">
        <f t="shared" si="99"/>
        <v>0</v>
      </c>
      <c r="CT64" s="5">
        <f t="shared" si="89"/>
        <v>0</v>
      </c>
    </row>
    <row r="65" spans="2:98">
      <c r="C65" s="19">
        <v>11</v>
      </c>
      <c r="D65" s="19" t="s">
        <v>17</v>
      </c>
      <c r="E65" s="27">
        <f t="shared" si="62"/>
        <v>65</v>
      </c>
      <c r="F65" s="27">
        <f t="shared" si="63"/>
        <v>64</v>
      </c>
      <c r="G65" s="27">
        <f t="shared" si="77"/>
        <v>1</v>
      </c>
      <c r="H65" s="35">
        <f t="shared" si="78"/>
        <v>-0.33333333333333337</v>
      </c>
      <c r="I65" s="36">
        <f t="shared" si="79"/>
        <v>1.5625E-2</v>
      </c>
      <c r="J65" s="35">
        <f t="shared" si="64"/>
        <v>7.4074074074074181E-2</v>
      </c>
      <c r="L65" s="19">
        <v>11</v>
      </c>
      <c r="M65" s="19" t="s">
        <v>17</v>
      </c>
      <c r="N65" s="27">
        <v>2</v>
      </c>
      <c r="O65" s="69"/>
      <c r="P65" s="27">
        <v>3</v>
      </c>
      <c r="Q65" s="27">
        <f t="shared" si="65"/>
        <v>-1</v>
      </c>
      <c r="R65" s="5">
        <f t="shared" si="66"/>
        <v>-0.33333333333333337</v>
      </c>
      <c r="T65" s="19">
        <v>11</v>
      </c>
      <c r="U65" s="19" t="s">
        <v>17</v>
      </c>
      <c r="V65" s="27">
        <v>5</v>
      </c>
      <c r="W65" s="69"/>
      <c r="X65" s="27">
        <v>7</v>
      </c>
      <c r="Y65" s="27">
        <f t="shared" si="90"/>
        <v>-2</v>
      </c>
      <c r="Z65" s="5">
        <f t="shared" si="80"/>
        <v>-0.2857142857142857</v>
      </c>
      <c r="AB65" s="19">
        <v>11</v>
      </c>
      <c r="AC65" s="19" t="s">
        <v>17</v>
      </c>
      <c r="AD65" s="27">
        <v>58</v>
      </c>
      <c r="AE65" s="27">
        <v>153870</v>
      </c>
      <c r="AF65" s="27">
        <v>54</v>
      </c>
      <c r="AG65" s="27">
        <f t="shared" si="91"/>
        <v>4</v>
      </c>
      <c r="AH65" s="5">
        <f t="shared" si="81"/>
        <v>7.4074074074074181E-2</v>
      </c>
      <c r="AJ65" s="19">
        <v>11</v>
      </c>
      <c r="AK65" s="19" t="s">
        <v>17</v>
      </c>
      <c r="AL65" s="27"/>
      <c r="AM65" s="27"/>
      <c r="AN65" s="27"/>
      <c r="AO65" s="27">
        <f t="shared" si="92"/>
        <v>0</v>
      </c>
      <c r="AP65" s="5">
        <f t="shared" si="82"/>
        <v>0</v>
      </c>
      <c r="AR65" s="19">
        <v>11</v>
      </c>
      <c r="AS65" s="19" t="s">
        <v>17</v>
      </c>
      <c r="AT65" s="27"/>
      <c r="AU65" s="27"/>
      <c r="AV65" s="27"/>
      <c r="AW65" s="27">
        <f t="shared" si="93"/>
        <v>0</v>
      </c>
      <c r="AX65" s="5">
        <f t="shared" si="83"/>
        <v>0</v>
      </c>
      <c r="AZ65" s="19">
        <v>11</v>
      </c>
      <c r="BA65" s="19" t="s">
        <v>17</v>
      </c>
      <c r="BB65" s="27"/>
      <c r="BC65" s="27"/>
      <c r="BD65" s="27"/>
      <c r="BE65" s="27">
        <f t="shared" si="94"/>
        <v>0</v>
      </c>
      <c r="BF65" s="5">
        <f t="shared" si="84"/>
        <v>0</v>
      </c>
      <c r="BH65" s="19">
        <v>11</v>
      </c>
      <c r="BI65" s="19" t="s">
        <v>17</v>
      </c>
      <c r="BJ65" s="27"/>
      <c r="BK65" s="27"/>
      <c r="BL65" s="27"/>
      <c r="BM65" s="27">
        <f t="shared" si="95"/>
        <v>0</v>
      </c>
      <c r="BN65" s="5">
        <f t="shared" si="85"/>
        <v>0</v>
      </c>
      <c r="BP65" s="19">
        <v>11</v>
      </c>
      <c r="BQ65" s="19" t="s">
        <v>17</v>
      </c>
      <c r="BR65" s="27"/>
      <c r="BS65" s="27"/>
      <c r="BT65" s="27"/>
      <c r="BU65" s="27">
        <f t="shared" si="96"/>
        <v>0</v>
      </c>
      <c r="BV65" s="5">
        <f t="shared" si="86"/>
        <v>0</v>
      </c>
      <c r="BX65" s="19">
        <v>11</v>
      </c>
      <c r="BY65" s="19" t="s">
        <v>17</v>
      </c>
      <c r="BZ65" s="27"/>
      <c r="CA65" s="27"/>
      <c r="CB65" s="27"/>
      <c r="CC65" s="27">
        <f t="shared" si="97"/>
        <v>0</v>
      </c>
      <c r="CD65" s="5">
        <f t="shared" si="87"/>
        <v>0</v>
      </c>
      <c r="CF65" s="19">
        <v>11</v>
      </c>
      <c r="CG65" s="19" t="s">
        <v>17</v>
      </c>
      <c r="CH65" s="27"/>
      <c r="CI65" s="27"/>
      <c r="CJ65" s="27"/>
      <c r="CK65" s="27">
        <f t="shared" si="98"/>
        <v>0</v>
      </c>
      <c r="CL65" s="5">
        <f t="shared" si="88"/>
        <v>0</v>
      </c>
      <c r="CN65" s="19">
        <v>11</v>
      </c>
      <c r="CO65" s="19" t="s">
        <v>17</v>
      </c>
      <c r="CP65" s="27"/>
      <c r="CQ65" s="27"/>
      <c r="CR65" s="27"/>
      <c r="CS65" s="27">
        <f t="shared" si="99"/>
        <v>0</v>
      </c>
      <c r="CT65" s="5">
        <f t="shared" si="89"/>
        <v>0</v>
      </c>
    </row>
    <row r="66" spans="2:98">
      <c r="C66" s="19">
        <v>12</v>
      </c>
      <c r="D66" s="19" t="s">
        <v>18</v>
      </c>
      <c r="E66" s="27">
        <f t="shared" si="62"/>
        <v>65</v>
      </c>
      <c r="F66" s="27">
        <f t="shared" si="63"/>
        <v>64</v>
      </c>
      <c r="G66" s="27">
        <f>E66-F66</f>
        <v>1</v>
      </c>
      <c r="H66" s="35">
        <f t="shared" si="78"/>
        <v>-0.33333333333333337</v>
      </c>
      <c r="I66" s="36">
        <f t="shared" si="79"/>
        <v>1.5625E-2</v>
      </c>
      <c r="J66" s="35">
        <f t="shared" si="64"/>
        <v>7.4074074074074181E-2</v>
      </c>
      <c r="L66" s="19">
        <v>12</v>
      </c>
      <c r="M66" s="19" t="s">
        <v>18</v>
      </c>
      <c r="N66" s="27">
        <v>2</v>
      </c>
      <c r="O66" s="69"/>
      <c r="P66" s="27">
        <v>3</v>
      </c>
      <c r="Q66" s="27">
        <f t="shared" si="65"/>
        <v>-1</v>
      </c>
      <c r="R66" s="5">
        <f t="shared" si="66"/>
        <v>-0.33333333333333337</v>
      </c>
      <c r="T66" s="19">
        <v>12</v>
      </c>
      <c r="U66" s="19" t="s">
        <v>18</v>
      </c>
      <c r="V66" s="27">
        <v>5</v>
      </c>
      <c r="W66" s="69"/>
      <c r="X66" s="27">
        <v>7</v>
      </c>
      <c r="Y66" s="27">
        <f t="shared" si="90"/>
        <v>-2</v>
      </c>
      <c r="Z66" s="5">
        <f t="shared" si="80"/>
        <v>-0.2857142857142857</v>
      </c>
      <c r="AB66" s="19">
        <v>12</v>
      </c>
      <c r="AC66" s="19" t="s">
        <v>18</v>
      </c>
      <c r="AD66" s="27">
        <v>58</v>
      </c>
      <c r="AE66" s="27">
        <f>69311+125160</f>
        <v>194471</v>
      </c>
      <c r="AF66" s="27">
        <v>54</v>
      </c>
      <c r="AG66" s="27">
        <f t="shared" si="91"/>
        <v>4</v>
      </c>
      <c r="AH66" s="5">
        <f t="shared" si="81"/>
        <v>7.4074074074074181E-2</v>
      </c>
      <c r="AJ66" s="19">
        <v>12</v>
      </c>
      <c r="AK66" s="19" t="s">
        <v>18</v>
      </c>
      <c r="AL66" s="27"/>
      <c r="AM66" s="27"/>
      <c r="AN66" s="27"/>
      <c r="AO66" s="27">
        <f t="shared" si="92"/>
        <v>0</v>
      </c>
      <c r="AP66" s="5">
        <f t="shared" si="82"/>
        <v>0</v>
      </c>
      <c r="AR66" s="19">
        <v>12</v>
      </c>
      <c r="AS66" s="19" t="s">
        <v>18</v>
      </c>
      <c r="AT66" s="27"/>
      <c r="AU66" s="27"/>
      <c r="AV66" s="27"/>
      <c r="AW66" s="27">
        <f t="shared" si="93"/>
        <v>0</v>
      </c>
      <c r="AX66" s="5">
        <f t="shared" si="83"/>
        <v>0</v>
      </c>
      <c r="AZ66" s="19">
        <v>12</v>
      </c>
      <c r="BA66" s="19" t="s">
        <v>18</v>
      </c>
      <c r="BB66" s="27"/>
      <c r="BC66" s="27"/>
      <c r="BD66" s="27"/>
      <c r="BE66" s="27">
        <f t="shared" si="94"/>
        <v>0</v>
      </c>
      <c r="BF66" s="5">
        <f t="shared" si="84"/>
        <v>0</v>
      </c>
      <c r="BH66" s="19">
        <v>12</v>
      </c>
      <c r="BI66" s="19" t="s">
        <v>18</v>
      </c>
      <c r="BJ66" s="27"/>
      <c r="BK66" s="27"/>
      <c r="BL66" s="27"/>
      <c r="BM66" s="27">
        <f t="shared" si="95"/>
        <v>0</v>
      </c>
      <c r="BN66" s="5">
        <f t="shared" si="85"/>
        <v>0</v>
      </c>
      <c r="BP66" s="19">
        <v>12</v>
      </c>
      <c r="BQ66" s="19" t="s">
        <v>18</v>
      </c>
      <c r="BR66" s="27"/>
      <c r="BS66" s="27"/>
      <c r="BT66" s="27"/>
      <c r="BU66" s="27">
        <f t="shared" si="96"/>
        <v>0</v>
      </c>
      <c r="BV66" s="5">
        <f t="shared" si="86"/>
        <v>0</v>
      </c>
      <c r="BX66" s="19">
        <v>12</v>
      </c>
      <c r="BY66" s="19" t="s">
        <v>18</v>
      </c>
      <c r="BZ66" s="27"/>
      <c r="CA66" s="27"/>
      <c r="CB66" s="27"/>
      <c r="CC66" s="27">
        <f t="shared" si="97"/>
        <v>0</v>
      </c>
      <c r="CD66" s="5">
        <f t="shared" si="87"/>
        <v>0</v>
      </c>
      <c r="CF66" s="19">
        <v>12</v>
      </c>
      <c r="CG66" s="19" t="s">
        <v>18</v>
      </c>
      <c r="CH66" s="27"/>
      <c r="CI66" s="27"/>
      <c r="CJ66" s="27"/>
      <c r="CK66" s="27">
        <f t="shared" si="98"/>
        <v>0</v>
      </c>
      <c r="CL66" s="5">
        <f t="shared" si="88"/>
        <v>0</v>
      </c>
      <c r="CN66" s="19">
        <v>12</v>
      </c>
      <c r="CO66" s="19" t="s">
        <v>18</v>
      </c>
      <c r="CP66" s="27"/>
      <c r="CQ66" s="27"/>
      <c r="CR66" s="27"/>
      <c r="CS66" s="27">
        <f t="shared" si="99"/>
        <v>0</v>
      </c>
      <c r="CT66" s="5">
        <f t="shared" si="89"/>
        <v>0</v>
      </c>
    </row>
    <row r="67" spans="2:98">
      <c r="C67" s="19">
        <v>13</v>
      </c>
      <c r="D67" s="19" t="s">
        <v>52</v>
      </c>
      <c r="E67" s="27">
        <f t="shared" si="62"/>
        <v>65</v>
      </c>
      <c r="F67" s="27">
        <f t="shared" si="63"/>
        <v>64</v>
      </c>
      <c r="G67" s="27">
        <f>E67-F67</f>
        <v>1</v>
      </c>
      <c r="H67" s="35">
        <f t="shared" si="78"/>
        <v>-0.33333333333333337</v>
      </c>
      <c r="I67" s="36">
        <f t="shared" si="79"/>
        <v>1.5625E-2</v>
      </c>
      <c r="J67" s="35">
        <f t="shared" si="64"/>
        <v>7.4074074074074181E-2</v>
      </c>
      <c r="L67" s="19">
        <v>13</v>
      </c>
      <c r="M67" s="19" t="s">
        <v>54</v>
      </c>
      <c r="N67" s="27">
        <v>2</v>
      </c>
      <c r="O67" s="69"/>
      <c r="P67" s="27">
        <v>3</v>
      </c>
      <c r="Q67" s="27">
        <f t="shared" si="65"/>
        <v>-1</v>
      </c>
      <c r="R67" s="5">
        <f t="shared" si="66"/>
        <v>-0.33333333333333337</v>
      </c>
      <c r="T67" s="19">
        <v>13</v>
      </c>
      <c r="U67" s="19" t="s">
        <v>54</v>
      </c>
      <c r="V67" s="27">
        <v>5</v>
      </c>
      <c r="W67" s="69"/>
      <c r="X67" s="27">
        <v>7</v>
      </c>
      <c r="Y67" s="27">
        <f t="shared" si="90"/>
        <v>-2</v>
      </c>
      <c r="Z67" s="5">
        <f t="shared" si="80"/>
        <v>-0.2857142857142857</v>
      </c>
      <c r="AB67" s="19">
        <v>13</v>
      </c>
      <c r="AC67" s="19" t="s">
        <v>54</v>
      </c>
      <c r="AD67" s="27">
        <v>58</v>
      </c>
      <c r="AE67" s="27">
        <v>0</v>
      </c>
      <c r="AF67" s="27">
        <v>54</v>
      </c>
      <c r="AG67" s="27">
        <f t="shared" si="91"/>
        <v>4</v>
      </c>
      <c r="AH67" s="5">
        <f t="shared" si="81"/>
        <v>7.4074074074074181E-2</v>
      </c>
      <c r="AJ67" s="19">
        <v>13</v>
      </c>
      <c r="AK67" s="19" t="s">
        <v>54</v>
      </c>
      <c r="AL67" s="27"/>
      <c r="AM67" s="27"/>
      <c r="AN67" s="27"/>
      <c r="AO67" s="27">
        <f t="shared" si="92"/>
        <v>0</v>
      </c>
      <c r="AP67" s="5">
        <f t="shared" si="82"/>
        <v>0</v>
      </c>
      <c r="AR67" s="19">
        <v>13</v>
      </c>
      <c r="AS67" s="19" t="s">
        <v>54</v>
      </c>
      <c r="AT67" s="27"/>
      <c r="AU67" s="27"/>
      <c r="AV67" s="27"/>
      <c r="AW67" s="27">
        <f t="shared" si="93"/>
        <v>0</v>
      </c>
      <c r="AX67" s="5">
        <f t="shared" si="83"/>
        <v>0</v>
      </c>
      <c r="AZ67" s="19">
        <v>13</v>
      </c>
      <c r="BA67" s="19" t="s">
        <v>54</v>
      </c>
      <c r="BB67" s="27"/>
      <c r="BC67" s="27"/>
      <c r="BD67" s="27"/>
      <c r="BE67" s="27">
        <f t="shared" si="94"/>
        <v>0</v>
      </c>
      <c r="BF67" s="5">
        <f t="shared" si="84"/>
        <v>0</v>
      </c>
      <c r="BH67" s="19">
        <v>13</v>
      </c>
      <c r="BI67" s="19" t="s">
        <v>54</v>
      </c>
      <c r="BJ67" s="27"/>
      <c r="BK67" s="27"/>
      <c r="BL67" s="27"/>
      <c r="BM67" s="27">
        <f t="shared" si="95"/>
        <v>0</v>
      </c>
      <c r="BN67" s="5">
        <f t="shared" si="85"/>
        <v>0</v>
      </c>
      <c r="BP67" s="19">
        <v>13</v>
      </c>
      <c r="BQ67" s="19" t="s">
        <v>54</v>
      </c>
      <c r="BR67" s="27"/>
      <c r="BS67" s="27"/>
      <c r="BT67" s="27"/>
      <c r="BU67" s="27">
        <f t="shared" si="96"/>
        <v>0</v>
      </c>
      <c r="BV67" s="5">
        <f t="shared" si="86"/>
        <v>0</v>
      </c>
      <c r="BX67" s="19">
        <v>13</v>
      </c>
      <c r="BY67" s="19" t="s">
        <v>54</v>
      </c>
      <c r="BZ67" s="27"/>
      <c r="CA67" s="27"/>
      <c r="CB67" s="27"/>
      <c r="CC67" s="27">
        <f t="shared" si="97"/>
        <v>0</v>
      </c>
      <c r="CD67" s="5">
        <f t="shared" si="87"/>
        <v>0</v>
      </c>
      <c r="CF67" s="19">
        <v>13</v>
      </c>
      <c r="CG67" s="19" t="s">
        <v>54</v>
      </c>
      <c r="CH67" s="27"/>
      <c r="CI67" s="27"/>
      <c r="CJ67" s="27"/>
      <c r="CK67" s="27">
        <f t="shared" si="98"/>
        <v>0</v>
      </c>
      <c r="CL67" s="5">
        <f t="shared" si="88"/>
        <v>0</v>
      </c>
      <c r="CN67" s="19">
        <v>13</v>
      </c>
      <c r="CO67" s="19" t="s">
        <v>54</v>
      </c>
      <c r="CP67" s="27"/>
      <c r="CQ67" s="27"/>
      <c r="CR67" s="27"/>
      <c r="CS67" s="27">
        <f t="shared" si="99"/>
        <v>0</v>
      </c>
      <c r="CT67" s="5">
        <f t="shared" si="89"/>
        <v>0</v>
      </c>
    </row>
    <row r="68" spans="2:98">
      <c r="C68" s="19">
        <v>14</v>
      </c>
      <c r="D68" s="19" t="s">
        <v>19</v>
      </c>
      <c r="E68" s="27">
        <f t="shared" si="62"/>
        <v>65</v>
      </c>
      <c r="F68" s="27">
        <f t="shared" si="63"/>
        <v>64</v>
      </c>
      <c r="G68" s="27">
        <f t="shared" si="77"/>
        <v>1</v>
      </c>
      <c r="H68" s="35">
        <f t="shared" si="78"/>
        <v>-0.33333333333333337</v>
      </c>
      <c r="I68" s="36">
        <f t="shared" si="79"/>
        <v>1.5625E-2</v>
      </c>
      <c r="J68" s="35">
        <f t="shared" si="64"/>
        <v>7.4074074074074181E-2</v>
      </c>
      <c r="L68" s="19">
        <v>14</v>
      </c>
      <c r="M68" s="19" t="s">
        <v>19</v>
      </c>
      <c r="N68" s="27">
        <v>2</v>
      </c>
      <c r="O68" s="69"/>
      <c r="P68" s="27">
        <v>3</v>
      </c>
      <c r="Q68" s="27">
        <f t="shared" si="65"/>
        <v>-1</v>
      </c>
      <c r="R68" s="5">
        <f t="shared" si="66"/>
        <v>-0.33333333333333337</v>
      </c>
      <c r="T68" s="19">
        <v>14</v>
      </c>
      <c r="U68" s="19" t="s">
        <v>19</v>
      </c>
      <c r="V68" s="27">
        <v>5</v>
      </c>
      <c r="W68" s="69"/>
      <c r="X68" s="27">
        <v>7</v>
      </c>
      <c r="Y68" s="27">
        <f t="shared" si="90"/>
        <v>-2</v>
      </c>
      <c r="Z68" s="5">
        <f t="shared" si="80"/>
        <v>-0.2857142857142857</v>
      </c>
      <c r="AB68" s="19">
        <v>14</v>
      </c>
      <c r="AC68" s="19" t="s">
        <v>19</v>
      </c>
      <c r="AD68" s="27">
        <v>58</v>
      </c>
      <c r="AE68" s="27">
        <f>65650+294852</f>
        <v>360502</v>
      </c>
      <c r="AF68" s="27">
        <v>54</v>
      </c>
      <c r="AG68" s="27">
        <f t="shared" si="91"/>
        <v>4</v>
      </c>
      <c r="AH68" s="5">
        <f t="shared" si="81"/>
        <v>7.4074074074074181E-2</v>
      </c>
      <c r="AJ68" s="19">
        <v>14</v>
      </c>
      <c r="AK68" s="19" t="s">
        <v>19</v>
      </c>
      <c r="AL68" s="27"/>
      <c r="AM68" s="27"/>
      <c r="AN68" s="27"/>
      <c r="AO68" s="27">
        <f t="shared" si="92"/>
        <v>0</v>
      </c>
      <c r="AP68" s="5">
        <f t="shared" si="82"/>
        <v>0</v>
      </c>
      <c r="AR68" s="19">
        <v>14</v>
      </c>
      <c r="AS68" s="19" t="s">
        <v>19</v>
      </c>
      <c r="AT68" s="27"/>
      <c r="AU68" s="27"/>
      <c r="AV68" s="27"/>
      <c r="AW68" s="27">
        <f t="shared" si="93"/>
        <v>0</v>
      </c>
      <c r="AX68" s="5">
        <f t="shared" si="83"/>
        <v>0</v>
      </c>
      <c r="AZ68" s="19">
        <v>14</v>
      </c>
      <c r="BA68" s="19" t="s">
        <v>19</v>
      </c>
      <c r="BB68" s="27"/>
      <c r="BC68" s="27"/>
      <c r="BD68" s="27"/>
      <c r="BE68" s="27">
        <f t="shared" si="94"/>
        <v>0</v>
      </c>
      <c r="BF68" s="5">
        <f t="shared" si="84"/>
        <v>0</v>
      </c>
      <c r="BH68" s="19">
        <v>14</v>
      </c>
      <c r="BI68" s="19" t="s">
        <v>19</v>
      </c>
      <c r="BJ68" s="27"/>
      <c r="BK68" s="27"/>
      <c r="BL68" s="27"/>
      <c r="BM68" s="27">
        <f t="shared" si="95"/>
        <v>0</v>
      </c>
      <c r="BN68" s="5">
        <f t="shared" si="85"/>
        <v>0</v>
      </c>
      <c r="BP68" s="19">
        <v>14</v>
      </c>
      <c r="BQ68" s="19" t="s">
        <v>19</v>
      </c>
      <c r="BR68" s="27"/>
      <c r="BS68" s="27"/>
      <c r="BT68" s="27"/>
      <c r="BU68" s="27">
        <f t="shared" si="96"/>
        <v>0</v>
      </c>
      <c r="BV68" s="5">
        <f t="shared" si="86"/>
        <v>0</v>
      </c>
      <c r="BX68" s="19">
        <v>14</v>
      </c>
      <c r="BY68" s="19" t="s">
        <v>19</v>
      </c>
      <c r="BZ68" s="27"/>
      <c r="CA68" s="27"/>
      <c r="CB68" s="27"/>
      <c r="CC68" s="27">
        <f t="shared" si="97"/>
        <v>0</v>
      </c>
      <c r="CD68" s="5">
        <f t="shared" si="87"/>
        <v>0</v>
      </c>
      <c r="CF68" s="19">
        <v>14</v>
      </c>
      <c r="CG68" s="19" t="s">
        <v>19</v>
      </c>
      <c r="CH68" s="27"/>
      <c r="CI68" s="27"/>
      <c r="CJ68" s="27"/>
      <c r="CK68" s="27">
        <f t="shared" si="98"/>
        <v>0</v>
      </c>
      <c r="CL68" s="5">
        <f t="shared" si="88"/>
        <v>0</v>
      </c>
      <c r="CN68" s="19">
        <v>14</v>
      </c>
      <c r="CO68" s="19" t="s">
        <v>19</v>
      </c>
      <c r="CP68" s="27"/>
      <c r="CQ68" s="27"/>
      <c r="CR68" s="27"/>
      <c r="CS68" s="27">
        <f t="shared" si="99"/>
        <v>0</v>
      </c>
      <c r="CT68" s="5">
        <f t="shared" si="89"/>
        <v>0</v>
      </c>
    </row>
    <row r="69" spans="2:98">
      <c r="C69" s="19">
        <v>15</v>
      </c>
      <c r="D69" s="19" t="s">
        <v>51</v>
      </c>
      <c r="E69" s="27">
        <f t="shared" si="62"/>
        <v>65</v>
      </c>
      <c r="F69" s="27">
        <f t="shared" si="63"/>
        <v>64</v>
      </c>
      <c r="G69" s="27">
        <f t="shared" si="77"/>
        <v>1</v>
      </c>
      <c r="H69" s="35">
        <f t="shared" si="78"/>
        <v>-0.33333333333333337</v>
      </c>
      <c r="I69" s="36">
        <f t="shared" si="79"/>
        <v>1.5625E-2</v>
      </c>
      <c r="J69" s="35">
        <f t="shared" si="64"/>
        <v>7.4074074074074181E-2</v>
      </c>
      <c r="L69" s="19">
        <v>15</v>
      </c>
      <c r="M69" s="19" t="s">
        <v>51</v>
      </c>
      <c r="N69" s="27">
        <v>2</v>
      </c>
      <c r="O69" s="69"/>
      <c r="P69" s="27">
        <v>3</v>
      </c>
      <c r="Q69" s="27">
        <f t="shared" si="65"/>
        <v>-1</v>
      </c>
      <c r="R69" s="5">
        <f t="shared" si="66"/>
        <v>-0.33333333333333337</v>
      </c>
      <c r="T69" s="19">
        <v>15</v>
      </c>
      <c r="U69" s="19" t="s">
        <v>51</v>
      </c>
      <c r="V69" s="27">
        <v>5</v>
      </c>
      <c r="W69" s="69"/>
      <c r="X69" s="27">
        <v>7</v>
      </c>
      <c r="Y69" s="27">
        <f t="shared" si="90"/>
        <v>-2</v>
      </c>
      <c r="Z69" s="5">
        <f t="shared" si="80"/>
        <v>-0.2857142857142857</v>
      </c>
      <c r="AB69" s="19">
        <v>15</v>
      </c>
      <c r="AC69" s="19" t="s">
        <v>51</v>
      </c>
      <c r="AD69" s="27">
        <v>58</v>
      </c>
      <c r="AE69" s="27">
        <v>0</v>
      </c>
      <c r="AF69" s="27">
        <v>54</v>
      </c>
      <c r="AG69" s="27">
        <f t="shared" si="91"/>
        <v>4</v>
      </c>
      <c r="AH69" s="5">
        <f t="shared" si="81"/>
        <v>7.4074074074074181E-2</v>
      </c>
      <c r="AJ69" s="19">
        <v>15</v>
      </c>
      <c r="AK69" s="19" t="s">
        <v>51</v>
      </c>
      <c r="AL69" s="27"/>
      <c r="AM69" s="27"/>
      <c r="AN69" s="27"/>
      <c r="AO69" s="27">
        <f t="shared" si="92"/>
        <v>0</v>
      </c>
      <c r="AP69" s="5">
        <f t="shared" si="82"/>
        <v>0</v>
      </c>
      <c r="AR69" s="19">
        <v>15</v>
      </c>
      <c r="AS69" s="19" t="s">
        <v>51</v>
      </c>
      <c r="AT69" s="27"/>
      <c r="AU69" s="27"/>
      <c r="AV69" s="27"/>
      <c r="AW69" s="27">
        <f t="shared" si="93"/>
        <v>0</v>
      </c>
      <c r="AX69" s="5">
        <f t="shared" si="83"/>
        <v>0</v>
      </c>
      <c r="AZ69" s="19">
        <v>15</v>
      </c>
      <c r="BA69" s="19" t="s">
        <v>51</v>
      </c>
      <c r="BB69" s="27"/>
      <c r="BC69" s="27"/>
      <c r="BD69" s="27"/>
      <c r="BE69" s="27">
        <f t="shared" si="94"/>
        <v>0</v>
      </c>
      <c r="BF69" s="5">
        <f t="shared" si="84"/>
        <v>0</v>
      </c>
      <c r="BH69" s="19">
        <v>15</v>
      </c>
      <c r="BI69" s="19" t="s">
        <v>51</v>
      </c>
      <c r="BJ69" s="27"/>
      <c r="BK69" s="27"/>
      <c r="BL69" s="27"/>
      <c r="BM69" s="27">
        <f t="shared" si="95"/>
        <v>0</v>
      </c>
      <c r="BN69" s="5">
        <f t="shared" si="85"/>
        <v>0</v>
      </c>
      <c r="BP69" s="19">
        <v>15</v>
      </c>
      <c r="BQ69" s="19" t="s">
        <v>51</v>
      </c>
      <c r="BR69" s="27"/>
      <c r="BS69" s="27"/>
      <c r="BT69" s="27"/>
      <c r="BU69" s="27">
        <f t="shared" si="96"/>
        <v>0</v>
      </c>
      <c r="BV69" s="5">
        <f t="shared" si="86"/>
        <v>0</v>
      </c>
      <c r="BX69" s="19">
        <v>15</v>
      </c>
      <c r="BY69" s="19" t="s">
        <v>51</v>
      </c>
      <c r="BZ69" s="27"/>
      <c r="CA69" s="27"/>
      <c r="CB69" s="27"/>
      <c r="CC69" s="27">
        <f t="shared" si="97"/>
        <v>0</v>
      </c>
      <c r="CD69" s="5">
        <f t="shared" si="87"/>
        <v>0</v>
      </c>
      <c r="CF69" s="19">
        <v>15</v>
      </c>
      <c r="CG69" s="19" t="s">
        <v>51</v>
      </c>
      <c r="CH69" s="27"/>
      <c r="CI69" s="27"/>
      <c r="CJ69" s="27"/>
      <c r="CK69" s="27">
        <f t="shared" si="98"/>
        <v>0</v>
      </c>
      <c r="CL69" s="5">
        <f t="shared" si="88"/>
        <v>0</v>
      </c>
      <c r="CN69" s="19">
        <v>15</v>
      </c>
      <c r="CO69" s="19" t="s">
        <v>51</v>
      </c>
      <c r="CP69" s="27"/>
      <c r="CQ69" s="27"/>
      <c r="CR69" s="27"/>
      <c r="CS69" s="27">
        <f t="shared" si="99"/>
        <v>0</v>
      </c>
      <c r="CT69" s="5">
        <f t="shared" si="89"/>
        <v>0</v>
      </c>
    </row>
    <row r="70" spans="2:98">
      <c r="C70" s="19">
        <v>16</v>
      </c>
      <c r="D70" s="19" t="s">
        <v>20</v>
      </c>
      <c r="E70" s="27">
        <f t="shared" si="62"/>
        <v>65</v>
      </c>
      <c r="F70" s="27">
        <f t="shared" si="63"/>
        <v>64</v>
      </c>
      <c r="G70" s="27">
        <f t="shared" si="77"/>
        <v>1</v>
      </c>
      <c r="H70" s="35">
        <f t="shared" si="78"/>
        <v>-0.33333333333333337</v>
      </c>
      <c r="I70" s="36">
        <f t="shared" si="79"/>
        <v>1.5625E-2</v>
      </c>
      <c r="J70" s="35">
        <f t="shared" si="64"/>
        <v>7.4074074074074181E-2</v>
      </c>
      <c r="L70" s="19">
        <v>16</v>
      </c>
      <c r="M70" s="19" t="s">
        <v>20</v>
      </c>
      <c r="N70" s="27">
        <v>2</v>
      </c>
      <c r="O70" s="69"/>
      <c r="P70" s="27">
        <v>3</v>
      </c>
      <c r="Q70" s="27">
        <f t="shared" si="65"/>
        <v>-1</v>
      </c>
      <c r="R70" s="5">
        <f t="shared" si="66"/>
        <v>-0.33333333333333337</v>
      </c>
      <c r="T70" s="19">
        <v>16</v>
      </c>
      <c r="U70" s="19" t="s">
        <v>20</v>
      </c>
      <c r="V70" s="27">
        <v>5</v>
      </c>
      <c r="W70" s="69"/>
      <c r="X70" s="27">
        <v>7</v>
      </c>
      <c r="Y70" s="27">
        <f t="shared" si="90"/>
        <v>-2</v>
      </c>
      <c r="Z70" s="5">
        <f t="shared" si="80"/>
        <v>-0.2857142857142857</v>
      </c>
      <c r="AB70" s="19">
        <v>16</v>
      </c>
      <c r="AC70" s="19" t="s">
        <v>20</v>
      </c>
      <c r="AD70" s="27">
        <v>58</v>
      </c>
      <c r="AE70" s="27">
        <v>283472</v>
      </c>
      <c r="AF70" s="27">
        <v>54</v>
      </c>
      <c r="AG70" s="27">
        <f t="shared" si="91"/>
        <v>4</v>
      </c>
      <c r="AH70" s="5">
        <f t="shared" si="81"/>
        <v>7.4074074074074181E-2</v>
      </c>
      <c r="AJ70" s="19">
        <v>16</v>
      </c>
      <c r="AK70" s="19" t="s">
        <v>20</v>
      </c>
      <c r="AL70" s="27"/>
      <c r="AM70" s="27"/>
      <c r="AN70" s="27"/>
      <c r="AO70" s="27">
        <f t="shared" si="92"/>
        <v>0</v>
      </c>
      <c r="AP70" s="5">
        <f t="shared" si="82"/>
        <v>0</v>
      </c>
      <c r="AR70" s="19">
        <v>16</v>
      </c>
      <c r="AS70" s="19" t="s">
        <v>20</v>
      </c>
      <c r="AT70" s="27"/>
      <c r="AU70" s="27"/>
      <c r="AV70" s="27"/>
      <c r="AW70" s="27">
        <f t="shared" si="93"/>
        <v>0</v>
      </c>
      <c r="AX70" s="5">
        <f t="shared" si="83"/>
        <v>0</v>
      </c>
      <c r="AZ70" s="19">
        <v>16</v>
      </c>
      <c r="BA70" s="19" t="s">
        <v>20</v>
      </c>
      <c r="BB70" s="27"/>
      <c r="BC70" s="27"/>
      <c r="BD70" s="27"/>
      <c r="BE70" s="27">
        <f t="shared" si="94"/>
        <v>0</v>
      </c>
      <c r="BF70" s="5">
        <f t="shared" si="84"/>
        <v>0</v>
      </c>
      <c r="BH70" s="19">
        <v>16</v>
      </c>
      <c r="BI70" s="19" t="s">
        <v>20</v>
      </c>
      <c r="BJ70" s="27"/>
      <c r="BK70" s="27"/>
      <c r="BL70" s="27"/>
      <c r="BM70" s="27">
        <f t="shared" si="95"/>
        <v>0</v>
      </c>
      <c r="BN70" s="5">
        <f t="shared" si="85"/>
        <v>0</v>
      </c>
      <c r="BP70" s="19">
        <v>16</v>
      </c>
      <c r="BQ70" s="19" t="s">
        <v>20</v>
      </c>
      <c r="BR70" s="27"/>
      <c r="BS70" s="27"/>
      <c r="BT70" s="27"/>
      <c r="BU70" s="27">
        <f t="shared" si="96"/>
        <v>0</v>
      </c>
      <c r="BV70" s="5">
        <f t="shared" si="86"/>
        <v>0</v>
      </c>
      <c r="BX70" s="19">
        <v>16</v>
      </c>
      <c r="BY70" s="19" t="s">
        <v>20</v>
      </c>
      <c r="BZ70" s="27"/>
      <c r="CA70" s="27"/>
      <c r="CB70" s="27"/>
      <c r="CC70" s="27">
        <f t="shared" si="97"/>
        <v>0</v>
      </c>
      <c r="CD70" s="5">
        <f t="shared" si="87"/>
        <v>0</v>
      </c>
      <c r="CF70" s="19">
        <v>16</v>
      </c>
      <c r="CG70" s="19" t="s">
        <v>20</v>
      </c>
      <c r="CH70" s="27"/>
      <c r="CI70" s="27"/>
      <c r="CJ70" s="27"/>
      <c r="CK70" s="27">
        <f t="shared" si="98"/>
        <v>0</v>
      </c>
      <c r="CL70" s="5">
        <f t="shared" si="88"/>
        <v>0</v>
      </c>
      <c r="CN70" s="19">
        <v>16</v>
      </c>
      <c r="CO70" s="19" t="s">
        <v>20</v>
      </c>
      <c r="CP70" s="27"/>
      <c r="CQ70" s="27"/>
      <c r="CR70" s="27"/>
      <c r="CS70" s="27">
        <f t="shared" si="99"/>
        <v>0</v>
      </c>
      <c r="CT70" s="5">
        <f t="shared" si="89"/>
        <v>0</v>
      </c>
    </row>
    <row r="71" spans="2:98">
      <c r="C71" s="19">
        <v>17</v>
      </c>
      <c r="D71" s="19" t="s">
        <v>37</v>
      </c>
      <c r="E71" s="27">
        <f t="shared" si="62"/>
        <v>65</v>
      </c>
      <c r="F71" s="27">
        <f t="shared" si="63"/>
        <v>64</v>
      </c>
      <c r="G71" s="27">
        <f t="shared" si="77"/>
        <v>1</v>
      </c>
      <c r="H71" s="35">
        <f t="shared" si="78"/>
        <v>-0.33333333333333337</v>
      </c>
      <c r="I71" s="36">
        <f t="shared" si="79"/>
        <v>1.5625E-2</v>
      </c>
      <c r="J71" s="35">
        <f t="shared" si="64"/>
        <v>7.4074074074074181E-2</v>
      </c>
      <c r="L71" s="19">
        <v>17</v>
      </c>
      <c r="M71" s="19" t="s">
        <v>21</v>
      </c>
      <c r="N71" s="27">
        <v>2</v>
      </c>
      <c r="O71" s="69"/>
      <c r="P71" s="27">
        <v>3</v>
      </c>
      <c r="Q71" s="27">
        <f t="shared" si="65"/>
        <v>-1</v>
      </c>
      <c r="R71" s="5">
        <f t="shared" si="66"/>
        <v>-0.33333333333333337</v>
      </c>
      <c r="T71" s="19">
        <v>17</v>
      </c>
      <c r="U71" s="19" t="s">
        <v>21</v>
      </c>
      <c r="V71" s="27">
        <v>5</v>
      </c>
      <c r="W71" s="69"/>
      <c r="X71" s="27">
        <v>7</v>
      </c>
      <c r="Y71" s="27">
        <f t="shared" si="90"/>
        <v>-2</v>
      </c>
      <c r="Z71" s="5">
        <f t="shared" si="80"/>
        <v>-0.2857142857142857</v>
      </c>
      <c r="AB71" s="19">
        <v>17</v>
      </c>
      <c r="AC71" s="19" t="s">
        <v>21</v>
      </c>
      <c r="AD71" s="27">
        <v>58</v>
      </c>
      <c r="AE71" s="27">
        <v>60967</v>
      </c>
      <c r="AF71" s="27">
        <v>54</v>
      </c>
      <c r="AG71" s="27">
        <f t="shared" si="91"/>
        <v>4</v>
      </c>
      <c r="AH71" s="5">
        <f t="shared" si="81"/>
        <v>7.4074074074074181E-2</v>
      </c>
      <c r="AJ71" s="19">
        <v>17</v>
      </c>
      <c r="AK71" s="19" t="s">
        <v>21</v>
      </c>
      <c r="AL71" s="27"/>
      <c r="AM71" s="27"/>
      <c r="AN71" s="27"/>
      <c r="AO71" s="27">
        <f t="shared" si="92"/>
        <v>0</v>
      </c>
      <c r="AP71" s="5">
        <f t="shared" si="82"/>
        <v>0</v>
      </c>
      <c r="AR71" s="19">
        <v>17</v>
      </c>
      <c r="AS71" s="19" t="s">
        <v>21</v>
      </c>
      <c r="AT71" s="27"/>
      <c r="AU71" s="27"/>
      <c r="AV71" s="27"/>
      <c r="AW71" s="27">
        <f t="shared" si="93"/>
        <v>0</v>
      </c>
      <c r="AX71" s="5">
        <f t="shared" si="83"/>
        <v>0</v>
      </c>
      <c r="AZ71" s="19">
        <v>17</v>
      </c>
      <c r="BA71" s="19" t="s">
        <v>21</v>
      </c>
      <c r="BB71" s="27"/>
      <c r="BC71" s="27"/>
      <c r="BD71" s="27"/>
      <c r="BE71" s="27">
        <f t="shared" si="94"/>
        <v>0</v>
      </c>
      <c r="BF71" s="5">
        <f t="shared" si="84"/>
        <v>0</v>
      </c>
      <c r="BH71" s="19">
        <v>17</v>
      </c>
      <c r="BI71" s="19" t="s">
        <v>21</v>
      </c>
      <c r="BJ71" s="27"/>
      <c r="BK71" s="27"/>
      <c r="BL71" s="27"/>
      <c r="BM71" s="27">
        <f t="shared" si="95"/>
        <v>0</v>
      </c>
      <c r="BN71" s="5">
        <f t="shared" si="85"/>
        <v>0</v>
      </c>
      <c r="BP71" s="19">
        <v>17</v>
      </c>
      <c r="BQ71" s="19" t="s">
        <v>21</v>
      </c>
      <c r="BR71" s="27"/>
      <c r="BS71" s="27"/>
      <c r="BT71" s="27"/>
      <c r="BU71" s="27">
        <f t="shared" si="96"/>
        <v>0</v>
      </c>
      <c r="BV71" s="5">
        <f t="shared" si="86"/>
        <v>0</v>
      </c>
      <c r="BX71" s="19">
        <v>17</v>
      </c>
      <c r="BY71" s="19" t="s">
        <v>21</v>
      </c>
      <c r="BZ71" s="27"/>
      <c r="CA71" s="27"/>
      <c r="CB71" s="27"/>
      <c r="CC71" s="27">
        <f t="shared" si="97"/>
        <v>0</v>
      </c>
      <c r="CD71" s="5">
        <f t="shared" si="87"/>
        <v>0</v>
      </c>
      <c r="CF71" s="19">
        <v>17</v>
      </c>
      <c r="CG71" s="19" t="s">
        <v>21</v>
      </c>
      <c r="CH71" s="27"/>
      <c r="CI71" s="27"/>
      <c r="CJ71" s="27"/>
      <c r="CK71" s="27">
        <f t="shared" si="98"/>
        <v>0</v>
      </c>
      <c r="CL71" s="5">
        <f t="shared" si="88"/>
        <v>0</v>
      </c>
      <c r="CN71" s="19">
        <v>17</v>
      </c>
      <c r="CO71" s="19" t="s">
        <v>21</v>
      </c>
      <c r="CP71" s="27"/>
      <c r="CQ71" s="27"/>
      <c r="CR71" s="27"/>
      <c r="CS71" s="27">
        <f t="shared" si="99"/>
        <v>0</v>
      </c>
      <c r="CT71" s="5">
        <f t="shared" si="89"/>
        <v>0</v>
      </c>
    </row>
    <row r="72" spans="2:98">
      <c r="C72" s="19">
        <v>18</v>
      </c>
      <c r="D72" s="19" t="s">
        <v>22</v>
      </c>
      <c r="E72" s="27">
        <f t="shared" si="62"/>
        <v>65</v>
      </c>
      <c r="F72" s="27">
        <f t="shared" si="63"/>
        <v>64</v>
      </c>
      <c r="G72" s="27">
        <f t="shared" si="77"/>
        <v>1</v>
      </c>
      <c r="H72" s="35">
        <f t="shared" si="78"/>
        <v>-0.33333333333333337</v>
      </c>
      <c r="I72" s="36">
        <f t="shared" si="79"/>
        <v>1.5625E-2</v>
      </c>
      <c r="J72" s="35">
        <f t="shared" si="64"/>
        <v>7.4074074074074181E-2</v>
      </c>
      <c r="L72" s="19">
        <v>18</v>
      </c>
      <c r="M72" s="19" t="s">
        <v>22</v>
      </c>
      <c r="N72" s="27">
        <v>2</v>
      </c>
      <c r="O72" s="69"/>
      <c r="P72" s="27">
        <v>3</v>
      </c>
      <c r="Q72" s="27">
        <f t="shared" si="65"/>
        <v>-1</v>
      </c>
      <c r="R72" s="5">
        <f t="shared" si="66"/>
        <v>-0.33333333333333337</v>
      </c>
      <c r="T72" s="19">
        <v>18</v>
      </c>
      <c r="U72" s="19" t="s">
        <v>22</v>
      </c>
      <c r="V72" s="27">
        <v>5</v>
      </c>
      <c r="W72" s="69"/>
      <c r="X72" s="27">
        <v>7</v>
      </c>
      <c r="Y72" s="27">
        <f t="shared" si="90"/>
        <v>-2</v>
      </c>
      <c r="Z72" s="5">
        <f t="shared" si="80"/>
        <v>-0.2857142857142857</v>
      </c>
      <c r="AB72" s="19">
        <v>18</v>
      </c>
      <c r="AC72" s="19" t="s">
        <v>22</v>
      </c>
      <c r="AD72" s="27">
        <v>58</v>
      </c>
      <c r="AE72" s="27">
        <v>0</v>
      </c>
      <c r="AF72" s="27">
        <v>54</v>
      </c>
      <c r="AG72" s="27">
        <f t="shared" si="91"/>
        <v>4</v>
      </c>
      <c r="AH72" s="5">
        <f t="shared" si="81"/>
        <v>7.4074074074074181E-2</v>
      </c>
      <c r="AJ72" s="19">
        <v>18</v>
      </c>
      <c r="AK72" s="19" t="s">
        <v>22</v>
      </c>
      <c r="AL72" s="27"/>
      <c r="AM72" s="27"/>
      <c r="AN72" s="27"/>
      <c r="AO72" s="27">
        <f t="shared" si="92"/>
        <v>0</v>
      </c>
      <c r="AP72" s="5">
        <f t="shared" si="82"/>
        <v>0</v>
      </c>
      <c r="AR72" s="19">
        <v>18</v>
      </c>
      <c r="AS72" s="19" t="s">
        <v>22</v>
      </c>
      <c r="AT72" s="27"/>
      <c r="AU72" s="27"/>
      <c r="AV72" s="27"/>
      <c r="AW72" s="27">
        <f t="shared" si="93"/>
        <v>0</v>
      </c>
      <c r="AX72" s="5">
        <f t="shared" si="83"/>
        <v>0</v>
      </c>
      <c r="AZ72" s="19">
        <v>18</v>
      </c>
      <c r="BA72" s="19" t="s">
        <v>22</v>
      </c>
      <c r="BB72" s="27"/>
      <c r="BC72" s="27"/>
      <c r="BD72" s="27"/>
      <c r="BE72" s="27">
        <f t="shared" si="94"/>
        <v>0</v>
      </c>
      <c r="BF72" s="5">
        <f t="shared" si="84"/>
        <v>0</v>
      </c>
      <c r="BH72" s="19">
        <v>18</v>
      </c>
      <c r="BI72" s="19" t="s">
        <v>22</v>
      </c>
      <c r="BJ72" s="27"/>
      <c r="BK72" s="27"/>
      <c r="BL72" s="27"/>
      <c r="BM72" s="27">
        <f t="shared" si="95"/>
        <v>0</v>
      </c>
      <c r="BN72" s="5">
        <f t="shared" si="85"/>
        <v>0</v>
      </c>
      <c r="BP72" s="19">
        <v>18</v>
      </c>
      <c r="BQ72" s="19" t="s">
        <v>22</v>
      </c>
      <c r="BR72" s="27"/>
      <c r="BS72" s="27"/>
      <c r="BT72" s="27"/>
      <c r="BU72" s="27">
        <f t="shared" si="96"/>
        <v>0</v>
      </c>
      <c r="BV72" s="5">
        <f t="shared" si="86"/>
        <v>0</v>
      </c>
      <c r="BX72" s="19">
        <v>18</v>
      </c>
      <c r="BY72" s="19" t="s">
        <v>22</v>
      </c>
      <c r="BZ72" s="27"/>
      <c r="CA72" s="27"/>
      <c r="CB72" s="27"/>
      <c r="CC72" s="27">
        <f t="shared" si="97"/>
        <v>0</v>
      </c>
      <c r="CD72" s="5">
        <f t="shared" si="87"/>
        <v>0</v>
      </c>
      <c r="CF72" s="19">
        <v>18</v>
      </c>
      <c r="CG72" s="19" t="s">
        <v>22</v>
      </c>
      <c r="CH72" s="27"/>
      <c r="CI72" s="27"/>
      <c r="CJ72" s="27"/>
      <c r="CK72" s="27">
        <f t="shared" si="98"/>
        <v>0</v>
      </c>
      <c r="CL72" s="5">
        <f t="shared" si="88"/>
        <v>0</v>
      </c>
      <c r="CN72" s="19">
        <v>18</v>
      </c>
      <c r="CO72" s="19" t="s">
        <v>22</v>
      </c>
      <c r="CP72" s="27"/>
      <c r="CQ72" s="27"/>
      <c r="CR72" s="27"/>
      <c r="CS72" s="27">
        <f t="shared" si="99"/>
        <v>0</v>
      </c>
      <c r="CT72" s="5">
        <f t="shared" si="89"/>
        <v>0</v>
      </c>
    </row>
    <row r="73" spans="2:98">
      <c r="C73" s="19">
        <v>19</v>
      </c>
      <c r="D73" s="19" t="s">
        <v>23</v>
      </c>
      <c r="E73" s="27">
        <f t="shared" si="62"/>
        <v>65</v>
      </c>
      <c r="F73" s="27">
        <f t="shared" si="63"/>
        <v>64</v>
      </c>
      <c r="G73" s="27">
        <f t="shared" si="77"/>
        <v>1</v>
      </c>
      <c r="H73" s="35">
        <f t="shared" si="78"/>
        <v>-0.33333333333333337</v>
      </c>
      <c r="I73" s="36">
        <f t="shared" si="79"/>
        <v>1.5625E-2</v>
      </c>
      <c r="J73" s="35">
        <f t="shared" si="64"/>
        <v>7.4074074074074181E-2</v>
      </c>
      <c r="L73" s="19">
        <v>19</v>
      </c>
      <c r="M73" s="19" t="s">
        <v>23</v>
      </c>
      <c r="N73" s="27">
        <v>2</v>
      </c>
      <c r="O73" s="69"/>
      <c r="P73" s="27">
        <v>3</v>
      </c>
      <c r="Q73" s="27">
        <f t="shared" si="65"/>
        <v>-1</v>
      </c>
      <c r="R73" s="5">
        <f t="shared" si="66"/>
        <v>-0.33333333333333337</v>
      </c>
      <c r="T73" s="19">
        <v>19</v>
      </c>
      <c r="U73" s="19" t="s">
        <v>23</v>
      </c>
      <c r="V73" s="27">
        <v>5</v>
      </c>
      <c r="W73" s="69"/>
      <c r="X73" s="27">
        <v>7</v>
      </c>
      <c r="Y73" s="27">
        <f t="shared" si="90"/>
        <v>-2</v>
      </c>
      <c r="Z73" s="5">
        <f t="shared" si="80"/>
        <v>-0.2857142857142857</v>
      </c>
      <c r="AB73" s="19">
        <v>19</v>
      </c>
      <c r="AC73" s="19" t="s">
        <v>23</v>
      </c>
      <c r="AD73" s="27">
        <v>58</v>
      </c>
      <c r="AE73" s="27">
        <v>95146</v>
      </c>
      <c r="AF73" s="27">
        <v>54</v>
      </c>
      <c r="AG73" s="27">
        <f t="shared" si="91"/>
        <v>4</v>
      </c>
      <c r="AH73" s="5">
        <f t="shared" si="81"/>
        <v>7.4074074074074181E-2</v>
      </c>
      <c r="AJ73" s="19">
        <v>19</v>
      </c>
      <c r="AK73" s="19" t="s">
        <v>23</v>
      </c>
      <c r="AL73" s="27"/>
      <c r="AM73" s="27"/>
      <c r="AN73" s="27"/>
      <c r="AO73" s="27">
        <f t="shared" si="92"/>
        <v>0</v>
      </c>
      <c r="AP73" s="5">
        <f t="shared" si="82"/>
        <v>0</v>
      </c>
      <c r="AR73" s="19">
        <v>19</v>
      </c>
      <c r="AS73" s="19" t="s">
        <v>23</v>
      </c>
      <c r="AT73" s="27"/>
      <c r="AU73" s="27"/>
      <c r="AV73" s="27"/>
      <c r="AW73" s="27">
        <f t="shared" si="93"/>
        <v>0</v>
      </c>
      <c r="AX73" s="5">
        <f t="shared" si="83"/>
        <v>0</v>
      </c>
      <c r="AZ73" s="19">
        <v>19</v>
      </c>
      <c r="BA73" s="19" t="s">
        <v>23</v>
      </c>
      <c r="BB73" s="27"/>
      <c r="BC73" s="27"/>
      <c r="BD73" s="27"/>
      <c r="BE73" s="27">
        <f t="shared" si="94"/>
        <v>0</v>
      </c>
      <c r="BF73" s="5">
        <f t="shared" si="84"/>
        <v>0</v>
      </c>
      <c r="BH73" s="19">
        <v>19</v>
      </c>
      <c r="BI73" s="19" t="s">
        <v>23</v>
      </c>
      <c r="BJ73" s="27"/>
      <c r="BK73" s="27"/>
      <c r="BL73" s="27"/>
      <c r="BM73" s="27">
        <f t="shared" si="95"/>
        <v>0</v>
      </c>
      <c r="BN73" s="5">
        <f t="shared" si="85"/>
        <v>0</v>
      </c>
      <c r="BP73" s="19">
        <v>19</v>
      </c>
      <c r="BQ73" s="19" t="s">
        <v>23</v>
      </c>
      <c r="BR73" s="27"/>
      <c r="BS73" s="27"/>
      <c r="BT73" s="27"/>
      <c r="BU73" s="27">
        <f t="shared" si="96"/>
        <v>0</v>
      </c>
      <c r="BV73" s="5">
        <f t="shared" si="86"/>
        <v>0</v>
      </c>
      <c r="BX73" s="19">
        <v>19</v>
      </c>
      <c r="BY73" s="19" t="s">
        <v>23</v>
      </c>
      <c r="BZ73" s="27"/>
      <c r="CA73" s="27"/>
      <c r="CB73" s="27"/>
      <c r="CC73" s="27">
        <f t="shared" si="97"/>
        <v>0</v>
      </c>
      <c r="CD73" s="5">
        <f t="shared" si="87"/>
        <v>0</v>
      </c>
      <c r="CF73" s="19">
        <v>19</v>
      </c>
      <c r="CG73" s="19" t="s">
        <v>23</v>
      </c>
      <c r="CH73" s="27"/>
      <c r="CI73" s="27"/>
      <c r="CJ73" s="27"/>
      <c r="CK73" s="27">
        <f t="shared" si="98"/>
        <v>0</v>
      </c>
      <c r="CL73" s="5">
        <f t="shared" si="88"/>
        <v>0</v>
      </c>
      <c r="CN73" s="19">
        <v>19</v>
      </c>
      <c r="CO73" s="19" t="s">
        <v>23</v>
      </c>
      <c r="CP73" s="27"/>
      <c r="CQ73" s="27"/>
      <c r="CR73" s="27"/>
      <c r="CS73" s="27">
        <f t="shared" si="99"/>
        <v>0</v>
      </c>
      <c r="CT73" s="5">
        <f t="shared" si="89"/>
        <v>0</v>
      </c>
    </row>
    <row r="74" spans="2:98">
      <c r="C74" s="19">
        <v>20</v>
      </c>
      <c r="D74" s="19" t="s">
        <v>24</v>
      </c>
      <c r="E74" s="27">
        <f t="shared" si="62"/>
        <v>65</v>
      </c>
      <c r="F74" s="27">
        <f t="shared" si="63"/>
        <v>64</v>
      </c>
      <c r="G74" s="27">
        <f t="shared" si="77"/>
        <v>1</v>
      </c>
      <c r="H74" s="35">
        <f t="shared" si="78"/>
        <v>-0.33333333333333337</v>
      </c>
      <c r="I74" s="36">
        <f t="shared" si="79"/>
        <v>1.5625E-2</v>
      </c>
      <c r="J74" s="35">
        <f t="shared" si="64"/>
        <v>7.4074074074074181E-2</v>
      </c>
      <c r="L74" s="19">
        <v>20</v>
      </c>
      <c r="M74" s="19" t="s">
        <v>24</v>
      </c>
      <c r="N74" s="27">
        <v>2</v>
      </c>
      <c r="O74" s="69"/>
      <c r="P74" s="27">
        <v>3</v>
      </c>
      <c r="Q74" s="27">
        <f t="shared" si="65"/>
        <v>-1</v>
      </c>
      <c r="R74" s="5">
        <f t="shared" si="66"/>
        <v>-0.33333333333333337</v>
      </c>
      <c r="T74" s="19">
        <v>20</v>
      </c>
      <c r="U74" s="19" t="s">
        <v>24</v>
      </c>
      <c r="V74" s="27">
        <v>5</v>
      </c>
      <c r="W74" s="69"/>
      <c r="X74" s="27">
        <v>7</v>
      </c>
      <c r="Y74" s="27">
        <f t="shared" si="90"/>
        <v>-2</v>
      </c>
      <c r="Z74" s="5">
        <f t="shared" si="80"/>
        <v>-0.2857142857142857</v>
      </c>
      <c r="AB74" s="19">
        <v>20</v>
      </c>
      <c r="AC74" s="19" t="s">
        <v>24</v>
      </c>
      <c r="AD74" s="27">
        <v>58</v>
      </c>
      <c r="AE74" s="27">
        <v>211355</v>
      </c>
      <c r="AF74" s="27">
        <v>54</v>
      </c>
      <c r="AG74" s="27">
        <f t="shared" si="91"/>
        <v>4</v>
      </c>
      <c r="AH74" s="5">
        <f t="shared" si="81"/>
        <v>7.4074074074074181E-2</v>
      </c>
      <c r="AJ74" s="19">
        <v>20</v>
      </c>
      <c r="AK74" s="19" t="s">
        <v>24</v>
      </c>
      <c r="AL74" s="27"/>
      <c r="AM74" s="27"/>
      <c r="AN74" s="27"/>
      <c r="AO74" s="27">
        <f t="shared" si="92"/>
        <v>0</v>
      </c>
      <c r="AP74" s="5">
        <f t="shared" si="82"/>
        <v>0</v>
      </c>
      <c r="AR74" s="19">
        <v>20</v>
      </c>
      <c r="AS74" s="19" t="s">
        <v>24</v>
      </c>
      <c r="AT74" s="27"/>
      <c r="AU74" s="27"/>
      <c r="AV74" s="27"/>
      <c r="AW74" s="27">
        <f t="shared" si="93"/>
        <v>0</v>
      </c>
      <c r="AX74" s="5">
        <f t="shared" si="83"/>
        <v>0</v>
      </c>
      <c r="AZ74" s="19">
        <v>20</v>
      </c>
      <c r="BA74" s="19" t="s">
        <v>24</v>
      </c>
      <c r="BB74" s="27"/>
      <c r="BC74" s="27"/>
      <c r="BD74" s="27"/>
      <c r="BE74" s="27">
        <f t="shared" si="94"/>
        <v>0</v>
      </c>
      <c r="BF74" s="5">
        <f t="shared" si="84"/>
        <v>0</v>
      </c>
      <c r="BH74" s="19">
        <v>20</v>
      </c>
      <c r="BI74" s="19" t="s">
        <v>24</v>
      </c>
      <c r="BJ74" s="27"/>
      <c r="BK74" s="27"/>
      <c r="BL74" s="27"/>
      <c r="BM74" s="27">
        <f t="shared" si="95"/>
        <v>0</v>
      </c>
      <c r="BN74" s="5">
        <f t="shared" si="85"/>
        <v>0</v>
      </c>
      <c r="BP74" s="19">
        <v>20</v>
      </c>
      <c r="BQ74" s="19" t="s">
        <v>24</v>
      </c>
      <c r="BR74" s="27"/>
      <c r="BS74" s="27"/>
      <c r="BT74" s="27"/>
      <c r="BU74" s="27">
        <f t="shared" si="96"/>
        <v>0</v>
      </c>
      <c r="BV74" s="5">
        <f t="shared" si="86"/>
        <v>0</v>
      </c>
      <c r="BX74" s="19">
        <v>20</v>
      </c>
      <c r="BY74" s="19" t="s">
        <v>24</v>
      </c>
      <c r="BZ74" s="27"/>
      <c r="CA74" s="27"/>
      <c r="CB74" s="27"/>
      <c r="CC74" s="27">
        <f t="shared" si="97"/>
        <v>0</v>
      </c>
      <c r="CD74" s="5">
        <f t="shared" si="87"/>
        <v>0</v>
      </c>
      <c r="CF74" s="19">
        <v>20</v>
      </c>
      <c r="CG74" s="19" t="s">
        <v>24</v>
      </c>
      <c r="CH74" s="27"/>
      <c r="CI74" s="27"/>
      <c r="CJ74" s="27"/>
      <c r="CK74" s="27">
        <f t="shared" si="98"/>
        <v>0</v>
      </c>
      <c r="CL74" s="5">
        <f t="shared" si="88"/>
        <v>0</v>
      </c>
      <c r="CN74" s="19">
        <v>20</v>
      </c>
      <c r="CO74" s="19" t="s">
        <v>24</v>
      </c>
      <c r="CP74" s="27"/>
      <c r="CQ74" s="27"/>
      <c r="CR74" s="27"/>
      <c r="CS74" s="27">
        <f t="shared" si="99"/>
        <v>0</v>
      </c>
      <c r="CT74" s="5">
        <f t="shared" si="89"/>
        <v>0</v>
      </c>
    </row>
    <row r="75" spans="2:98">
      <c r="C75" s="19">
        <v>21</v>
      </c>
      <c r="D75" s="19" t="s">
        <v>25</v>
      </c>
      <c r="E75" s="27">
        <f t="shared" si="62"/>
        <v>65</v>
      </c>
      <c r="F75" s="27">
        <f t="shared" si="63"/>
        <v>64</v>
      </c>
      <c r="G75" s="27">
        <f t="shared" si="77"/>
        <v>1</v>
      </c>
      <c r="H75" s="35">
        <f t="shared" si="78"/>
        <v>-0.33333333333333337</v>
      </c>
      <c r="I75" s="36">
        <f t="shared" si="79"/>
        <v>1.5625E-2</v>
      </c>
      <c r="J75" s="35">
        <f t="shared" si="64"/>
        <v>7.4074074074074181E-2</v>
      </c>
      <c r="L75" s="19">
        <v>21</v>
      </c>
      <c r="M75" s="19" t="s">
        <v>25</v>
      </c>
      <c r="N75" s="27">
        <v>2</v>
      </c>
      <c r="O75" s="69"/>
      <c r="P75" s="27">
        <v>3</v>
      </c>
      <c r="Q75" s="27">
        <f t="shared" si="65"/>
        <v>-1</v>
      </c>
      <c r="R75" s="5">
        <f t="shared" si="66"/>
        <v>-0.33333333333333337</v>
      </c>
      <c r="T75" s="19">
        <v>21</v>
      </c>
      <c r="U75" s="19" t="s">
        <v>25</v>
      </c>
      <c r="V75" s="27">
        <v>5</v>
      </c>
      <c r="W75" s="69"/>
      <c r="X75" s="27">
        <v>7</v>
      </c>
      <c r="Y75" s="27">
        <f t="shared" si="90"/>
        <v>-2</v>
      </c>
      <c r="Z75" s="5">
        <f t="shared" si="80"/>
        <v>-0.2857142857142857</v>
      </c>
      <c r="AB75" s="19">
        <v>21</v>
      </c>
      <c r="AC75" s="19" t="s">
        <v>25</v>
      </c>
      <c r="AD75" s="27">
        <v>58</v>
      </c>
      <c r="AE75" s="27">
        <v>167830</v>
      </c>
      <c r="AF75" s="27">
        <v>54</v>
      </c>
      <c r="AG75" s="27">
        <f t="shared" si="91"/>
        <v>4</v>
      </c>
      <c r="AH75" s="5">
        <f t="shared" si="81"/>
        <v>7.4074074074074181E-2</v>
      </c>
      <c r="AJ75" s="19">
        <v>21</v>
      </c>
      <c r="AK75" s="19" t="s">
        <v>25</v>
      </c>
      <c r="AL75" s="27"/>
      <c r="AM75" s="27"/>
      <c r="AN75" s="27"/>
      <c r="AO75" s="27">
        <f t="shared" si="92"/>
        <v>0</v>
      </c>
      <c r="AP75" s="5">
        <f t="shared" si="82"/>
        <v>0</v>
      </c>
      <c r="AR75" s="19">
        <v>21</v>
      </c>
      <c r="AS75" s="19" t="s">
        <v>25</v>
      </c>
      <c r="AT75" s="27"/>
      <c r="AU75" s="27"/>
      <c r="AV75" s="27"/>
      <c r="AW75" s="27">
        <f t="shared" si="93"/>
        <v>0</v>
      </c>
      <c r="AX75" s="5">
        <f t="shared" si="83"/>
        <v>0</v>
      </c>
      <c r="AZ75" s="19">
        <v>21</v>
      </c>
      <c r="BA75" s="19" t="s">
        <v>25</v>
      </c>
      <c r="BB75" s="27"/>
      <c r="BC75" s="27"/>
      <c r="BD75" s="27"/>
      <c r="BE75" s="27">
        <f t="shared" si="94"/>
        <v>0</v>
      </c>
      <c r="BF75" s="5">
        <f t="shared" si="84"/>
        <v>0</v>
      </c>
      <c r="BH75" s="19">
        <v>21</v>
      </c>
      <c r="BI75" s="19" t="s">
        <v>25</v>
      </c>
      <c r="BJ75" s="27"/>
      <c r="BK75" s="27"/>
      <c r="BL75" s="27"/>
      <c r="BM75" s="27">
        <f t="shared" si="95"/>
        <v>0</v>
      </c>
      <c r="BN75" s="5">
        <f t="shared" si="85"/>
        <v>0</v>
      </c>
      <c r="BP75" s="19">
        <v>21</v>
      </c>
      <c r="BQ75" s="19" t="s">
        <v>25</v>
      </c>
      <c r="BR75" s="27"/>
      <c r="BS75" s="27"/>
      <c r="BT75" s="27"/>
      <c r="BU75" s="27">
        <f t="shared" si="96"/>
        <v>0</v>
      </c>
      <c r="BV75" s="5">
        <f t="shared" si="86"/>
        <v>0</v>
      </c>
      <c r="BX75" s="19">
        <v>21</v>
      </c>
      <c r="BY75" s="19" t="s">
        <v>25</v>
      </c>
      <c r="BZ75" s="27"/>
      <c r="CA75" s="27"/>
      <c r="CB75" s="27"/>
      <c r="CC75" s="27">
        <f t="shared" si="97"/>
        <v>0</v>
      </c>
      <c r="CD75" s="5">
        <f t="shared" si="87"/>
        <v>0</v>
      </c>
      <c r="CF75" s="19">
        <v>21</v>
      </c>
      <c r="CG75" s="19" t="s">
        <v>25</v>
      </c>
      <c r="CH75" s="27"/>
      <c r="CI75" s="27"/>
      <c r="CJ75" s="27"/>
      <c r="CK75" s="27">
        <f t="shared" si="98"/>
        <v>0</v>
      </c>
      <c r="CL75" s="5">
        <f t="shared" si="88"/>
        <v>0</v>
      </c>
      <c r="CN75" s="19">
        <v>21</v>
      </c>
      <c r="CO75" s="19" t="s">
        <v>25</v>
      </c>
      <c r="CP75" s="27"/>
      <c r="CQ75" s="27"/>
      <c r="CR75" s="27"/>
      <c r="CS75" s="27">
        <f t="shared" si="99"/>
        <v>0</v>
      </c>
      <c r="CT75" s="5">
        <f t="shared" si="89"/>
        <v>0</v>
      </c>
    </row>
    <row r="76" spans="2:98">
      <c r="C76" s="19">
        <v>22</v>
      </c>
      <c r="D76" s="19" t="s">
        <v>26</v>
      </c>
      <c r="E76" s="27">
        <f t="shared" si="62"/>
        <v>65</v>
      </c>
      <c r="F76" s="27">
        <f t="shared" si="63"/>
        <v>64</v>
      </c>
      <c r="G76" s="27">
        <f t="shared" si="77"/>
        <v>1</v>
      </c>
      <c r="H76" s="35">
        <f t="shared" si="78"/>
        <v>-0.33333333333333337</v>
      </c>
      <c r="I76" s="36">
        <f t="shared" si="79"/>
        <v>1.5625E-2</v>
      </c>
      <c r="J76" s="35">
        <f t="shared" si="64"/>
        <v>7.4074074074074181E-2</v>
      </c>
      <c r="L76" s="19">
        <v>22</v>
      </c>
      <c r="M76" s="19" t="s">
        <v>26</v>
      </c>
      <c r="N76" s="27">
        <v>2</v>
      </c>
      <c r="O76" s="69"/>
      <c r="P76" s="27">
        <v>3</v>
      </c>
      <c r="Q76" s="27">
        <f t="shared" si="65"/>
        <v>-1</v>
      </c>
      <c r="R76" s="5">
        <f t="shared" si="66"/>
        <v>-0.33333333333333337</v>
      </c>
      <c r="T76" s="19">
        <v>22</v>
      </c>
      <c r="U76" s="19" t="s">
        <v>26</v>
      </c>
      <c r="V76" s="27">
        <v>5</v>
      </c>
      <c r="W76" s="69"/>
      <c r="X76" s="27">
        <v>7</v>
      </c>
      <c r="Y76" s="27">
        <f t="shared" si="90"/>
        <v>-2</v>
      </c>
      <c r="Z76" s="5">
        <f t="shared" si="80"/>
        <v>-0.2857142857142857</v>
      </c>
      <c r="AB76" s="19">
        <v>22</v>
      </c>
      <c r="AC76" s="19" t="s">
        <v>26</v>
      </c>
      <c r="AD76" s="27">
        <v>58</v>
      </c>
      <c r="AE76" s="27">
        <v>424929</v>
      </c>
      <c r="AF76" s="27">
        <v>54</v>
      </c>
      <c r="AG76" s="27">
        <f t="shared" si="91"/>
        <v>4</v>
      </c>
      <c r="AH76" s="5">
        <f t="shared" si="81"/>
        <v>7.4074074074074181E-2</v>
      </c>
      <c r="AJ76" s="19">
        <v>22</v>
      </c>
      <c r="AK76" s="19" t="s">
        <v>26</v>
      </c>
      <c r="AL76" s="27"/>
      <c r="AM76" s="27"/>
      <c r="AN76" s="27"/>
      <c r="AO76" s="27">
        <f t="shared" si="92"/>
        <v>0</v>
      </c>
      <c r="AP76" s="5">
        <f t="shared" si="82"/>
        <v>0</v>
      </c>
      <c r="AR76" s="19">
        <v>22</v>
      </c>
      <c r="AS76" s="19" t="s">
        <v>26</v>
      </c>
      <c r="AT76" s="27"/>
      <c r="AU76" s="27"/>
      <c r="AV76" s="27"/>
      <c r="AW76" s="27">
        <f t="shared" si="93"/>
        <v>0</v>
      </c>
      <c r="AX76" s="5">
        <f t="shared" si="83"/>
        <v>0</v>
      </c>
      <c r="AZ76" s="19">
        <v>22</v>
      </c>
      <c r="BA76" s="19" t="s">
        <v>26</v>
      </c>
      <c r="BB76" s="27"/>
      <c r="BC76" s="27"/>
      <c r="BD76" s="27"/>
      <c r="BE76" s="27">
        <f t="shared" si="94"/>
        <v>0</v>
      </c>
      <c r="BF76" s="5">
        <f t="shared" si="84"/>
        <v>0</v>
      </c>
      <c r="BH76" s="19">
        <v>22</v>
      </c>
      <c r="BI76" s="19" t="s">
        <v>26</v>
      </c>
      <c r="BJ76" s="27"/>
      <c r="BK76" s="27"/>
      <c r="BL76" s="27"/>
      <c r="BM76" s="27">
        <f t="shared" si="95"/>
        <v>0</v>
      </c>
      <c r="BN76" s="5">
        <f t="shared" si="85"/>
        <v>0</v>
      </c>
      <c r="BP76" s="19">
        <v>22</v>
      </c>
      <c r="BQ76" s="19" t="s">
        <v>26</v>
      </c>
      <c r="BR76" s="27"/>
      <c r="BS76" s="27"/>
      <c r="BT76" s="27"/>
      <c r="BU76" s="27">
        <f t="shared" si="96"/>
        <v>0</v>
      </c>
      <c r="BV76" s="5">
        <f t="shared" si="86"/>
        <v>0</v>
      </c>
      <c r="BX76" s="19">
        <v>22</v>
      </c>
      <c r="BY76" s="19" t="s">
        <v>26</v>
      </c>
      <c r="BZ76" s="27"/>
      <c r="CA76" s="27"/>
      <c r="CB76" s="27"/>
      <c r="CC76" s="27">
        <f t="shared" si="97"/>
        <v>0</v>
      </c>
      <c r="CD76" s="5">
        <f t="shared" si="87"/>
        <v>0</v>
      </c>
      <c r="CF76" s="19">
        <v>22</v>
      </c>
      <c r="CG76" s="19" t="s">
        <v>26</v>
      </c>
      <c r="CH76" s="27"/>
      <c r="CI76" s="27"/>
      <c r="CJ76" s="27"/>
      <c r="CK76" s="27">
        <f t="shared" si="98"/>
        <v>0</v>
      </c>
      <c r="CL76" s="5">
        <f t="shared" si="88"/>
        <v>0</v>
      </c>
      <c r="CN76" s="19">
        <v>22</v>
      </c>
      <c r="CO76" s="19" t="s">
        <v>26</v>
      </c>
      <c r="CP76" s="27"/>
      <c r="CQ76" s="27"/>
      <c r="CR76" s="27"/>
      <c r="CS76" s="27">
        <f t="shared" si="99"/>
        <v>0</v>
      </c>
      <c r="CT76" s="5">
        <f t="shared" si="89"/>
        <v>0</v>
      </c>
    </row>
    <row r="77" spans="2:98">
      <c r="C77" s="19">
        <v>23</v>
      </c>
      <c r="D77" s="19" t="s">
        <v>27</v>
      </c>
      <c r="E77" s="27">
        <f t="shared" si="62"/>
        <v>65</v>
      </c>
      <c r="F77" s="27">
        <f t="shared" si="63"/>
        <v>64</v>
      </c>
      <c r="G77" s="27">
        <f t="shared" si="77"/>
        <v>1</v>
      </c>
      <c r="H77" s="35">
        <f t="shared" si="78"/>
        <v>-0.33333333333333337</v>
      </c>
      <c r="I77" s="36">
        <f t="shared" si="79"/>
        <v>1.5625E-2</v>
      </c>
      <c r="J77" s="35">
        <f t="shared" si="64"/>
        <v>7.4074074074074181E-2</v>
      </c>
      <c r="L77" s="19">
        <v>23</v>
      </c>
      <c r="M77" s="19" t="s">
        <v>27</v>
      </c>
      <c r="N77" s="27">
        <v>2</v>
      </c>
      <c r="O77" s="69"/>
      <c r="P77" s="27">
        <v>3</v>
      </c>
      <c r="Q77" s="27">
        <f t="shared" si="65"/>
        <v>-1</v>
      </c>
      <c r="R77" s="5">
        <f t="shared" si="66"/>
        <v>-0.33333333333333337</v>
      </c>
      <c r="T77" s="19">
        <v>23</v>
      </c>
      <c r="U77" s="19" t="s">
        <v>27</v>
      </c>
      <c r="V77" s="27">
        <v>5</v>
      </c>
      <c r="W77" s="69"/>
      <c r="X77" s="27">
        <v>7</v>
      </c>
      <c r="Y77" s="27">
        <f t="shared" si="90"/>
        <v>-2</v>
      </c>
      <c r="Z77" s="5">
        <f t="shared" si="80"/>
        <v>-0.2857142857142857</v>
      </c>
      <c r="AB77" s="19">
        <v>23</v>
      </c>
      <c r="AC77" s="19" t="s">
        <v>27</v>
      </c>
      <c r="AD77" s="27">
        <v>58</v>
      </c>
      <c r="AE77" s="27">
        <v>161254</v>
      </c>
      <c r="AF77" s="27">
        <v>54</v>
      </c>
      <c r="AG77" s="27">
        <f t="shared" si="91"/>
        <v>4</v>
      </c>
      <c r="AH77" s="5">
        <f t="shared" si="81"/>
        <v>7.4074074074074181E-2</v>
      </c>
      <c r="AJ77" s="19">
        <v>23</v>
      </c>
      <c r="AK77" s="19" t="s">
        <v>27</v>
      </c>
      <c r="AL77" s="27"/>
      <c r="AM77" s="27"/>
      <c r="AN77" s="27"/>
      <c r="AO77" s="27">
        <f t="shared" si="92"/>
        <v>0</v>
      </c>
      <c r="AP77" s="5">
        <f t="shared" si="82"/>
        <v>0</v>
      </c>
      <c r="AR77" s="19">
        <v>23</v>
      </c>
      <c r="AS77" s="19" t="s">
        <v>27</v>
      </c>
      <c r="AT77" s="27"/>
      <c r="AU77" s="27"/>
      <c r="AV77" s="27"/>
      <c r="AW77" s="27">
        <f t="shared" si="93"/>
        <v>0</v>
      </c>
      <c r="AX77" s="5">
        <f t="shared" si="83"/>
        <v>0</v>
      </c>
      <c r="AZ77" s="19">
        <v>23</v>
      </c>
      <c r="BA77" s="19" t="s">
        <v>27</v>
      </c>
      <c r="BB77" s="27"/>
      <c r="BC77" s="27"/>
      <c r="BD77" s="27"/>
      <c r="BE77" s="27">
        <f t="shared" si="94"/>
        <v>0</v>
      </c>
      <c r="BF77" s="5">
        <f t="shared" si="84"/>
        <v>0</v>
      </c>
      <c r="BH77" s="19">
        <v>23</v>
      </c>
      <c r="BI77" s="19" t="s">
        <v>27</v>
      </c>
      <c r="BJ77" s="27"/>
      <c r="BK77" s="27"/>
      <c r="BL77" s="27"/>
      <c r="BM77" s="27">
        <f t="shared" si="95"/>
        <v>0</v>
      </c>
      <c r="BN77" s="5">
        <f t="shared" si="85"/>
        <v>0</v>
      </c>
      <c r="BP77" s="19">
        <v>23</v>
      </c>
      <c r="BQ77" s="19" t="s">
        <v>27</v>
      </c>
      <c r="BR77" s="27"/>
      <c r="BS77" s="27"/>
      <c r="BT77" s="27"/>
      <c r="BU77" s="27">
        <f t="shared" si="96"/>
        <v>0</v>
      </c>
      <c r="BV77" s="5">
        <f t="shared" si="86"/>
        <v>0</v>
      </c>
      <c r="BX77" s="19">
        <v>23</v>
      </c>
      <c r="BY77" s="19" t="s">
        <v>27</v>
      </c>
      <c r="BZ77" s="27"/>
      <c r="CA77" s="27"/>
      <c r="CB77" s="27"/>
      <c r="CC77" s="27">
        <f t="shared" si="97"/>
        <v>0</v>
      </c>
      <c r="CD77" s="5">
        <f t="shared" si="87"/>
        <v>0</v>
      </c>
      <c r="CF77" s="19">
        <v>23</v>
      </c>
      <c r="CG77" s="19" t="s">
        <v>27</v>
      </c>
      <c r="CH77" s="27"/>
      <c r="CI77" s="27"/>
      <c r="CJ77" s="27"/>
      <c r="CK77" s="27">
        <f t="shared" si="98"/>
        <v>0</v>
      </c>
      <c r="CL77" s="5">
        <f t="shared" si="88"/>
        <v>0</v>
      </c>
      <c r="CN77" s="19">
        <v>23</v>
      </c>
      <c r="CO77" s="19" t="s">
        <v>27</v>
      </c>
      <c r="CP77" s="27"/>
      <c r="CQ77" s="27"/>
      <c r="CR77" s="27"/>
      <c r="CS77" s="27">
        <f t="shared" si="99"/>
        <v>0</v>
      </c>
      <c r="CT77" s="5">
        <f t="shared" si="89"/>
        <v>0</v>
      </c>
    </row>
    <row r="78" spans="2:98">
      <c r="C78" s="19">
        <v>24</v>
      </c>
      <c r="D78" s="19" t="s">
        <v>28</v>
      </c>
      <c r="E78" s="27">
        <f t="shared" si="62"/>
        <v>65</v>
      </c>
      <c r="F78" s="27">
        <f t="shared" si="63"/>
        <v>64</v>
      </c>
      <c r="G78" s="27">
        <f t="shared" si="77"/>
        <v>1</v>
      </c>
      <c r="H78" s="35">
        <f t="shared" si="78"/>
        <v>-0.33333333333333337</v>
      </c>
      <c r="I78" s="36">
        <f t="shared" si="79"/>
        <v>1.5625E-2</v>
      </c>
      <c r="J78" s="35">
        <f t="shared" si="64"/>
        <v>7.4074074074074181E-2</v>
      </c>
      <c r="L78" s="19">
        <v>24</v>
      </c>
      <c r="M78" s="19" t="s">
        <v>28</v>
      </c>
      <c r="N78" s="27">
        <v>2</v>
      </c>
      <c r="O78" s="69"/>
      <c r="P78" s="27">
        <v>3</v>
      </c>
      <c r="Q78" s="27">
        <f t="shared" si="65"/>
        <v>-1</v>
      </c>
      <c r="R78" s="5">
        <f t="shared" si="66"/>
        <v>-0.33333333333333337</v>
      </c>
      <c r="T78" s="19">
        <v>24</v>
      </c>
      <c r="U78" s="19" t="s">
        <v>28</v>
      </c>
      <c r="V78" s="27">
        <v>5</v>
      </c>
      <c r="W78" s="69"/>
      <c r="X78" s="27">
        <v>7</v>
      </c>
      <c r="Y78" s="27">
        <f t="shared" si="90"/>
        <v>-2</v>
      </c>
      <c r="Z78" s="5">
        <f t="shared" si="80"/>
        <v>-0.2857142857142857</v>
      </c>
      <c r="AB78" s="19">
        <v>24</v>
      </c>
      <c r="AC78" s="19" t="s">
        <v>28</v>
      </c>
      <c r="AD78" s="27">
        <v>58</v>
      </c>
      <c r="AE78" s="27">
        <v>0</v>
      </c>
      <c r="AF78" s="27">
        <v>54</v>
      </c>
      <c r="AG78" s="27">
        <f t="shared" si="91"/>
        <v>4</v>
      </c>
      <c r="AH78" s="5">
        <f t="shared" si="81"/>
        <v>7.4074074074074181E-2</v>
      </c>
      <c r="AJ78" s="19">
        <v>24</v>
      </c>
      <c r="AK78" s="19" t="s">
        <v>28</v>
      </c>
      <c r="AL78" s="27"/>
      <c r="AM78" s="27"/>
      <c r="AN78" s="27"/>
      <c r="AO78" s="27">
        <f t="shared" si="92"/>
        <v>0</v>
      </c>
      <c r="AP78" s="5">
        <f t="shared" si="82"/>
        <v>0</v>
      </c>
      <c r="AR78" s="19">
        <v>24</v>
      </c>
      <c r="AS78" s="19" t="s">
        <v>28</v>
      </c>
      <c r="AT78" s="27"/>
      <c r="AU78" s="27"/>
      <c r="AV78" s="27"/>
      <c r="AW78" s="27">
        <f t="shared" si="93"/>
        <v>0</v>
      </c>
      <c r="AX78" s="5">
        <f t="shared" si="83"/>
        <v>0</v>
      </c>
      <c r="AZ78" s="19">
        <v>24</v>
      </c>
      <c r="BA78" s="19" t="s">
        <v>28</v>
      </c>
      <c r="BB78" s="27"/>
      <c r="BC78" s="27"/>
      <c r="BD78" s="27"/>
      <c r="BE78" s="27">
        <f t="shared" si="94"/>
        <v>0</v>
      </c>
      <c r="BF78" s="5">
        <f t="shared" si="84"/>
        <v>0</v>
      </c>
      <c r="BH78" s="19">
        <v>24</v>
      </c>
      <c r="BI78" s="19" t="s">
        <v>28</v>
      </c>
      <c r="BJ78" s="27"/>
      <c r="BK78" s="27"/>
      <c r="BL78" s="27"/>
      <c r="BM78" s="27">
        <f t="shared" si="95"/>
        <v>0</v>
      </c>
      <c r="BN78" s="5">
        <f t="shared" si="85"/>
        <v>0</v>
      </c>
      <c r="BP78" s="19">
        <v>24</v>
      </c>
      <c r="BQ78" s="19" t="s">
        <v>28</v>
      </c>
      <c r="BR78" s="27"/>
      <c r="BS78" s="27"/>
      <c r="BT78" s="27"/>
      <c r="BU78" s="27">
        <f t="shared" si="96"/>
        <v>0</v>
      </c>
      <c r="BV78" s="5">
        <f t="shared" si="86"/>
        <v>0</v>
      </c>
      <c r="BX78" s="19">
        <v>24</v>
      </c>
      <c r="BY78" s="19" t="s">
        <v>28</v>
      </c>
      <c r="BZ78" s="27"/>
      <c r="CA78" s="27"/>
      <c r="CB78" s="27"/>
      <c r="CC78" s="27">
        <f t="shared" si="97"/>
        <v>0</v>
      </c>
      <c r="CD78" s="5">
        <f t="shared" si="87"/>
        <v>0</v>
      </c>
      <c r="CF78" s="19">
        <v>24</v>
      </c>
      <c r="CG78" s="19" t="s">
        <v>28</v>
      </c>
      <c r="CH78" s="27"/>
      <c r="CI78" s="27"/>
      <c r="CJ78" s="27"/>
      <c r="CK78" s="27">
        <f t="shared" si="98"/>
        <v>0</v>
      </c>
      <c r="CL78" s="5">
        <f t="shared" si="88"/>
        <v>0</v>
      </c>
      <c r="CN78" s="19">
        <v>24</v>
      </c>
      <c r="CO78" s="19" t="s">
        <v>28</v>
      </c>
      <c r="CP78" s="27"/>
      <c r="CQ78" s="27"/>
      <c r="CR78" s="27"/>
      <c r="CS78" s="27">
        <f t="shared" si="99"/>
        <v>0</v>
      </c>
      <c r="CT78" s="5">
        <f t="shared" si="89"/>
        <v>0</v>
      </c>
    </row>
    <row r="79" spans="2:98">
      <c r="C79" s="19">
        <v>25</v>
      </c>
      <c r="D79" s="19" t="s">
        <v>29</v>
      </c>
      <c r="E79" s="27">
        <f t="shared" si="62"/>
        <v>65</v>
      </c>
      <c r="F79" s="27">
        <f t="shared" si="63"/>
        <v>64</v>
      </c>
      <c r="G79" s="27">
        <f t="shared" si="77"/>
        <v>1</v>
      </c>
      <c r="H79" s="35">
        <f t="shared" si="78"/>
        <v>-0.33333333333333337</v>
      </c>
      <c r="I79" s="36">
        <f t="shared" si="79"/>
        <v>1.5625E-2</v>
      </c>
      <c r="J79" s="35">
        <f t="shared" si="64"/>
        <v>7.4074074074074181E-2</v>
      </c>
      <c r="L79" s="19">
        <v>25</v>
      </c>
      <c r="M79" s="19" t="s">
        <v>29</v>
      </c>
      <c r="N79" s="27">
        <v>2</v>
      </c>
      <c r="O79" s="69"/>
      <c r="P79" s="27">
        <v>3</v>
      </c>
      <c r="Q79" s="27">
        <f t="shared" si="65"/>
        <v>-1</v>
      </c>
      <c r="R79" s="5">
        <f t="shared" si="66"/>
        <v>-0.33333333333333337</v>
      </c>
      <c r="T79" s="19">
        <v>25</v>
      </c>
      <c r="U79" s="19" t="s">
        <v>29</v>
      </c>
      <c r="V79" s="27">
        <v>5</v>
      </c>
      <c r="W79" s="69"/>
      <c r="X79" s="27">
        <v>7</v>
      </c>
      <c r="Y79" s="27">
        <f t="shared" si="90"/>
        <v>-2</v>
      </c>
      <c r="Z79" s="5">
        <f t="shared" si="80"/>
        <v>-0.2857142857142857</v>
      </c>
      <c r="AB79" s="19">
        <v>25</v>
      </c>
      <c r="AC79" s="19" t="s">
        <v>29</v>
      </c>
      <c r="AD79" s="27">
        <v>58</v>
      </c>
      <c r="AE79" s="27">
        <f>21621+664031</f>
        <v>685652</v>
      </c>
      <c r="AF79" s="27">
        <v>54</v>
      </c>
      <c r="AG79" s="27">
        <f t="shared" si="91"/>
        <v>4</v>
      </c>
      <c r="AH79" s="5">
        <f t="shared" si="81"/>
        <v>7.4074074074074181E-2</v>
      </c>
      <c r="AJ79" s="19">
        <v>25</v>
      </c>
      <c r="AK79" s="19" t="s">
        <v>29</v>
      </c>
      <c r="AL79" s="27"/>
      <c r="AM79" s="27"/>
      <c r="AN79" s="27"/>
      <c r="AO79" s="27">
        <f t="shared" si="92"/>
        <v>0</v>
      </c>
      <c r="AP79" s="5">
        <f t="shared" si="82"/>
        <v>0</v>
      </c>
      <c r="AR79" s="19">
        <v>25</v>
      </c>
      <c r="AS79" s="19" t="s">
        <v>29</v>
      </c>
      <c r="AT79" s="27"/>
      <c r="AU79" s="27"/>
      <c r="AV79" s="27"/>
      <c r="AW79" s="27">
        <f t="shared" si="93"/>
        <v>0</v>
      </c>
      <c r="AX79" s="5">
        <f t="shared" si="83"/>
        <v>0</v>
      </c>
      <c r="AZ79" s="19">
        <v>25</v>
      </c>
      <c r="BA79" s="19" t="s">
        <v>29</v>
      </c>
      <c r="BB79" s="27"/>
      <c r="BC79" s="27"/>
      <c r="BD79" s="27"/>
      <c r="BE79" s="27">
        <f t="shared" si="94"/>
        <v>0</v>
      </c>
      <c r="BF79" s="5">
        <f t="shared" si="84"/>
        <v>0</v>
      </c>
      <c r="BH79" s="19">
        <v>25</v>
      </c>
      <c r="BI79" s="19" t="s">
        <v>29</v>
      </c>
      <c r="BJ79" s="27"/>
      <c r="BK79" s="27"/>
      <c r="BL79" s="27"/>
      <c r="BM79" s="27">
        <f t="shared" si="95"/>
        <v>0</v>
      </c>
      <c r="BN79" s="5">
        <f t="shared" si="85"/>
        <v>0</v>
      </c>
      <c r="BP79" s="19">
        <v>25</v>
      </c>
      <c r="BQ79" s="19" t="s">
        <v>29</v>
      </c>
      <c r="BR79" s="27"/>
      <c r="BS79" s="27"/>
      <c r="BT79" s="27"/>
      <c r="BU79" s="27">
        <f t="shared" si="96"/>
        <v>0</v>
      </c>
      <c r="BV79" s="5">
        <f t="shared" si="86"/>
        <v>0</v>
      </c>
      <c r="BX79" s="19">
        <v>25</v>
      </c>
      <c r="BY79" s="19" t="s">
        <v>29</v>
      </c>
      <c r="BZ79" s="27"/>
      <c r="CA79" s="27"/>
      <c r="CB79" s="27"/>
      <c r="CC79" s="27">
        <f t="shared" si="97"/>
        <v>0</v>
      </c>
      <c r="CD79" s="5">
        <f t="shared" si="87"/>
        <v>0</v>
      </c>
      <c r="CF79" s="19">
        <v>25</v>
      </c>
      <c r="CG79" s="19" t="s">
        <v>29</v>
      </c>
      <c r="CH79" s="27"/>
      <c r="CI79" s="27"/>
      <c r="CJ79" s="27"/>
      <c r="CK79" s="27">
        <f t="shared" si="98"/>
        <v>0</v>
      </c>
      <c r="CL79" s="5">
        <f t="shared" si="88"/>
        <v>0</v>
      </c>
      <c r="CN79" s="19">
        <v>25</v>
      </c>
      <c r="CO79" s="19" t="s">
        <v>29</v>
      </c>
      <c r="CP79" s="27"/>
      <c r="CQ79" s="27"/>
      <c r="CR79" s="27"/>
      <c r="CS79" s="27">
        <f t="shared" si="99"/>
        <v>0</v>
      </c>
      <c r="CT79" s="5">
        <f t="shared" si="89"/>
        <v>0</v>
      </c>
    </row>
    <row r="80" spans="2:98">
      <c r="B80" s="13"/>
      <c r="C80" s="19">
        <v>26</v>
      </c>
      <c r="D80" s="19" t="s">
        <v>53</v>
      </c>
      <c r="E80" s="27">
        <f t="shared" si="62"/>
        <v>65</v>
      </c>
      <c r="F80" s="27">
        <f t="shared" si="63"/>
        <v>64</v>
      </c>
      <c r="G80" s="27">
        <f t="shared" si="77"/>
        <v>1</v>
      </c>
      <c r="H80" s="35">
        <f t="shared" si="78"/>
        <v>-0.33333333333333337</v>
      </c>
      <c r="I80" s="36">
        <f t="shared" si="79"/>
        <v>1.5625E-2</v>
      </c>
      <c r="J80" s="35">
        <f t="shared" si="64"/>
        <v>7.4074074074074181E-2</v>
      </c>
      <c r="L80" s="19">
        <v>26</v>
      </c>
      <c r="M80" s="19" t="s">
        <v>53</v>
      </c>
      <c r="N80" s="27">
        <v>2</v>
      </c>
      <c r="O80" s="69"/>
      <c r="P80" s="27">
        <v>3</v>
      </c>
      <c r="Q80" s="27">
        <f t="shared" si="65"/>
        <v>-1</v>
      </c>
      <c r="R80" s="5">
        <f t="shared" si="66"/>
        <v>-0.33333333333333337</v>
      </c>
      <c r="T80" s="19">
        <v>26</v>
      </c>
      <c r="U80" s="19" t="s">
        <v>53</v>
      </c>
      <c r="V80" s="27">
        <v>5</v>
      </c>
      <c r="W80" s="69"/>
      <c r="X80" s="27">
        <v>7</v>
      </c>
      <c r="Y80" s="27">
        <f t="shared" si="90"/>
        <v>-2</v>
      </c>
      <c r="Z80" s="5">
        <f t="shared" si="80"/>
        <v>-0.2857142857142857</v>
      </c>
      <c r="AB80" s="19">
        <v>26</v>
      </c>
      <c r="AC80" s="19" t="s">
        <v>53</v>
      </c>
      <c r="AD80" s="27">
        <v>58</v>
      </c>
      <c r="AE80" s="27">
        <v>0</v>
      </c>
      <c r="AF80" s="27">
        <v>54</v>
      </c>
      <c r="AG80" s="27">
        <f t="shared" si="91"/>
        <v>4</v>
      </c>
      <c r="AH80" s="5">
        <f t="shared" si="81"/>
        <v>7.4074074074074181E-2</v>
      </c>
      <c r="AJ80" s="19">
        <v>26</v>
      </c>
      <c r="AK80" s="19" t="s">
        <v>53</v>
      </c>
      <c r="AL80" s="27"/>
      <c r="AM80" s="27"/>
      <c r="AN80" s="27"/>
      <c r="AO80" s="27">
        <f t="shared" si="92"/>
        <v>0</v>
      </c>
      <c r="AP80" s="5">
        <f t="shared" si="82"/>
        <v>0</v>
      </c>
      <c r="AR80" s="19">
        <v>26</v>
      </c>
      <c r="AS80" s="19" t="s">
        <v>53</v>
      </c>
      <c r="AT80" s="27"/>
      <c r="AU80" s="27"/>
      <c r="AV80" s="27"/>
      <c r="AW80" s="27">
        <f t="shared" si="93"/>
        <v>0</v>
      </c>
      <c r="AX80" s="5">
        <f t="shared" si="83"/>
        <v>0</v>
      </c>
      <c r="AZ80" s="19">
        <v>26</v>
      </c>
      <c r="BA80" s="19" t="s">
        <v>53</v>
      </c>
      <c r="BB80" s="27"/>
      <c r="BC80" s="27"/>
      <c r="BD80" s="27"/>
      <c r="BE80" s="27">
        <f t="shared" si="94"/>
        <v>0</v>
      </c>
      <c r="BF80" s="5">
        <f t="shared" si="84"/>
        <v>0</v>
      </c>
      <c r="BH80" s="19">
        <v>26</v>
      </c>
      <c r="BI80" s="19" t="s">
        <v>53</v>
      </c>
      <c r="BJ80" s="27"/>
      <c r="BK80" s="27"/>
      <c r="BL80" s="27"/>
      <c r="BM80" s="27">
        <f t="shared" si="95"/>
        <v>0</v>
      </c>
      <c r="BN80" s="5">
        <f t="shared" si="85"/>
        <v>0</v>
      </c>
      <c r="BP80" s="19">
        <v>26</v>
      </c>
      <c r="BQ80" s="19" t="s">
        <v>53</v>
      </c>
      <c r="BR80" s="27"/>
      <c r="BS80" s="27"/>
      <c r="BT80" s="27"/>
      <c r="BU80" s="27">
        <f t="shared" si="96"/>
        <v>0</v>
      </c>
      <c r="BV80" s="5">
        <f t="shared" si="86"/>
        <v>0</v>
      </c>
      <c r="BX80" s="19">
        <v>26</v>
      </c>
      <c r="BY80" s="19" t="s">
        <v>53</v>
      </c>
      <c r="BZ80" s="27"/>
      <c r="CA80" s="27"/>
      <c r="CB80" s="27"/>
      <c r="CC80" s="27">
        <f t="shared" si="97"/>
        <v>0</v>
      </c>
      <c r="CD80" s="5">
        <f t="shared" si="87"/>
        <v>0</v>
      </c>
      <c r="CF80" s="19">
        <v>26</v>
      </c>
      <c r="CG80" s="19" t="s">
        <v>53</v>
      </c>
      <c r="CH80" s="27"/>
      <c r="CI80" s="27"/>
      <c r="CJ80" s="27"/>
      <c r="CK80" s="27">
        <f t="shared" si="98"/>
        <v>0</v>
      </c>
      <c r="CL80" s="5">
        <f t="shared" si="88"/>
        <v>0</v>
      </c>
      <c r="CN80" s="19">
        <v>26</v>
      </c>
      <c r="CO80" s="19" t="s">
        <v>53</v>
      </c>
      <c r="CP80" s="27"/>
      <c r="CQ80" s="27"/>
      <c r="CR80" s="27"/>
      <c r="CS80" s="27">
        <f t="shared" si="99"/>
        <v>0</v>
      </c>
      <c r="CT80" s="5">
        <f t="shared" si="89"/>
        <v>0</v>
      </c>
    </row>
    <row r="81" spans="2:99" ht="15" customHeight="1">
      <c r="B81" s="13"/>
      <c r="C81" s="19">
        <v>27</v>
      </c>
      <c r="D81" s="19" t="s">
        <v>30</v>
      </c>
      <c r="E81" s="27">
        <f t="shared" si="62"/>
        <v>65</v>
      </c>
      <c r="F81" s="27">
        <f t="shared" si="63"/>
        <v>64</v>
      </c>
      <c r="G81" s="27">
        <f t="shared" si="77"/>
        <v>1</v>
      </c>
      <c r="H81" s="35">
        <f t="shared" si="78"/>
        <v>-0.33333333333333337</v>
      </c>
      <c r="I81" s="36">
        <f t="shared" si="79"/>
        <v>1.5625E-2</v>
      </c>
      <c r="J81" s="35">
        <f t="shared" si="64"/>
        <v>7.4074074074074181E-2</v>
      </c>
      <c r="L81" s="19">
        <v>27</v>
      </c>
      <c r="M81" s="19" t="s">
        <v>30</v>
      </c>
      <c r="N81" s="27">
        <v>2</v>
      </c>
      <c r="O81" s="69"/>
      <c r="P81" s="27">
        <v>3</v>
      </c>
      <c r="Q81" s="27">
        <f t="shared" si="65"/>
        <v>-1</v>
      </c>
      <c r="R81" s="5">
        <f t="shared" si="66"/>
        <v>-0.33333333333333337</v>
      </c>
      <c r="T81" s="19">
        <v>27</v>
      </c>
      <c r="U81" s="19" t="s">
        <v>30</v>
      </c>
      <c r="V81" s="27">
        <v>5</v>
      </c>
      <c r="W81" s="69"/>
      <c r="X81" s="27">
        <v>7</v>
      </c>
      <c r="Y81" s="27">
        <f t="shared" si="90"/>
        <v>-2</v>
      </c>
      <c r="Z81" s="5">
        <f t="shared" si="80"/>
        <v>-0.2857142857142857</v>
      </c>
      <c r="AB81" s="19">
        <v>27</v>
      </c>
      <c r="AC81" s="19" t="s">
        <v>30</v>
      </c>
      <c r="AD81" s="27">
        <v>58</v>
      </c>
      <c r="AE81" s="27">
        <v>51200</v>
      </c>
      <c r="AF81" s="27">
        <v>54</v>
      </c>
      <c r="AG81" s="27">
        <f t="shared" si="91"/>
        <v>4</v>
      </c>
      <c r="AH81" s="5">
        <f t="shared" si="81"/>
        <v>7.4074074074074181E-2</v>
      </c>
      <c r="AJ81" s="19">
        <v>27</v>
      </c>
      <c r="AK81" s="19" t="s">
        <v>30</v>
      </c>
      <c r="AL81" s="27"/>
      <c r="AM81" s="27"/>
      <c r="AN81" s="27"/>
      <c r="AO81" s="27">
        <f t="shared" si="92"/>
        <v>0</v>
      </c>
      <c r="AP81" s="5">
        <f t="shared" si="82"/>
        <v>0</v>
      </c>
      <c r="AR81" s="19">
        <v>27</v>
      </c>
      <c r="AS81" s="19" t="s">
        <v>30</v>
      </c>
      <c r="AT81" s="27"/>
      <c r="AU81" s="27"/>
      <c r="AV81" s="27"/>
      <c r="AW81" s="27">
        <f t="shared" si="93"/>
        <v>0</v>
      </c>
      <c r="AX81" s="5">
        <f t="shared" si="83"/>
        <v>0</v>
      </c>
      <c r="AZ81" s="19">
        <v>27</v>
      </c>
      <c r="BA81" s="19" t="s">
        <v>30</v>
      </c>
      <c r="BB81" s="27"/>
      <c r="BC81" s="27"/>
      <c r="BD81" s="27"/>
      <c r="BE81" s="27">
        <f t="shared" si="94"/>
        <v>0</v>
      </c>
      <c r="BF81" s="5">
        <f t="shared" si="84"/>
        <v>0</v>
      </c>
      <c r="BH81" s="19">
        <v>27</v>
      </c>
      <c r="BI81" s="19" t="s">
        <v>30</v>
      </c>
      <c r="BJ81" s="27"/>
      <c r="BK81" s="27"/>
      <c r="BL81" s="27"/>
      <c r="BM81" s="27">
        <f t="shared" si="95"/>
        <v>0</v>
      </c>
      <c r="BN81" s="5">
        <f t="shared" si="85"/>
        <v>0</v>
      </c>
      <c r="BP81" s="19">
        <v>27</v>
      </c>
      <c r="BQ81" s="19" t="s">
        <v>30</v>
      </c>
      <c r="BR81" s="27"/>
      <c r="BS81" s="27"/>
      <c r="BT81" s="27"/>
      <c r="BU81" s="27">
        <f t="shared" si="96"/>
        <v>0</v>
      </c>
      <c r="BV81" s="5">
        <f t="shared" si="86"/>
        <v>0</v>
      </c>
      <c r="BX81" s="19">
        <v>27</v>
      </c>
      <c r="BY81" s="19" t="s">
        <v>30</v>
      </c>
      <c r="BZ81" s="27"/>
      <c r="CA81" s="27"/>
      <c r="CB81" s="27"/>
      <c r="CC81" s="27">
        <f t="shared" si="97"/>
        <v>0</v>
      </c>
      <c r="CD81" s="5">
        <f t="shared" si="87"/>
        <v>0</v>
      </c>
      <c r="CF81" s="19">
        <v>27</v>
      </c>
      <c r="CG81" s="19" t="s">
        <v>30</v>
      </c>
      <c r="CH81" s="27"/>
      <c r="CI81" s="27"/>
      <c r="CJ81" s="27"/>
      <c r="CK81" s="27">
        <f t="shared" si="98"/>
        <v>0</v>
      </c>
      <c r="CL81" s="5">
        <f t="shared" si="88"/>
        <v>0</v>
      </c>
      <c r="CN81" s="19">
        <v>27</v>
      </c>
      <c r="CO81" s="19" t="s">
        <v>30</v>
      </c>
      <c r="CP81" s="27"/>
      <c r="CQ81" s="27"/>
      <c r="CR81" s="27"/>
      <c r="CS81" s="27">
        <f t="shared" si="99"/>
        <v>0</v>
      </c>
      <c r="CT81" s="5">
        <f t="shared" si="89"/>
        <v>0</v>
      </c>
    </row>
    <row r="82" spans="2:99" ht="15" customHeight="1">
      <c r="B82" s="13"/>
      <c r="C82" s="19" t="s">
        <v>6</v>
      </c>
      <c r="D82" s="19" t="s">
        <v>31</v>
      </c>
      <c r="E82" s="27">
        <f t="shared" si="62"/>
        <v>65</v>
      </c>
      <c r="F82" s="27">
        <f t="shared" si="63"/>
        <v>64</v>
      </c>
      <c r="G82" s="27">
        <f t="shared" si="77"/>
        <v>1</v>
      </c>
      <c r="H82" s="35">
        <f t="shared" si="78"/>
        <v>-0.33333333333333337</v>
      </c>
      <c r="I82" s="36">
        <f t="shared" si="79"/>
        <v>1.5625E-2</v>
      </c>
      <c r="J82" s="35">
        <f t="shared" si="64"/>
        <v>7.4074074074074181E-2</v>
      </c>
      <c r="L82" s="19" t="s">
        <v>6</v>
      </c>
      <c r="M82" s="19" t="s">
        <v>31</v>
      </c>
      <c r="N82" s="27">
        <v>2</v>
      </c>
      <c r="O82" s="69"/>
      <c r="P82" s="27">
        <v>3</v>
      </c>
      <c r="Q82" s="27">
        <f t="shared" si="65"/>
        <v>-1</v>
      </c>
      <c r="R82" s="5">
        <f t="shared" si="66"/>
        <v>-0.33333333333333337</v>
      </c>
      <c r="T82" s="19" t="s">
        <v>6</v>
      </c>
      <c r="U82" s="19" t="s">
        <v>31</v>
      </c>
      <c r="V82" s="27">
        <v>5</v>
      </c>
      <c r="W82" s="69"/>
      <c r="X82" s="27">
        <v>7</v>
      </c>
      <c r="Y82" s="27">
        <f t="shared" si="90"/>
        <v>-2</v>
      </c>
      <c r="Z82" s="5">
        <f t="shared" si="80"/>
        <v>-0.2857142857142857</v>
      </c>
      <c r="AB82" s="19" t="s">
        <v>6</v>
      </c>
      <c r="AC82" s="19" t="s">
        <v>31</v>
      </c>
      <c r="AD82" s="27">
        <v>58</v>
      </c>
      <c r="AE82" s="27">
        <v>312439</v>
      </c>
      <c r="AF82" s="27">
        <v>54</v>
      </c>
      <c r="AG82" s="27">
        <f t="shared" si="91"/>
        <v>4</v>
      </c>
      <c r="AH82" s="5">
        <f t="shared" si="81"/>
        <v>7.4074074074074181E-2</v>
      </c>
      <c r="AJ82" s="19" t="s">
        <v>6</v>
      </c>
      <c r="AK82" s="19" t="s">
        <v>31</v>
      </c>
      <c r="AL82" s="27"/>
      <c r="AM82" s="27"/>
      <c r="AN82" s="27"/>
      <c r="AO82" s="27">
        <f t="shared" si="92"/>
        <v>0</v>
      </c>
      <c r="AP82" s="5">
        <f t="shared" si="82"/>
        <v>0</v>
      </c>
      <c r="AR82" s="19" t="s">
        <v>6</v>
      </c>
      <c r="AS82" s="19" t="s">
        <v>31</v>
      </c>
      <c r="AT82" s="27"/>
      <c r="AU82" s="27"/>
      <c r="AV82" s="27"/>
      <c r="AW82" s="27">
        <f t="shared" si="93"/>
        <v>0</v>
      </c>
      <c r="AX82" s="5">
        <f t="shared" si="83"/>
        <v>0</v>
      </c>
      <c r="AZ82" s="19" t="s">
        <v>6</v>
      </c>
      <c r="BA82" s="19" t="s">
        <v>31</v>
      </c>
      <c r="BB82" s="27"/>
      <c r="BC82" s="27"/>
      <c r="BD82" s="27"/>
      <c r="BE82" s="27">
        <f t="shared" si="94"/>
        <v>0</v>
      </c>
      <c r="BF82" s="5">
        <f t="shared" si="84"/>
        <v>0</v>
      </c>
      <c r="BH82" s="19" t="s">
        <v>6</v>
      </c>
      <c r="BI82" s="19" t="s">
        <v>31</v>
      </c>
      <c r="BJ82" s="27"/>
      <c r="BK82" s="27"/>
      <c r="BL82" s="27"/>
      <c r="BM82" s="27">
        <f t="shared" si="95"/>
        <v>0</v>
      </c>
      <c r="BN82" s="5">
        <f t="shared" si="85"/>
        <v>0</v>
      </c>
      <c r="BP82" s="19" t="s">
        <v>6</v>
      </c>
      <c r="BQ82" s="19" t="s">
        <v>31</v>
      </c>
      <c r="BR82" s="27"/>
      <c r="BS82" s="27"/>
      <c r="BT82" s="27"/>
      <c r="BU82" s="27">
        <f t="shared" si="96"/>
        <v>0</v>
      </c>
      <c r="BV82" s="5">
        <f t="shared" si="86"/>
        <v>0</v>
      </c>
      <c r="BX82" s="19" t="s">
        <v>6</v>
      </c>
      <c r="BY82" s="19" t="s">
        <v>31</v>
      </c>
      <c r="BZ82" s="27"/>
      <c r="CA82" s="27"/>
      <c r="CB82" s="27"/>
      <c r="CC82" s="27">
        <f t="shared" si="97"/>
        <v>0</v>
      </c>
      <c r="CD82" s="5">
        <f t="shared" si="87"/>
        <v>0</v>
      </c>
      <c r="CF82" s="19" t="s">
        <v>6</v>
      </c>
      <c r="CG82" s="19" t="s">
        <v>31</v>
      </c>
      <c r="CH82" s="27"/>
      <c r="CI82" s="27"/>
      <c r="CJ82" s="27"/>
      <c r="CK82" s="27">
        <f t="shared" si="98"/>
        <v>0</v>
      </c>
      <c r="CL82" s="5">
        <f t="shared" si="88"/>
        <v>0</v>
      </c>
      <c r="CN82" s="19" t="s">
        <v>6</v>
      </c>
      <c r="CO82" s="19" t="s">
        <v>31</v>
      </c>
      <c r="CP82" s="27"/>
      <c r="CQ82" s="27"/>
      <c r="CR82" s="27"/>
      <c r="CS82" s="27">
        <f t="shared" si="99"/>
        <v>0</v>
      </c>
      <c r="CT82" s="5">
        <f t="shared" si="89"/>
        <v>0</v>
      </c>
    </row>
    <row r="83" spans="2:99" ht="15.75" customHeight="1">
      <c r="B83" s="13"/>
      <c r="C83" s="19" t="s">
        <v>7</v>
      </c>
      <c r="D83" s="19" t="s">
        <v>32</v>
      </c>
      <c r="E83" s="27">
        <f t="shared" si="62"/>
        <v>65</v>
      </c>
      <c r="F83" s="27">
        <f t="shared" si="63"/>
        <v>64</v>
      </c>
      <c r="G83" s="27">
        <f t="shared" si="77"/>
        <v>1</v>
      </c>
      <c r="H83" s="35">
        <f t="shared" si="78"/>
        <v>-0.33333333333333337</v>
      </c>
      <c r="I83" s="36">
        <f t="shared" si="79"/>
        <v>1.5625E-2</v>
      </c>
      <c r="J83" s="35">
        <f t="shared" si="64"/>
        <v>7.4074074074074181E-2</v>
      </c>
      <c r="L83" s="19" t="s">
        <v>7</v>
      </c>
      <c r="M83" s="19" t="s">
        <v>32</v>
      </c>
      <c r="N83" s="27">
        <v>2</v>
      </c>
      <c r="O83" s="69"/>
      <c r="P83" s="27">
        <v>3</v>
      </c>
      <c r="Q83" s="27">
        <f t="shared" si="65"/>
        <v>-1</v>
      </c>
      <c r="R83" s="5">
        <f t="shared" si="66"/>
        <v>-0.33333333333333337</v>
      </c>
      <c r="T83" s="19" t="s">
        <v>7</v>
      </c>
      <c r="U83" s="19" t="s">
        <v>32</v>
      </c>
      <c r="V83" s="27">
        <v>5</v>
      </c>
      <c r="W83" s="69"/>
      <c r="X83" s="27">
        <v>7</v>
      </c>
      <c r="Y83" s="27">
        <f t="shared" si="90"/>
        <v>-2</v>
      </c>
      <c r="Z83" s="5">
        <f t="shared" si="80"/>
        <v>-0.2857142857142857</v>
      </c>
      <c r="AB83" s="19" t="s">
        <v>7</v>
      </c>
      <c r="AC83" s="19" t="s">
        <v>32</v>
      </c>
      <c r="AD83" s="27">
        <v>58</v>
      </c>
      <c r="AE83" s="27">
        <v>0</v>
      </c>
      <c r="AF83" s="27">
        <v>54</v>
      </c>
      <c r="AG83" s="27">
        <f t="shared" si="91"/>
        <v>4</v>
      </c>
      <c r="AH83" s="5">
        <f t="shared" si="81"/>
        <v>7.4074074074074181E-2</v>
      </c>
      <c r="AJ83" s="19" t="s">
        <v>7</v>
      </c>
      <c r="AK83" s="19" t="s">
        <v>32</v>
      </c>
      <c r="AL83" s="27"/>
      <c r="AM83" s="27"/>
      <c r="AN83" s="27"/>
      <c r="AO83" s="27">
        <f t="shared" si="92"/>
        <v>0</v>
      </c>
      <c r="AP83" s="5">
        <f t="shared" si="82"/>
        <v>0</v>
      </c>
      <c r="AR83" s="19" t="s">
        <v>7</v>
      </c>
      <c r="AS83" s="19" t="s">
        <v>32</v>
      </c>
      <c r="AT83" s="27"/>
      <c r="AU83" s="27"/>
      <c r="AV83" s="27"/>
      <c r="AW83" s="27">
        <f t="shared" si="93"/>
        <v>0</v>
      </c>
      <c r="AX83" s="5">
        <f t="shared" si="83"/>
        <v>0</v>
      </c>
      <c r="AZ83" s="19" t="s">
        <v>7</v>
      </c>
      <c r="BA83" s="19" t="s">
        <v>32</v>
      </c>
      <c r="BB83" s="27"/>
      <c r="BC83" s="27"/>
      <c r="BD83" s="27"/>
      <c r="BE83" s="27">
        <f t="shared" si="94"/>
        <v>0</v>
      </c>
      <c r="BF83" s="5">
        <f t="shared" si="84"/>
        <v>0</v>
      </c>
      <c r="BH83" s="19" t="s">
        <v>7</v>
      </c>
      <c r="BI83" s="19" t="s">
        <v>32</v>
      </c>
      <c r="BJ83" s="27"/>
      <c r="BK83" s="27"/>
      <c r="BL83" s="27"/>
      <c r="BM83" s="27">
        <f t="shared" si="95"/>
        <v>0</v>
      </c>
      <c r="BN83" s="5">
        <f t="shared" si="85"/>
        <v>0</v>
      </c>
      <c r="BP83" s="19" t="s">
        <v>7</v>
      </c>
      <c r="BQ83" s="19" t="s">
        <v>32</v>
      </c>
      <c r="BR83" s="27"/>
      <c r="BS83" s="27"/>
      <c r="BT83" s="27"/>
      <c r="BU83" s="27">
        <f t="shared" si="96"/>
        <v>0</v>
      </c>
      <c r="BV83" s="5">
        <f t="shared" si="86"/>
        <v>0</v>
      </c>
      <c r="BX83" s="19" t="s">
        <v>7</v>
      </c>
      <c r="BY83" s="19" t="s">
        <v>32</v>
      </c>
      <c r="BZ83" s="27"/>
      <c r="CA83" s="27"/>
      <c r="CB83" s="27"/>
      <c r="CC83" s="27">
        <f t="shared" si="97"/>
        <v>0</v>
      </c>
      <c r="CD83" s="5">
        <f t="shared" si="87"/>
        <v>0</v>
      </c>
      <c r="CF83" s="19" t="s">
        <v>7</v>
      </c>
      <c r="CG83" s="19" t="s">
        <v>32</v>
      </c>
      <c r="CH83" s="27"/>
      <c r="CI83" s="27"/>
      <c r="CJ83" s="27"/>
      <c r="CK83" s="27">
        <f t="shared" si="98"/>
        <v>0</v>
      </c>
      <c r="CL83" s="5">
        <f t="shared" si="88"/>
        <v>0</v>
      </c>
      <c r="CN83" s="19" t="s">
        <v>7</v>
      </c>
      <c r="CO83" s="19" t="s">
        <v>32</v>
      </c>
      <c r="CP83" s="27"/>
      <c r="CQ83" s="27"/>
      <c r="CR83" s="27"/>
      <c r="CS83" s="27">
        <f t="shared" si="99"/>
        <v>0</v>
      </c>
      <c r="CT83" s="5">
        <f t="shared" si="89"/>
        <v>0</v>
      </c>
    </row>
    <row r="84" spans="2:99" ht="15" customHeight="1">
      <c r="B84" s="13"/>
      <c r="C84" s="1" t="s">
        <v>8</v>
      </c>
      <c r="D84" s="19" t="s">
        <v>33</v>
      </c>
      <c r="E84" s="27">
        <f t="shared" si="62"/>
        <v>65</v>
      </c>
      <c r="F84" s="27">
        <f t="shared" si="63"/>
        <v>64</v>
      </c>
      <c r="G84" s="27">
        <f t="shared" si="77"/>
        <v>1</v>
      </c>
      <c r="H84" s="35">
        <f t="shared" si="78"/>
        <v>-0.33333333333333337</v>
      </c>
      <c r="I84" s="36">
        <f t="shared" si="79"/>
        <v>1.5625E-2</v>
      </c>
      <c r="J84" s="35">
        <f t="shared" si="64"/>
        <v>7.4074074074074181E-2</v>
      </c>
      <c r="L84" s="1" t="s">
        <v>8</v>
      </c>
      <c r="M84" s="19" t="s">
        <v>33</v>
      </c>
      <c r="N84" s="27">
        <v>2</v>
      </c>
      <c r="O84" s="69"/>
      <c r="P84" s="27">
        <v>3</v>
      </c>
      <c r="Q84" s="27">
        <f t="shared" si="65"/>
        <v>-1</v>
      </c>
      <c r="R84" s="5">
        <f t="shared" si="66"/>
        <v>-0.33333333333333337</v>
      </c>
      <c r="T84" s="1" t="s">
        <v>8</v>
      </c>
      <c r="U84" s="19" t="s">
        <v>33</v>
      </c>
      <c r="V84" s="27">
        <v>5</v>
      </c>
      <c r="W84" s="69"/>
      <c r="X84" s="27">
        <v>7</v>
      </c>
      <c r="Y84" s="27">
        <f t="shared" si="90"/>
        <v>-2</v>
      </c>
      <c r="Z84" s="5">
        <f t="shared" si="80"/>
        <v>-0.2857142857142857</v>
      </c>
      <c r="AB84" s="1" t="s">
        <v>8</v>
      </c>
      <c r="AC84" s="19" t="s">
        <v>33</v>
      </c>
      <c r="AD84" s="27">
        <v>58</v>
      </c>
      <c r="AE84" s="27">
        <v>44706</v>
      </c>
      <c r="AF84" s="27">
        <v>54</v>
      </c>
      <c r="AG84" s="27">
        <f t="shared" si="91"/>
        <v>4</v>
      </c>
      <c r="AH84" s="5">
        <f t="shared" si="81"/>
        <v>7.4074074074074181E-2</v>
      </c>
      <c r="AJ84" s="1" t="s">
        <v>8</v>
      </c>
      <c r="AK84" s="19" t="s">
        <v>33</v>
      </c>
      <c r="AL84" s="27"/>
      <c r="AM84" s="27"/>
      <c r="AN84" s="27"/>
      <c r="AO84" s="27">
        <f t="shared" si="92"/>
        <v>0</v>
      </c>
      <c r="AP84" s="5">
        <f t="shared" si="82"/>
        <v>0</v>
      </c>
      <c r="AR84" s="1" t="s">
        <v>8</v>
      </c>
      <c r="AS84" s="19" t="s">
        <v>33</v>
      </c>
      <c r="AT84" s="27"/>
      <c r="AU84" s="27"/>
      <c r="AV84" s="27"/>
      <c r="AW84" s="27">
        <f t="shared" si="93"/>
        <v>0</v>
      </c>
      <c r="AX84" s="5">
        <f t="shared" si="83"/>
        <v>0</v>
      </c>
      <c r="AZ84" s="1" t="s">
        <v>8</v>
      </c>
      <c r="BA84" s="19" t="s">
        <v>33</v>
      </c>
      <c r="BB84" s="27"/>
      <c r="BC84" s="27"/>
      <c r="BD84" s="27"/>
      <c r="BE84" s="27">
        <f t="shared" si="94"/>
        <v>0</v>
      </c>
      <c r="BF84" s="5">
        <f t="shared" si="84"/>
        <v>0</v>
      </c>
      <c r="BH84" s="1" t="s">
        <v>8</v>
      </c>
      <c r="BI84" s="19" t="s">
        <v>33</v>
      </c>
      <c r="BJ84" s="27"/>
      <c r="BK84" s="27"/>
      <c r="BL84" s="27"/>
      <c r="BM84" s="27">
        <f t="shared" si="95"/>
        <v>0</v>
      </c>
      <c r="BN84" s="5">
        <f t="shared" si="85"/>
        <v>0</v>
      </c>
      <c r="BP84" s="1" t="s">
        <v>8</v>
      </c>
      <c r="BQ84" s="19" t="s">
        <v>33</v>
      </c>
      <c r="BR84" s="27"/>
      <c r="BS84" s="27"/>
      <c r="BT84" s="27"/>
      <c r="BU84" s="27">
        <f t="shared" si="96"/>
        <v>0</v>
      </c>
      <c r="BV84" s="5">
        <f t="shared" si="86"/>
        <v>0</v>
      </c>
      <c r="BX84" s="1" t="s">
        <v>8</v>
      </c>
      <c r="BY84" s="19" t="s">
        <v>33</v>
      </c>
      <c r="BZ84" s="27"/>
      <c r="CA84" s="27"/>
      <c r="CB84" s="27"/>
      <c r="CC84" s="27">
        <f t="shared" si="97"/>
        <v>0</v>
      </c>
      <c r="CD84" s="5">
        <f t="shared" si="87"/>
        <v>0</v>
      </c>
      <c r="CF84" s="1" t="s">
        <v>8</v>
      </c>
      <c r="CG84" s="19" t="s">
        <v>33</v>
      </c>
      <c r="CH84" s="27"/>
      <c r="CI84" s="27"/>
      <c r="CJ84" s="27"/>
      <c r="CK84" s="27">
        <f t="shared" si="98"/>
        <v>0</v>
      </c>
      <c r="CL84" s="5">
        <f t="shared" si="88"/>
        <v>0</v>
      </c>
      <c r="CN84" s="1" t="s">
        <v>8</v>
      </c>
      <c r="CO84" s="19" t="s">
        <v>33</v>
      </c>
      <c r="CP84" s="27"/>
      <c r="CQ84" s="27"/>
      <c r="CR84" s="27"/>
      <c r="CS84" s="27">
        <f t="shared" si="99"/>
        <v>0</v>
      </c>
      <c r="CT84" s="5">
        <f t="shared" si="89"/>
        <v>0</v>
      </c>
    </row>
    <row r="85" spans="2:99" ht="15" customHeight="1">
      <c r="B85" s="13"/>
      <c r="C85" s="19" t="s">
        <v>9</v>
      </c>
      <c r="D85" s="19" t="s">
        <v>34</v>
      </c>
      <c r="E85" s="27">
        <f t="shared" si="62"/>
        <v>65</v>
      </c>
      <c r="F85" s="27">
        <f t="shared" si="63"/>
        <v>64</v>
      </c>
      <c r="G85" s="27">
        <f t="shared" si="77"/>
        <v>1</v>
      </c>
      <c r="H85" s="35">
        <f t="shared" si="78"/>
        <v>-0.33333333333333337</v>
      </c>
      <c r="I85" s="36">
        <f t="shared" si="79"/>
        <v>1.5625E-2</v>
      </c>
      <c r="J85" s="35">
        <f t="shared" si="64"/>
        <v>7.4074074074074181E-2</v>
      </c>
      <c r="L85" s="19" t="s">
        <v>9</v>
      </c>
      <c r="M85" s="19" t="s">
        <v>34</v>
      </c>
      <c r="N85" s="27">
        <v>2</v>
      </c>
      <c r="O85" s="69"/>
      <c r="P85" s="27">
        <v>3</v>
      </c>
      <c r="Q85" s="27">
        <f t="shared" si="65"/>
        <v>-1</v>
      </c>
      <c r="R85" s="5">
        <f t="shared" si="66"/>
        <v>-0.33333333333333337</v>
      </c>
      <c r="T85" s="19" t="s">
        <v>9</v>
      </c>
      <c r="U85" s="19" t="s">
        <v>34</v>
      </c>
      <c r="V85" s="27">
        <v>5</v>
      </c>
      <c r="W85" s="69"/>
      <c r="X85" s="27">
        <v>7</v>
      </c>
      <c r="Y85" s="27">
        <f t="shared" si="90"/>
        <v>-2</v>
      </c>
      <c r="Z85" s="5">
        <f t="shared" si="80"/>
        <v>-0.2857142857142857</v>
      </c>
      <c r="AB85" s="19" t="s">
        <v>9</v>
      </c>
      <c r="AC85" s="19" t="s">
        <v>34</v>
      </c>
      <c r="AD85" s="27">
        <v>58</v>
      </c>
      <c r="AE85" s="27">
        <v>14822</v>
      </c>
      <c r="AF85" s="27">
        <v>54</v>
      </c>
      <c r="AG85" s="27">
        <f t="shared" si="91"/>
        <v>4</v>
      </c>
      <c r="AH85" s="5">
        <f t="shared" si="81"/>
        <v>7.4074074074074181E-2</v>
      </c>
      <c r="AJ85" s="19" t="s">
        <v>9</v>
      </c>
      <c r="AK85" s="19" t="s">
        <v>34</v>
      </c>
      <c r="AL85" s="27"/>
      <c r="AM85" s="27"/>
      <c r="AN85" s="27"/>
      <c r="AO85" s="27">
        <f t="shared" si="92"/>
        <v>0</v>
      </c>
      <c r="AP85" s="5">
        <f t="shared" si="82"/>
        <v>0</v>
      </c>
      <c r="AR85" s="19" t="s">
        <v>9</v>
      </c>
      <c r="AS85" s="19" t="s">
        <v>34</v>
      </c>
      <c r="AT85" s="27"/>
      <c r="AU85" s="27"/>
      <c r="AV85" s="27"/>
      <c r="AW85" s="27">
        <f t="shared" si="93"/>
        <v>0</v>
      </c>
      <c r="AX85" s="5">
        <f t="shared" si="83"/>
        <v>0</v>
      </c>
      <c r="AZ85" s="19" t="s">
        <v>9</v>
      </c>
      <c r="BA85" s="19" t="s">
        <v>34</v>
      </c>
      <c r="BB85" s="27"/>
      <c r="BC85" s="27"/>
      <c r="BD85" s="27"/>
      <c r="BE85" s="27">
        <f t="shared" si="94"/>
        <v>0</v>
      </c>
      <c r="BF85" s="5">
        <f t="shared" si="84"/>
        <v>0</v>
      </c>
      <c r="BH85" s="19" t="s">
        <v>9</v>
      </c>
      <c r="BI85" s="19" t="s">
        <v>34</v>
      </c>
      <c r="BJ85" s="27"/>
      <c r="BK85" s="27"/>
      <c r="BL85" s="27"/>
      <c r="BM85" s="27">
        <f t="shared" si="95"/>
        <v>0</v>
      </c>
      <c r="BN85" s="5">
        <f t="shared" si="85"/>
        <v>0</v>
      </c>
      <c r="BP85" s="19" t="s">
        <v>9</v>
      </c>
      <c r="BQ85" s="19" t="s">
        <v>34</v>
      </c>
      <c r="BR85" s="27"/>
      <c r="BS85" s="27"/>
      <c r="BT85" s="27"/>
      <c r="BU85" s="27">
        <f t="shared" si="96"/>
        <v>0</v>
      </c>
      <c r="BV85" s="5">
        <f t="shared" si="86"/>
        <v>0</v>
      </c>
      <c r="BX85" s="19" t="s">
        <v>9</v>
      </c>
      <c r="BY85" s="19" t="s">
        <v>34</v>
      </c>
      <c r="BZ85" s="27"/>
      <c r="CA85" s="27"/>
      <c r="CB85" s="27"/>
      <c r="CC85" s="27">
        <f t="shared" si="97"/>
        <v>0</v>
      </c>
      <c r="CD85" s="5">
        <f t="shared" si="87"/>
        <v>0</v>
      </c>
      <c r="CF85" s="19" t="s">
        <v>9</v>
      </c>
      <c r="CG85" s="19" t="s">
        <v>34</v>
      </c>
      <c r="CH85" s="27"/>
      <c r="CI85" s="27"/>
      <c r="CJ85" s="27"/>
      <c r="CK85" s="27">
        <f t="shared" si="98"/>
        <v>0</v>
      </c>
      <c r="CL85" s="5">
        <f t="shared" si="88"/>
        <v>0</v>
      </c>
      <c r="CN85" s="19" t="s">
        <v>9</v>
      </c>
      <c r="CO85" s="19" t="s">
        <v>34</v>
      </c>
      <c r="CP85" s="27"/>
      <c r="CQ85" s="27"/>
      <c r="CR85" s="27"/>
      <c r="CS85" s="27">
        <f t="shared" si="99"/>
        <v>0</v>
      </c>
      <c r="CT85" s="5">
        <f t="shared" si="89"/>
        <v>0</v>
      </c>
    </row>
    <row r="86" spans="2:99" ht="15.75" customHeight="1">
      <c r="B86" s="24"/>
      <c r="C86" s="19">
        <v>30</v>
      </c>
      <c r="D86" s="19" t="s">
        <v>46</v>
      </c>
      <c r="E86" s="19">
        <f>SUM(N85+V85+AD85+AL85+AT85+BB85+BJ85)</f>
        <v>65</v>
      </c>
      <c r="F86" s="19">
        <f>SUM(P85)+X85+AF85+AN85+AV85+BD85+BL85</f>
        <v>64</v>
      </c>
      <c r="G86" s="19">
        <f t="shared" si="77"/>
        <v>1</v>
      </c>
      <c r="H86" s="35">
        <f t="shared" si="78"/>
        <v>0</v>
      </c>
      <c r="I86" s="36">
        <f t="shared" si="79"/>
        <v>1.5625E-2</v>
      </c>
      <c r="J86" s="35">
        <f>IF(F86=0,"",MAX(R86,Z86,AH86,AP86,AX86,BF86,BN86,BV86,CD86,CL86,CT86,DB86,DJ86,DR86,DZ86))</f>
        <v>7.4074074074074181E-2</v>
      </c>
      <c r="K86" s="24"/>
      <c r="L86" s="19"/>
      <c r="M86" s="19"/>
      <c r="N86" s="27">
        <v>2</v>
      </c>
      <c r="O86" s="70"/>
      <c r="P86" s="27">
        <v>3</v>
      </c>
      <c r="Q86" s="27"/>
      <c r="R86" s="2"/>
      <c r="S86" s="24"/>
      <c r="T86" s="19"/>
      <c r="U86" s="19"/>
      <c r="V86" s="27">
        <v>5</v>
      </c>
      <c r="W86" s="70"/>
      <c r="X86" s="27">
        <v>7</v>
      </c>
      <c r="Y86" s="27"/>
      <c r="Z86" s="5"/>
      <c r="AA86" s="24"/>
      <c r="AB86" s="19">
        <v>30</v>
      </c>
      <c r="AC86" s="19" t="s">
        <v>61</v>
      </c>
      <c r="AD86" s="27">
        <v>58</v>
      </c>
      <c r="AE86" s="27">
        <f>15381+26695</f>
        <v>42076</v>
      </c>
      <c r="AF86" s="27">
        <v>54</v>
      </c>
      <c r="AG86" s="27">
        <f t="shared" si="91"/>
        <v>4</v>
      </c>
      <c r="AH86" s="31">
        <f t="shared" si="81"/>
        <v>7.4074074074074181E-2</v>
      </c>
      <c r="AI86" s="24"/>
      <c r="AJ86" s="26">
        <v>30</v>
      </c>
      <c r="AK86" s="19" t="s">
        <v>50</v>
      </c>
      <c r="AL86" s="27"/>
      <c r="AM86" s="27"/>
      <c r="AN86" s="27"/>
      <c r="AO86" s="27">
        <f t="shared" si="92"/>
        <v>0</v>
      </c>
      <c r="AP86" s="31">
        <f t="shared" si="82"/>
        <v>0</v>
      </c>
      <c r="AQ86" s="24"/>
      <c r="AR86" s="26">
        <v>30</v>
      </c>
      <c r="AS86" s="19" t="s">
        <v>50</v>
      </c>
      <c r="AT86" s="27"/>
      <c r="AU86" s="27"/>
      <c r="AV86" s="27"/>
      <c r="AW86" s="27">
        <f t="shared" si="93"/>
        <v>0</v>
      </c>
      <c r="AX86" s="5">
        <f t="shared" si="83"/>
        <v>0</v>
      </c>
      <c r="AY86" s="24"/>
      <c r="AZ86" s="26">
        <v>30</v>
      </c>
      <c r="BA86" s="19" t="s">
        <v>50</v>
      </c>
      <c r="BB86" s="27"/>
      <c r="BC86" s="27"/>
      <c r="BD86" s="27"/>
      <c r="BE86" s="27">
        <f t="shared" si="94"/>
        <v>0</v>
      </c>
      <c r="BF86" s="5">
        <f t="shared" si="84"/>
        <v>0</v>
      </c>
      <c r="BG86" s="24"/>
      <c r="BH86" s="26">
        <v>30</v>
      </c>
      <c r="BI86" s="19" t="s">
        <v>50</v>
      </c>
      <c r="BJ86" s="27"/>
      <c r="BK86" s="27"/>
      <c r="BL86" s="27"/>
      <c r="BM86" s="27">
        <f t="shared" si="95"/>
        <v>0</v>
      </c>
      <c r="BN86" s="5">
        <f t="shared" si="85"/>
        <v>0</v>
      </c>
      <c r="BO86" s="24"/>
      <c r="BP86" s="26">
        <v>30</v>
      </c>
      <c r="BQ86" s="19" t="s">
        <v>50</v>
      </c>
      <c r="BR86" s="27"/>
      <c r="BS86" s="27"/>
      <c r="BT86" s="27"/>
      <c r="BU86" s="27">
        <f t="shared" si="96"/>
        <v>0</v>
      </c>
      <c r="BV86" s="5">
        <f t="shared" si="86"/>
        <v>0</v>
      </c>
      <c r="BW86" s="24"/>
      <c r="BX86" s="26">
        <v>30</v>
      </c>
      <c r="BY86" s="19" t="s">
        <v>50</v>
      </c>
      <c r="BZ86" s="27"/>
      <c r="CA86" s="27"/>
      <c r="CB86" s="27"/>
      <c r="CC86" s="27">
        <f t="shared" si="97"/>
        <v>0</v>
      </c>
      <c r="CD86" s="5">
        <f t="shared" si="87"/>
        <v>0</v>
      </c>
      <c r="CE86" s="24"/>
      <c r="CF86" s="26">
        <v>30</v>
      </c>
      <c r="CG86" s="19" t="s">
        <v>50</v>
      </c>
      <c r="CH86" s="27"/>
      <c r="CI86" s="27"/>
      <c r="CJ86" s="27"/>
      <c r="CK86" s="27">
        <f t="shared" si="98"/>
        <v>0</v>
      </c>
      <c r="CL86" s="5">
        <f t="shared" si="88"/>
        <v>0</v>
      </c>
      <c r="CM86" s="24"/>
      <c r="CN86" s="26">
        <v>30</v>
      </c>
      <c r="CO86" s="19" t="s">
        <v>50</v>
      </c>
      <c r="CP86" s="27"/>
      <c r="CQ86" s="27"/>
      <c r="CR86" s="27"/>
      <c r="CS86" s="27">
        <f t="shared" si="99"/>
        <v>0</v>
      </c>
      <c r="CT86" s="5">
        <f t="shared" si="89"/>
        <v>0</v>
      </c>
      <c r="CU86" s="24"/>
    </row>
    <row r="87" spans="2:99">
      <c r="B87" s="13"/>
      <c r="C87" s="32"/>
      <c r="D87" s="13"/>
      <c r="E87" s="28"/>
      <c r="F87" s="28"/>
      <c r="G87" s="28"/>
      <c r="H87" s="39"/>
      <c r="I87" s="37"/>
      <c r="J87" s="39"/>
      <c r="R87" s="25"/>
      <c r="Z87" s="25"/>
      <c r="AH87" s="25"/>
      <c r="AP87" s="25"/>
      <c r="AX87" s="25"/>
      <c r="BF87" s="25"/>
      <c r="BN87" s="25"/>
      <c r="BV87" s="25"/>
      <c r="CD87" s="25"/>
      <c r="CL87" s="25"/>
      <c r="CT87" s="25"/>
    </row>
    <row r="88" spans="2:99">
      <c r="B88" s="13"/>
      <c r="C88" s="66" t="s">
        <v>35</v>
      </c>
      <c r="D88" s="67"/>
      <c r="E88" s="29">
        <f>SUM(E53:E86)</f>
        <v>2152</v>
      </c>
      <c r="F88" s="29">
        <f>SUM(F53:F86)</f>
        <v>2126</v>
      </c>
      <c r="G88" s="29">
        <f>SUM(G53:G86)</f>
        <v>26</v>
      </c>
      <c r="H88" s="40"/>
      <c r="I88" s="11">
        <f t="shared" ref="I88" si="100">IF(E88=0,0,E88/F88-1)</f>
        <v>1.2229539040451654E-2</v>
      </c>
      <c r="J88" s="40"/>
      <c r="L88" s="19" t="s">
        <v>35</v>
      </c>
      <c r="M88" s="19"/>
      <c r="N88" s="30">
        <f>SUM(N53:N86)</f>
        <v>68</v>
      </c>
      <c r="O88" s="30">
        <f t="shared" ref="O88" si="101">SUM(O53:O85)</f>
        <v>0</v>
      </c>
      <c r="P88" s="30">
        <f>SUM(P53:P86)</f>
        <v>102</v>
      </c>
      <c r="Q88" s="30">
        <f>SUM(Q53:Q86)</f>
        <v>-33</v>
      </c>
      <c r="R88" s="2">
        <f t="shared" ref="R88" si="102">IF(N88=0,0,N88/P88-1)</f>
        <v>-0.33333333333333337</v>
      </c>
      <c r="T88" s="19" t="s">
        <v>35</v>
      </c>
      <c r="U88" s="19"/>
      <c r="V88" s="30">
        <f>SUM(V53:V86)</f>
        <v>170</v>
      </c>
      <c r="W88" s="30">
        <f t="shared" ref="W88" si="103">SUM(W53:W85)</f>
        <v>0</v>
      </c>
      <c r="X88" s="30">
        <f>SUM(X53:X86)</f>
        <v>238</v>
      </c>
      <c r="Y88" s="30">
        <f>SUM(Y53:Y86)</f>
        <v>-66</v>
      </c>
      <c r="Z88" s="2">
        <f t="shared" ref="Z88" si="104">IF(V88=0,0,V88/X88-1)</f>
        <v>-0.2857142857142857</v>
      </c>
      <c r="AB88" s="19" t="s">
        <v>35</v>
      </c>
      <c r="AC88" s="19"/>
      <c r="AD88" s="30">
        <f>SUM(AD53:AD86)</f>
        <v>1914</v>
      </c>
      <c r="AE88" s="30">
        <f t="shared" ref="AE88" si="105">SUM(AE53:AE85)</f>
        <v>5235314</v>
      </c>
      <c r="AF88" s="30">
        <f>SUM(AF53:AF86)</f>
        <v>1786</v>
      </c>
      <c r="AG88" s="30">
        <f>SUM(AG53:AG86)</f>
        <v>128</v>
      </c>
      <c r="AH88" s="2">
        <f t="shared" ref="AH88" si="106">IF(AD88=0,0,AD88/AF88-1)</f>
        <v>7.1668533034714432E-2</v>
      </c>
      <c r="AJ88" s="19" t="s">
        <v>35</v>
      </c>
      <c r="AK88" s="19"/>
      <c r="AL88" s="30">
        <f>SUM(AL53:AL86)</f>
        <v>0</v>
      </c>
      <c r="AM88" s="30">
        <f t="shared" ref="AM88" si="107">SUM(AM53:AM85)</f>
        <v>0</v>
      </c>
      <c r="AN88" s="30">
        <f>SUM(AN53:AN86)</f>
        <v>0</v>
      </c>
      <c r="AO88" s="30">
        <f>SUM(AO53:AO86)</f>
        <v>0</v>
      </c>
      <c r="AP88" s="2">
        <f t="shared" ref="AP88" si="108">IF(AL88=0,0,AL88/AN88-1)</f>
        <v>0</v>
      </c>
      <c r="AR88" s="19" t="s">
        <v>35</v>
      </c>
      <c r="AS88" s="19"/>
      <c r="AT88" s="30">
        <f>SUM(AT53:AT86)</f>
        <v>0</v>
      </c>
      <c r="AU88" s="30">
        <f t="shared" ref="AU88" si="109">SUM(AU53:AU85)</f>
        <v>0</v>
      </c>
      <c r="AV88" s="30">
        <f>SUM(AV53:AV86)</f>
        <v>0</v>
      </c>
      <c r="AW88" s="30">
        <f>SUM(AW53:AW86)</f>
        <v>0</v>
      </c>
      <c r="AX88" s="2">
        <f t="shared" ref="AX88" si="110">IF(AT88=0,0,AT88/AV88-1)</f>
        <v>0</v>
      </c>
      <c r="AZ88" s="19" t="s">
        <v>35</v>
      </c>
      <c r="BA88" s="19"/>
      <c r="BB88" s="30">
        <f>SUM(BB53:BB86)</f>
        <v>0</v>
      </c>
      <c r="BC88" s="30">
        <f t="shared" ref="BC88" si="111">SUM(BC53:BC85)</f>
        <v>0</v>
      </c>
      <c r="BD88" s="30">
        <f>SUM(BD53:BD86)</f>
        <v>0</v>
      </c>
      <c r="BE88" s="30">
        <f>SUM(BE53:BE86)</f>
        <v>0</v>
      </c>
      <c r="BF88" s="2">
        <f t="shared" ref="BF88" si="112">IF(BB88=0,0,BB88/BD88-1)</f>
        <v>0</v>
      </c>
      <c r="BH88" s="19" t="s">
        <v>35</v>
      </c>
      <c r="BI88" s="19"/>
      <c r="BJ88" s="30">
        <f>SUM(BJ53:BJ86)</f>
        <v>0</v>
      </c>
      <c r="BK88" s="30">
        <f t="shared" ref="BK88" si="113">SUM(BK53:BK85)</f>
        <v>0</v>
      </c>
      <c r="BL88" s="30">
        <f>SUM(BL53:BL86)</f>
        <v>0</v>
      </c>
      <c r="BM88" s="30">
        <f>SUM(BM53:BM86)</f>
        <v>0</v>
      </c>
      <c r="BN88" s="2">
        <f t="shared" ref="BN88" si="114">IF(BJ88=0,0,BJ88/BL88-1)</f>
        <v>0</v>
      </c>
      <c r="BP88" s="19" t="s">
        <v>35</v>
      </c>
      <c r="BQ88" s="27"/>
      <c r="BR88" s="30">
        <f>SUM(BR53:BR86)</f>
        <v>0</v>
      </c>
      <c r="BS88" s="30">
        <f t="shared" ref="BS88" si="115">SUM(BS53:BS85)</f>
        <v>0</v>
      </c>
      <c r="BT88" s="30">
        <f>SUM(BT53:BT86)</f>
        <v>0</v>
      </c>
      <c r="BU88" s="30">
        <f>SUM(BU53:BU86)</f>
        <v>0</v>
      </c>
      <c r="BV88" s="2">
        <f t="shared" ref="BV88" si="116">IF(BR88=0,0,BR88/BT88-1)</f>
        <v>0</v>
      </c>
      <c r="BX88" s="19" t="s">
        <v>35</v>
      </c>
      <c r="BY88" s="19"/>
      <c r="BZ88" s="30">
        <f>SUM(BZ53:BZ86)</f>
        <v>0</v>
      </c>
      <c r="CA88" s="30">
        <f t="shared" ref="CA88" si="117">SUM(CA53:CA85)</f>
        <v>0</v>
      </c>
      <c r="CB88" s="30">
        <f>SUM(CB53:CB86)</f>
        <v>0</v>
      </c>
      <c r="CC88" s="30">
        <f>SUM(CC53:CC86)</f>
        <v>0</v>
      </c>
      <c r="CD88" s="2">
        <f t="shared" ref="CD88" si="118">IF(BZ88=0,0,BZ88/CB88-1)</f>
        <v>0</v>
      </c>
      <c r="CF88" s="19" t="s">
        <v>35</v>
      </c>
      <c r="CG88" s="19"/>
      <c r="CH88" s="30">
        <f>SUM(CH53:CH86)</f>
        <v>0</v>
      </c>
      <c r="CI88" s="30">
        <f t="shared" ref="CI88" si="119">SUM(CI53:CI85)</f>
        <v>0</v>
      </c>
      <c r="CJ88" s="30">
        <f>SUM(CJ53:CJ86)</f>
        <v>0</v>
      </c>
      <c r="CK88" s="30">
        <f>SUM(CK53:CK86)</f>
        <v>0</v>
      </c>
      <c r="CL88" s="2">
        <f t="shared" ref="CL88" si="120">IF(CH88=0,0,CH88/CJ88-1)</f>
        <v>0</v>
      </c>
      <c r="CN88" s="19" t="s">
        <v>35</v>
      </c>
      <c r="CO88" s="19"/>
      <c r="CP88" s="30">
        <f>SUM(CP53:CP86)</f>
        <v>0</v>
      </c>
      <c r="CQ88" s="30">
        <f t="shared" ref="CQ88" si="121">SUM(CQ53:CQ85)</f>
        <v>0</v>
      </c>
      <c r="CR88" s="30">
        <f>SUM(CR53:CR86)</f>
        <v>0</v>
      </c>
      <c r="CS88" s="30">
        <f>SUM(CS53:CS86)</f>
        <v>0</v>
      </c>
      <c r="CT88" s="2">
        <f t="shared" ref="CT88" si="122">IF(CP88=0,0,CP88/CR88-1)</f>
        <v>0</v>
      </c>
    </row>
    <row r="90" spans="2:99" ht="15.75" thickBot="1"/>
    <row r="91" spans="2:99">
      <c r="C91" s="53"/>
      <c r="D91" s="54"/>
      <c r="E91" s="54"/>
      <c r="F91" s="54"/>
      <c r="G91" s="54"/>
      <c r="H91" s="54"/>
      <c r="I91" s="54"/>
      <c r="J91" s="55"/>
    </row>
    <row r="92" spans="2:99">
      <c r="C92" s="56"/>
      <c r="D92" s="57"/>
      <c r="E92" s="57"/>
      <c r="F92" s="57"/>
      <c r="G92" s="57"/>
      <c r="H92" s="57"/>
      <c r="I92" s="57"/>
      <c r="J92" s="58"/>
    </row>
    <row r="93" spans="2:99" ht="15.75" thickBot="1">
      <c r="C93" s="59"/>
      <c r="D93" s="60"/>
      <c r="E93" s="60"/>
      <c r="F93" s="60"/>
      <c r="G93" s="60"/>
      <c r="H93" s="60"/>
      <c r="I93" s="60"/>
      <c r="J93" s="61"/>
    </row>
    <row r="95" spans="2:99">
      <c r="C95" s="62" t="s">
        <v>48</v>
      </c>
      <c r="D95" s="62"/>
      <c r="E95" s="62"/>
      <c r="F95" s="62"/>
      <c r="G95" s="62"/>
      <c r="H95" s="62"/>
      <c r="I95" s="62"/>
      <c r="J95" s="62"/>
      <c r="L95" s="63"/>
      <c r="M95" s="64"/>
      <c r="N95" s="64"/>
      <c r="O95" s="64"/>
      <c r="P95" s="65"/>
      <c r="Q95" s="12"/>
      <c r="R95" s="18" t="str">
        <f>IF(N103&gt;0,"OK","non rempli")</f>
        <v>OK</v>
      </c>
      <c r="T95" s="63"/>
      <c r="U95" s="64"/>
      <c r="V95" s="64"/>
      <c r="W95" s="64"/>
      <c r="X95" s="65"/>
      <c r="Y95" s="12"/>
      <c r="Z95" s="18" t="str">
        <f>IF(V103&gt;0,"OK","non rempli")</f>
        <v>OK</v>
      </c>
      <c r="AB95" s="63"/>
      <c r="AC95" s="64"/>
      <c r="AD95" s="64"/>
      <c r="AE95" s="64"/>
      <c r="AF95" s="65"/>
      <c r="AG95" s="12"/>
      <c r="AH95" s="18" t="str">
        <f>IF(AD103&gt;0,"OK","non rempli")</f>
        <v>OK</v>
      </c>
      <c r="AJ95" s="63"/>
      <c r="AK95" s="64"/>
      <c r="AL95" s="64"/>
      <c r="AM95" s="64"/>
      <c r="AN95" s="65"/>
      <c r="AO95" s="12"/>
      <c r="AP95" s="18" t="str">
        <f>IF(AL103&gt;0,"OK","non rempli")</f>
        <v>OK</v>
      </c>
      <c r="AR95" s="63"/>
      <c r="AS95" s="64"/>
      <c r="AT95" s="64"/>
      <c r="AU95" s="64"/>
      <c r="AV95" s="65"/>
      <c r="AW95" s="12"/>
      <c r="AX95" s="18" t="str">
        <f>IF(AT103&gt;0,"OK","non rempli")</f>
        <v>non rempli</v>
      </c>
      <c r="AZ95" s="63"/>
      <c r="BA95" s="64"/>
      <c r="BB95" s="64"/>
      <c r="BC95" s="64"/>
      <c r="BD95" s="65"/>
      <c r="BE95" s="12"/>
      <c r="BF95" s="18" t="str">
        <f>IF(BB103&gt;0,"OK","non rempli")</f>
        <v>non rempli</v>
      </c>
      <c r="BH95" s="63"/>
      <c r="BI95" s="64"/>
      <c r="BJ95" s="64"/>
      <c r="BK95" s="64"/>
      <c r="BL95" s="65"/>
      <c r="BM95" s="12"/>
      <c r="BN95" s="18" t="str">
        <f>IF(BJ103&gt;0,"OK","non rempli")</f>
        <v>non rempli</v>
      </c>
      <c r="BP95" s="63"/>
      <c r="BQ95" s="64"/>
      <c r="BR95" s="64"/>
      <c r="BS95" s="64"/>
      <c r="BT95" s="65"/>
      <c r="BU95" s="12"/>
      <c r="BV95" s="18" t="str">
        <f>IF(BR103&gt;0,"OK","non rempli")</f>
        <v>non rempli</v>
      </c>
      <c r="BX95" s="63"/>
      <c r="BY95" s="64"/>
      <c r="BZ95" s="64"/>
      <c r="CA95" s="64"/>
      <c r="CB95" s="65"/>
      <c r="CC95" s="12"/>
      <c r="CD95" s="18" t="str">
        <f>IF(BZ103&gt;0,"OK","non rempli")</f>
        <v>non rempli</v>
      </c>
      <c r="CF95" s="63"/>
      <c r="CG95" s="64"/>
      <c r="CH95" s="64"/>
      <c r="CI95" s="64"/>
      <c r="CJ95" s="65"/>
      <c r="CK95" s="12"/>
      <c r="CL95" s="18" t="str">
        <f>IF(CH103&gt;0,"OK","non rempli")</f>
        <v>non rempli</v>
      </c>
      <c r="CN95" s="63"/>
      <c r="CO95" s="64"/>
      <c r="CP95" s="64"/>
      <c r="CQ95" s="64"/>
      <c r="CR95" s="65"/>
      <c r="CS95" s="12"/>
      <c r="CT95" s="18" t="str">
        <f>IF(CP103&gt;0,"OK","non rempli")</f>
        <v>non rempli</v>
      </c>
    </row>
    <row r="96" spans="2:99">
      <c r="C96" s="21" t="s">
        <v>5</v>
      </c>
      <c r="D96" s="20" t="s">
        <v>1</v>
      </c>
      <c r="E96" s="20" t="s">
        <v>0</v>
      </c>
      <c r="F96" s="20" t="s">
        <v>45</v>
      </c>
      <c r="G96" s="20" t="s">
        <v>38</v>
      </c>
      <c r="H96" s="20" t="s">
        <v>43</v>
      </c>
      <c r="I96" s="20" t="s">
        <v>36</v>
      </c>
      <c r="J96" s="20" t="s">
        <v>44</v>
      </c>
      <c r="L96" s="22" t="s">
        <v>5</v>
      </c>
      <c r="M96" s="23" t="s">
        <v>1</v>
      </c>
      <c r="N96" s="23" t="s">
        <v>0</v>
      </c>
      <c r="O96" s="23" t="s">
        <v>2</v>
      </c>
      <c r="P96" s="23" t="s">
        <v>3</v>
      </c>
      <c r="Q96" s="23" t="s">
        <v>4</v>
      </c>
      <c r="R96" s="23" t="s">
        <v>36</v>
      </c>
      <c r="T96" s="22" t="s">
        <v>5</v>
      </c>
      <c r="U96" s="23" t="s">
        <v>1</v>
      </c>
      <c r="V96" s="23" t="s">
        <v>0</v>
      </c>
      <c r="W96" s="23" t="s">
        <v>2</v>
      </c>
      <c r="X96" s="23" t="s">
        <v>3</v>
      </c>
      <c r="Y96" s="23" t="s">
        <v>4</v>
      </c>
      <c r="Z96" s="23" t="s">
        <v>36</v>
      </c>
      <c r="AB96" s="22" t="s">
        <v>5</v>
      </c>
      <c r="AC96" s="23" t="s">
        <v>1</v>
      </c>
      <c r="AD96" s="23" t="s">
        <v>0</v>
      </c>
      <c r="AE96" s="23" t="s">
        <v>2</v>
      </c>
      <c r="AF96" s="23" t="s">
        <v>3</v>
      </c>
      <c r="AG96" s="23" t="s">
        <v>4</v>
      </c>
      <c r="AH96" s="23" t="s">
        <v>36</v>
      </c>
      <c r="AJ96" s="22" t="s">
        <v>5</v>
      </c>
      <c r="AK96" s="23" t="s">
        <v>1</v>
      </c>
      <c r="AL96" s="23" t="s">
        <v>0</v>
      </c>
      <c r="AM96" s="23" t="s">
        <v>2</v>
      </c>
      <c r="AN96" s="23" t="s">
        <v>3</v>
      </c>
      <c r="AO96" s="23" t="s">
        <v>4</v>
      </c>
      <c r="AP96" s="23" t="s">
        <v>36</v>
      </c>
      <c r="AR96" s="22" t="s">
        <v>5</v>
      </c>
      <c r="AS96" s="23" t="s">
        <v>1</v>
      </c>
      <c r="AT96" s="23" t="s">
        <v>0</v>
      </c>
      <c r="AU96" s="23" t="s">
        <v>2</v>
      </c>
      <c r="AV96" s="23" t="s">
        <v>3</v>
      </c>
      <c r="AW96" s="23" t="s">
        <v>4</v>
      </c>
      <c r="AX96" s="23" t="s">
        <v>36</v>
      </c>
      <c r="AZ96" s="22" t="s">
        <v>5</v>
      </c>
      <c r="BA96" s="23" t="s">
        <v>1</v>
      </c>
      <c r="BB96" s="23" t="s">
        <v>0</v>
      </c>
      <c r="BC96" s="23" t="s">
        <v>2</v>
      </c>
      <c r="BD96" s="23" t="s">
        <v>3</v>
      </c>
      <c r="BE96" s="23" t="s">
        <v>4</v>
      </c>
      <c r="BF96" s="23" t="s">
        <v>36</v>
      </c>
      <c r="BH96" s="22" t="s">
        <v>5</v>
      </c>
      <c r="BI96" s="23" t="s">
        <v>1</v>
      </c>
      <c r="BJ96" s="23" t="s">
        <v>0</v>
      </c>
      <c r="BK96" s="23" t="s">
        <v>2</v>
      </c>
      <c r="BL96" s="23" t="s">
        <v>3</v>
      </c>
      <c r="BM96" s="23" t="s">
        <v>4</v>
      </c>
      <c r="BN96" s="23" t="s">
        <v>36</v>
      </c>
      <c r="BP96" s="22" t="s">
        <v>5</v>
      </c>
      <c r="BQ96" s="23" t="s">
        <v>1</v>
      </c>
      <c r="BR96" s="23" t="s">
        <v>0</v>
      </c>
      <c r="BS96" s="23" t="s">
        <v>2</v>
      </c>
      <c r="BT96" s="23" t="s">
        <v>3</v>
      </c>
      <c r="BU96" s="23" t="s">
        <v>4</v>
      </c>
      <c r="BV96" s="23" t="s">
        <v>36</v>
      </c>
      <c r="BX96" s="22" t="s">
        <v>5</v>
      </c>
      <c r="BY96" s="23" t="s">
        <v>1</v>
      </c>
      <c r="BZ96" s="23" t="s">
        <v>0</v>
      </c>
      <c r="CA96" s="23" t="s">
        <v>2</v>
      </c>
      <c r="CB96" s="23" t="s">
        <v>3</v>
      </c>
      <c r="CC96" s="23" t="s">
        <v>4</v>
      </c>
      <c r="CD96" s="23" t="s">
        <v>36</v>
      </c>
      <c r="CF96" s="22" t="s">
        <v>5</v>
      </c>
      <c r="CG96" s="23" t="s">
        <v>1</v>
      </c>
      <c r="CH96" s="23" t="s">
        <v>0</v>
      </c>
      <c r="CI96" s="23" t="s">
        <v>2</v>
      </c>
      <c r="CJ96" s="23" t="s">
        <v>3</v>
      </c>
      <c r="CK96" s="23" t="s">
        <v>4</v>
      </c>
      <c r="CL96" s="23" t="s">
        <v>36</v>
      </c>
      <c r="CN96" s="22" t="s">
        <v>5</v>
      </c>
      <c r="CO96" s="23" t="s">
        <v>1</v>
      </c>
      <c r="CP96" s="23" t="s">
        <v>0</v>
      </c>
      <c r="CQ96" s="23" t="s">
        <v>2</v>
      </c>
      <c r="CR96" s="23" t="s">
        <v>3</v>
      </c>
      <c r="CS96" s="23" t="s">
        <v>4</v>
      </c>
      <c r="CT96" s="23" t="s">
        <v>36</v>
      </c>
    </row>
    <row r="97" spans="3:98">
      <c r="C97" s="7" t="s">
        <v>39</v>
      </c>
      <c r="D97" s="8" t="s">
        <v>41</v>
      </c>
      <c r="E97" s="27">
        <f>SUM(N97+V97+AD97+AL97+AT97+BB97+BJ97+BR97+BZ97+CH97+CP97)</f>
        <v>8</v>
      </c>
      <c r="F97" s="27">
        <f>SUM(P97+X97+AF97+AN97+AV97+BD97+BL97+BT97+CB97+CJ97+CR97)</f>
        <v>4</v>
      </c>
      <c r="G97" s="27">
        <f>E97-F97</f>
        <v>4</v>
      </c>
      <c r="H97" s="35">
        <f>IF(F97=0,"",MIN(R97,Z97,AH97,AP97,AX97,BF97,BN97,BV97,CD97,CL97,CT97,DB97,DJ97,DR97,DZ97))</f>
        <v>0</v>
      </c>
      <c r="I97" s="36">
        <f>IF(E97=0,0,E97/F97-1)</f>
        <v>1</v>
      </c>
      <c r="J97" s="35">
        <f t="shared" ref="J97:J130" si="123">IF(F97=0,"",MAX(R97,Z97,AH97,AP97,AX97,BF97,BN97,BV97,CD97,CL97,CT97,DB97,DJ97,DR97,DZ97))</f>
        <v>1</v>
      </c>
      <c r="L97" s="7" t="s">
        <v>39</v>
      </c>
      <c r="M97" s="8" t="s">
        <v>41</v>
      </c>
      <c r="N97" s="27">
        <v>8</v>
      </c>
      <c r="O97" s="27">
        <v>0</v>
      </c>
      <c r="P97" s="27">
        <v>4</v>
      </c>
      <c r="Q97" s="27">
        <f t="shared" ref="Q97:Q100" si="124">N97-P97</f>
        <v>4</v>
      </c>
      <c r="R97" s="5">
        <f>IF(N97=0,0,N97/P97-1)</f>
        <v>1</v>
      </c>
      <c r="T97" s="7" t="s">
        <v>39</v>
      </c>
      <c r="U97" s="8" t="s">
        <v>41</v>
      </c>
      <c r="V97" s="27">
        <v>0</v>
      </c>
      <c r="W97" s="27">
        <v>0</v>
      </c>
      <c r="X97" s="27">
        <v>0</v>
      </c>
      <c r="Y97" s="27">
        <f>V97-X97</f>
        <v>0</v>
      </c>
      <c r="Z97" s="5">
        <f>IF(V97=0,0,V97/X97-1)</f>
        <v>0</v>
      </c>
      <c r="AB97" s="7" t="s">
        <v>39</v>
      </c>
      <c r="AC97" s="8" t="s">
        <v>41</v>
      </c>
      <c r="AD97" s="27">
        <v>0</v>
      </c>
      <c r="AE97" s="27">
        <v>0</v>
      </c>
      <c r="AF97" s="27">
        <v>0</v>
      </c>
      <c r="AG97" s="27">
        <f>AD97-AF97</f>
        <v>0</v>
      </c>
      <c r="AH97" s="5">
        <f>IF(AD97=0,0,AD97/AF97-1)</f>
        <v>0</v>
      </c>
      <c r="AJ97" s="7" t="s">
        <v>39</v>
      </c>
      <c r="AK97" s="8" t="s">
        <v>41</v>
      </c>
      <c r="AL97" s="27">
        <v>0</v>
      </c>
      <c r="AM97" s="27">
        <v>0</v>
      </c>
      <c r="AN97" s="27">
        <v>0</v>
      </c>
      <c r="AO97" s="27">
        <f>AL97-AN97</f>
        <v>0</v>
      </c>
      <c r="AP97" s="5">
        <f>IF(AL97=0,0,AL97/AN97-1)</f>
        <v>0</v>
      </c>
      <c r="AR97" s="7" t="s">
        <v>39</v>
      </c>
      <c r="AS97" s="8" t="s">
        <v>41</v>
      </c>
      <c r="AT97" s="27"/>
      <c r="AU97" s="27"/>
      <c r="AV97" s="27"/>
      <c r="AW97" s="27">
        <f>AT97-AV97</f>
        <v>0</v>
      </c>
      <c r="AX97" s="5">
        <f>IF(AT97=0,0,AT97/AV97-1)</f>
        <v>0</v>
      </c>
      <c r="AZ97" s="7" t="s">
        <v>39</v>
      </c>
      <c r="BA97" s="8" t="s">
        <v>41</v>
      </c>
      <c r="BB97" s="27"/>
      <c r="BC97" s="27"/>
      <c r="BD97" s="27"/>
      <c r="BE97" s="27">
        <f>BB97-BD97</f>
        <v>0</v>
      </c>
      <c r="BF97" s="5">
        <f>IF(BB97=0,0,BB97/BD97-1)</f>
        <v>0</v>
      </c>
      <c r="BH97" s="7" t="s">
        <v>39</v>
      </c>
      <c r="BI97" s="8" t="s">
        <v>41</v>
      </c>
      <c r="BJ97" s="27"/>
      <c r="BK97" s="27"/>
      <c r="BL97" s="27"/>
      <c r="BM97" s="27">
        <f>BJ97-BL97</f>
        <v>0</v>
      </c>
      <c r="BN97" s="5">
        <f>IF(BJ97=0,0,BJ97/BL97-1)</f>
        <v>0</v>
      </c>
      <c r="BP97" s="7" t="s">
        <v>39</v>
      </c>
      <c r="BQ97" s="8" t="s">
        <v>41</v>
      </c>
      <c r="BR97" s="27"/>
      <c r="BS97" s="27"/>
      <c r="BT97" s="27"/>
      <c r="BU97" s="27">
        <f>BR97-BT97</f>
        <v>0</v>
      </c>
      <c r="BV97" s="5">
        <f>IF(BR97=0,0,BR97/BT97-1)</f>
        <v>0</v>
      </c>
      <c r="BX97" s="7" t="s">
        <v>39</v>
      </c>
      <c r="BY97" s="8" t="s">
        <v>41</v>
      </c>
      <c r="BZ97" s="27"/>
      <c r="CA97" s="27"/>
      <c r="CB97" s="27"/>
      <c r="CC97" s="27">
        <f>BZ97-CB97</f>
        <v>0</v>
      </c>
      <c r="CD97" s="5">
        <f>IF(BZ97=0,0,BZ97/CB97-1)</f>
        <v>0</v>
      </c>
      <c r="CF97" s="7" t="s">
        <v>39</v>
      </c>
      <c r="CG97" s="8" t="s">
        <v>41</v>
      </c>
      <c r="CH97" s="27"/>
      <c r="CI97" s="27"/>
      <c r="CJ97" s="27"/>
      <c r="CK97" s="27">
        <f>CH97-CJ97</f>
        <v>0</v>
      </c>
      <c r="CL97" s="5">
        <f>IF(CH97=0,0,CH97/CJ97-1)</f>
        <v>0</v>
      </c>
      <c r="CN97" s="7" t="s">
        <v>39</v>
      </c>
      <c r="CO97" s="8" t="s">
        <v>41</v>
      </c>
      <c r="CP97" s="27"/>
      <c r="CQ97" s="27"/>
      <c r="CR97" s="27"/>
      <c r="CS97" s="27">
        <f>CP97-CR97</f>
        <v>0</v>
      </c>
      <c r="CT97" s="5">
        <f>IF(CP97=0,0,CP97/CR97-1)</f>
        <v>0</v>
      </c>
    </row>
    <row r="98" spans="3:98">
      <c r="C98" s="7" t="s">
        <v>40</v>
      </c>
      <c r="D98" s="8" t="s">
        <v>42</v>
      </c>
      <c r="E98" s="27">
        <f t="shared" ref="E98:E130" si="125">SUM(N98+V98+AD98+AL98+AT98+BB98+BJ98+BR98+BZ98+CH98+CP98)</f>
        <v>8</v>
      </c>
      <c r="F98" s="27">
        <f t="shared" ref="F98:F130" si="126">SUM(P98+X98+AF98+AN98+AV98+BD98+BL98+BT98+CB98+CJ98+CR98)</f>
        <v>4</v>
      </c>
      <c r="G98" s="27">
        <f t="shared" ref="G98:G130" si="127">E98-F98</f>
        <v>4</v>
      </c>
      <c r="H98" s="35">
        <f t="shared" ref="H98:H130" si="128">IF(F98=0,"",MIN(R98,Z98,AH98,AP98,AX98,BF98,BN98,BV98,CD98,CL98,CT98,DB98,DJ98,DR98,DZ98))</f>
        <v>0</v>
      </c>
      <c r="I98" s="36">
        <f t="shared" ref="I98:I132" si="129">IF(E98=0,0,E98/F98-1)</f>
        <v>1</v>
      </c>
      <c r="J98" s="35">
        <f t="shared" si="123"/>
        <v>1</v>
      </c>
      <c r="L98" s="7" t="s">
        <v>40</v>
      </c>
      <c r="M98" s="8" t="s">
        <v>42</v>
      </c>
      <c r="N98" s="27">
        <v>8</v>
      </c>
      <c r="O98" s="27">
        <v>0</v>
      </c>
      <c r="P98" s="27">
        <v>4</v>
      </c>
      <c r="Q98" s="27">
        <f t="shared" si="124"/>
        <v>4</v>
      </c>
      <c r="R98" s="5">
        <f t="shared" ref="R98:R130" si="130">IF(N98=0,0,N98/P98-1)</f>
        <v>1</v>
      </c>
      <c r="T98" s="7" t="s">
        <v>40</v>
      </c>
      <c r="U98" s="8" t="s">
        <v>42</v>
      </c>
      <c r="V98" s="27"/>
      <c r="W98" s="27">
        <v>371977</v>
      </c>
      <c r="X98" s="27"/>
      <c r="Y98" s="27">
        <f t="shared" ref="Y98:Y130" si="131">V98-X98</f>
        <v>0</v>
      </c>
      <c r="Z98" s="5">
        <f t="shared" ref="Z98:Z130" si="132">IF(V98=0,0,V98/X98-1)</f>
        <v>0</v>
      </c>
      <c r="AB98" s="7" t="s">
        <v>40</v>
      </c>
      <c r="AC98" s="8" t="s">
        <v>42</v>
      </c>
      <c r="AD98" s="27">
        <v>0</v>
      </c>
      <c r="AE98" s="27">
        <v>0</v>
      </c>
      <c r="AF98" s="27">
        <v>0</v>
      </c>
      <c r="AG98" s="27">
        <f t="shared" ref="AG98:AG130" si="133">AD98-AF98</f>
        <v>0</v>
      </c>
      <c r="AH98" s="5">
        <f t="shared" ref="AH98:AH130" si="134">IF(AD98=0,0,AD98/AF98-1)</f>
        <v>0</v>
      </c>
      <c r="AJ98" s="7" t="s">
        <v>40</v>
      </c>
      <c r="AK98" s="8" t="s">
        <v>42</v>
      </c>
      <c r="AL98" s="27">
        <v>0</v>
      </c>
      <c r="AM98" s="27">
        <v>0</v>
      </c>
      <c r="AN98" s="27">
        <v>0</v>
      </c>
      <c r="AO98" s="27">
        <f t="shared" ref="AO98:AO129" si="135">AL98-AN98</f>
        <v>0</v>
      </c>
      <c r="AP98" s="5">
        <f t="shared" ref="AP98:AP129" si="136">IF(AL98=0,0,AL98/AN98-1)</f>
        <v>0</v>
      </c>
      <c r="AR98" s="7" t="s">
        <v>40</v>
      </c>
      <c r="AS98" s="8" t="s">
        <v>42</v>
      </c>
      <c r="AT98" s="27"/>
      <c r="AU98" s="27"/>
      <c r="AV98" s="27"/>
      <c r="AW98" s="27">
        <f t="shared" ref="AW98:AW129" si="137">AT98-AV98</f>
        <v>0</v>
      </c>
      <c r="AX98" s="5">
        <f t="shared" ref="AX98:AX129" si="138">IF(AT98=0,0,AT98/AV98-1)</f>
        <v>0</v>
      </c>
      <c r="AZ98" s="7" t="s">
        <v>40</v>
      </c>
      <c r="BA98" s="8" t="s">
        <v>42</v>
      </c>
      <c r="BB98" s="27"/>
      <c r="BC98" s="27"/>
      <c r="BD98" s="27"/>
      <c r="BE98" s="27">
        <f t="shared" ref="BE98:BE130" si="139">BB98-BD98</f>
        <v>0</v>
      </c>
      <c r="BF98" s="5">
        <f t="shared" ref="BF98:BF130" si="140">IF(BB98=0,0,BB98/BD98-1)</f>
        <v>0</v>
      </c>
      <c r="BH98" s="7" t="s">
        <v>40</v>
      </c>
      <c r="BI98" s="8" t="s">
        <v>42</v>
      </c>
      <c r="BJ98" s="27"/>
      <c r="BK98" s="27"/>
      <c r="BL98" s="27"/>
      <c r="BM98" s="27">
        <f t="shared" ref="BM98:BM130" si="141">BJ98-BL98</f>
        <v>0</v>
      </c>
      <c r="BN98" s="5">
        <f t="shared" ref="BN98:BN130" si="142">IF(BJ98=0,0,BJ98/BL98-1)</f>
        <v>0</v>
      </c>
      <c r="BP98" s="7" t="s">
        <v>40</v>
      </c>
      <c r="BQ98" s="8" t="s">
        <v>42</v>
      </c>
      <c r="BR98" s="27"/>
      <c r="BS98" s="27"/>
      <c r="BT98" s="27"/>
      <c r="BU98" s="27">
        <f t="shared" ref="BU98:BU130" si="143">BR98-BT98</f>
        <v>0</v>
      </c>
      <c r="BV98" s="5">
        <f t="shared" ref="BV98:BV130" si="144">IF(BR98=0,0,BR98/BT98-1)</f>
        <v>0</v>
      </c>
      <c r="BX98" s="7" t="s">
        <v>40</v>
      </c>
      <c r="BY98" s="8" t="s">
        <v>42</v>
      </c>
      <c r="BZ98" s="27"/>
      <c r="CA98" s="27"/>
      <c r="CB98" s="27"/>
      <c r="CC98" s="27">
        <f t="shared" ref="CC98:CC130" si="145">BZ98-CB98</f>
        <v>0</v>
      </c>
      <c r="CD98" s="5">
        <f t="shared" ref="CD98:CD130" si="146">IF(BZ98=0,0,BZ98/CB98-1)</f>
        <v>0</v>
      </c>
      <c r="CF98" s="7" t="s">
        <v>40</v>
      </c>
      <c r="CG98" s="8" t="s">
        <v>42</v>
      </c>
      <c r="CH98" s="27"/>
      <c r="CI98" s="27"/>
      <c r="CJ98" s="27"/>
      <c r="CK98" s="27">
        <f t="shared" ref="CK98:CK130" si="147">CH98-CJ98</f>
        <v>0</v>
      </c>
      <c r="CL98" s="5">
        <f t="shared" ref="CL98:CL130" si="148">IF(CH98=0,0,CH98/CJ98-1)</f>
        <v>0</v>
      </c>
      <c r="CN98" s="7" t="s">
        <v>40</v>
      </c>
      <c r="CO98" s="8" t="s">
        <v>42</v>
      </c>
      <c r="CP98" s="27"/>
      <c r="CQ98" s="27"/>
      <c r="CR98" s="27"/>
      <c r="CS98" s="27">
        <f t="shared" ref="CS98:CS130" si="149">CP98-CR98</f>
        <v>0</v>
      </c>
      <c r="CT98" s="5">
        <f t="shared" ref="CT98:CT130" si="150">IF(CP98=0,0,CP98/CR98-1)</f>
        <v>0</v>
      </c>
    </row>
    <row r="99" spans="3:98">
      <c r="C99" s="33">
        <v>1</v>
      </c>
      <c r="D99" s="34" t="s">
        <v>57</v>
      </c>
      <c r="E99" s="27">
        <f t="shared" si="125"/>
        <v>62</v>
      </c>
      <c r="F99" s="27">
        <f t="shared" si="126"/>
        <v>89</v>
      </c>
      <c r="G99" s="27">
        <f t="shared" si="127"/>
        <v>-27</v>
      </c>
      <c r="H99" s="35">
        <f t="shared" si="128"/>
        <v>-0.36470588235294121</v>
      </c>
      <c r="I99" s="36">
        <f t="shared" si="129"/>
        <v>-0.3033707865168539</v>
      </c>
      <c r="J99" s="35">
        <f t="shared" si="123"/>
        <v>1</v>
      </c>
      <c r="L99" s="7">
        <v>1</v>
      </c>
      <c r="M99" s="8" t="s">
        <v>57</v>
      </c>
      <c r="N99" s="27">
        <v>8</v>
      </c>
      <c r="O99" s="27">
        <v>0</v>
      </c>
      <c r="P99" s="27">
        <v>4</v>
      </c>
      <c r="Q99" s="27">
        <f t="shared" si="124"/>
        <v>4</v>
      </c>
      <c r="R99" s="5">
        <f t="shared" si="130"/>
        <v>1</v>
      </c>
      <c r="T99" s="7">
        <v>1</v>
      </c>
      <c r="U99" s="8" t="s">
        <v>57</v>
      </c>
      <c r="V99" s="27">
        <v>54</v>
      </c>
      <c r="W99" s="27">
        <v>0</v>
      </c>
      <c r="X99" s="27">
        <v>85</v>
      </c>
      <c r="Y99" s="27">
        <f t="shared" si="131"/>
        <v>-31</v>
      </c>
      <c r="Z99" s="5">
        <f t="shared" si="132"/>
        <v>-0.36470588235294121</v>
      </c>
      <c r="AB99" s="7">
        <v>1</v>
      </c>
      <c r="AC99" s="8" t="s">
        <v>57</v>
      </c>
      <c r="AD99" s="27">
        <v>0</v>
      </c>
      <c r="AE99" s="27">
        <v>0</v>
      </c>
      <c r="AF99" s="27">
        <v>0</v>
      </c>
      <c r="AG99" s="27">
        <f t="shared" si="133"/>
        <v>0</v>
      </c>
      <c r="AH99" s="5">
        <f t="shared" si="134"/>
        <v>0</v>
      </c>
      <c r="AJ99" s="7">
        <v>1</v>
      </c>
      <c r="AK99" s="8" t="s">
        <v>57</v>
      </c>
      <c r="AL99" s="27">
        <v>0</v>
      </c>
      <c r="AM99" s="27">
        <v>0</v>
      </c>
      <c r="AN99" s="27">
        <v>0</v>
      </c>
      <c r="AO99" s="27">
        <f t="shared" si="135"/>
        <v>0</v>
      </c>
      <c r="AP99" s="5">
        <f t="shared" si="136"/>
        <v>0</v>
      </c>
      <c r="AR99" s="7">
        <v>1</v>
      </c>
      <c r="AS99" s="8" t="s">
        <v>57</v>
      </c>
      <c r="AT99" s="27"/>
      <c r="AU99" s="27"/>
      <c r="AV99" s="27"/>
      <c r="AW99" s="27">
        <f t="shared" si="137"/>
        <v>0</v>
      </c>
      <c r="AX99" s="5">
        <f t="shared" si="138"/>
        <v>0</v>
      </c>
      <c r="AZ99" s="7">
        <v>1</v>
      </c>
      <c r="BA99" s="8" t="s">
        <v>57</v>
      </c>
      <c r="BB99" s="27"/>
      <c r="BC99" s="27"/>
      <c r="BD99" s="27"/>
      <c r="BE99" s="27">
        <f t="shared" si="139"/>
        <v>0</v>
      </c>
      <c r="BF99" s="5">
        <f t="shared" si="140"/>
        <v>0</v>
      </c>
      <c r="BH99" s="7">
        <v>1</v>
      </c>
      <c r="BI99" s="8" t="s">
        <v>57</v>
      </c>
      <c r="BJ99" s="27"/>
      <c r="BK99" s="27"/>
      <c r="BL99" s="27"/>
      <c r="BM99" s="27">
        <f t="shared" si="141"/>
        <v>0</v>
      </c>
      <c r="BN99" s="5">
        <f t="shared" si="142"/>
        <v>0</v>
      </c>
      <c r="BP99" s="7">
        <v>1</v>
      </c>
      <c r="BQ99" s="8" t="s">
        <v>57</v>
      </c>
      <c r="BR99" s="27"/>
      <c r="BS99" s="27"/>
      <c r="BT99" s="27"/>
      <c r="BU99" s="27">
        <f t="shared" si="143"/>
        <v>0</v>
      </c>
      <c r="BV99" s="5">
        <f t="shared" si="144"/>
        <v>0</v>
      </c>
      <c r="BX99" s="7">
        <v>1</v>
      </c>
      <c r="BY99" s="8" t="s">
        <v>57</v>
      </c>
      <c r="BZ99" s="27"/>
      <c r="CA99" s="27"/>
      <c r="CB99" s="27"/>
      <c r="CC99" s="27">
        <f t="shared" si="145"/>
        <v>0</v>
      </c>
      <c r="CD99" s="5">
        <f t="shared" si="146"/>
        <v>0</v>
      </c>
      <c r="CF99" s="7">
        <v>1</v>
      </c>
      <c r="CG99" s="8" t="s">
        <v>57</v>
      </c>
      <c r="CH99" s="27"/>
      <c r="CI99" s="27"/>
      <c r="CJ99" s="27"/>
      <c r="CK99" s="27">
        <f t="shared" si="147"/>
        <v>0</v>
      </c>
      <c r="CL99" s="5">
        <f t="shared" si="148"/>
        <v>0</v>
      </c>
      <c r="CN99" s="7">
        <v>1</v>
      </c>
      <c r="CO99" s="8" t="s">
        <v>57</v>
      </c>
      <c r="CP99" s="27"/>
      <c r="CQ99" s="27"/>
      <c r="CR99" s="27"/>
      <c r="CS99" s="27">
        <f t="shared" si="149"/>
        <v>0</v>
      </c>
      <c r="CT99" s="5">
        <f t="shared" si="150"/>
        <v>0</v>
      </c>
    </row>
    <row r="100" spans="3:98">
      <c r="C100" s="33">
        <v>2</v>
      </c>
      <c r="D100" s="34" t="s">
        <v>58</v>
      </c>
      <c r="E100" s="27">
        <f t="shared" si="125"/>
        <v>116</v>
      </c>
      <c r="F100" s="27">
        <f t="shared" si="126"/>
        <v>154</v>
      </c>
      <c r="G100" s="27">
        <f t="shared" si="127"/>
        <v>-38</v>
      </c>
      <c r="H100" s="35">
        <f t="shared" si="128"/>
        <v>-0.36470588235294121</v>
      </c>
      <c r="I100" s="36">
        <f t="shared" si="129"/>
        <v>-0.24675324675324672</v>
      </c>
      <c r="J100" s="35">
        <f t="shared" si="123"/>
        <v>1</v>
      </c>
      <c r="L100" s="7">
        <v>2</v>
      </c>
      <c r="M100" s="8" t="s">
        <v>58</v>
      </c>
      <c r="N100" s="27">
        <v>8</v>
      </c>
      <c r="O100" s="27">
        <v>0</v>
      </c>
      <c r="P100" s="27">
        <v>4</v>
      </c>
      <c r="Q100" s="27">
        <f t="shared" si="124"/>
        <v>4</v>
      </c>
      <c r="R100" s="5">
        <f t="shared" si="130"/>
        <v>1</v>
      </c>
      <c r="T100" s="7">
        <v>2</v>
      </c>
      <c r="U100" s="8" t="s">
        <v>58</v>
      </c>
      <c r="V100" s="27">
        <v>54</v>
      </c>
      <c r="W100" s="27">
        <v>331165</v>
      </c>
      <c r="X100" s="27">
        <v>85</v>
      </c>
      <c r="Y100" s="27">
        <f t="shared" si="131"/>
        <v>-31</v>
      </c>
      <c r="Z100" s="5">
        <f t="shared" si="132"/>
        <v>-0.36470588235294121</v>
      </c>
      <c r="AB100" s="7">
        <v>2</v>
      </c>
      <c r="AC100" s="8" t="s">
        <v>58</v>
      </c>
      <c r="AD100" s="27">
        <v>54</v>
      </c>
      <c r="AE100" s="27">
        <v>0</v>
      </c>
      <c r="AF100" s="27">
        <v>65</v>
      </c>
      <c r="AG100" s="27">
        <f t="shared" si="133"/>
        <v>-11</v>
      </c>
      <c r="AH100" s="5">
        <f t="shared" si="134"/>
        <v>-0.16923076923076918</v>
      </c>
      <c r="AJ100" s="7">
        <v>2</v>
      </c>
      <c r="AK100" s="8" t="s">
        <v>58</v>
      </c>
      <c r="AL100" s="27">
        <v>0</v>
      </c>
      <c r="AM100" s="27">
        <v>0</v>
      </c>
      <c r="AN100" s="27">
        <v>0</v>
      </c>
      <c r="AO100" s="27">
        <f t="shared" si="135"/>
        <v>0</v>
      </c>
      <c r="AP100" s="5">
        <f t="shared" si="136"/>
        <v>0</v>
      </c>
      <c r="AR100" s="7">
        <v>2</v>
      </c>
      <c r="AS100" s="8" t="s">
        <v>58</v>
      </c>
      <c r="AT100" s="27"/>
      <c r="AU100" s="27"/>
      <c r="AV100" s="27"/>
      <c r="AW100" s="27">
        <f t="shared" si="137"/>
        <v>0</v>
      </c>
      <c r="AX100" s="5">
        <f t="shared" si="138"/>
        <v>0</v>
      </c>
      <c r="AZ100" s="7">
        <v>2</v>
      </c>
      <c r="BA100" s="8" t="s">
        <v>58</v>
      </c>
      <c r="BB100" s="27"/>
      <c r="BC100" s="27"/>
      <c r="BD100" s="27"/>
      <c r="BE100" s="27">
        <f t="shared" si="139"/>
        <v>0</v>
      </c>
      <c r="BF100" s="5">
        <f t="shared" si="140"/>
        <v>0</v>
      </c>
      <c r="BH100" s="7">
        <v>2</v>
      </c>
      <c r="BI100" s="8" t="s">
        <v>58</v>
      </c>
      <c r="BJ100" s="27"/>
      <c r="BK100" s="27"/>
      <c r="BL100" s="27"/>
      <c r="BM100" s="27">
        <f t="shared" si="141"/>
        <v>0</v>
      </c>
      <c r="BN100" s="5">
        <f t="shared" si="142"/>
        <v>0</v>
      </c>
      <c r="BP100" s="7">
        <v>2</v>
      </c>
      <c r="BQ100" s="8" t="s">
        <v>58</v>
      </c>
      <c r="BR100" s="27"/>
      <c r="BS100" s="27"/>
      <c r="BT100" s="27"/>
      <c r="BU100" s="27">
        <f t="shared" si="143"/>
        <v>0</v>
      </c>
      <c r="BV100" s="5">
        <f t="shared" si="144"/>
        <v>0</v>
      </c>
      <c r="BX100" s="7">
        <v>2</v>
      </c>
      <c r="BY100" s="8" t="s">
        <v>58</v>
      </c>
      <c r="BZ100" s="27"/>
      <c r="CA100" s="27"/>
      <c r="CB100" s="27"/>
      <c r="CC100" s="27">
        <f t="shared" si="145"/>
        <v>0</v>
      </c>
      <c r="CD100" s="5">
        <f t="shared" si="146"/>
        <v>0</v>
      </c>
      <c r="CF100" s="7">
        <v>2</v>
      </c>
      <c r="CG100" s="8" t="s">
        <v>58</v>
      </c>
      <c r="CH100" s="27"/>
      <c r="CI100" s="27"/>
      <c r="CJ100" s="27"/>
      <c r="CK100" s="27">
        <f t="shared" si="147"/>
        <v>0</v>
      </c>
      <c r="CL100" s="5">
        <f t="shared" si="148"/>
        <v>0</v>
      </c>
      <c r="CN100" s="7">
        <v>2</v>
      </c>
      <c r="CO100" s="8" t="s">
        <v>58</v>
      </c>
      <c r="CP100" s="27"/>
      <c r="CQ100" s="27"/>
      <c r="CR100" s="27"/>
      <c r="CS100" s="27">
        <f t="shared" si="149"/>
        <v>0</v>
      </c>
      <c r="CT100" s="5">
        <f t="shared" si="150"/>
        <v>0</v>
      </c>
    </row>
    <row r="101" spans="3:98">
      <c r="C101" s="4">
        <v>3</v>
      </c>
      <c r="D101" s="4" t="s">
        <v>10</v>
      </c>
      <c r="E101" s="27">
        <f t="shared" si="125"/>
        <v>190</v>
      </c>
      <c r="F101" s="27">
        <f t="shared" si="126"/>
        <v>232</v>
      </c>
      <c r="G101" s="27">
        <f t="shared" si="127"/>
        <v>-42</v>
      </c>
      <c r="H101" s="35">
        <f t="shared" si="128"/>
        <v>-0.36470588235294121</v>
      </c>
      <c r="I101" s="36">
        <f t="shared" si="129"/>
        <v>-0.18103448275862066</v>
      </c>
      <c r="J101" s="35">
        <f t="shared" si="123"/>
        <v>1</v>
      </c>
      <c r="L101" s="19">
        <v>3</v>
      </c>
      <c r="M101" s="19" t="s">
        <v>10</v>
      </c>
      <c r="N101" s="27">
        <v>8</v>
      </c>
      <c r="O101" s="27">
        <v>0</v>
      </c>
      <c r="P101" s="27">
        <v>4</v>
      </c>
      <c r="Q101" s="27">
        <f>N101-P101</f>
        <v>4</v>
      </c>
      <c r="R101" s="5">
        <f t="shared" si="130"/>
        <v>1</v>
      </c>
      <c r="T101" s="19">
        <v>3</v>
      </c>
      <c r="U101" s="19" t="s">
        <v>10</v>
      </c>
      <c r="V101" s="27">
        <v>54</v>
      </c>
      <c r="W101" s="27">
        <v>0</v>
      </c>
      <c r="X101" s="27">
        <v>85</v>
      </c>
      <c r="Y101" s="27">
        <f t="shared" si="131"/>
        <v>-31</v>
      </c>
      <c r="Z101" s="5">
        <f t="shared" si="132"/>
        <v>-0.36470588235294121</v>
      </c>
      <c r="AB101" s="19">
        <v>3</v>
      </c>
      <c r="AC101" s="19" t="s">
        <v>10</v>
      </c>
      <c r="AD101" s="27">
        <v>54</v>
      </c>
      <c r="AE101" s="27">
        <v>0</v>
      </c>
      <c r="AF101" s="27">
        <v>65</v>
      </c>
      <c r="AG101" s="27">
        <f t="shared" si="133"/>
        <v>-11</v>
      </c>
      <c r="AH101" s="5">
        <f t="shared" si="134"/>
        <v>-0.16923076923076918</v>
      </c>
      <c r="AJ101" s="19">
        <v>3</v>
      </c>
      <c r="AK101" s="19" t="s">
        <v>10</v>
      </c>
      <c r="AL101" s="27">
        <v>74</v>
      </c>
      <c r="AM101" s="27">
        <v>0</v>
      </c>
      <c r="AN101" s="27">
        <v>78</v>
      </c>
      <c r="AO101" s="27">
        <f t="shared" si="135"/>
        <v>-4</v>
      </c>
      <c r="AP101" s="5">
        <f t="shared" si="136"/>
        <v>-5.1282051282051322E-2</v>
      </c>
      <c r="AR101" s="19">
        <v>3</v>
      </c>
      <c r="AS101" s="19" t="s">
        <v>10</v>
      </c>
      <c r="AT101" s="27"/>
      <c r="AU101" s="27"/>
      <c r="AV101" s="27"/>
      <c r="AW101" s="27">
        <f t="shared" si="137"/>
        <v>0</v>
      </c>
      <c r="AX101" s="5">
        <f t="shared" si="138"/>
        <v>0</v>
      </c>
      <c r="AZ101" s="19">
        <v>3</v>
      </c>
      <c r="BA101" s="19" t="s">
        <v>10</v>
      </c>
      <c r="BB101" s="27"/>
      <c r="BC101" s="27"/>
      <c r="BD101" s="27"/>
      <c r="BE101" s="27">
        <f t="shared" si="139"/>
        <v>0</v>
      </c>
      <c r="BF101" s="5">
        <f t="shared" si="140"/>
        <v>0</v>
      </c>
      <c r="BH101" s="19">
        <v>3</v>
      </c>
      <c r="BI101" s="19" t="s">
        <v>10</v>
      </c>
      <c r="BJ101" s="27"/>
      <c r="BK101" s="27"/>
      <c r="BL101" s="27"/>
      <c r="BM101" s="27">
        <f t="shared" si="141"/>
        <v>0</v>
      </c>
      <c r="BN101" s="5">
        <f t="shared" si="142"/>
        <v>0</v>
      </c>
      <c r="BP101" s="19">
        <v>3</v>
      </c>
      <c r="BQ101" s="19" t="s">
        <v>10</v>
      </c>
      <c r="BR101" s="27"/>
      <c r="BS101" s="27"/>
      <c r="BT101" s="27"/>
      <c r="BU101" s="27">
        <f t="shared" si="143"/>
        <v>0</v>
      </c>
      <c r="BV101" s="5">
        <f t="shared" si="144"/>
        <v>0</v>
      </c>
      <c r="BX101" s="19">
        <v>3</v>
      </c>
      <c r="BY101" s="19" t="s">
        <v>10</v>
      </c>
      <c r="BZ101" s="27"/>
      <c r="CA101" s="27"/>
      <c r="CB101" s="27"/>
      <c r="CC101" s="27">
        <f t="shared" si="145"/>
        <v>0</v>
      </c>
      <c r="CD101" s="5">
        <f t="shared" si="146"/>
        <v>0</v>
      </c>
      <c r="CF101" s="19">
        <v>3</v>
      </c>
      <c r="CG101" s="19" t="s">
        <v>10</v>
      </c>
      <c r="CH101" s="27"/>
      <c r="CI101" s="27"/>
      <c r="CJ101" s="27"/>
      <c r="CK101" s="27">
        <f t="shared" si="147"/>
        <v>0</v>
      </c>
      <c r="CL101" s="5">
        <f t="shared" si="148"/>
        <v>0</v>
      </c>
      <c r="CN101" s="19">
        <v>3</v>
      </c>
      <c r="CO101" s="19" t="s">
        <v>10</v>
      </c>
      <c r="CP101" s="27"/>
      <c r="CQ101" s="27"/>
      <c r="CR101" s="27"/>
      <c r="CS101" s="27">
        <f t="shared" si="149"/>
        <v>0</v>
      </c>
      <c r="CT101" s="5">
        <f t="shared" si="150"/>
        <v>0</v>
      </c>
    </row>
    <row r="102" spans="3:98">
      <c r="C102" s="4">
        <v>4</v>
      </c>
      <c r="D102" s="4" t="s">
        <v>49</v>
      </c>
      <c r="E102" s="27">
        <f t="shared" si="125"/>
        <v>190</v>
      </c>
      <c r="F102" s="27">
        <f t="shared" si="126"/>
        <v>232</v>
      </c>
      <c r="G102" s="27">
        <f t="shared" si="127"/>
        <v>-42</v>
      </c>
      <c r="H102" s="35">
        <f t="shared" si="128"/>
        <v>-0.36470588235294121</v>
      </c>
      <c r="I102" s="36">
        <f t="shared" si="129"/>
        <v>-0.18103448275862066</v>
      </c>
      <c r="J102" s="35">
        <f t="shared" si="123"/>
        <v>1</v>
      </c>
      <c r="L102" s="19">
        <v>4</v>
      </c>
      <c r="M102" s="19" t="s">
        <v>49</v>
      </c>
      <c r="N102" s="27">
        <v>8</v>
      </c>
      <c r="O102" s="27">
        <v>0</v>
      </c>
      <c r="P102" s="27">
        <v>4</v>
      </c>
      <c r="Q102" s="27">
        <f>N102-P102</f>
        <v>4</v>
      </c>
      <c r="R102" s="5">
        <f t="shared" si="130"/>
        <v>1</v>
      </c>
      <c r="T102" s="19">
        <v>4</v>
      </c>
      <c r="U102" s="19" t="s">
        <v>49</v>
      </c>
      <c r="V102" s="27">
        <v>54</v>
      </c>
      <c r="W102" s="27">
        <v>91043</v>
      </c>
      <c r="X102" s="27">
        <v>85</v>
      </c>
      <c r="Y102" s="27">
        <f>V102-X102</f>
        <v>-31</v>
      </c>
      <c r="Z102" s="5">
        <f t="shared" si="132"/>
        <v>-0.36470588235294121</v>
      </c>
      <c r="AB102" s="19">
        <v>4</v>
      </c>
      <c r="AC102" s="19" t="s">
        <v>49</v>
      </c>
      <c r="AD102" s="27">
        <v>54</v>
      </c>
      <c r="AE102" s="27">
        <v>0</v>
      </c>
      <c r="AF102" s="27">
        <v>65</v>
      </c>
      <c r="AG102" s="27">
        <f>AD102-AF102</f>
        <v>-11</v>
      </c>
      <c r="AH102" s="5">
        <f t="shared" si="134"/>
        <v>-0.16923076923076918</v>
      </c>
      <c r="AJ102" s="19">
        <v>4</v>
      </c>
      <c r="AK102" s="19" t="s">
        <v>49</v>
      </c>
      <c r="AL102" s="27">
        <v>74</v>
      </c>
      <c r="AM102" s="27">
        <v>0</v>
      </c>
      <c r="AN102" s="27">
        <v>78</v>
      </c>
      <c r="AO102" s="27">
        <f>AL102-AN102</f>
        <v>-4</v>
      </c>
      <c r="AP102" s="5">
        <f t="shared" si="136"/>
        <v>-5.1282051282051322E-2</v>
      </c>
      <c r="AR102" s="19">
        <v>4</v>
      </c>
      <c r="AS102" s="19" t="s">
        <v>49</v>
      </c>
      <c r="AT102" s="27"/>
      <c r="AU102" s="27"/>
      <c r="AV102" s="27"/>
      <c r="AW102" s="27">
        <f>AT102-AV102</f>
        <v>0</v>
      </c>
      <c r="AX102" s="5">
        <f t="shared" si="138"/>
        <v>0</v>
      </c>
      <c r="AZ102" s="19">
        <v>4</v>
      </c>
      <c r="BA102" s="19" t="s">
        <v>49</v>
      </c>
      <c r="BB102" s="27"/>
      <c r="BC102" s="27"/>
      <c r="BD102" s="27"/>
      <c r="BE102" s="27">
        <f>BB102-BD102</f>
        <v>0</v>
      </c>
      <c r="BF102" s="5">
        <f t="shared" si="140"/>
        <v>0</v>
      </c>
      <c r="BH102" s="19">
        <v>4</v>
      </c>
      <c r="BI102" s="19" t="s">
        <v>49</v>
      </c>
      <c r="BJ102" s="27"/>
      <c r="BK102" s="27"/>
      <c r="BL102" s="27"/>
      <c r="BM102" s="27">
        <f>BJ102-BL102</f>
        <v>0</v>
      </c>
      <c r="BN102" s="5">
        <f t="shared" si="142"/>
        <v>0</v>
      </c>
      <c r="BP102" s="19">
        <v>4</v>
      </c>
      <c r="BQ102" s="19" t="s">
        <v>49</v>
      </c>
      <c r="BR102" s="27"/>
      <c r="BS102" s="27"/>
      <c r="BT102" s="27"/>
      <c r="BU102" s="27">
        <f>BR102-BT102</f>
        <v>0</v>
      </c>
      <c r="BV102" s="5">
        <f t="shared" si="144"/>
        <v>0</v>
      </c>
      <c r="BX102" s="19">
        <v>4</v>
      </c>
      <c r="BY102" s="19" t="s">
        <v>49</v>
      </c>
      <c r="BZ102" s="27"/>
      <c r="CA102" s="27"/>
      <c r="CB102" s="27"/>
      <c r="CC102" s="27">
        <f>BZ102-CB102</f>
        <v>0</v>
      </c>
      <c r="CD102" s="5">
        <f t="shared" si="146"/>
        <v>0</v>
      </c>
      <c r="CF102" s="19">
        <v>4</v>
      </c>
      <c r="CG102" s="19" t="s">
        <v>49</v>
      </c>
      <c r="CH102" s="27"/>
      <c r="CI102" s="27"/>
      <c r="CJ102" s="27"/>
      <c r="CK102" s="27">
        <f>CH102-CJ102</f>
        <v>0</v>
      </c>
      <c r="CL102" s="5">
        <f t="shared" si="148"/>
        <v>0</v>
      </c>
      <c r="CN102" s="19">
        <v>4</v>
      </c>
      <c r="CO102" s="19" t="s">
        <v>49</v>
      </c>
      <c r="CP102" s="27"/>
      <c r="CQ102" s="27"/>
      <c r="CR102" s="27"/>
      <c r="CS102" s="27">
        <f>CP102-CR102</f>
        <v>0</v>
      </c>
      <c r="CT102" s="5">
        <f t="shared" si="150"/>
        <v>0</v>
      </c>
    </row>
    <row r="103" spans="3:98">
      <c r="C103" s="19">
        <v>5</v>
      </c>
      <c r="D103" s="19" t="s">
        <v>11</v>
      </c>
      <c r="E103" s="27">
        <f t="shared" si="125"/>
        <v>190</v>
      </c>
      <c r="F103" s="27">
        <f t="shared" si="126"/>
        <v>232</v>
      </c>
      <c r="G103" s="27">
        <f t="shared" si="127"/>
        <v>-42</v>
      </c>
      <c r="H103" s="35">
        <f t="shared" si="128"/>
        <v>-0.36470588235294121</v>
      </c>
      <c r="I103" s="36">
        <f t="shared" si="129"/>
        <v>-0.18103448275862066</v>
      </c>
      <c r="J103" s="35">
        <f t="shared" si="123"/>
        <v>1</v>
      </c>
      <c r="L103" s="19">
        <v>5</v>
      </c>
      <c r="M103" s="19" t="s">
        <v>11</v>
      </c>
      <c r="N103" s="27">
        <v>8</v>
      </c>
      <c r="O103" s="27">
        <v>1090000</v>
      </c>
      <c r="P103" s="27">
        <v>4</v>
      </c>
      <c r="Q103" s="27">
        <f t="shared" ref="Q103:Q130" si="151">N103-P103</f>
        <v>4</v>
      </c>
      <c r="R103" s="5">
        <f t="shared" si="130"/>
        <v>1</v>
      </c>
      <c r="T103" s="19">
        <v>5</v>
      </c>
      <c r="U103" s="19" t="s">
        <v>11</v>
      </c>
      <c r="V103" s="27">
        <v>54</v>
      </c>
      <c r="W103" s="27">
        <v>1765000</v>
      </c>
      <c r="X103" s="27">
        <v>85</v>
      </c>
      <c r="Y103" s="27">
        <f t="shared" si="131"/>
        <v>-31</v>
      </c>
      <c r="Z103" s="5">
        <f t="shared" si="132"/>
        <v>-0.36470588235294121</v>
      </c>
      <c r="AB103" s="19">
        <v>5</v>
      </c>
      <c r="AC103" s="19" t="s">
        <v>11</v>
      </c>
      <c r="AD103" s="27">
        <v>54</v>
      </c>
      <c r="AE103" s="27">
        <v>1900000</v>
      </c>
      <c r="AF103" s="27">
        <v>65</v>
      </c>
      <c r="AG103" s="27">
        <f t="shared" si="133"/>
        <v>-11</v>
      </c>
      <c r="AH103" s="5">
        <f t="shared" si="134"/>
        <v>-0.16923076923076918</v>
      </c>
      <c r="AJ103" s="19">
        <v>5</v>
      </c>
      <c r="AK103" s="19" t="s">
        <v>11</v>
      </c>
      <c r="AL103" s="27">
        <v>74</v>
      </c>
      <c r="AM103" s="27">
        <v>3285000</v>
      </c>
      <c r="AN103" s="27">
        <v>78</v>
      </c>
      <c r="AO103" s="27">
        <f t="shared" si="135"/>
        <v>-4</v>
      </c>
      <c r="AP103" s="5">
        <f t="shared" si="136"/>
        <v>-5.1282051282051322E-2</v>
      </c>
      <c r="AR103" s="19">
        <v>5</v>
      </c>
      <c r="AS103" s="19" t="s">
        <v>11</v>
      </c>
      <c r="AT103" s="27"/>
      <c r="AU103" s="27"/>
      <c r="AV103" s="27"/>
      <c r="AW103" s="27">
        <f t="shared" si="137"/>
        <v>0</v>
      </c>
      <c r="AX103" s="5">
        <f t="shared" si="138"/>
        <v>0</v>
      </c>
      <c r="AZ103" s="19">
        <v>5</v>
      </c>
      <c r="BA103" s="19" t="s">
        <v>11</v>
      </c>
      <c r="BB103" s="27"/>
      <c r="BC103" s="27"/>
      <c r="BD103" s="27"/>
      <c r="BE103" s="27">
        <f t="shared" si="139"/>
        <v>0</v>
      </c>
      <c r="BF103" s="5">
        <f t="shared" si="140"/>
        <v>0</v>
      </c>
      <c r="BH103" s="19">
        <v>5</v>
      </c>
      <c r="BI103" s="19" t="s">
        <v>11</v>
      </c>
      <c r="BJ103" s="27"/>
      <c r="BK103" s="27"/>
      <c r="BL103" s="27"/>
      <c r="BM103" s="27">
        <f t="shared" si="141"/>
        <v>0</v>
      </c>
      <c r="BN103" s="5">
        <f t="shared" si="142"/>
        <v>0</v>
      </c>
      <c r="BP103" s="19">
        <v>5</v>
      </c>
      <c r="BQ103" s="19" t="s">
        <v>11</v>
      </c>
      <c r="BR103" s="27"/>
      <c r="BS103" s="27"/>
      <c r="BT103" s="27"/>
      <c r="BU103" s="27">
        <f t="shared" si="143"/>
        <v>0</v>
      </c>
      <c r="BV103" s="5">
        <f t="shared" si="144"/>
        <v>0</v>
      </c>
      <c r="BX103" s="19">
        <v>5</v>
      </c>
      <c r="BY103" s="19" t="s">
        <v>11</v>
      </c>
      <c r="BZ103" s="27"/>
      <c r="CA103" s="27"/>
      <c r="CB103" s="27"/>
      <c r="CC103" s="27">
        <f t="shared" si="145"/>
        <v>0</v>
      </c>
      <c r="CD103" s="5">
        <f t="shared" si="146"/>
        <v>0</v>
      </c>
      <c r="CF103" s="19">
        <v>5</v>
      </c>
      <c r="CG103" s="19" t="s">
        <v>11</v>
      </c>
      <c r="CH103" s="27"/>
      <c r="CI103" s="27"/>
      <c r="CJ103" s="27"/>
      <c r="CK103" s="27">
        <f t="shared" si="147"/>
        <v>0</v>
      </c>
      <c r="CL103" s="5">
        <f t="shared" si="148"/>
        <v>0</v>
      </c>
      <c r="CN103" s="19">
        <v>5</v>
      </c>
      <c r="CO103" s="19" t="s">
        <v>11</v>
      </c>
      <c r="CP103" s="27"/>
      <c r="CQ103" s="27"/>
      <c r="CR103" s="27"/>
      <c r="CS103" s="27">
        <f t="shared" si="149"/>
        <v>0</v>
      </c>
      <c r="CT103" s="5">
        <f t="shared" si="150"/>
        <v>0</v>
      </c>
    </row>
    <row r="104" spans="3:98">
      <c r="C104" s="19">
        <v>6</v>
      </c>
      <c r="D104" s="19" t="s">
        <v>12</v>
      </c>
      <c r="E104" s="27">
        <f t="shared" si="125"/>
        <v>190</v>
      </c>
      <c r="F104" s="27">
        <f t="shared" si="126"/>
        <v>232</v>
      </c>
      <c r="G104" s="27">
        <f t="shared" si="127"/>
        <v>-42</v>
      </c>
      <c r="H104" s="35">
        <f t="shared" si="128"/>
        <v>-0.36470588235294121</v>
      </c>
      <c r="I104" s="36">
        <f t="shared" si="129"/>
        <v>-0.18103448275862066</v>
      </c>
      <c r="J104" s="35">
        <f t="shared" si="123"/>
        <v>1</v>
      </c>
      <c r="L104" s="19">
        <v>6</v>
      </c>
      <c r="M104" s="19" t="s">
        <v>12</v>
      </c>
      <c r="N104" s="27">
        <v>8</v>
      </c>
      <c r="O104" s="27">
        <v>0</v>
      </c>
      <c r="P104" s="27">
        <v>4</v>
      </c>
      <c r="Q104" s="27">
        <f t="shared" si="151"/>
        <v>4</v>
      </c>
      <c r="R104" s="5">
        <f t="shared" si="130"/>
        <v>1</v>
      </c>
      <c r="T104" s="19">
        <v>6</v>
      </c>
      <c r="U104" s="19" t="s">
        <v>12</v>
      </c>
      <c r="V104" s="27">
        <v>54</v>
      </c>
      <c r="W104" s="27">
        <v>94320</v>
      </c>
      <c r="X104" s="27">
        <v>85</v>
      </c>
      <c r="Y104" s="27">
        <f t="shared" si="131"/>
        <v>-31</v>
      </c>
      <c r="Z104" s="5">
        <f t="shared" si="132"/>
        <v>-0.36470588235294121</v>
      </c>
      <c r="AB104" s="19">
        <v>6</v>
      </c>
      <c r="AC104" s="19" t="s">
        <v>12</v>
      </c>
      <c r="AD104" s="27">
        <v>54</v>
      </c>
      <c r="AE104" s="27">
        <v>51500</v>
      </c>
      <c r="AF104" s="27">
        <v>65</v>
      </c>
      <c r="AG104" s="27">
        <f t="shared" si="133"/>
        <v>-11</v>
      </c>
      <c r="AH104" s="5">
        <f t="shared" si="134"/>
        <v>-0.16923076923076918</v>
      </c>
      <c r="AJ104" s="19">
        <v>6</v>
      </c>
      <c r="AK104" s="19" t="s">
        <v>12</v>
      </c>
      <c r="AL104" s="27">
        <v>74</v>
      </c>
      <c r="AM104" s="27">
        <v>30300</v>
      </c>
      <c r="AN104" s="27">
        <v>78</v>
      </c>
      <c r="AO104" s="27">
        <f t="shared" si="135"/>
        <v>-4</v>
      </c>
      <c r="AP104" s="5">
        <f t="shared" si="136"/>
        <v>-5.1282051282051322E-2</v>
      </c>
      <c r="AR104" s="19">
        <v>6</v>
      </c>
      <c r="AS104" s="19" t="s">
        <v>12</v>
      </c>
      <c r="AT104" s="27"/>
      <c r="AU104" s="27"/>
      <c r="AV104" s="27"/>
      <c r="AW104" s="27">
        <f t="shared" si="137"/>
        <v>0</v>
      </c>
      <c r="AX104" s="5">
        <f t="shared" si="138"/>
        <v>0</v>
      </c>
      <c r="AZ104" s="19">
        <v>6</v>
      </c>
      <c r="BA104" s="19" t="s">
        <v>12</v>
      </c>
      <c r="BB104" s="27"/>
      <c r="BC104" s="27"/>
      <c r="BD104" s="27"/>
      <c r="BE104" s="27">
        <f t="shared" si="139"/>
        <v>0</v>
      </c>
      <c r="BF104" s="5">
        <f t="shared" si="140"/>
        <v>0</v>
      </c>
      <c r="BH104" s="19">
        <v>6</v>
      </c>
      <c r="BI104" s="19" t="s">
        <v>12</v>
      </c>
      <c r="BJ104" s="27"/>
      <c r="BK104" s="27"/>
      <c r="BL104" s="27"/>
      <c r="BM104" s="27">
        <f t="shared" si="141"/>
        <v>0</v>
      </c>
      <c r="BN104" s="5">
        <f t="shared" si="142"/>
        <v>0</v>
      </c>
      <c r="BP104" s="19">
        <v>6</v>
      </c>
      <c r="BQ104" s="19" t="s">
        <v>12</v>
      </c>
      <c r="BR104" s="27"/>
      <c r="BS104" s="27"/>
      <c r="BT104" s="27"/>
      <c r="BU104" s="27">
        <f t="shared" si="143"/>
        <v>0</v>
      </c>
      <c r="BV104" s="5">
        <f t="shared" si="144"/>
        <v>0</v>
      </c>
      <c r="BX104" s="19">
        <v>6</v>
      </c>
      <c r="BY104" s="19" t="s">
        <v>12</v>
      </c>
      <c r="BZ104" s="27"/>
      <c r="CA104" s="27"/>
      <c r="CB104" s="27"/>
      <c r="CC104" s="27">
        <f t="shared" si="145"/>
        <v>0</v>
      </c>
      <c r="CD104" s="5">
        <f t="shared" si="146"/>
        <v>0</v>
      </c>
      <c r="CF104" s="19">
        <v>6</v>
      </c>
      <c r="CG104" s="19" t="s">
        <v>12</v>
      </c>
      <c r="CH104" s="27"/>
      <c r="CI104" s="27"/>
      <c r="CJ104" s="27"/>
      <c r="CK104" s="27">
        <f t="shared" si="147"/>
        <v>0</v>
      </c>
      <c r="CL104" s="5">
        <f t="shared" si="148"/>
        <v>0</v>
      </c>
      <c r="CN104" s="19">
        <v>6</v>
      </c>
      <c r="CO104" s="19" t="s">
        <v>12</v>
      </c>
      <c r="CP104" s="27"/>
      <c r="CQ104" s="27"/>
      <c r="CR104" s="27"/>
      <c r="CS104" s="27">
        <f t="shared" si="149"/>
        <v>0</v>
      </c>
      <c r="CT104" s="5">
        <f t="shared" si="150"/>
        <v>0</v>
      </c>
    </row>
    <row r="105" spans="3:98">
      <c r="C105" s="19">
        <v>7</v>
      </c>
      <c r="D105" s="19" t="s">
        <v>13</v>
      </c>
      <c r="E105" s="27">
        <f t="shared" si="125"/>
        <v>190</v>
      </c>
      <c r="F105" s="27">
        <f t="shared" si="126"/>
        <v>232</v>
      </c>
      <c r="G105" s="27">
        <f t="shared" si="127"/>
        <v>-42</v>
      </c>
      <c r="H105" s="35">
        <f t="shared" si="128"/>
        <v>-0.36470588235294121</v>
      </c>
      <c r="I105" s="36">
        <f t="shared" si="129"/>
        <v>-0.18103448275862066</v>
      </c>
      <c r="J105" s="35">
        <f t="shared" si="123"/>
        <v>1</v>
      </c>
      <c r="L105" s="19">
        <v>7</v>
      </c>
      <c r="M105" s="19" t="s">
        <v>13</v>
      </c>
      <c r="N105" s="27">
        <v>8</v>
      </c>
      <c r="O105" s="27">
        <v>41000</v>
      </c>
      <c r="P105" s="27">
        <v>4</v>
      </c>
      <c r="Q105" s="27">
        <f t="shared" si="151"/>
        <v>4</v>
      </c>
      <c r="R105" s="5">
        <f t="shared" si="130"/>
        <v>1</v>
      </c>
      <c r="T105" s="19">
        <v>7</v>
      </c>
      <c r="U105" s="19" t="s">
        <v>13</v>
      </c>
      <c r="V105" s="27">
        <v>54</v>
      </c>
      <c r="W105" s="27">
        <v>131517</v>
      </c>
      <c r="X105" s="27">
        <v>85</v>
      </c>
      <c r="Y105" s="27">
        <f t="shared" si="131"/>
        <v>-31</v>
      </c>
      <c r="Z105" s="5">
        <f t="shared" si="132"/>
        <v>-0.36470588235294121</v>
      </c>
      <c r="AB105" s="19">
        <v>7</v>
      </c>
      <c r="AC105" s="19" t="s">
        <v>13</v>
      </c>
      <c r="AD105" s="27">
        <v>54</v>
      </c>
      <c r="AE105" s="27">
        <v>148000</v>
      </c>
      <c r="AF105" s="27">
        <v>65</v>
      </c>
      <c r="AG105" s="27">
        <f t="shared" si="133"/>
        <v>-11</v>
      </c>
      <c r="AH105" s="5">
        <f t="shared" si="134"/>
        <v>-0.16923076923076918</v>
      </c>
      <c r="AJ105" s="19">
        <v>7</v>
      </c>
      <c r="AK105" s="19" t="s">
        <v>13</v>
      </c>
      <c r="AL105" s="27">
        <v>74</v>
      </c>
      <c r="AM105" s="27">
        <v>326000</v>
      </c>
      <c r="AN105" s="27">
        <v>78</v>
      </c>
      <c r="AO105" s="27">
        <f t="shared" si="135"/>
        <v>-4</v>
      </c>
      <c r="AP105" s="5">
        <f t="shared" si="136"/>
        <v>-5.1282051282051322E-2</v>
      </c>
      <c r="AR105" s="19">
        <v>7</v>
      </c>
      <c r="AS105" s="19" t="s">
        <v>13</v>
      </c>
      <c r="AT105" s="27"/>
      <c r="AU105" s="27"/>
      <c r="AV105" s="27"/>
      <c r="AW105" s="27">
        <f t="shared" si="137"/>
        <v>0</v>
      </c>
      <c r="AX105" s="5">
        <f t="shared" si="138"/>
        <v>0</v>
      </c>
      <c r="AZ105" s="19">
        <v>7</v>
      </c>
      <c r="BA105" s="19" t="s">
        <v>13</v>
      </c>
      <c r="BB105" s="27"/>
      <c r="BC105" s="27"/>
      <c r="BD105" s="27"/>
      <c r="BE105" s="27">
        <f t="shared" si="139"/>
        <v>0</v>
      </c>
      <c r="BF105" s="5">
        <f t="shared" si="140"/>
        <v>0</v>
      </c>
      <c r="BH105" s="19">
        <v>7</v>
      </c>
      <c r="BI105" s="19" t="s">
        <v>13</v>
      </c>
      <c r="BJ105" s="27"/>
      <c r="BK105" s="27"/>
      <c r="BL105" s="27"/>
      <c r="BM105" s="27">
        <f t="shared" si="141"/>
        <v>0</v>
      </c>
      <c r="BN105" s="5">
        <f t="shared" si="142"/>
        <v>0</v>
      </c>
      <c r="BP105" s="19">
        <v>7</v>
      </c>
      <c r="BQ105" s="19" t="s">
        <v>13</v>
      </c>
      <c r="BR105" s="27"/>
      <c r="BS105" s="27"/>
      <c r="BT105" s="27"/>
      <c r="BU105" s="27">
        <f t="shared" si="143"/>
        <v>0</v>
      </c>
      <c r="BV105" s="5">
        <f t="shared" si="144"/>
        <v>0</v>
      </c>
      <c r="BX105" s="19">
        <v>7</v>
      </c>
      <c r="BY105" s="19" t="s">
        <v>13</v>
      </c>
      <c r="BZ105" s="27"/>
      <c r="CA105" s="27"/>
      <c r="CB105" s="27"/>
      <c r="CC105" s="27">
        <f t="shared" si="145"/>
        <v>0</v>
      </c>
      <c r="CD105" s="5">
        <f t="shared" si="146"/>
        <v>0</v>
      </c>
      <c r="CF105" s="19">
        <v>7</v>
      </c>
      <c r="CG105" s="19" t="s">
        <v>13</v>
      </c>
      <c r="CH105" s="27"/>
      <c r="CI105" s="27"/>
      <c r="CJ105" s="27"/>
      <c r="CK105" s="27">
        <f t="shared" si="147"/>
        <v>0</v>
      </c>
      <c r="CL105" s="5">
        <f t="shared" si="148"/>
        <v>0</v>
      </c>
      <c r="CN105" s="19">
        <v>7</v>
      </c>
      <c r="CO105" s="19" t="s">
        <v>13</v>
      </c>
      <c r="CP105" s="27"/>
      <c r="CQ105" s="27"/>
      <c r="CR105" s="27"/>
      <c r="CS105" s="27">
        <f t="shared" si="149"/>
        <v>0</v>
      </c>
      <c r="CT105" s="5">
        <f t="shared" si="150"/>
        <v>0</v>
      </c>
    </row>
    <row r="106" spans="3:98">
      <c r="C106" s="19">
        <v>8</v>
      </c>
      <c r="D106" s="19" t="s">
        <v>14</v>
      </c>
      <c r="E106" s="27">
        <f t="shared" si="125"/>
        <v>190</v>
      </c>
      <c r="F106" s="27">
        <f t="shared" si="126"/>
        <v>232</v>
      </c>
      <c r="G106" s="27">
        <f t="shared" si="127"/>
        <v>-42</v>
      </c>
      <c r="H106" s="35">
        <f t="shared" si="128"/>
        <v>-0.36470588235294121</v>
      </c>
      <c r="I106" s="36">
        <f t="shared" si="129"/>
        <v>-0.18103448275862066</v>
      </c>
      <c r="J106" s="35">
        <f t="shared" si="123"/>
        <v>1</v>
      </c>
      <c r="L106" s="19">
        <v>8</v>
      </c>
      <c r="M106" s="19" t="s">
        <v>14</v>
      </c>
      <c r="N106" s="27">
        <v>8</v>
      </c>
      <c r="O106" s="27">
        <v>113500</v>
      </c>
      <c r="P106" s="27">
        <v>4</v>
      </c>
      <c r="Q106" s="27">
        <f t="shared" si="151"/>
        <v>4</v>
      </c>
      <c r="R106" s="5">
        <f t="shared" si="130"/>
        <v>1</v>
      </c>
      <c r="T106" s="19">
        <v>8</v>
      </c>
      <c r="U106" s="19" t="s">
        <v>14</v>
      </c>
      <c r="V106" s="27">
        <v>54</v>
      </c>
      <c r="W106" s="27">
        <v>55409</v>
      </c>
      <c r="X106" s="27">
        <v>85</v>
      </c>
      <c r="Y106" s="27">
        <f t="shared" si="131"/>
        <v>-31</v>
      </c>
      <c r="Z106" s="5">
        <f t="shared" si="132"/>
        <v>-0.36470588235294121</v>
      </c>
      <c r="AB106" s="19">
        <v>8</v>
      </c>
      <c r="AC106" s="19" t="s">
        <v>14</v>
      </c>
      <c r="AD106" s="27">
        <v>54</v>
      </c>
      <c r="AE106" s="27">
        <v>127500</v>
      </c>
      <c r="AF106" s="27">
        <v>65</v>
      </c>
      <c r="AG106" s="27">
        <f t="shared" si="133"/>
        <v>-11</v>
      </c>
      <c r="AH106" s="5">
        <f t="shared" si="134"/>
        <v>-0.16923076923076918</v>
      </c>
      <c r="AJ106" s="19">
        <v>8</v>
      </c>
      <c r="AK106" s="19" t="s">
        <v>14</v>
      </c>
      <c r="AL106" s="27">
        <v>74</v>
      </c>
      <c r="AM106" s="27">
        <v>41400</v>
      </c>
      <c r="AN106" s="27">
        <v>78</v>
      </c>
      <c r="AO106" s="27">
        <f t="shared" si="135"/>
        <v>-4</v>
      </c>
      <c r="AP106" s="5">
        <f t="shared" si="136"/>
        <v>-5.1282051282051322E-2</v>
      </c>
      <c r="AR106" s="19">
        <v>8</v>
      </c>
      <c r="AS106" s="19" t="s">
        <v>14</v>
      </c>
      <c r="AT106" s="27"/>
      <c r="AU106" s="27"/>
      <c r="AV106" s="27"/>
      <c r="AW106" s="27">
        <f t="shared" si="137"/>
        <v>0</v>
      </c>
      <c r="AX106" s="5">
        <f t="shared" si="138"/>
        <v>0</v>
      </c>
      <c r="AZ106" s="19">
        <v>8</v>
      </c>
      <c r="BA106" s="19" t="s">
        <v>14</v>
      </c>
      <c r="BB106" s="27"/>
      <c r="BC106" s="27"/>
      <c r="BD106" s="27"/>
      <c r="BE106" s="27">
        <f t="shared" si="139"/>
        <v>0</v>
      </c>
      <c r="BF106" s="5">
        <f t="shared" si="140"/>
        <v>0</v>
      </c>
      <c r="BH106" s="19">
        <v>8</v>
      </c>
      <c r="BI106" s="19" t="s">
        <v>14</v>
      </c>
      <c r="BJ106" s="27"/>
      <c r="BK106" s="27"/>
      <c r="BL106" s="27"/>
      <c r="BM106" s="27">
        <f t="shared" si="141"/>
        <v>0</v>
      </c>
      <c r="BN106" s="5">
        <f t="shared" si="142"/>
        <v>0</v>
      </c>
      <c r="BP106" s="19">
        <v>8</v>
      </c>
      <c r="BQ106" s="19" t="s">
        <v>14</v>
      </c>
      <c r="BR106" s="27"/>
      <c r="BS106" s="27"/>
      <c r="BT106" s="27"/>
      <c r="BU106" s="27">
        <f t="shared" si="143"/>
        <v>0</v>
      </c>
      <c r="BV106" s="5">
        <f t="shared" si="144"/>
        <v>0</v>
      </c>
      <c r="BX106" s="19">
        <v>8</v>
      </c>
      <c r="BY106" s="19" t="s">
        <v>14</v>
      </c>
      <c r="BZ106" s="27"/>
      <c r="CA106" s="27"/>
      <c r="CB106" s="27"/>
      <c r="CC106" s="27">
        <f t="shared" si="145"/>
        <v>0</v>
      </c>
      <c r="CD106" s="5">
        <f t="shared" si="146"/>
        <v>0</v>
      </c>
      <c r="CF106" s="19">
        <v>8</v>
      </c>
      <c r="CG106" s="19" t="s">
        <v>14</v>
      </c>
      <c r="CH106" s="27"/>
      <c r="CI106" s="27"/>
      <c r="CJ106" s="27"/>
      <c r="CK106" s="27">
        <f t="shared" si="147"/>
        <v>0</v>
      </c>
      <c r="CL106" s="5">
        <f t="shared" si="148"/>
        <v>0</v>
      </c>
      <c r="CN106" s="19">
        <v>8</v>
      </c>
      <c r="CO106" s="19" t="s">
        <v>14</v>
      </c>
      <c r="CP106" s="27"/>
      <c r="CQ106" s="27"/>
      <c r="CR106" s="27"/>
      <c r="CS106" s="27">
        <f t="shared" si="149"/>
        <v>0</v>
      </c>
      <c r="CT106" s="5">
        <f t="shared" si="150"/>
        <v>0</v>
      </c>
    </row>
    <row r="107" spans="3:98">
      <c r="C107" s="19">
        <v>9</v>
      </c>
      <c r="D107" s="19" t="s">
        <v>15</v>
      </c>
      <c r="E107" s="27">
        <f t="shared" si="125"/>
        <v>190</v>
      </c>
      <c r="F107" s="27">
        <f t="shared" si="126"/>
        <v>232</v>
      </c>
      <c r="G107" s="27">
        <f t="shared" si="127"/>
        <v>-42</v>
      </c>
      <c r="H107" s="35">
        <f t="shared" si="128"/>
        <v>-0.36470588235294121</v>
      </c>
      <c r="I107" s="36">
        <f t="shared" si="129"/>
        <v>-0.18103448275862066</v>
      </c>
      <c r="J107" s="35">
        <f t="shared" si="123"/>
        <v>1</v>
      </c>
      <c r="L107" s="19">
        <v>9</v>
      </c>
      <c r="M107" s="19" t="s">
        <v>15</v>
      </c>
      <c r="N107" s="27">
        <v>8</v>
      </c>
      <c r="O107" s="27">
        <v>138000</v>
      </c>
      <c r="P107" s="27">
        <v>4</v>
      </c>
      <c r="Q107" s="27">
        <f t="shared" si="151"/>
        <v>4</v>
      </c>
      <c r="R107" s="5">
        <f t="shared" si="130"/>
        <v>1</v>
      </c>
      <c r="T107" s="19">
        <v>9</v>
      </c>
      <c r="U107" s="19" t="s">
        <v>15</v>
      </c>
      <c r="V107" s="27">
        <v>54</v>
      </c>
      <c r="W107" s="27">
        <v>138003</v>
      </c>
      <c r="X107" s="27">
        <v>85</v>
      </c>
      <c r="Y107" s="27">
        <f t="shared" si="131"/>
        <v>-31</v>
      </c>
      <c r="Z107" s="5">
        <f t="shared" si="132"/>
        <v>-0.36470588235294121</v>
      </c>
      <c r="AB107" s="19">
        <v>9</v>
      </c>
      <c r="AC107" s="19" t="s">
        <v>15</v>
      </c>
      <c r="AD107" s="27">
        <v>54</v>
      </c>
      <c r="AE107" s="27">
        <v>144500</v>
      </c>
      <c r="AF107" s="27">
        <v>65</v>
      </c>
      <c r="AG107" s="27">
        <f t="shared" si="133"/>
        <v>-11</v>
      </c>
      <c r="AH107" s="5">
        <f t="shared" si="134"/>
        <v>-0.16923076923076918</v>
      </c>
      <c r="AJ107" s="19">
        <v>9</v>
      </c>
      <c r="AK107" s="19" t="s">
        <v>15</v>
      </c>
      <c r="AL107" s="27">
        <v>74</v>
      </c>
      <c r="AM107" s="27">
        <v>12000</v>
      </c>
      <c r="AN107" s="27">
        <v>78</v>
      </c>
      <c r="AO107" s="27">
        <f t="shared" si="135"/>
        <v>-4</v>
      </c>
      <c r="AP107" s="5">
        <f t="shared" si="136"/>
        <v>-5.1282051282051322E-2</v>
      </c>
      <c r="AR107" s="19">
        <v>9</v>
      </c>
      <c r="AS107" s="19" t="s">
        <v>15</v>
      </c>
      <c r="AT107" s="27"/>
      <c r="AU107" s="27"/>
      <c r="AV107" s="27"/>
      <c r="AW107" s="27">
        <f t="shared" si="137"/>
        <v>0</v>
      </c>
      <c r="AX107" s="5">
        <f t="shared" si="138"/>
        <v>0</v>
      </c>
      <c r="AZ107" s="19">
        <v>9</v>
      </c>
      <c r="BA107" s="19" t="s">
        <v>15</v>
      </c>
      <c r="BB107" s="27"/>
      <c r="BC107" s="27"/>
      <c r="BD107" s="27"/>
      <c r="BE107" s="27">
        <f t="shared" si="139"/>
        <v>0</v>
      </c>
      <c r="BF107" s="5">
        <f t="shared" si="140"/>
        <v>0</v>
      </c>
      <c r="BH107" s="19">
        <v>9</v>
      </c>
      <c r="BI107" s="19" t="s">
        <v>15</v>
      </c>
      <c r="BJ107" s="27"/>
      <c r="BK107" s="27"/>
      <c r="BL107" s="27"/>
      <c r="BM107" s="27">
        <f t="shared" si="141"/>
        <v>0</v>
      </c>
      <c r="BN107" s="5">
        <f t="shared" si="142"/>
        <v>0</v>
      </c>
      <c r="BP107" s="19">
        <v>9</v>
      </c>
      <c r="BQ107" s="19" t="s">
        <v>15</v>
      </c>
      <c r="BR107" s="27"/>
      <c r="BS107" s="27"/>
      <c r="BT107" s="27"/>
      <c r="BU107" s="27">
        <f t="shared" si="143"/>
        <v>0</v>
      </c>
      <c r="BV107" s="5">
        <f t="shared" si="144"/>
        <v>0</v>
      </c>
      <c r="BX107" s="19">
        <v>9</v>
      </c>
      <c r="BY107" s="19" t="s">
        <v>15</v>
      </c>
      <c r="BZ107" s="27"/>
      <c r="CA107" s="27"/>
      <c r="CB107" s="27"/>
      <c r="CC107" s="27">
        <f t="shared" si="145"/>
        <v>0</v>
      </c>
      <c r="CD107" s="5">
        <f t="shared" si="146"/>
        <v>0</v>
      </c>
      <c r="CF107" s="19">
        <v>9</v>
      </c>
      <c r="CG107" s="19" t="s">
        <v>15</v>
      </c>
      <c r="CH107" s="27"/>
      <c r="CI107" s="27"/>
      <c r="CJ107" s="27"/>
      <c r="CK107" s="27">
        <f t="shared" si="147"/>
        <v>0</v>
      </c>
      <c r="CL107" s="5">
        <f t="shared" si="148"/>
        <v>0</v>
      </c>
      <c r="CN107" s="19">
        <v>9</v>
      </c>
      <c r="CO107" s="19" t="s">
        <v>15</v>
      </c>
      <c r="CP107" s="27"/>
      <c r="CQ107" s="27"/>
      <c r="CR107" s="27"/>
      <c r="CS107" s="27">
        <f t="shared" si="149"/>
        <v>0</v>
      </c>
      <c r="CT107" s="5">
        <f t="shared" si="150"/>
        <v>0</v>
      </c>
    </row>
    <row r="108" spans="3:98">
      <c r="C108" s="19">
        <v>10</v>
      </c>
      <c r="D108" s="19" t="s">
        <v>16</v>
      </c>
      <c r="E108" s="27">
        <f t="shared" si="125"/>
        <v>190</v>
      </c>
      <c r="F108" s="27">
        <f t="shared" si="126"/>
        <v>232</v>
      </c>
      <c r="G108" s="27">
        <f t="shared" si="127"/>
        <v>-42</v>
      </c>
      <c r="H108" s="35">
        <f t="shared" si="128"/>
        <v>-0.36470588235294121</v>
      </c>
      <c r="I108" s="36">
        <f t="shared" si="129"/>
        <v>-0.18103448275862066</v>
      </c>
      <c r="J108" s="35">
        <f t="shared" si="123"/>
        <v>1</v>
      </c>
      <c r="L108" s="19">
        <v>10</v>
      </c>
      <c r="M108" s="19" t="s">
        <v>16</v>
      </c>
      <c r="N108" s="27">
        <v>8</v>
      </c>
      <c r="O108" s="27">
        <v>0</v>
      </c>
      <c r="P108" s="27">
        <v>4</v>
      </c>
      <c r="Q108" s="27">
        <f t="shared" si="151"/>
        <v>4</v>
      </c>
      <c r="R108" s="5">
        <f t="shared" si="130"/>
        <v>1</v>
      </c>
      <c r="T108" s="19">
        <v>10</v>
      </c>
      <c r="U108" s="19" t="s">
        <v>16</v>
      </c>
      <c r="V108" s="27">
        <v>54</v>
      </c>
      <c r="W108" s="27">
        <v>0</v>
      </c>
      <c r="X108" s="27">
        <v>85</v>
      </c>
      <c r="Y108" s="27">
        <f t="shared" si="131"/>
        <v>-31</v>
      </c>
      <c r="Z108" s="5">
        <f t="shared" si="132"/>
        <v>-0.36470588235294121</v>
      </c>
      <c r="AB108" s="19">
        <v>10</v>
      </c>
      <c r="AC108" s="19" t="s">
        <v>16</v>
      </c>
      <c r="AD108" s="27">
        <v>54</v>
      </c>
      <c r="AE108" s="27">
        <v>0</v>
      </c>
      <c r="AF108" s="27">
        <v>65</v>
      </c>
      <c r="AG108" s="27">
        <f t="shared" si="133"/>
        <v>-11</v>
      </c>
      <c r="AH108" s="5">
        <f t="shared" si="134"/>
        <v>-0.16923076923076918</v>
      </c>
      <c r="AJ108" s="19">
        <v>10</v>
      </c>
      <c r="AK108" s="19" t="s">
        <v>16</v>
      </c>
      <c r="AL108" s="27">
        <v>74</v>
      </c>
      <c r="AM108" s="27">
        <v>175089</v>
      </c>
      <c r="AN108" s="27">
        <v>78</v>
      </c>
      <c r="AO108" s="27">
        <f t="shared" si="135"/>
        <v>-4</v>
      </c>
      <c r="AP108" s="5">
        <f t="shared" si="136"/>
        <v>-5.1282051282051322E-2</v>
      </c>
      <c r="AR108" s="19">
        <v>10</v>
      </c>
      <c r="AS108" s="19" t="s">
        <v>16</v>
      </c>
      <c r="AT108" s="27"/>
      <c r="AU108" s="27"/>
      <c r="AV108" s="27"/>
      <c r="AW108" s="27">
        <f t="shared" si="137"/>
        <v>0</v>
      </c>
      <c r="AX108" s="5">
        <f t="shared" si="138"/>
        <v>0</v>
      </c>
      <c r="AZ108" s="19">
        <v>10</v>
      </c>
      <c r="BA108" s="19" t="s">
        <v>16</v>
      </c>
      <c r="BB108" s="27"/>
      <c r="BC108" s="27"/>
      <c r="BD108" s="27"/>
      <c r="BE108" s="27">
        <f t="shared" si="139"/>
        <v>0</v>
      </c>
      <c r="BF108" s="5">
        <f t="shared" si="140"/>
        <v>0</v>
      </c>
      <c r="BH108" s="19">
        <v>10</v>
      </c>
      <c r="BI108" s="19" t="s">
        <v>16</v>
      </c>
      <c r="BJ108" s="27"/>
      <c r="BK108" s="27"/>
      <c r="BL108" s="27"/>
      <c r="BM108" s="27">
        <f t="shared" si="141"/>
        <v>0</v>
      </c>
      <c r="BN108" s="5">
        <f t="shared" si="142"/>
        <v>0</v>
      </c>
      <c r="BP108" s="19">
        <v>10</v>
      </c>
      <c r="BQ108" s="19" t="s">
        <v>16</v>
      </c>
      <c r="BR108" s="27"/>
      <c r="BS108" s="27"/>
      <c r="BT108" s="27"/>
      <c r="BU108" s="27">
        <f t="shared" si="143"/>
        <v>0</v>
      </c>
      <c r="BV108" s="5">
        <f t="shared" si="144"/>
        <v>0</v>
      </c>
      <c r="BX108" s="19">
        <v>10</v>
      </c>
      <c r="BY108" s="19" t="s">
        <v>16</v>
      </c>
      <c r="BZ108" s="27"/>
      <c r="CA108" s="27"/>
      <c r="CB108" s="27"/>
      <c r="CC108" s="27">
        <f t="shared" si="145"/>
        <v>0</v>
      </c>
      <c r="CD108" s="5">
        <f t="shared" si="146"/>
        <v>0</v>
      </c>
      <c r="CF108" s="19">
        <v>10</v>
      </c>
      <c r="CG108" s="19" t="s">
        <v>16</v>
      </c>
      <c r="CH108" s="27"/>
      <c r="CI108" s="27"/>
      <c r="CJ108" s="27"/>
      <c r="CK108" s="27">
        <f t="shared" si="147"/>
        <v>0</v>
      </c>
      <c r="CL108" s="5">
        <f t="shared" si="148"/>
        <v>0</v>
      </c>
      <c r="CN108" s="19">
        <v>10</v>
      </c>
      <c r="CO108" s="19" t="s">
        <v>16</v>
      </c>
      <c r="CP108" s="27"/>
      <c r="CQ108" s="27"/>
      <c r="CR108" s="27"/>
      <c r="CS108" s="27">
        <f t="shared" si="149"/>
        <v>0</v>
      </c>
      <c r="CT108" s="5">
        <f t="shared" si="150"/>
        <v>0</v>
      </c>
    </row>
    <row r="109" spans="3:98">
      <c r="C109" s="19">
        <v>11</v>
      </c>
      <c r="D109" s="19" t="s">
        <v>17</v>
      </c>
      <c r="E109" s="27">
        <f t="shared" si="125"/>
        <v>190</v>
      </c>
      <c r="F109" s="27">
        <f t="shared" si="126"/>
        <v>232</v>
      </c>
      <c r="G109" s="27">
        <f t="shared" si="127"/>
        <v>-42</v>
      </c>
      <c r="H109" s="35">
        <f t="shared" si="128"/>
        <v>-0.36470588235294121</v>
      </c>
      <c r="I109" s="36">
        <f t="shared" si="129"/>
        <v>-0.18103448275862066</v>
      </c>
      <c r="J109" s="35">
        <f t="shared" si="123"/>
        <v>1</v>
      </c>
      <c r="L109" s="19">
        <v>11</v>
      </c>
      <c r="M109" s="19" t="s">
        <v>17</v>
      </c>
      <c r="N109" s="27">
        <v>8</v>
      </c>
      <c r="O109" s="27">
        <v>110000</v>
      </c>
      <c r="P109" s="27">
        <v>4</v>
      </c>
      <c r="Q109" s="27">
        <f t="shared" si="151"/>
        <v>4</v>
      </c>
      <c r="R109" s="5">
        <f t="shared" si="130"/>
        <v>1</v>
      </c>
      <c r="T109" s="19">
        <v>11</v>
      </c>
      <c r="U109" s="19" t="s">
        <v>17</v>
      </c>
      <c r="V109" s="27">
        <v>54</v>
      </c>
      <c r="W109" s="27">
        <v>132924</v>
      </c>
      <c r="X109" s="27">
        <v>85</v>
      </c>
      <c r="Y109" s="27">
        <f t="shared" si="131"/>
        <v>-31</v>
      </c>
      <c r="Z109" s="5">
        <f t="shared" si="132"/>
        <v>-0.36470588235294121</v>
      </c>
      <c r="AB109" s="19">
        <v>11</v>
      </c>
      <c r="AC109" s="19" t="s">
        <v>17</v>
      </c>
      <c r="AD109" s="27">
        <v>54</v>
      </c>
      <c r="AE109" s="27">
        <v>171000</v>
      </c>
      <c r="AF109" s="27">
        <v>65</v>
      </c>
      <c r="AG109" s="27">
        <f t="shared" si="133"/>
        <v>-11</v>
      </c>
      <c r="AH109" s="5">
        <f t="shared" si="134"/>
        <v>-0.16923076923076918</v>
      </c>
      <c r="AJ109" s="19">
        <v>11</v>
      </c>
      <c r="AK109" s="19" t="s">
        <v>17</v>
      </c>
      <c r="AL109" s="27">
        <v>74</v>
      </c>
      <c r="AM109" s="27">
        <v>325000</v>
      </c>
      <c r="AN109" s="27">
        <v>78</v>
      </c>
      <c r="AO109" s="27">
        <f t="shared" si="135"/>
        <v>-4</v>
      </c>
      <c r="AP109" s="5">
        <f t="shared" si="136"/>
        <v>-5.1282051282051322E-2</v>
      </c>
      <c r="AR109" s="19">
        <v>11</v>
      </c>
      <c r="AS109" s="19" t="s">
        <v>17</v>
      </c>
      <c r="AT109" s="27"/>
      <c r="AU109" s="27"/>
      <c r="AV109" s="27"/>
      <c r="AW109" s="27">
        <f t="shared" si="137"/>
        <v>0</v>
      </c>
      <c r="AX109" s="5">
        <f t="shared" si="138"/>
        <v>0</v>
      </c>
      <c r="AZ109" s="19">
        <v>11</v>
      </c>
      <c r="BA109" s="19" t="s">
        <v>17</v>
      </c>
      <c r="BB109" s="27"/>
      <c r="BC109" s="27"/>
      <c r="BD109" s="27"/>
      <c r="BE109" s="27">
        <f t="shared" si="139"/>
        <v>0</v>
      </c>
      <c r="BF109" s="5">
        <f t="shared" si="140"/>
        <v>0</v>
      </c>
      <c r="BH109" s="19">
        <v>11</v>
      </c>
      <c r="BI109" s="19" t="s">
        <v>17</v>
      </c>
      <c r="BJ109" s="27"/>
      <c r="BK109" s="27"/>
      <c r="BL109" s="27"/>
      <c r="BM109" s="27">
        <f t="shared" si="141"/>
        <v>0</v>
      </c>
      <c r="BN109" s="5">
        <f t="shared" si="142"/>
        <v>0</v>
      </c>
      <c r="BP109" s="19">
        <v>11</v>
      </c>
      <c r="BQ109" s="19" t="s">
        <v>17</v>
      </c>
      <c r="BR109" s="27"/>
      <c r="BS109" s="27"/>
      <c r="BT109" s="27"/>
      <c r="BU109" s="27">
        <f t="shared" si="143"/>
        <v>0</v>
      </c>
      <c r="BV109" s="5">
        <f t="shared" si="144"/>
        <v>0</v>
      </c>
      <c r="BX109" s="19">
        <v>11</v>
      </c>
      <c r="BY109" s="19" t="s">
        <v>17</v>
      </c>
      <c r="BZ109" s="27"/>
      <c r="CA109" s="27"/>
      <c r="CB109" s="27"/>
      <c r="CC109" s="27">
        <f t="shared" si="145"/>
        <v>0</v>
      </c>
      <c r="CD109" s="5">
        <f t="shared" si="146"/>
        <v>0</v>
      </c>
      <c r="CF109" s="19">
        <v>11</v>
      </c>
      <c r="CG109" s="19" t="s">
        <v>17</v>
      </c>
      <c r="CH109" s="27"/>
      <c r="CI109" s="27"/>
      <c r="CJ109" s="27"/>
      <c r="CK109" s="27">
        <f t="shared" si="147"/>
        <v>0</v>
      </c>
      <c r="CL109" s="5">
        <f t="shared" si="148"/>
        <v>0</v>
      </c>
      <c r="CN109" s="19">
        <v>11</v>
      </c>
      <c r="CO109" s="19" t="s">
        <v>17</v>
      </c>
      <c r="CP109" s="27"/>
      <c r="CQ109" s="27"/>
      <c r="CR109" s="27"/>
      <c r="CS109" s="27">
        <f t="shared" si="149"/>
        <v>0</v>
      </c>
      <c r="CT109" s="5">
        <f t="shared" si="150"/>
        <v>0</v>
      </c>
    </row>
    <row r="110" spans="3:98">
      <c r="C110" s="19">
        <v>12</v>
      </c>
      <c r="D110" s="19" t="s">
        <v>18</v>
      </c>
      <c r="E110" s="27">
        <f t="shared" si="125"/>
        <v>190</v>
      </c>
      <c r="F110" s="27">
        <f t="shared" si="126"/>
        <v>232</v>
      </c>
      <c r="G110" s="27">
        <f t="shared" si="127"/>
        <v>-42</v>
      </c>
      <c r="H110" s="35">
        <f t="shared" si="128"/>
        <v>-0.36470588235294121</v>
      </c>
      <c r="I110" s="36">
        <f t="shared" si="129"/>
        <v>-0.18103448275862066</v>
      </c>
      <c r="J110" s="35">
        <f t="shared" si="123"/>
        <v>1</v>
      </c>
      <c r="L110" s="19">
        <v>12</v>
      </c>
      <c r="M110" s="19" t="s">
        <v>18</v>
      </c>
      <c r="N110" s="27">
        <v>8</v>
      </c>
      <c r="O110" s="27">
        <v>100000</v>
      </c>
      <c r="P110" s="27">
        <v>4</v>
      </c>
      <c r="Q110" s="27">
        <f t="shared" si="151"/>
        <v>4</v>
      </c>
      <c r="R110" s="5">
        <f t="shared" si="130"/>
        <v>1</v>
      </c>
      <c r="T110" s="19">
        <v>12</v>
      </c>
      <c r="U110" s="19" t="s">
        <v>18</v>
      </c>
      <c r="V110" s="27">
        <v>54</v>
      </c>
      <c r="W110" s="27">
        <v>300817</v>
      </c>
      <c r="X110" s="27">
        <v>85</v>
      </c>
      <c r="Y110" s="27">
        <f t="shared" si="131"/>
        <v>-31</v>
      </c>
      <c r="Z110" s="5">
        <f t="shared" si="132"/>
        <v>-0.36470588235294121</v>
      </c>
      <c r="AB110" s="19">
        <v>12</v>
      </c>
      <c r="AC110" s="19" t="s">
        <v>18</v>
      </c>
      <c r="AD110" s="27">
        <v>54</v>
      </c>
      <c r="AE110" s="27">
        <v>175800</v>
      </c>
      <c r="AF110" s="27">
        <v>65</v>
      </c>
      <c r="AG110" s="27">
        <f t="shared" si="133"/>
        <v>-11</v>
      </c>
      <c r="AH110" s="5">
        <f t="shared" si="134"/>
        <v>-0.16923076923076918</v>
      </c>
      <c r="AJ110" s="19">
        <v>12</v>
      </c>
      <c r="AK110" s="19" t="s">
        <v>18</v>
      </c>
      <c r="AL110" s="27">
        <v>74</v>
      </c>
      <c r="AM110" s="27">
        <v>393984</v>
      </c>
      <c r="AN110" s="27">
        <v>78</v>
      </c>
      <c r="AO110" s="27">
        <f t="shared" si="135"/>
        <v>-4</v>
      </c>
      <c r="AP110" s="5">
        <f t="shared" si="136"/>
        <v>-5.1282051282051322E-2</v>
      </c>
      <c r="AR110" s="19">
        <v>12</v>
      </c>
      <c r="AS110" s="19" t="s">
        <v>18</v>
      </c>
      <c r="AT110" s="27"/>
      <c r="AU110" s="27"/>
      <c r="AV110" s="27"/>
      <c r="AW110" s="27">
        <f t="shared" si="137"/>
        <v>0</v>
      </c>
      <c r="AX110" s="5">
        <f t="shared" si="138"/>
        <v>0</v>
      </c>
      <c r="AZ110" s="19">
        <v>12</v>
      </c>
      <c r="BA110" s="19" t="s">
        <v>18</v>
      </c>
      <c r="BB110" s="27"/>
      <c r="BC110" s="27"/>
      <c r="BD110" s="27"/>
      <c r="BE110" s="27">
        <f t="shared" si="139"/>
        <v>0</v>
      </c>
      <c r="BF110" s="5">
        <f t="shared" si="140"/>
        <v>0</v>
      </c>
      <c r="BH110" s="19">
        <v>12</v>
      </c>
      <c r="BI110" s="19" t="s">
        <v>18</v>
      </c>
      <c r="BJ110" s="27"/>
      <c r="BK110" s="27"/>
      <c r="BL110" s="27"/>
      <c r="BM110" s="27">
        <f t="shared" si="141"/>
        <v>0</v>
      </c>
      <c r="BN110" s="5">
        <f t="shared" si="142"/>
        <v>0</v>
      </c>
      <c r="BP110" s="19">
        <v>12</v>
      </c>
      <c r="BQ110" s="19" t="s">
        <v>18</v>
      </c>
      <c r="BR110" s="27"/>
      <c r="BS110" s="27"/>
      <c r="BT110" s="27"/>
      <c r="BU110" s="27">
        <f t="shared" si="143"/>
        <v>0</v>
      </c>
      <c r="BV110" s="5">
        <f t="shared" si="144"/>
        <v>0</v>
      </c>
      <c r="BX110" s="19">
        <v>12</v>
      </c>
      <c r="BY110" s="19" t="s">
        <v>18</v>
      </c>
      <c r="BZ110" s="27"/>
      <c r="CA110" s="27"/>
      <c r="CB110" s="27"/>
      <c r="CC110" s="27">
        <f t="shared" si="145"/>
        <v>0</v>
      </c>
      <c r="CD110" s="5">
        <f t="shared" si="146"/>
        <v>0</v>
      </c>
      <c r="CF110" s="19">
        <v>12</v>
      </c>
      <c r="CG110" s="19" t="s">
        <v>18</v>
      </c>
      <c r="CH110" s="27"/>
      <c r="CI110" s="27"/>
      <c r="CJ110" s="27"/>
      <c r="CK110" s="27">
        <f t="shared" si="147"/>
        <v>0</v>
      </c>
      <c r="CL110" s="5">
        <f t="shared" si="148"/>
        <v>0</v>
      </c>
      <c r="CN110" s="19">
        <v>12</v>
      </c>
      <c r="CO110" s="19" t="s">
        <v>18</v>
      </c>
      <c r="CP110" s="27"/>
      <c r="CQ110" s="27"/>
      <c r="CR110" s="27"/>
      <c r="CS110" s="27">
        <f t="shared" si="149"/>
        <v>0</v>
      </c>
      <c r="CT110" s="5">
        <f t="shared" si="150"/>
        <v>0</v>
      </c>
    </row>
    <row r="111" spans="3:98">
      <c r="C111" s="19">
        <v>13</v>
      </c>
      <c r="D111" s="19" t="s">
        <v>52</v>
      </c>
      <c r="E111" s="27">
        <f t="shared" si="125"/>
        <v>190</v>
      </c>
      <c r="F111" s="27">
        <f t="shared" si="126"/>
        <v>232</v>
      </c>
      <c r="G111" s="27">
        <f t="shared" si="127"/>
        <v>-42</v>
      </c>
      <c r="H111" s="35">
        <f t="shared" si="128"/>
        <v>-0.36470588235294121</v>
      </c>
      <c r="I111" s="36">
        <f t="shared" si="129"/>
        <v>-0.18103448275862066</v>
      </c>
      <c r="J111" s="35">
        <f t="shared" si="123"/>
        <v>1</v>
      </c>
      <c r="L111" s="19">
        <v>13</v>
      </c>
      <c r="M111" s="19" t="s">
        <v>52</v>
      </c>
      <c r="N111" s="27">
        <v>8</v>
      </c>
      <c r="O111" s="27">
        <v>0</v>
      </c>
      <c r="P111" s="27">
        <v>4</v>
      </c>
      <c r="Q111" s="27">
        <f t="shared" si="151"/>
        <v>4</v>
      </c>
      <c r="R111" s="5">
        <f t="shared" si="130"/>
        <v>1</v>
      </c>
      <c r="T111" s="19">
        <v>13</v>
      </c>
      <c r="U111" s="19" t="s">
        <v>52</v>
      </c>
      <c r="V111" s="27">
        <v>54</v>
      </c>
      <c r="W111" s="27">
        <v>0</v>
      </c>
      <c r="X111" s="27">
        <v>85</v>
      </c>
      <c r="Y111" s="27">
        <f t="shared" si="131"/>
        <v>-31</v>
      </c>
      <c r="Z111" s="5">
        <f t="shared" si="132"/>
        <v>-0.36470588235294121</v>
      </c>
      <c r="AB111" s="19">
        <v>13</v>
      </c>
      <c r="AC111" s="19" t="s">
        <v>52</v>
      </c>
      <c r="AD111" s="27">
        <v>54</v>
      </c>
      <c r="AE111" s="27">
        <v>0</v>
      </c>
      <c r="AF111" s="27">
        <v>65</v>
      </c>
      <c r="AG111" s="27">
        <f t="shared" si="133"/>
        <v>-11</v>
      </c>
      <c r="AH111" s="5">
        <f t="shared" si="134"/>
        <v>-0.16923076923076918</v>
      </c>
      <c r="AJ111" s="19">
        <v>13</v>
      </c>
      <c r="AK111" s="19" t="s">
        <v>52</v>
      </c>
      <c r="AL111" s="27">
        <v>74</v>
      </c>
      <c r="AM111" s="27">
        <v>0</v>
      </c>
      <c r="AN111" s="27">
        <v>78</v>
      </c>
      <c r="AO111" s="27">
        <f t="shared" si="135"/>
        <v>-4</v>
      </c>
      <c r="AP111" s="5">
        <f t="shared" si="136"/>
        <v>-5.1282051282051322E-2</v>
      </c>
      <c r="AR111" s="19">
        <v>13</v>
      </c>
      <c r="AS111" s="19" t="s">
        <v>52</v>
      </c>
      <c r="AT111" s="27"/>
      <c r="AU111" s="27"/>
      <c r="AV111" s="27"/>
      <c r="AW111" s="27">
        <f t="shared" si="137"/>
        <v>0</v>
      </c>
      <c r="AX111" s="5">
        <f t="shared" si="138"/>
        <v>0</v>
      </c>
      <c r="AZ111" s="19">
        <v>13</v>
      </c>
      <c r="BA111" s="19" t="s">
        <v>52</v>
      </c>
      <c r="BB111" s="27"/>
      <c r="BC111" s="27"/>
      <c r="BD111" s="27"/>
      <c r="BE111" s="27">
        <f t="shared" si="139"/>
        <v>0</v>
      </c>
      <c r="BF111" s="5">
        <f t="shared" si="140"/>
        <v>0</v>
      </c>
      <c r="BH111" s="19">
        <v>13</v>
      </c>
      <c r="BI111" s="19" t="s">
        <v>52</v>
      </c>
      <c r="BJ111" s="27"/>
      <c r="BK111" s="27"/>
      <c r="BL111" s="27"/>
      <c r="BM111" s="27">
        <f t="shared" si="141"/>
        <v>0</v>
      </c>
      <c r="BN111" s="5">
        <f t="shared" si="142"/>
        <v>0</v>
      </c>
      <c r="BP111" s="19">
        <v>13</v>
      </c>
      <c r="BQ111" s="19" t="s">
        <v>52</v>
      </c>
      <c r="BR111" s="27"/>
      <c r="BS111" s="27"/>
      <c r="BT111" s="27"/>
      <c r="BU111" s="27">
        <f t="shared" si="143"/>
        <v>0</v>
      </c>
      <c r="BV111" s="5">
        <f t="shared" si="144"/>
        <v>0</v>
      </c>
      <c r="BX111" s="19">
        <v>13</v>
      </c>
      <c r="BY111" s="19" t="s">
        <v>52</v>
      </c>
      <c r="BZ111" s="27"/>
      <c r="CA111" s="27"/>
      <c r="CB111" s="27"/>
      <c r="CC111" s="27">
        <f t="shared" si="145"/>
        <v>0</v>
      </c>
      <c r="CD111" s="5">
        <f t="shared" si="146"/>
        <v>0</v>
      </c>
      <c r="CF111" s="19">
        <v>13</v>
      </c>
      <c r="CG111" s="19" t="s">
        <v>52</v>
      </c>
      <c r="CH111" s="27"/>
      <c r="CI111" s="27"/>
      <c r="CJ111" s="27"/>
      <c r="CK111" s="27">
        <f t="shared" si="147"/>
        <v>0</v>
      </c>
      <c r="CL111" s="5">
        <f t="shared" si="148"/>
        <v>0</v>
      </c>
      <c r="CN111" s="19">
        <v>13</v>
      </c>
      <c r="CO111" s="19" t="s">
        <v>52</v>
      </c>
      <c r="CP111" s="27"/>
      <c r="CQ111" s="27"/>
      <c r="CR111" s="27"/>
      <c r="CS111" s="27">
        <f t="shared" si="149"/>
        <v>0</v>
      </c>
      <c r="CT111" s="5">
        <f t="shared" si="150"/>
        <v>0</v>
      </c>
    </row>
    <row r="112" spans="3:98">
      <c r="C112" s="19">
        <v>14</v>
      </c>
      <c r="D112" s="19" t="s">
        <v>19</v>
      </c>
      <c r="E112" s="27">
        <f t="shared" si="125"/>
        <v>190</v>
      </c>
      <c r="F112" s="27">
        <f t="shared" si="126"/>
        <v>232</v>
      </c>
      <c r="G112" s="27">
        <f t="shared" si="127"/>
        <v>-42</v>
      </c>
      <c r="H112" s="35">
        <f t="shared" si="128"/>
        <v>-0.36470588235294121</v>
      </c>
      <c r="I112" s="36">
        <f t="shared" si="129"/>
        <v>-0.18103448275862066</v>
      </c>
      <c r="J112" s="35">
        <f t="shared" si="123"/>
        <v>1</v>
      </c>
      <c r="L112" s="19">
        <v>14</v>
      </c>
      <c r="M112" s="19" t="s">
        <v>19</v>
      </c>
      <c r="N112" s="27">
        <v>8</v>
      </c>
      <c r="O112" s="27">
        <v>120500</v>
      </c>
      <c r="P112" s="27">
        <v>4</v>
      </c>
      <c r="Q112" s="27">
        <f t="shared" si="151"/>
        <v>4</v>
      </c>
      <c r="R112" s="5">
        <f t="shared" si="130"/>
        <v>1</v>
      </c>
      <c r="T112" s="19">
        <v>14</v>
      </c>
      <c r="U112" s="19" t="s">
        <v>19</v>
      </c>
      <c r="V112" s="27">
        <v>54</v>
      </c>
      <c r="W112" s="27">
        <v>135800</v>
      </c>
      <c r="X112" s="27">
        <v>85</v>
      </c>
      <c r="Y112" s="27">
        <f t="shared" si="131"/>
        <v>-31</v>
      </c>
      <c r="Z112" s="5">
        <f t="shared" si="132"/>
        <v>-0.36470588235294121</v>
      </c>
      <c r="AB112" s="19">
        <v>14</v>
      </c>
      <c r="AC112" s="19" t="s">
        <v>19</v>
      </c>
      <c r="AD112" s="27">
        <v>54</v>
      </c>
      <c r="AE112" s="27">
        <v>200000</v>
      </c>
      <c r="AF112" s="27">
        <v>65</v>
      </c>
      <c r="AG112" s="27">
        <f t="shared" si="133"/>
        <v>-11</v>
      </c>
      <c r="AH112" s="5">
        <f t="shared" si="134"/>
        <v>-0.16923076923076918</v>
      </c>
      <c r="AJ112" s="19">
        <v>14</v>
      </c>
      <c r="AK112" s="19" t="s">
        <v>19</v>
      </c>
      <c r="AL112" s="27">
        <v>74</v>
      </c>
      <c r="AM112" s="27">
        <v>343624</v>
      </c>
      <c r="AN112" s="27">
        <v>78</v>
      </c>
      <c r="AO112" s="27">
        <f t="shared" si="135"/>
        <v>-4</v>
      </c>
      <c r="AP112" s="5">
        <f t="shared" si="136"/>
        <v>-5.1282051282051322E-2</v>
      </c>
      <c r="AR112" s="19">
        <v>14</v>
      </c>
      <c r="AS112" s="19" t="s">
        <v>19</v>
      </c>
      <c r="AT112" s="27"/>
      <c r="AU112" s="27"/>
      <c r="AV112" s="27"/>
      <c r="AW112" s="27">
        <f t="shared" si="137"/>
        <v>0</v>
      </c>
      <c r="AX112" s="5">
        <f t="shared" si="138"/>
        <v>0</v>
      </c>
      <c r="AZ112" s="19">
        <v>14</v>
      </c>
      <c r="BA112" s="19" t="s">
        <v>19</v>
      </c>
      <c r="BB112" s="27"/>
      <c r="BC112" s="27"/>
      <c r="BD112" s="27"/>
      <c r="BE112" s="27">
        <f t="shared" si="139"/>
        <v>0</v>
      </c>
      <c r="BF112" s="5">
        <f t="shared" si="140"/>
        <v>0</v>
      </c>
      <c r="BH112" s="19">
        <v>14</v>
      </c>
      <c r="BI112" s="19" t="s">
        <v>19</v>
      </c>
      <c r="BJ112" s="27"/>
      <c r="BK112" s="27"/>
      <c r="BL112" s="27"/>
      <c r="BM112" s="27">
        <f t="shared" si="141"/>
        <v>0</v>
      </c>
      <c r="BN112" s="5">
        <f t="shared" si="142"/>
        <v>0</v>
      </c>
      <c r="BP112" s="19">
        <v>14</v>
      </c>
      <c r="BQ112" s="19" t="s">
        <v>19</v>
      </c>
      <c r="BR112" s="27"/>
      <c r="BS112" s="27"/>
      <c r="BT112" s="27"/>
      <c r="BU112" s="27">
        <f t="shared" si="143"/>
        <v>0</v>
      </c>
      <c r="BV112" s="5">
        <f t="shared" si="144"/>
        <v>0</v>
      </c>
      <c r="BX112" s="19">
        <v>14</v>
      </c>
      <c r="BY112" s="19" t="s">
        <v>19</v>
      </c>
      <c r="BZ112" s="27"/>
      <c r="CA112" s="27"/>
      <c r="CB112" s="27"/>
      <c r="CC112" s="27">
        <f t="shared" si="145"/>
        <v>0</v>
      </c>
      <c r="CD112" s="5">
        <f t="shared" si="146"/>
        <v>0</v>
      </c>
      <c r="CF112" s="19">
        <v>14</v>
      </c>
      <c r="CG112" s="19" t="s">
        <v>19</v>
      </c>
      <c r="CH112" s="27"/>
      <c r="CI112" s="27"/>
      <c r="CJ112" s="27"/>
      <c r="CK112" s="27">
        <f t="shared" si="147"/>
        <v>0</v>
      </c>
      <c r="CL112" s="5">
        <f t="shared" si="148"/>
        <v>0</v>
      </c>
      <c r="CN112" s="19">
        <v>14</v>
      </c>
      <c r="CO112" s="19" t="s">
        <v>19</v>
      </c>
      <c r="CP112" s="27"/>
      <c r="CQ112" s="27"/>
      <c r="CR112" s="27"/>
      <c r="CS112" s="27">
        <f t="shared" si="149"/>
        <v>0</v>
      </c>
      <c r="CT112" s="5">
        <f t="shared" si="150"/>
        <v>0</v>
      </c>
    </row>
    <row r="113" spans="3:99">
      <c r="C113" s="19">
        <v>15</v>
      </c>
      <c r="D113" s="19" t="s">
        <v>51</v>
      </c>
      <c r="E113" s="27">
        <f t="shared" si="125"/>
        <v>190</v>
      </c>
      <c r="F113" s="27">
        <f t="shared" si="126"/>
        <v>232</v>
      </c>
      <c r="G113" s="27">
        <f t="shared" si="127"/>
        <v>-42</v>
      </c>
      <c r="H113" s="35">
        <f t="shared" si="128"/>
        <v>-0.36470588235294121</v>
      </c>
      <c r="I113" s="36">
        <f t="shared" si="129"/>
        <v>-0.18103448275862066</v>
      </c>
      <c r="J113" s="35">
        <f t="shared" si="123"/>
        <v>1</v>
      </c>
      <c r="L113" s="19">
        <v>15</v>
      </c>
      <c r="M113" s="19" t="s">
        <v>51</v>
      </c>
      <c r="N113" s="27">
        <v>8</v>
      </c>
      <c r="O113" s="27">
        <v>0</v>
      </c>
      <c r="P113" s="27">
        <v>4</v>
      </c>
      <c r="Q113" s="27">
        <f t="shared" si="151"/>
        <v>4</v>
      </c>
      <c r="R113" s="5">
        <f t="shared" si="130"/>
        <v>1</v>
      </c>
      <c r="T113" s="19">
        <v>15</v>
      </c>
      <c r="U113" s="19" t="s">
        <v>51</v>
      </c>
      <c r="V113" s="27">
        <v>54</v>
      </c>
      <c r="W113" s="27">
        <v>144138</v>
      </c>
      <c r="X113" s="27">
        <v>85</v>
      </c>
      <c r="Y113" s="27">
        <f t="shared" si="131"/>
        <v>-31</v>
      </c>
      <c r="Z113" s="5">
        <f t="shared" si="132"/>
        <v>-0.36470588235294121</v>
      </c>
      <c r="AB113" s="19">
        <v>15</v>
      </c>
      <c r="AC113" s="19" t="s">
        <v>51</v>
      </c>
      <c r="AD113" s="27">
        <v>54</v>
      </c>
      <c r="AE113" s="27">
        <v>0</v>
      </c>
      <c r="AF113" s="27">
        <v>65</v>
      </c>
      <c r="AG113" s="27">
        <f t="shared" si="133"/>
        <v>-11</v>
      </c>
      <c r="AH113" s="5">
        <f t="shared" si="134"/>
        <v>-0.16923076923076918</v>
      </c>
      <c r="AJ113" s="19">
        <v>15</v>
      </c>
      <c r="AK113" s="19" t="s">
        <v>51</v>
      </c>
      <c r="AL113" s="27">
        <v>74</v>
      </c>
      <c r="AM113" s="27">
        <v>0</v>
      </c>
      <c r="AN113" s="27">
        <v>78</v>
      </c>
      <c r="AO113" s="27">
        <f t="shared" si="135"/>
        <v>-4</v>
      </c>
      <c r="AP113" s="5">
        <f t="shared" si="136"/>
        <v>-5.1282051282051322E-2</v>
      </c>
      <c r="AR113" s="19">
        <v>15</v>
      </c>
      <c r="AS113" s="19" t="s">
        <v>51</v>
      </c>
      <c r="AT113" s="27"/>
      <c r="AU113" s="27"/>
      <c r="AV113" s="27"/>
      <c r="AW113" s="27">
        <f t="shared" si="137"/>
        <v>0</v>
      </c>
      <c r="AX113" s="5">
        <f t="shared" si="138"/>
        <v>0</v>
      </c>
      <c r="AZ113" s="19">
        <v>15</v>
      </c>
      <c r="BA113" s="19" t="s">
        <v>51</v>
      </c>
      <c r="BB113" s="27"/>
      <c r="BC113" s="27"/>
      <c r="BD113" s="27"/>
      <c r="BE113" s="27">
        <f t="shared" si="139"/>
        <v>0</v>
      </c>
      <c r="BF113" s="5">
        <f t="shared" si="140"/>
        <v>0</v>
      </c>
      <c r="BH113" s="19">
        <v>15</v>
      </c>
      <c r="BI113" s="19" t="s">
        <v>51</v>
      </c>
      <c r="BJ113" s="27"/>
      <c r="BK113" s="27"/>
      <c r="BL113" s="27"/>
      <c r="BM113" s="27">
        <f t="shared" si="141"/>
        <v>0</v>
      </c>
      <c r="BN113" s="5">
        <f t="shared" si="142"/>
        <v>0</v>
      </c>
      <c r="BP113" s="19">
        <v>15</v>
      </c>
      <c r="BQ113" s="19" t="s">
        <v>51</v>
      </c>
      <c r="BR113" s="27"/>
      <c r="BS113" s="27"/>
      <c r="BT113" s="27"/>
      <c r="BU113" s="27">
        <f t="shared" si="143"/>
        <v>0</v>
      </c>
      <c r="BV113" s="5">
        <f t="shared" si="144"/>
        <v>0</v>
      </c>
      <c r="BX113" s="19">
        <v>15</v>
      </c>
      <c r="BY113" s="19" t="s">
        <v>51</v>
      </c>
      <c r="BZ113" s="27"/>
      <c r="CA113" s="27"/>
      <c r="CB113" s="27"/>
      <c r="CC113" s="27">
        <f t="shared" si="145"/>
        <v>0</v>
      </c>
      <c r="CD113" s="5">
        <f t="shared" si="146"/>
        <v>0</v>
      </c>
      <c r="CF113" s="19">
        <v>15</v>
      </c>
      <c r="CG113" s="19" t="s">
        <v>51</v>
      </c>
      <c r="CH113" s="27"/>
      <c r="CI113" s="27"/>
      <c r="CJ113" s="27"/>
      <c r="CK113" s="27">
        <f t="shared" si="147"/>
        <v>0</v>
      </c>
      <c r="CL113" s="5">
        <f t="shared" si="148"/>
        <v>0</v>
      </c>
      <c r="CN113" s="19">
        <v>15</v>
      </c>
      <c r="CO113" s="19" t="s">
        <v>51</v>
      </c>
      <c r="CP113" s="27"/>
      <c r="CQ113" s="27"/>
      <c r="CR113" s="27"/>
      <c r="CS113" s="27">
        <f t="shared" si="149"/>
        <v>0</v>
      </c>
      <c r="CT113" s="5">
        <f t="shared" si="150"/>
        <v>0</v>
      </c>
    </row>
    <row r="114" spans="3:99">
      <c r="C114" s="19">
        <v>16</v>
      </c>
      <c r="D114" s="19" t="s">
        <v>20</v>
      </c>
      <c r="E114" s="27">
        <f t="shared" si="125"/>
        <v>190</v>
      </c>
      <c r="F114" s="27">
        <f t="shared" si="126"/>
        <v>232</v>
      </c>
      <c r="G114" s="27">
        <f t="shared" si="127"/>
        <v>-42</v>
      </c>
      <c r="H114" s="35">
        <f t="shared" si="128"/>
        <v>-0.36470588235294121</v>
      </c>
      <c r="I114" s="36">
        <f t="shared" si="129"/>
        <v>-0.18103448275862066</v>
      </c>
      <c r="J114" s="35">
        <f t="shared" si="123"/>
        <v>1</v>
      </c>
      <c r="L114" s="19">
        <v>16</v>
      </c>
      <c r="M114" s="19" t="s">
        <v>20</v>
      </c>
      <c r="N114" s="27">
        <v>8</v>
      </c>
      <c r="O114" s="27">
        <v>251000</v>
      </c>
      <c r="P114" s="27">
        <v>4</v>
      </c>
      <c r="Q114" s="27">
        <f t="shared" si="151"/>
        <v>4</v>
      </c>
      <c r="R114" s="5">
        <f t="shared" si="130"/>
        <v>1</v>
      </c>
      <c r="T114" s="19">
        <v>16</v>
      </c>
      <c r="U114" s="19" t="s">
        <v>20</v>
      </c>
      <c r="V114" s="27">
        <v>54</v>
      </c>
      <c r="W114" s="27">
        <v>313415</v>
      </c>
      <c r="X114" s="27">
        <v>85</v>
      </c>
      <c r="Y114" s="27">
        <f t="shared" si="131"/>
        <v>-31</v>
      </c>
      <c r="Z114" s="5">
        <f t="shared" si="132"/>
        <v>-0.36470588235294121</v>
      </c>
      <c r="AB114" s="19">
        <v>16</v>
      </c>
      <c r="AC114" s="19" t="s">
        <v>20</v>
      </c>
      <c r="AD114" s="27">
        <v>54</v>
      </c>
      <c r="AE114" s="27">
        <v>311750</v>
      </c>
      <c r="AF114" s="27">
        <v>65</v>
      </c>
      <c r="AG114" s="27">
        <f t="shared" si="133"/>
        <v>-11</v>
      </c>
      <c r="AH114" s="5">
        <f t="shared" si="134"/>
        <v>-0.16923076923076918</v>
      </c>
      <c r="AJ114" s="19">
        <v>16</v>
      </c>
      <c r="AK114" s="19" t="s">
        <v>20</v>
      </c>
      <c r="AL114" s="27">
        <v>74</v>
      </c>
      <c r="AM114" s="27">
        <v>566000</v>
      </c>
      <c r="AN114" s="27">
        <v>78</v>
      </c>
      <c r="AO114" s="27">
        <f t="shared" si="135"/>
        <v>-4</v>
      </c>
      <c r="AP114" s="5">
        <f t="shared" si="136"/>
        <v>-5.1282051282051322E-2</v>
      </c>
      <c r="AR114" s="19">
        <v>16</v>
      </c>
      <c r="AS114" s="19" t="s">
        <v>20</v>
      </c>
      <c r="AT114" s="27"/>
      <c r="AU114" s="27"/>
      <c r="AV114" s="27"/>
      <c r="AW114" s="27">
        <f t="shared" si="137"/>
        <v>0</v>
      </c>
      <c r="AX114" s="5">
        <f t="shared" si="138"/>
        <v>0</v>
      </c>
      <c r="AZ114" s="19">
        <v>16</v>
      </c>
      <c r="BA114" s="19" t="s">
        <v>20</v>
      </c>
      <c r="BB114" s="27"/>
      <c r="BC114" s="27"/>
      <c r="BD114" s="27"/>
      <c r="BE114" s="27">
        <f t="shared" si="139"/>
        <v>0</v>
      </c>
      <c r="BF114" s="5">
        <f t="shared" si="140"/>
        <v>0</v>
      </c>
      <c r="BH114" s="19">
        <v>16</v>
      </c>
      <c r="BI114" s="19" t="s">
        <v>20</v>
      </c>
      <c r="BJ114" s="27"/>
      <c r="BK114" s="27"/>
      <c r="BL114" s="27"/>
      <c r="BM114" s="27">
        <f t="shared" si="141"/>
        <v>0</v>
      </c>
      <c r="BN114" s="5">
        <f t="shared" si="142"/>
        <v>0</v>
      </c>
      <c r="BP114" s="19">
        <v>16</v>
      </c>
      <c r="BQ114" s="19" t="s">
        <v>20</v>
      </c>
      <c r="BR114" s="27"/>
      <c r="BS114" s="27"/>
      <c r="BT114" s="27"/>
      <c r="BU114" s="27">
        <f t="shared" si="143"/>
        <v>0</v>
      </c>
      <c r="BV114" s="5">
        <f t="shared" si="144"/>
        <v>0</v>
      </c>
      <c r="BX114" s="19">
        <v>16</v>
      </c>
      <c r="BY114" s="19" t="s">
        <v>20</v>
      </c>
      <c r="BZ114" s="27"/>
      <c r="CA114" s="27"/>
      <c r="CB114" s="27"/>
      <c r="CC114" s="27">
        <f t="shared" si="145"/>
        <v>0</v>
      </c>
      <c r="CD114" s="5">
        <f t="shared" si="146"/>
        <v>0</v>
      </c>
      <c r="CF114" s="19">
        <v>16</v>
      </c>
      <c r="CG114" s="19" t="s">
        <v>20</v>
      </c>
      <c r="CH114" s="27"/>
      <c r="CI114" s="27"/>
      <c r="CJ114" s="27"/>
      <c r="CK114" s="27">
        <f t="shared" si="147"/>
        <v>0</v>
      </c>
      <c r="CL114" s="5">
        <f t="shared" si="148"/>
        <v>0</v>
      </c>
      <c r="CN114" s="19">
        <v>16</v>
      </c>
      <c r="CO114" s="19" t="s">
        <v>20</v>
      </c>
      <c r="CP114" s="27"/>
      <c r="CQ114" s="27"/>
      <c r="CR114" s="27"/>
      <c r="CS114" s="27">
        <f t="shared" si="149"/>
        <v>0</v>
      </c>
      <c r="CT114" s="5">
        <f t="shared" si="150"/>
        <v>0</v>
      </c>
    </row>
    <row r="115" spans="3:99">
      <c r="C115" s="19">
        <v>17</v>
      </c>
      <c r="D115" s="19" t="s">
        <v>37</v>
      </c>
      <c r="E115" s="27">
        <f t="shared" si="125"/>
        <v>190</v>
      </c>
      <c r="F115" s="27">
        <f t="shared" si="126"/>
        <v>232</v>
      </c>
      <c r="G115" s="27">
        <f t="shared" si="127"/>
        <v>-42</v>
      </c>
      <c r="H115" s="35">
        <f t="shared" si="128"/>
        <v>-0.36470588235294121</v>
      </c>
      <c r="I115" s="36">
        <f t="shared" si="129"/>
        <v>-0.18103448275862066</v>
      </c>
      <c r="J115" s="35">
        <f t="shared" si="123"/>
        <v>1</v>
      </c>
      <c r="L115" s="19">
        <v>17</v>
      </c>
      <c r="M115" s="19" t="s">
        <v>21</v>
      </c>
      <c r="N115" s="27">
        <v>8</v>
      </c>
      <c r="O115" s="27">
        <v>143000</v>
      </c>
      <c r="P115" s="27">
        <v>4</v>
      </c>
      <c r="Q115" s="27">
        <f t="shared" si="151"/>
        <v>4</v>
      </c>
      <c r="R115" s="5">
        <f t="shared" si="130"/>
        <v>1</v>
      </c>
      <c r="T115" s="19">
        <v>17</v>
      </c>
      <c r="U115" s="19" t="s">
        <v>21</v>
      </c>
      <c r="V115" s="27">
        <v>54</v>
      </c>
      <c r="W115" s="27">
        <v>122088</v>
      </c>
      <c r="X115" s="27">
        <v>85</v>
      </c>
      <c r="Y115" s="27">
        <f t="shared" si="131"/>
        <v>-31</v>
      </c>
      <c r="Z115" s="5">
        <f t="shared" si="132"/>
        <v>-0.36470588235294121</v>
      </c>
      <c r="AB115" s="19">
        <v>17</v>
      </c>
      <c r="AC115" s="19" t="s">
        <v>21</v>
      </c>
      <c r="AD115" s="27">
        <v>54</v>
      </c>
      <c r="AE115" s="27">
        <v>233000</v>
      </c>
      <c r="AF115" s="27">
        <v>65</v>
      </c>
      <c r="AG115" s="27">
        <f t="shared" si="133"/>
        <v>-11</v>
      </c>
      <c r="AH115" s="5">
        <f t="shared" si="134"/>
        <v>-0.16923076923076918</v>
      </c>
      <c r="AJ115" s="19">
        <v>17</v>
      </c>
      <c r="AK115" s="19" t="s">
        <v>21</v>
      </c>
      <c r="AL115" s="27">
        <v>74</v>
      </c>
      <c r="AM115" s="27">
        <v>560000</v>
      </c>
      <c r="AN115" s="27">
        <v>78</v>
      </c>
      <c r="AO115" s="27">
        <f t="shared" si="135"/>
        <v>-4</v>
      </c>
      <c r="AP115" s="5">
        <f t="shared" si="136"/>
        <v>-5.1282051282051322E-2</v>
      </c>
      <c r="AR115" s="19">
        <v>17</v>
      </c>
      <c r="AS115" s="19" t="s">
        <v>21</v>
      </c>
      <c r="AT115" s="27"/>
      <c r="AU115" s="27"/>
      <c r="AV115" s="27"/>
      <c r="AW115" s="27">
        <f t="shared" si="137"/>
        <v>0</v>
      </c>
      <c r="AX115" s="5">
        <f t="shared" si="138"/>
        <v>0</v>
      </c>
      <c r="AZ115" s="19">
        <v>17</v>
      </c>
      <c r="BA115" s="19" t="s">
        <v>21</v>
      </c>
      <c r="BB115" s="27"/>
      <c r="BC115" s="27"/>
      <c r="BD115" s="27"/>
      <c r="BE115" s="27">
        <f t="shared" si="139"/>
        <v>0</v>
      </c>
      <c r="BF115" s="5">
        <f t="shared" si="140"/>
        <v>0</v>
      </c>
      <c r="BH115" s="19">
        <v>17</v>
      </c>
      <c r="BI115" s="19" t="s">
        <v>21</v>
      </c>
      <c r="BJ115" s="27"/>
      <c r="BK115" s="27"/>
      <c r="BL115" s="27"/>
      <c r="BM115" s="27">
        <f t="shared" si="141"/>
        <v>0</v>
      </c>
      <c r="BN115" s="5">
        <f t="shared" si="142"/>
        <v>0</v>
      </c>
      <c r="BP115" s="19">
        <v>17</v>
      </c>
      <c r="BQ115" s="19" t="s">
        <v>21</v>
      </c>
      <c r="BR115" s="27"/>
      <c r="BS115" s="27"/>
      <c r="BT115" s="27"/>
      <c r="BU115" s="27">
        <f t="shared" si="143"/>
        <v>0</v>
      </c>
      <c r="BV115" s="5">
        <f t="shared" si="144"/>
        <v>0</v>
      </c>
      <c r="BX115" s="19">
        <v>17</v>
      </c>
      <c r="BY115" s="19" t="s">
        <v>21</v>
      </c>
      <c r="BZ115" s="27"/>
      <c r="CA115" s="27"/>
      <c r="CB115" s="27"/>
      <c r="CC115" s="27">
        <f t="shared" si="145"/>
        <v>0</v>
      </c>
      <c r="CD115" s="5">
        <f t="shared" si="146"/>
        <v>0</v>
      </c>
      <c r="CF115" s="19">
        <v>17</v>
      </c>
      <c r="CG115" s="19" t="s">
        <v>21</v>
      </c>
      <c r="CH115" s="27"/>
      <c r="CI115" s="27"/>
      <c r="CJ115" s="27"/>
      <c r="CK115" s="27">
        <f t="shared" si="147"/>
        <v>0</v>
      </c>
      <c r="CL115" s="5">
        <f t="shared" si="148"/>
        <v>0</v>
      </c>
      <c r="CN115" s="19">
        <v>17</v>
      </c>
      <c r="CO115" s="19" t="s">
        <v>21</v>
      </c>
      <c r="CP115" s="27"/>
      <c r="CQ115" s="27"/>
      <c r="CR115" s="27"/>
      <c r="CS115" s="27">
        <f t="shared" si="149"/>
        <v>0</v>
      </c>
      <c r="CT115" s="5">
        <f t="shared" si="150"/>
        <v>0</v>
      </c>
    </row>
    <row r="116" spans="3:99">
      <c r="C116" s="19">
        <v>18</v>
      </c>
      <c r="D116" s="19" t="s">
        <v>22</v>
      </c>
      <c r="E116" s="27">
        <f t="shared" si="125"/>
        <v>190</v>
      </c>
      <c r="F116" s="27">
        <f t="shared" si="126"/>
        <v>232</v>
      </c>
      <c r="G116" s="27">
        <f t="shared" si="127"/>
        <v>-42</v>
      </c>
      <c r="H116" s="35">
        <f t="shared" si="128"/>
        <v>-0.36470588235294121</v>
      </c>
      <c r="I116" s="36">
        <f t="shared" si="129"/>
        <v>-0.18103448275862066</v>
      </c>
      <c r="J116" s="35">
        <f t="shared" si="123"/>
        <v>1</v>
      </c>
      <c r="L116" s="19">
        <v>18</v>
      </c>
      <c r="M116" s="19" t="s">
        <v>22</v>
      </c>
      <c r="N116" s="27">
        <v>8</v>
      </c>
      <c r="O116" s="27">
        <v>14500</v>
      </c>
      <c r="P116" s="27">
        <v>4</v>
      </c>
      <c r="Q116" s="27">
        <f t="shared" si="151"/>
        <v>4</v>
      </c>
      <c r="R116" s="5">
        <f t="shared" si="130"/>
        <v>1</v>
      </c>
      <c r="T116" s="19">
        <v>18</v>
      </c>
      <c r="U116" s="19" t="s">
        <v>22</v>
      </c>
      <c r="V116" s="27">
        <v>54</v>
      </c>
      <c r="W116" s="27">
        <v>0</v>
      </c>
      <c r="X116" s="27">
        <v>85</v>
      </c>
      <c r="Y116" s="27">
        <f t="shared" si="131"/>
        <v>-31</v>
      </c>
      <c r="Z116" s="5">
        <f t="shared" si="132"/>
        <v>-0.36470588235294121</v>
      </c>
      <c r="AB116" s="19">
        <v>18</v>
      </c>
      <c r="AC116" s="19" t="s">
        <v>22</v>
      </c>
      <c r="AD116" s="27">
        <v>54</v>
      </c>
      <c r="AE116" s="27">
        <v>2424</v>
      </c>
      <c r="AF116" s="27">
        <v>65</v>
      </c>
      <c r="AG116" s="27">
        <f t="shared" si="133"/>
        <v>-11</v>
      </c>
      <c r="AH116" s="5">
        <f t="shared" si="134"/>
        <v>-0.16923076923076918</v>
      </c>
      <c r="AJ116" s="19">
        <v>18</v>
      </c>
      <c r="AK116" s="19" t="s">
        <v>22</v>
      </c>
      <c r="AL116" s="27">
        <v>74</v>
      </c>
      <c r="AM116" s="27">
        <v>14443</v>
      </c>
      <c r="AN116" s="27">
        <v>78</v>
      </c>
      <c r="AO116" s="27">
        <f t="shared" si="135"/>
        <v>-4</v>
      </c>
      <c r="AP116" s="5">
        <f t="shared" si="136"/>
        <v>-5.1282051282051322E-2</v>
      </c>
      <c r="AR116" s="19">
        <v>18</v>
      </c>
      <c r="AS116" s="19" t="s">
        <v>22</v>
      </c>
      <c r="AT116" s="27"/>
      <c r="AU116" s="27"/>
      <c r="AV116" s="27"/>
      <c r="AW116" s="27">
        <f t="shared" si="137"/>
        <v>0</v>
      </c>
      <c r="AX116" s="5">
        <f t="shared" si="138"/>
        <v>0</v>
      </c>
      <c r="AZ116" s="19">
        <v>18</v>
      </c>
      <c r="BA116" s="19" t="s">
        <v>22</v>
      </c>
      <c r="BB116" s="27"/>
      <c r="BC116" s="27"/>
      <c r="BD116" s="27"/>
      <c r="BE116" s="27">
        <f t="shared" si="139"/>
        <v>0</v>
      </c>
      <c r="BF116" s="5">
        <f t="shared" si="140"/>
        <v>0</v>
      </c>
      <c r="BH116" s="19">
        <v>18</v>
      </c>
      <c r="BI116" s="19" t="s">
        <v>22</v>
      </c>
      <c r="BJ116" s="27"/>
      <c r="BK116" s="27"/>
      <c r="BL116" s="27"/>
      <c r="BM116" s="27">
        <f t="shared" si="141"/>
        <v>0</v>
      </c>
      <c r="BN116" s="5">
        <f t="shared" si="142"/>
        <v>0</v>
      </c>
      <c r="BP116" s="19">
        <v>18</v>
      </c>
      <c r="BQ116" s="19" t="s">
        <v>22</v>
      </c>
      <c r="BR116" s="27"/>
      <c r="BS116" s="27"/>
      <c r="BT116" s="27"/>
      <c r="BU116" s="27">
        <f t="shared" si="143"/>
        <v>0</v>
      </c>
      <c r="BV116" s="5">
        <f t="shared" si="144"/>
        <v>0</v>
      </c>
      <c r="BX116" s="19">
        <v>18</v>
      </c>
      <c r="BY116" s="19" t="s">
        <v>22</v>
      </c>
      <c r="BZ116" s="27"/>
      <c r="CA116" s="27"/>
      <c r="CB116" s="27"/>
      <c r="CC116" s="27">
        <f t="shared" si="145"/>
        <v>0</v>
      </c>
      <c r="CD116" s="5">
        <f t="shared" si="146"/>
        <v>0</v>
      </c>
      <c r="CF116" s="19">
        <v>18</v>
      </c>
      <c r="CG116" s="19" t="s">
        <v>22</v>
      </c>
      <c r="CH116" s="27"/>
      <c r="CI116" s="27"/>
      <c r="CJ116" s="27"/>
      <c r="CK116" s="27">
        <f t="shared" si="147"/>
        <v>0</v>
      </c>
      <c r="CL116" s="5">
        <f t="shared" si="148"/>
        <v>0</v>
      </c>
      <c r="CN116" s="19">
        <v>18</v>
      </c>
      <c r="CO116" s="19" t="s">
        <v>22</v>
      </c>
      <c r="CP116" s="27"/>
      <c r="CQ116" s="27"/>
      <c r="CR116" s="27"/>
      <c r="CS116" s="27">
        <f t="shared" si="149"/>
        <v>0</v>
      </c>
      <c r="CT116" s="5">
        <f t="shared" si="150"/>
        <v>0</v>
      </c>
    </row>
    <row r="117" spans="3:99">
      <c r="C117" s="19">
        <v>19</v>
      </c>
      <c r="D117" s="19" t="s">
        <v>23</v>
      </c>
      <c r="E117" s="27">
        <f t="shared" si="125"/>
        <v>190</v>
      </c>
      <c r="F117" s="27">
        <f t="shared" si="126"/>
        <v>232</v>
      </c>
      <c r="G117" s="27">
        <f t="shared" si="127"/>
        <v>-42</v>
      </c>
      <c r="H117" s="35">
        <f t="shared" si="128"/>
        <v>-0.36470588235294121</v>
      </c>
      <c r="I117" s="36">
        <f t="shared" si="129"/>
        <v>-0.18103448275862066</v>
      </c>
      <c r="J117" s="35">
        <f t="shared" si="123"/>
        <v>1</v>
      </c>
      <c r="L117" s="19">
        <v>19</v>
      </c>
      <c r="M117" s="19" t="s">
        <v>23</v>
      </c>
      <c r="N117" s="27">
        <v>8</v>
      </c>
      <c r="O117" s="27">
        <v>74900</v>
      </c>
      <c r="P117" s="27">
        <v>4</v>
      </c>
      <c r="Q117" s="27">
        <f t="shared" si="151"/>
        <v>4</v>
      </c>
      <c r="R117" s="5">
        <f t="shared" si="130"/>
        <v>1</v>
      </c>
      <c r="T117" s="19">
        <v>19</v>
      </c>
      <c r="U117" s="19" t="s">
        <v>23</v>
      </c>
      <c r="V117" s="27">
        <v>54</v>
      </c>
      <c r="W117" s="27">
        <v>127925</v>
      </c>
      <c r="X117" s="27">
        <v>85</v>
      </c>
      <c r="Y117" s="27">
        <f t="shared" si="131"/>
        <v>-31</v>
      </c>
      <c r="Z117" s="5">
        <f t="shared" si="132"/>
        <v>-0.36470588235294121</v>
      </c>
      <c r="AB117" s="19">
        <v>19</v>
      </c>
      <c r="AC117" s="19" t="s">
        <v>23</v>
      </c>
      <c r="AD117" s="27">
        <v>54</v>
      </c>
      <c r="AE117" s="27">
        <v>69812</v>
      </c>
      <c r="AF117" s="27">
        <v>65</v>
      </c>
      <c r="AG117" s="27">
        <f t="shared" si="133"/>
        <v>-11</v>
      </c>
      <c r="AH117" s="5">
        <f t="shared" si="134"/>
        <v>-0.16923076923076918</v>
      </c>
      <c r="AJ117" s="19">
        <v>19</v>
      </c>
      <c r="AK117" s="19" t="s">
        <v>23</v>
      </c>
      <c r="AL117" s="27">
        <v>74</v>
      </c>
      <c r="AM117" s="27">
        <v>66427</v>
      </c>
      <c r="AN117" s="27">
        <v>78</v>
      </c>
      <c r="AO117" s="27">
        <f t="shared" si="135"/>
        <v>-4</v>
      </c>
      <c r="AP117" s="5">
        <f t="shared" si="136"/>
        <v>-5.1282051282051322E-2</v>
      </c>
      <c r="AR117" s="19">
        <v>19</v>
      </c>
      <c r="AS117" s="19" t="s">
        <v>23</v>
      </c>
      <c r="AT117" s="27"/>
      <c r="AU117" s="27"/>
      <c r="AV117" s="27"/>
      <c r="AW117" s="27">
        <f t="shared" si="137"/>
        <v>0</v>
      </c>
      <c r="AX117" s="5">
        <f t="shared" si="138"/>
        <v>0</v>
      </c>
      <c r="AZ117" s="19">
        <v>19</v>
      </c>
      <c r="BA117" s="19" t="s">
        <v>23</v>
      </c>
      <c r="BB117" s="27"/>
      <c r="BC117" s="27"/>
      <c r="BD117" s="27"/>
      <c r="BE117" s="27">
        <f t="shared" si="139"/>
        <v>0</v>
      </c>
      <c r="BF117" s="5">
        <f t="shared" si="140"/>
        <v>0</v>
      </c>
      <c r="BH117" s="19">
        <v>19</v>
      </c>
      <c r="BI117" s="19" t="s">
        <v>23</v>
      </c>
      <c r="BJ117" s="27"/>
      <c r="BK117" s="27"/>
      <c r="BL117" s="27"/>
      <c r="BM117" s="27">
        <f t="shared" si="141"/>
        <v>0</v>
      </c>
      <c r="BN117" s="5">
        <f t="shared" si="142"/>
        <v>0</v>
      </c>
      <c r="BP117" s="19">
        <v>19</v>
      </c>
      <c r="BQ117" s="19" t="s">
        <v>23</v>
      </c>
      <c r="BR117" s="27"/>
      <c r="BS117" s="27"/>
      <c r="BT117" s="27"/>
      <c r="BU117" s="27">
        <f t="shared" si="143"/>
        <v>0</v>
      </c>
      <c r="BV117" s="5">
        <f t="shared" si="144"/>
        <v>0</v>
      </c>
      <c r="BX117" s="19">
        <v>19</v>
      </c>
      <c r="BY117" s="19" t="s">
        <v>23</v>
      </c>
      <c r="BZ117" s="27"/>
      <c r="CA117" s="27"/>
      <c r="CB117" s="27"/>
      <c r="CC117" s="27">
        <f t="shared" si="145"/>
        <v>0</v>
      </c>
      <c r="CD117" s="5">
        <f t="shared" si="146"/>
        <v>0</v>
      </c>
      <c r="CF117" s="19">
        <v>19</v>
      </c>
      <c r="CG117" s="19" t="s">
        <v>23</v>
      </c>
      <c r="CH117" s="27"/>
      <c r="CI117" s="27"/>
      <c r="CJ117" s="27"/>
      <c r="CK117" s="27">
        <f t="shared" si="147"/>
        <v>0</v>
      </c>
      <c r="CL117" s="5">
        <f t="shared" si="148"/>
        <v>0</v>
      </c>
      <c r="CN117" s="19">
        <v>19</v>
      </c>
      <c r="CO117" s="19" t="s">
        <v>23</v>
      </c>
      <c r="CP117" s="27"/>
      <c r="CQ117" s="27"/>
      <c r="CR117" s="27"/>
      <c r="CS117" s="27">
        <f t="shared" si="149"/>
        <v>0</v>
      </c>
      <c r="CT117" s="5">
        <f t="shared" si="150"/>
        <v>0</v>
      </c>
    </row>
    <row r="118" spans="3:99" ht="15" customHeight="1">
      <c r="C118" s="19">
        <v>20</v>
      </c>
      <c r="D118" s="19" t="s">
        <v>24</v>
      </c>
      <c r="E118" s="27">
        <f t="shared" si="125"/>
        <v>190</v>
      </c>
      <c r="F118" s="27">
        <f t="shared" si="126"/>
        <v>232</v>
      </c>
      <c r="G118" s="27">
        <f t="shared" si="127"/>
        <v>-42</v>
      </c>
      <c r="H118" s="35">
        <f t="shared" si="128"/>
        <v>-0.36470588235294121</v>
      </c>
      <c r="I118" s="36">
        <f t="shared" si="129"/>
        <v>-0.18103448275862066</v>
      </c>
      <c r="J118" s="35">
        <f t="shared" si="123"/>
        <v>1</v>
      </c>
      <c r="L118" s="19">
        <v>20</v>
      </c>
      <c r="M118" s="19" t="s">
        <v>24</v>
      </c>
      <c r="N118" s="27">
        <v>8</v>
      </c>
      <c r="O118" s="27">
        <v>45851</v>
      </c>
      <c r="P118" s="27">
        <v>4</v>
      </c>
      <c r="Q118" s="27">
        <f t="shared" si="151"/>
        <v>4</v>
      </c>
      <c r="R118" s="5">
        <f t="shared" si="130"/>
        <v>1</v>
      </c>
      <c r="T118" s="19">
        <v>20</v>
      </c>
      <c r="U118" s="19" t="s">
        <v>24</v>
      </c>
      <c r="V118" s="27">
        <v>54</v>
      </c>
      <c r="W118" s="27">
        <v>6670</v>
      </c>
      <c r="X118" s="27">
        <v>85</v>
      </c>
      <c r="Y118" s="27">
        <f t="shared" si="131"/>
        <v>-31</v>
      </c>
      <c r="Z118" s="5">
        <f t="shared" si="132"/>
        <v>-0.36470588235294121</v>
      </c>
      <c r="AB118" s="19">
        <v>20</v>
      </c>
      <c r="AC118" s="19" t="s">
        <v>24</v>
      </c>
      <c r="AD118" s="27">
        <v>54</v>
      </c>
      <c r="AE118" s="27">
        <v>111000</v>
      </c>
      <c r="AF118" s="27">
        <v>65</v>
      </c>
      <c r="AG118" s="27">
        <f t="shared" si="133"/>
        <v>-11</v>
      </c>
      <c r="AH118" s="5">
        <f t="shared" si="134"/>
        <v>-0.16923076923076918</v>
      </c>
      <c r="AJ118" s="19">
        <v>20</v>
      </c>
      <c r="AK118" s="19" t="s">
        <v>24</v>
      </c>
      <c r="AL118" s="27">
        <v>74</v>
      </c>
      <c r="AM118" s="27">
        <v>254000</v>
      </c>
      <c r="AN118" s="27">
        <v>78</v>
      </c>
      <c r="AO118" s="27">
        <f t="shared" si="135"/>
        <v>-4</v>
      </c>
      <c r="AP118" s="5">
        <f t="shared" si="136"/>
        <v>-5.1282051282051322E-2</v>
      </c>
      <c r="AR118" s="19">
        <v>20</v>
      </c>
      <c r="AS118" s="19" t="s">
        <v>24</v>
      </c>
      <c r="AT118" s="27"/>
      <c r="AU118" s="27"/>
      <c r="AV118" s="27"/>
      <c r="AW118" s="27">
        <f t="shared" si="137"/>
        <v>0</v>
      </c>
      <c r="AX118" s="5">
        <f t="shared" si="138"/>
        <v>0</v>
      </c>
      <c r="AZ118" s="19">
        <v>20</v>
      </c>
      <c r="BA118" s="19" t="s">
        <v>24</v>
      </c>
      <c r="BB118" s="27"/>
      <c r="BC118" s="27"/>
      <c r="BD118" s="27"/>
      <c r="BE118" s="27">
        <f t="shared" si="139"/>
        <v>0</v>
      </c>
      <c r="BF118" s="5">
        <f t="shared" si="140"/>
        <v>0</v>
      </c>
      <c r="BH118" s="19">
        <v>20</v>
      </c>
      <c r="BI118" s="19" t="s">
        <v>24</v>
      </c>
      <c r="BJ118" s="27"/>
      <c r="BK118" s="27"/>
      <c r="BL118" s="27"/>
      <c r="BM118" s="27">
        <f t="shared" si="141"/>
        <v>0</v>
      </c>
      <c r="BN118" s="5">
        <f t="shared" si="142"/>
        <v>0</v>
      </c>
      <c r="BP118" s="19">
        <v>20</v>
      </c>
      <c r="BQ118" s="19" t="s">
        <v>24</v>
      </c>
      <c r="BR118" s="27"/>
      <c r="BS118" s="27"/>
      <c r="BT118" s="27"/>
      <c r="BU118" s="27">
        <f t="shared" si="143"/>
        <v>0</v>
      </c>
      <c r="BV118" s="5">
        <f t="shared" si="144"/>
        <v>0</v>
      </c>
      <c r="BX118" s="19">
        <v>20</v>
      </c>
      <c r="BY118" s="19" t="s">
        <v>24</v>
      </c>
      <c r="BZ118" s="27"/>
      <c r="CA118" s="27"/>
      <c r="CB118" s="27"/>
      <c r="CC118" s="27">
        <f t="shared" si="145"/>
        <v>0</v>
      </c>
      <c r="CD118" s="5">
        <f t="shared" si="146"/>
        <v>0</v>
      </c>
      <c r="CF118" s="19">
        <v>20</v>
      </c>
      <c r="CG118" s="19" t="s">
        <v>24</v>
      </c>
      <c r="CH118" s="27"/>
      <c r="CI118" s="27"/>
      <c r="CJ118" s="27"/>
      <c r="CK118" s="27">
        <f t="shared" si="147"/>
        <v>0</v>
      </c>
      <c r="CL118" s="5">
        <f t="shared" si="148"/>
        <v>0</v>
      </c>
      <c r="CN118" s="19">
        <v>20</v>
      </c>
      <c r="CO118" s="19" t="s">
        <v>24</v>
      </c>
      <c r="CP118" s="27"/>
      <c r="CQ118" s="27"/>
      <c r="CR118" s="27"/>
      <c r="CS118" s="27">
        <f t="shared" si="149"/>
        <v>0</v>
      </c>
      <c r="CT118" s="5">
        <f t="shared" si="150"/>
        <v>0</v>
      </c>
    </row>
    <row r="119" spans="3:99" ht="15" customHeight="1">
      <c r="C119" s="19">
        <v>21</v>
      </c>
      <c r="D119" s="19" t="s">
        <v>25</v>
      </c>
      <c r="E119" s="27">
        <f t="shared" si="125"/>
        <v>190</v>
      </c>
      <c r="F119" s="27">
        <f t="shared" si="126"/>
        <v>232</v>
      </c>
      <c r="G119" s="27">
        <f t="shared" si="127"/>
        <v>-42</v>
      </c>
      <c r="H119" s="35">
        <f t="shared" si="128"/>
        <v>-0.36470588235294121</v>
      </c>
      <c r="I119" s="36">
        <f t="shared" si="129"/>
        <v>-0.18103448275862066</v>
      </c>
      <c r="J119" s="35">
        <f t="shared" si="123"/>
        <v>1</v>
      </c>
      <c r="L119" s="19">
        <v>21</v>
      </c>
      <c r="M119" s="19" t="s">
        <v>25</v>
      </c>
      <c r="N119" s="27">
        <v>8</v>
      </c>
      <c r="O119" s="27">
        <v>124149</v>
      </c>
      <c r="P119" s="27">
        <v>4</v>
      </c>
      <c r="Q119" s="27">
        <f t="shared" si="151"/>
        <v>4</v>
      </c>
      <c r="R119" s="5">
        <f t="shared" si="130"/>
        <v>1</v>
      </c>
      <c r="T119" s="19">
        <v>21</v>
      </c>
      <c r="U119" s="19" t="s">
        <v>25</v>
      </c>
      <c r="V119" s="27">
        <v>54</v>
      </c>
      <c r="W119" s="27">
        <v>186319</v>
      </c>
      <c r="X119" s="27">
        <v>85</v>
      </c>
      <c r="Y119" s="27">
        <f t="shared" si="131"/>
        <v>-31</v>
      </c>
      <c r="Z119" s="5">
        <f t="shared" si="132"/>
        <v>-0.36470588235294121</v>
      </c>
      <c r="AB119" s="19">
        <v>21</v>
      </c>
      <c r="AC119" s="19" t="s">
        <v>25</v>
      </c>
      <c r="AD119" s="27">
        <v>54</v>
      </c>
      <c r="AE119" s="27">
        <v>275804</v>
      </c>
      <c r="AF119" s="27">
        <v>65</v>
      </c>
      <c r="AG119" s="27">
        <f t="shared" si="133"/>
        <v>-11</v>
      </c>
      <c r="AH119" s="5">
        <f t="shared" si="134"/>
        <v>-0.16923076923076918</v>
      </c>
      <c r="AJ119" s="19">
        <v>21</v>
      </c>
      <c r="AK119" s="19" t="s">
        <v>25</v>
      </c>
      <c r="AL119" s="27">
        <v>74</v>
      </c>
      <c r="AM119" s="27">
        <v>435000</v>
      </c>
      <c r="AN119" s="27">
        <v>78</v>
      </c>
      <c r="AO119" s="27">
        <f t="shared" si="135"/>
        <v>-4</v>
      </c>
      <c r="AP119" s="5">
        <f t="shared" si="136"/>
        <v>-5.1282051282051322E-2</v>
      </c>
      <c r="AR119" s="19">
        <v>21</v>
      </c>
      <c r="AS119" s="19" t="s">
        <v>25</v>
      </c>
      <c r="AT119" s="27"/>
      <c r="AU119" s="27"/>
      <c r="AV119" s="27"/>
      <c r="AW119" s="27">
        <f t="shared" si="137"/>
        <v>0</v>
      </c>
      <c r="AX119" s="5">
        <f t="shared" si="138"/>
        <v>0</v>
      </c>
      <c r="AZ119" s="19">
        <v>21</v>
      </c>
      <c r="BA119" s="19" t="s">
        <v>25</v>
      </c>
      <c r="BB119" s="27"/>
      <c r="BC119" s="27"/>
      <c r="BD119" s="27"/>
      <c r="BE119" s="27">
        <f t="shared" si="139"/>
        <v>0</v>
      </c>
      <c r="BF119" s="5">
        <f t="shared" si="140"/>
        <v>0</v>
      </c>
      <c r="BH119" s="19">
        <v>21</v>
      </c>
      <c r="BI119" s="19" t="s">
        <v>25</v>
      </c>
      <c r="BJ119" s="27"/>
      <c r="BK119" s="27"/>
      <c r="BL119" s="27"/>
      <c r="BM119" s="27">
        <f t="shared" si="141"/>
        <v>0</v>
      </c>
      <c r="BN119" s="5">
        <f t="shared" si="142"/>
        <v>0</v>
      </c>
      <c r="BP119" s="19">
        <v>21</v>
      </c>
      <c r="BQ119" s="19" t="s">
        <v>25</v>
      </c>
      <c r="BR119" s="27"/>
      <c r="BS119" s="27"/>
      <c r="BT119" s="27"/>
      <c r="BU119" s="27">
        <f t="shared" si="143"/>
        <v>0</v>
      </c>
      <c r="BV119" s="5">
        <f t="shared" si="144"/>
        <v>0</v>
      </c>
      <c r="BX119" s="19">
        <v>21</v>
      </c>
      <c r="BY119" s="19" t="s">
        <v>25</v>
      </c>
      <c r="BZ119" s="27"/>
      <c r="CA119" s="27"/>
      <c r="CB119" s="27"/>
      <c r="CC119" s="27">
        <f t="shared" si="145"/>
        <v>0</v>
      </c>
      <c r="CD119" s="5">
        <f t="shared" si="146"/>
        <v>0</v>
      </c>
      <c r="CF119" s="19">
        <v>21</v>
      </c>
      <c r="CG119" s="19" t="s">
        <v>25</v>
      </c>
      <c r="CH119" s="27"/>
      <c r="CI119" s="27"/>
      <c r="CJ119" s="27"/>
      <c r="CK119" s="27">
        <f t="shared" si="147"/>
        <v>0</v>
      </c>
      <c r="CL119" s="5">
        <f t="shared" si="148"/>
        <v>0</v>
      </c>
      <c r="CN119" s="19">
        <v>21</v>
      </c>
      <c r="CO119" s="19" t="s">
        <v>25</v>
      </c>
      <c r="CP119" s="27"/>
      <c r="CQ119" s="27"/>
      <c r="CR119" s="27"/>
      <c r="CS119" s="27">
        <f t="shared" si="149"/>
        <v>0</v>
      </c>
      <c r="CT119" s="5">
        <f t="shared" si="150"/>
        <v>0</v>
      </c>
    </row>
    <row r="120" spans="3:99" ht="15.75" customHeight="1">
      <c r="C120" s="19">
        <v>22</v>
      </c>
      <c r="D120" s="19" t="s">
        <v>26</v>
      </c>
      <c r="E120" s="27">
        <f t="shared" si="125"/>
        <v>190</v>
      </c>
      <c r="F120" s="27">
        <f t="shared" si="126"/>
        <v>232</v>
      </c>
      <c r="G120" s="27">
        <f t="shared" si="127"/>
        <v>-42</v>
      </c>
      <c r="H120" s="35">
        <f t="shared" si="128"/>
        <v>-0.36470588235294121</v>
      </c>
      <c r="I120" s="36">
        <f t="shared" si="129"/>
        <v>-0.18103448275862066</v>
      </c>
      <c r="J120" s="35">
        <f t="shared" si="123"/>
        <v>1</v>
      </c>
      <c r="L120" s="19">
        <v>22</v>
      </c>
      <c r="M120" s="19" t="s">
        <v>26</v>
      </c>
      <c r="N120" s="27">
        <v>8</v>
      </c>
      <c r="O120" s="27">
        <v>131000</v>
      </c>
      <c r="P120" s="27">
        <v>4</v>
      </c>
      <c r="Q120" s="27">
        <f t="shared" si="151"/>
        <v>4</v>
      </c>
      <c r="R120" s="5">
        <f t="shared" si="130"/>
        <v>1</v>
      </c>
      <c r="T120" s="19">
        <v>22</v>
      </c>
      <c r="U120" s="19" t="s">
        <v>26</v>
      </c>
      <c r="V120" s="27">
        <v>54</v>
      </c>
      <c r="W120" s="27">
        <v>313000</v>
      </c>
      <c r="X120" s="27">
        <v>85</v>
      </c>
      <c r="Y120" s="27">
        <f t="shared" si="131"/>
        <v>-31</v>
      </c>
      <c r="Z120" s="5">
        <f t="shared" si="132"/>
        <v>-0.36470588235294121</v>
      </c>
      <c r="AB120" s="19">
        <v>22</v>
      </c>
      <c r="AC120" s="19" t="s">
        <v>26</v>
      </c>
      <c r="AD120" s="27">
        <v>54</v>
      </c>
      <c r="AE120" s="27">
        <v>272112</v>
      </c>
      <c r="AF120" s="27">
        <v>65</v>
      </c>
      <c r="AG120" s="27">
        <f t="shared" si="133"/>
        <v>-11</v>
      </c>
      <c r="AH120" s="5">
        <f t="shared" si="134"/>
        <v>-0.16923076923076918</v>
      </c>
      <c r="AJ120" s="19">
        <v>22</v>
      </c>
      <c r="AK120" s="19" t="s">
        <v>26</v>
      </c>
      <c r="AL120" s="27">
        <v>74</v>
      </c>
      <c r="AM120" s="27">
        <v>580000</v>
      </c>
      <c r="AN120" s="27">
        <v>78</v>
      </c>
      <c r="AO120" s="27">
        <f t="shared" si="135"/>
        <v>-4</v>
      </c>
      <c r="AP120" s="5">
        <f t="shared" si="136"/>
        <v>-5.1282051282051322E-2</v>
      </c>
      <c r="AR120" s="19">
        <v>22</v>
      </c>
      <c r="AS120" s="19" t="s">
        <v>26</v>
      </c>
      <c r="AT120" s="27"/>
      <c r="AU120" s="27"/>
      <c r="AV120" s="27"/>
      <c r="AW120" s="27">
        <f t="shared" si="137"/>
        <v>0</v>
      </c>
      <c r="AX120" s="5">
        <f t="shared" si="138"/>
        <v>0</v>
      </c>
      <c r="AZ120" s="19">
        <v>22</v>
      </c>
      <c r="BA120" s="19" t="s">
        <v>26</v>
      </c>
      <c r="BB120" s="27"/>
      <c r="BC120" s="27"/>
      <c r="BD120" s="27"/>
      <c r="BE120" s="27">
        <f t="shared" si="139"/>
        <v>0</v>
      </c>
      <c r="BF120" s="5">
        <f t="shared" si="140"/>
        <v>0</v>
      </c>
      <c r="BH120" s="19">
        <v>22</v>
      </c>
      <c r="BI120" s="19" t="s">
        <v>26</v>
      </c>
      <c r="BJ120" s="27"/>
      <c r="BK120" s="27"/>
      <c r="BL120" s="27"/>
      <c r="BM120" s="27">
        <f t="shared" si="141"/>
        <v>0</v>
      </c>
      <c r="BN120" s="5">
        <f t="shared" si="142"/>
        <v>0</v>
      </c>
      <c r="BP120" s="19">
        <v>22</v>
      </c>
      <c r="BQ120" s="19" t="s">
        <v>26</v>
      </c>
      <c r="BR120" s="27"/>
      <c r="BS120" s="27"/>
      <c r="BT120" s="27"/>
      <c r="BU120" s="27">
        <f t="shared" si="143"/>
        <v>0</v>
      </c>
      <c r="BV120" s="5">
        <f t="shared" si="144"/>
        <v>0</v>
      </c>
      <c r="BX120" s="19">
        <v>22</v>
      </c>
      <c r="BY120" s="19" t="s">
        <v>26</v>
      </c>
      <c r="BZ120" s="27"/>
      <c r="CA120" s="27"/>
      <c r="CB120" s="27"/>
      <c r="CC120" s="27">
        <f t="shared" si="145"/>
        <v>0</v>
      </c>
      <c r="CD120" s="5">
        <f t="shared" si="146"/>
        <v>0</v>
      </c>
      <c r="CF120" s="19">
        <v>22</v>
      </c>
      <c r="CG120" s="19" t="s">
        <v>26</v>
      </c>
      <c r="CH120" s="27"/>
      <c r="CI120" s="27"/>
      <c r="CJ120" s="27"/>
      <c r="CK120" s="27">
        <f t="shared" si="147"/>
        <v>0</v>
      </c>
      <c r="CL120" s="5">
        <f t="shared" si="148"/>
        <v>0</v>
      </c>
      <c r="CN120" s="19">
        <v>22</v>
      </c>
      <c r="CO120" s="19" t="s">
        <v>26</v>
      </c>
      <c r="CP120" s="27"/>
      <c r="CQ120" s="27"/>
      <c r="CR120" s="27"/>
      <c r="CS120" s="27">
        <f t="shared" si="149"/>
        <v>0</v>
      </c>
      <c r="CT120" s="5">
        <f t="shared" si="150"/>
        <v>0</v>
      </c>
    </row>
    <row r="121" spans="3:99">
      <c r="C121" s="19">
        <v>23</v>
      </c>
      <c r="D121" s="19" t="s">
        <v>27</v>
      </c>
      <c r="E121" s="27">
        <f t="shared" si="125"/>
        <v>190</v>
      </c>
      <c r="F121" s="27">
        <f t="shared" si="126"/>
        <v>232</v>
      </c>
      <c r="G121" s="27">
        <f t="shared" si="127"/>
        <v>-42</v>
      </c>
      <c r="H121" s="35">
        <f t="shared" si="128"/>
        <v>-0.36470588235294121</v>
      </c>
      <c r="I121" s="36">
        <f t="shared" si="129"/>
        <v>-0.18103448275862066</v>
      </c>
      <c r="J121" s="35">
        <f t="shared" si="123"/>
        <v>1</v>
      </c>
      <c r="L121" s="19">
        <v>23</v>
      </c>
      <c r="M121" s="19" t="s">
        <v>27</v>
      </c>
      <c r="N121" s="27">
        <v>8</v>
      </c>
      <c r="O121" s="27">
        <v>28000</v>
      </c>
      <c r="P121" s="27">
        <v>4</v>
      </c>
      <c r="Q121" s="27">
        <f t="shared" si="151"/>
        <v>4</v>
      </c>
      <c r="R121" s="5">
        <f t="shared" si="130"/>
        <v>1</v>
      </c>
      <c r="T121" s="19">
        <v>23</v>
      </c>
      <c r="U121" s="19" t="s">
        <v>27</v>
      </c>
      <c r="V121" s="27">
        <v>54</v>
      </c>
      <c r="W121" s="27">
        <v>38927</v>
      </c>
      <c r="X121" s="27">
        <v>85</v>
      </c>
      <c r="Y121" s="27">
        <f t="shared" si="131"/>
        <v>-31</v>
      </c>
      <c r="Z121" s="5">
        <f t="shared" si="132"/>
        <v>-0.36470588235294121</v>
      </c>
      <c r="AB121" s="19">
        <v>23</v>
      </c>
      <c r="AC121" s="19" t="s">
        <v>27</v>
      </c>
      <c r="AD121" s="27">
        <v>54</v>
      </c>
      <c r="AE121" s="27">
        <v>61629</v>
      </c>
      <c r="AF121" s="27">
        <v>65</v>
      </c>
      <c r="AG121" s="27">
        <f t="shared" si="133"/>
        <v>-11</v>
      </c>
      <c r="AH121" s="5">
        <f t="shared" si="134"/>
        <v>-0.16923076923076918</v>
      </c>
      <c r="AJ121" s="19">
        <v>23</v>
      </c>
      <c r="AK121" s="19" t="s">
        <v>27</v>
      </c>
      <c r="AL121" s="27">
        <v>74</v>
      </c>
      <c r="AM121" s="27">
        <v>130000</v>
      </c>
      <c r="AN121" s="27">
        <v>78</v>
      </c>
      <c r="AO121" s="27">
        <f t="shared" si="135"/>
        <v>-4</v>
      </c>
      <c r="AP121" s="5">
        <f t="shared" si="136"/>
        <v>-5.1282051282051322E-2</v>
      </c>
      <c r="AR121" s="19">
        <v>23</v>
      </c>
      <c r="AS121" s="19" t="s">
        <v>27</v>
      </c>
      <c r="AT121" s="27"/>
      <c r="AU121" s="27"/>
      <c r="AV121" s="27"/>
      <c r="AW121" s="27">
        <f t="shared" si="137"/>
        <v>0</v>
      </c>
      <c r="AX121" s="5">
        <f t="shared" si="138"/>
        <v>0</v>
      </c>
      <c r="AZ121" s="19">
        <v>23</v>
      </c>
      <c r="BA121" s="19" t="s">
        <v>27</v>
      </c>
      <c r="BB121" s="27"/>
      <c r="BC121" s="27"/>
      <c r="BD121" s="27"/>
      <c r="BE121" s="27">
        <f t="shared" si="139"/>
        <v>0</v>
      </c>
      <c r="BF121" s="5">
        <f t="shared" si="140"/>
        <v>0</v>
      </c>
      <c r="BH121" s="19">
        <v>23</v>
      </c>
      <c r="BI121" s="19" t="s">
        <v>27</v>
      </c>
      <c r="BJ121" s="27"/>
      <c r="BK121" s="27"/>
      <c r="BL121" s="27"/>
      <c r="BM121" s="27">
        <f t="shared" si="141"/>
        <v>0</v>
      </c>
      <c r="BN121" s="5">
        <f t="shared" si="142"/>
        <v>0</v>
      </c>
      <c r="BP121" s="19">
        <v>23</v>
      </c>
      <c r="BQ121" s="19" t="s">
        <v>27</v>
      </c>
      <c r="BR121" s="27"/>
      <c r="BS121" s="27"/>
      <c r="BT121" s="27"/>
      <c r="BU121" s="27">
        <f t="shared" si="143"/>
        <v>0</v>
      </c>
      <c r="BV121" s="5">
        <f t="shared" si="144"/>
        <v>0</v>
      </c>
      <c r="BX121" s="19">
        <v>23</v>
      </c>
      <c r="BY121" s="19" t="s">
        <v>27</v>
      </c>
      <c r="BZ121" s="27"/>
      <c r="CA121" s="27"/>
      <c r="CB121" s="27"/>
      <c r="CC121" s="27">
        <f t="shared" si="145"/>
        <v>0</v>
      </c>
      <c r="CD121" s="5">
        <f t="shared" si="146"/>
        <v>0</v>
      </c>
      <c r="CF121" s="19">
        <v>23</v>
      </c>
      <c r="CG121" s="19" t="s">
        <v>27</v>
      </c>
      <c r="CH121" s="27"/>
      <c r="CI121" s="27"/>
      <c r="CJ121" s="27"/>
      <c r="CK121" s="27">
        <f t="shared" si="147"/>
        <v>0</v>
      </c>
      <c r="CL121" s="5">
        <f t="shared" si="148"/>
        <v>0</v>
      </c>
      <c r="CN121" s="19">
        <v>23</v>
      </c>
      <c r="CO121" s="19" t="s">
        <v>27</v>
      </c>
      <c r="CP121" s="27"/>
      <c r="CQ121" s="27"/>
      <c r="CR121" s="27"/>
      <c r="CS121" s="27">
        <f t="shared" si="149"/>
        <v>0</v>
      </c>
      <c r="CT121" s="5">
        <f t="shared" si="150"/>
        <v>0</v>
      </c>
    </row>
    <row r="122" spans="3:99" ht="15" customHeight="1">
      <c r="C122" s="19">
        <v>24</v>
      </c>
      <c r="D122" s="19" t="s">
        <v>28</v>
      </c>
      <c r="E122" s="27">
        <f t="shared" si="125"/>
        <v>190</v>
      </c>
      <c r="F122" s="27">
        <f t="shared" si="126"/>
        <v>232</v>
      </c>
      <c r="G122" s="27">
        <f t="shared" si="127"/>
        <v>-42</v>
      </c>
      <c r="H122" s="35">
        <f t="shared" si="128"/>
        <v>-0.36470588235294121</v>
      </c>
      <c r="I122" s="36">
        <f t="shared" si="129"/>
        <v>-0.18103448275862066</v>
      </c>
      <c r="J122" s="35">
        <f t="shared" si="123"/>
        <v>1</v>
      </c>
      <c r="L122" s="19">
        <v>24</v>
      </c>
      <c r="M122" s="19" t="s">
        <v>28</v>
      </c>
      <c r="N122" s="27">
        <v>8</v>
      </c>
      <c r="O122" s="27">
        <v>184000</v>
      </c>
      <c r="P122" s="27">
        <v>4</v>
      </c>
      <c r="Q122" s="27">
        <f t="shared" si="151"/>
        <v>4</v>
      </c>
      <c r="R122" s="5">
        <f t="shared" si="130"/>
        <v>1</v>
      </c>
      <c r="T122" s="19">
        <v>24</v>
      </c>
      <c r="U122" s="19" t="s">
        <v>28</v>
      </c>
      <c r="V122" s="27">
        <v>54</v>
      </c>
      <c r="W122" s="27">
        <v>244038</v>
      </c>
      <c r="X122" s="27">
        <v>85</v>
      </c>
      <c r="Y122" s="27">
        <f t="shared" si="131"/>
        <v>-31</v>
      </c>
      <c r="Z122" s="5">
        <f t="shared" si="132"/>
        <v>-0.36470588235294121</v>
      </c>
      <c r="AB122" s="19">
        <v>24</v>
      </c>
      <c r="AC122" s="19" t="s">
        <v>28</v>
      </c>
      <c r="AD122" s="27">
        <v>54</v>
      </c>
      <c r="AE122" s="27">
        <v>321748</v>
      </c>
      <c r="AF122" s="27">
        <v>65</v>
      </c>
      <c r="AG122" s="27">
        <f t="shared" si="133"/>
        <v>-11</v>
      </c>
      <c r="AH122" s="5">
        <f t="shared" si="134"/>
        <v>-0.16923076923076918</v>
      </c>
      <c r="AJ122" s="19">
        <v>24</v>
      </c>
      <c r="AK122" s="19" t="s">
        <v>28</v>
      </c>
      <c r="AL122" s="27">
        <v>74</v>
      </c>
      <c r="AM122" s="27">
        <v>549000</v>
      </c>
      <c r="AN122" s="27">
        <v>78</v>
      </c>
      <c r="AO122" s="27">
        <f t="shared" si="135"/>
        <v>-4</v>
      </c>
      <c r="AP122" s="5">
        <f t="shared" si="136"/>
        <v>-5.1282051282051322E-2</v>
      </c>
      <c r="AR122" s="19">
        <v>24</v>
      </c>
      <c r="AS122" s="19" t="s">
        <v>28</v>
      </c>
      <c r="AT122" s="27"/>
      <c r="AU122" s="27"/>
      <c r="AV122" s="27"/>
      <c r="AW122" s="27">
        <f t="shared" si="137"/>
        <v>0</v>
      </c>
      <c r="AX122" s="5">
        <f t="shared" si="138"/>
        <v>0</v>
      </c>
      <c r="AZ122" s="19">
        <v>24</v>
      </c>
      <c r="BA122" s="19" t="s">
        <v>28</v>
      </c>
      <c r="BB122" s="27"/>
      <c r="BC122" s="27"/>
      <c r="BD122" s="27"/>
      <c r="BE122" s="27">
        <f t="shared" si="139"/>
        <v>0</v>
      </c>
      <c r="BF122" s="5">
        <f t="shared" si="140"/>
        <v>0</v>
      </c>
      <c r="BH122" s="19">
        <v>24</v>
      </c>
      <c r="BI122" s="19" t="s">
        <v>28</v>
      </c>
      <c r="BJ122" s="27"/>
      <c r="BK122" s="27"/>
      <c r="BL122" s="27"/>
      <c r="BM122" s="27">
        <f t="shared" si="141"/>
        <v>0</v>
      </c>
      <c r="BN122" s="5">
        <f t="shared" si="142"/>
        <v>0</v>
      </c>
      <c r="BP122" s="19">
        <v>24</v>
      </c>
      <c r="BQ122" s="19" t="s">
        <v>28</v>
      </c>
      <c r="BR122" s="27"/>
      <c r="BS122" s="27"/>
      <c r="BT122" s="27"/>
      <c r="BU122" s="27">
        <f t="shared" si="143"/>
        <v>0</v>
      </c>
      <c r="BV122" s="5">
        <f t="shared" si="144"/>
        <v>0</v>
      </c>
      <c r="BX122" s="19">
        <v>24</v>
      </c>
      <c r="BY122" s="19" t="s">
        <v>28</v>
      </c>
      <c r="BZ122" s="27"/>
      <c r="CA122" s="27"/>
      <c r="CB122" s="27"/>
      <c r="CC122" s="27">
        <f t="shared" si="145"/>
        <v>0</v>
      </c>
      <c r="CD122" s="5">
        <f t="shared" si="146"/>
        <v>0</v>
      </c>
      <c r="CF122" s="19">
        <v>24</v>
      </c>
      <c r="CG122" s="19" t="s">
        <v>28</v>
      </c>
      <c r="CH122" s="27"/>
      <c r="CI122" s="27"/>
      <c r="CJ122" s="27"/>
      <c r="CK122" s="27">
        <f t="shared" si="147"/>
        <v>0</v>
      </c>
      <c r="CL122" s="5">
        <f t="shared" si="148"/>
        <v>0</v>
      </c>
      <c r="CN122" s="19">
        <v>24</v>
      </c>
      <c r="CO122" s="19" t="s">
        <v>28</v>
      </c>
      <c r="CP122" s="27"/>
      <c r="CQ122" s="27"/>
      <c r="CR122" s="27"/>
      <c r="CS122" s="27">
        <f t="shared" si="149"/>
        <v>0</v>
      </c>
      <c r="CT122" s="5">
        <f t="shared" si="150"/>
        <v>0</v>
      </c>
    </row>
    <row r="123" spans="3:99" ht="15" customHeight="1">
      <c r="C123" s="19">
        <v>25</v>
      </c>
      <c r="D123" s="19" t="s">
        <v>29</v>
      </c>
      <c r="E123" s="27">
        <f t="shared" si="125"/>
        <v>190</v>
      </c>
      <c r="F123" s="27">
        <f t="shared" si="126"/>
        <v>232</v>
      </c>
      <c r="G123" s="27">
        <f t="shared" si="127"/>
        <v>-42</v>
      </c>
      <c r="H123" s="35">
        <f t="shared" si="128"/>
        <v>-0.36470588235294121</v>
      </c>
      <c r="I123" s="36">
        <f t="shared" si="129"/>
        <v>-0.18103448275862066</v>
      </c>
      <c r="J123" s="35">
        <f t="shared" si="123"/>
        <v>1</v>
      </c>
      <c r="L123" s="19">
        <v>25</v>
      </c>
      <c r="M123" s="19" t="s">
        <v>29</v>
      </c>
      <c r="N123" s="27">
        <v>8</v>
      </c>
      <c r="O123" s="27">
        <v>214000</v>
      </c>
      <c r="P123" s="27">
        <v>4</v>
      </c>
      <c r="Q123" s="27">
        <f t="shared" si="151"/>
        <v>4</v>
      </c>
      <c r="R123" s="5">
        <f t="shared" si="130"/>
        <v>1</v>
      </c>
      <c r="T123" s="19">
        <v>25</v>
      </c>
      <c r="U123" s="19" t="s">
        <v>29</v>
      </c>
      <c r="V123" s="27">
        <v>54</v>
      </c>
      <c r="W123" s="27">
        <v>326944</v>
      </c>
      <c r="X123" s="27">
        <v>85</v>
      </c>
      <c r="Y123" s="27">
        <f t="shared" si="131"/>
        <v>-31</v>
      </c>
      <c r="Z123" s="5">
        <f t="shared" si="132"/>
        <v>-0.36470588235294121</v>
      </c>
      <c r="AB123" s="19">
        <v>25</v>
      </c>
      <c r="AC123" s="19" t="s">
        <v>29</v>
      </c>
      <c r="AD123" s="27">
        <v>54</v>
      </c>
      <c r="AE123" s="27">
        <v>470000</v>
      </c>
      <c r="AF123" s="27">
        <v>65</v>
      </c>
      <c r="AG123" s="27">
        <f t="shared" si="133"/>
        <v>-11</v>
      </c>
      <c r="AH123" s="5">
        <f t="shared" si="134"/>
        <v>-0.16923076923076918</v>
      </c>
      <c r="AJ123" s="19">
        <v>25</v>
      </c>
      <c r="AK123" s="19" t="s">
        <v>29</v>
      </c>
      <c r="AL123" s="27">
        <v>74</v>
      </c>
      <c r="AM123" s="27">
        <v>995000</v>
      </c>
      <c r="AN123" s="27">
        <v>78</v>
      </c>
      <c r="AO123" s="27">
        <f t="shared" si="135"/>
        <v>-4</v>
      </c>
      <c r="AP123" s="5">
        <f t="shared" si="136"/>
        <v>-5.1282051282051322E-2</v>
      </c>
      <c r="AR123" s="19">
        <v>25</v>
      </c>
      <c r="AS123" s="19" t="s">
        <v>29</v>
      </c>
      <c r="AT123" s="27"/>
      <c r="AU123" s="27"/>
      <c r="AV123" s="27"/>
      <c r="AW123" s="27">
        <f t="shared" si="137"/>
        <v>0</v>
      </c>
      <c r="AX123" s="5">
        <f t="shared" si="138"/>
        <v>0</v>
      </c>
      <c r="AZ123" s="19">
        <v>25</v>
      </c>
      <c r="BA123" s="19" t="s">
        <v>29</v>
      </c>
      <c r="BB123" s="27"/>
      <c r="BC123" s="27"/>
      <c r="BD123" s="27"/>
      <c r="BE123" s="27">
        <f t="shared" si="139"/>
        <v>0</v>
      </c>
      <c r="BF123" s="5">
        <f t="shared" si="140"/>
        <v>0</v>
      </c>
      <c r="BH123" s="19">
        <v>25</v>
      </c>
      <c r="BI123" s="19" t="s">
        <v>29</v>
      </c>
      <c r="BJ123" s="27"/>
      <c r="BK123" s="27"/>
      <c r="BL123" s="27"/>
      <c r="BM123" s="27">
        <f t="shared" si="141"/>
        <v>0</v>
      </c>
      <c r="BN123" s="5">
        <f t="shared" si="142"/>
        <v>0</v>
      </c>
      <c r="BP123" s="19">
        <v>25</v>
      </c>
      <c r="BQ123" s="19" t="s">
        <v>29</v>
      </c>
      <c r="BR123" s="27"/>
      <c r="BS123" s="27"/>
      <c r="BT123" s="27"/>
      <c r="BU123" s="27">
        <f t="shared" si="143"/>
        <v>0</v>
      </c>
      <c r="BV123" s="5">
        <f t="shared" si="144"/>
        <v>0</v>
      </c>
      <c r="BX123" s="19">
        <v>25</v>
      </c>
      <c r="BY123" s="19" t="s">
        <v>29</v>
      </c>
      <c r="BZ123" s="27"/>
      <c r="CA123" s="27"/>
      <c r="CB123" s="27"/>
      <c r="CC123" s="27">
        <f t="shared" si="145"/>
        <v>0</v>
      </c>
      <c r="CD123" s="5">
        <f t="shared" si="146"/>
        <v>0</v>
      </c>
      <c r="CF123" s="19">
        <v>25</v>
      </c>
      <c r="CG123" s="19" t="s">
        <v>29</v>
      </c>
      <c r="CH123" s="27"/>
      <c r="CI123" s="27"/>
      <c r="CJ123" s="27"/>
      <c r="CK123" s="27">
        <f t="shared" si="147"/>
        <v>0</v>
      </c>
      <c r="CL123" s="5">
        <f t="shared" si="148"/>
        <v>0</v>
      </c>
      <c r="CN123" s="19">
        <v>25</v>
      </c>
      <c r="CO123" s="19" t="s">
        <v>29</v>
      </c>
      <c r="CP123" s="27"/>
      <c r="CQ123" s="27"/>
      <c r="CR123" s="27"/>
      <c r="CS123" s="27">
        <f t="shared" si="149"/>
        <v>0</v>
      </c>
      <c r="CT123" s="5">
        <f t="shared" si="150"/>
        <v>0</v>
      </c>
    </row>
    <row r="124" spans="3:99" ht="15.75" customHeight="1">
      <c r="C124" s="19">
        <v>26</v>
      </c>
      <c r="D124" s="19" t="s">
        <v>53</v>
      </c>
      <c r="E124" s="27">
        <f t="shared" si="125"/>
        <v>190</v>
      </c>
      <c r="F124" s="27">
        <f t="shared" si="126"/>
        <v>232</v>
      </c>
      <c r="G124" s="27">
        <f t="shared" si="127"/>
        <v>-42</v>
      </c>
      <c r="H124" s="35">
        <f t="shared" si="128"/>
        <v>-0.36470588235294121</v>
      </c>
      <c r="I124" s="36">
        <f t="shared" si="129"/>
        <v>-0.18103448275862066</v>
      </c>
      <c r="J124" s="35">
        <f t="shared" si="123"/>
        <v>1</v>
      </c>
      <c r="L124" s="19">
        <v>26</v>
      </c>
      <c r="M124" s="19" t="s">
        <v>53</v>
      </c>
      <c r="N124" s="27">
        <v>8</v>
      </c>
      <c r="O124" s="27">
        <v>0</v>
      </c>
      <c r="P124" s="27">
        <v>4</v>
      </c>
      <c r="Q124" s="27">
        <f t="shared" si="151"/>
        <v>4</v>
      </c>
      <c r="R124" s="5">
        <f t="shared" si="130"/>
        <v>1</v>
      </c>
      <c r="T124" s="19">
        <v>26</v>
      </c>
      <c r="U124" s="19" t="s">
        <v>53</v>
      </c>
      <c r="V124" s="27">
        <v>54</v>
      </c>
      <c r="W124" s="27">
        <v>0</v>
      </c>
      <c r="X124" s="27">
        <v>85</v>
      </c>
      <c r="Y124" s="27">
        <f t="shared" si="131"/>
        <v>-31</v>
      </c>
      <c r="Z124" s="5">
        <f t="shared" si="132"/>
        <v>-0.36470588235294121</v>
      </c>
      <c r="AB124" s="19">
        <v>26</v>
      </c>
      <c r="AC124" s="19" t="s">
        <v>53</v>
      </c>
      <c r="AD124" s="27">
        <v>54</v>
      </c>
      <c r="AE124" s="27">
        <v>0</v>
      </c>
      <c r="AF124" s="27">
        <v>65</v>
      </c>
      <c r="AG124" s="27">
        <f t="shared" si="133"/>
        <v>-11</v>
      </c>
      <c r="AH124" s="5">
        <f t="shared" si="134"/>
        <v>-0.16923076923076918</v>
      </c>
      <c r="AJ124" s="19">
        <v>26</v>
      </c>
      <c r="AK124" s="19" t="s">
        <v>53</v>
      </c>
      <c r="AL124" s="27">
        <v>74</v>
      </c>
      <c r="AM124" s="27">
        <v>0</v>
      </c>
      <c r="AN124" s="27">
        <v>78</v>
      </c>
      <c r="AO124" s="27">
        <f t="shared" si="135"/>
        <v>-4</v>
      </c>
      <c r="AP124" s="5">
        <f t="shared" si="136"/>
        <v>-5.1282051282051322E-2</v>
      </c>
      <c r="AR124" s="19">
        <v>26</v>
      </c>
      <c r="AS124" s="19" t="s">
        <v>53</v>
      </c>
      <c r="AT124" s="27"/>
      <c r="AU124" s="27"/>
      <c r="AV124" s="27"/>
      <c r="AW124" s="27">
        <f t="shared" si="137"/>
        <v>0</v>
      </c>
      <c r="AX124" s="5">
        <f t="shared" si="138"/>
        <v>0</v>
      </c>
      <c r="AZ124" s="19">
        <v>26</v>
      </c>
      <c r="BA124" s="19" t="s">
        <v>53</v>
      </c>
      <c r="BB124" s="27"/>
      <c r="BC124" s="27"/>
      <c r="BD124" s="27"/>
      <c r="BE124" s="27">
        <f t="shared" si="139"/>
        <v>0</v>
      </c>
      <c r="BF124" s="5">
        <f t="shared" si="140"/>
        <v>0</v>
      </c>
      <c r="BH124" s="19">
        <v>26</v>
      </c>
      <c r="BI124" s="19" t="s">
        <v>53</v>
      </c>
      <c r="BJ124" s="27"/>
      <c r="BK124" s="27"/>
      <c r="BL124" s="27"/>
      <c r="BM124" s="27">
        <f t="shared" si="141"/>
        <v>0</v>
      </c>
      <c r="BN124" s="5">
        <f t="shared" si="142"/>
        <v>0</v>
      </c>
      <c r="BP124" s="19">
        <v>26</v>
      </c>
      <c r="BQ124" s="19" t="s">
        <v>53</v>
      </c>
      <c r="BR124" s="27"/>
      <c r="BS124" s="27"/>
      <c r="BT124" s="27"/>
      <c r="BU124" s="27">
        <f t="shared" si="143"/>
        <v>0</v>
      </c>
      <c r="BV124" s="5">
        <f t="shared" si="144"/>
        <v>0</v>
      </c>
      <c r="BX124" s="19">
        <v>26</v>
      </c>
      <c r="BY124" s="19" t="s">
        <v>53</v>
      </c>
      <c r="BZ124" s="27"/>
      <c r="CA124" s="27"/>
      <c r="CB124" s="27"/>
      <c r="CC124" s="27">
        <f t="shared" si="145"/>
        <v>0</v>
      </c>
      <c r="CD124" s="5">
        <f t="shared" si="146"/>
        <v>0</v>
      </c>
      <c r="CF124" s="19">
        <v>26</v>
      </c>
      <c r="CG124" s="19" t="s">
        <v>53</v>
      </c>
      <c r="CH124" s="27"/>
      <c r="CI124" s="27"/>
      <c r="CJ124" s="27"/>
      <c r="CK124" s="27">
        <f t="shared" si="147"/>
        <v>0</v>
      </c>
      <c r="CL124" s="5">
        <f t="shared" si="148"/>
        <v>0</v>
      </c>
      <c r="CN124" s="19">
        <v>26</v>
      </c>
      <c r="CO124" s="19" t="s">
        <v>53</v>
      </c>
      <c r="CP124" s="27"/>
      <c r="CQ124" s="27"/>
      <c r="CR124" s="27"/>
      <c r="CS124" s="27">
        <f t="shared" si="149"/>
        <v>0</v>
      </c>
      <c r="CT124" s="5">
        <f t="shared" si="150"/>
        <v>0</v>
      </c>
    </row>
    <row r="125" spans="3:99">
      <c r="C125" s="19">
        <v>27</v>
      </c>
      <c r="D125" s="19" t="s">
        <v>30</v>
      </c>
      <c r="E125" s="27">
        <f t="shared" si="125"/>
        <v>190</v>
      </c>
      <c r="F125" s="27">
        <f t="shared" si="126"/>
        <v>232</v>
      </c>
      <c r="G125" s="27">
        <f t="shared" si="127"/>
        <v>-42</v>
      </c>
      <c r="H125" s="35">
        <f t="shared" si="128"/>
        <v>-0.36470588235294121</v>
      </c>
      <c r="I125" s="36">
        <f t="shared" si="129"/>
        <v>-0.18103448275862066</v>
      </c>
      <c r="J125" s="35">
        <f t="shared" si="123"/>
        <v>1</v>
      </c>
      <c r="L125" s="19">
        <v>27</v>
      </c>
      <c r="M125" s="19" t="s">
        <v>30</v>
      </c>
      <c r="N125" s="27">
        <v>8</v>
      </c>
      <c r="O125" s="27">
        <v>0</v>
      </c>
      <c r="P125" s="27">
        <v>4</v>
      </c>
      <c r="Q125" s="27">
        <f t="shared" si="151"/>
        <v>4</v>
      </c>
      <c r="R125" s="5">
        <f t="shared" si="130"/>
        <v>1</v>
      </c>
      <c r="T125" s="19">
        <v>27</v>
      </c>
      <c r="U125" s="19" t="s">
        <v>30</v>
      </c>
      <c r="V125" s="27">
        <v>54</v>
      </c>
      <c r="W125" s="27">
        <v>45944</v>
      </c>
      <c r="X125" s="27">
        <v>85</v>
      </c>
      <c r="Y125" s="27">
        <f t="shared" si="131"/>
        <v>-31</v>
      </c>
      <c r="Z125" s="5">
        <f t="shared" si="132"/>
        <v>-0.36470588235294121</v>
      </c>
      <c r="AB125" s="19">
        <v>27</v>
      </c>
      <c r="AC125" s="19" t="s">
        <v>30</v>
      </c>
      <c r="AD125" s="27">
        <v>54</v>
      </c>
      <c r="AE125" s="27">
        <v>66340</v>
      </c>
      <c r="AF125" s="27">
        <v>65</v>
      </c>
      <c r="AG125" s="27">
        <f t="shared" si="133"/>
        <v>-11</v>
      </c>
      <c r="AH125" s="5">
        <f t="shared" si="134"/>
        <v>-0.16923076923076918</v>
      </c>
      <c r="AJ125" s="19">
        <v>27</v>
      </c>
      <c r="AK125" s="19" t="s">
        <v>30</v>
      </c>
      <c r="AL125" s="27">
        <v>74</v>
      </c>
      <c r="AM125" s="27">
        <v>123300</v>
      </c>
      <c r="AN125" s="27">
        <v>78</v>
      </c>
      <c r="AO125" s="27">
        <f t="shared" si="135"/>
        <v>-4</v>
      </c>
      <c r="AP125" s="5">
        <f t="shared" si="136"/>
        <v>-5.1282051282051322E-2</v>
      </c>
      <c r="AR125" s="19">
        <v>27</v>
      </c>
      <c r="AS125" s="19" t="s">
        <v>30</v>
      </c>
      <c r="AT125" s="27"/>
      <c r="AU125" s="27"/>
      <c r="AV125" s="27"/>
      <c r="AW125" s="27">
        <f t="shared" si="137"/>
        <v>0</v>
      </c>
      <c r="AX125" s="5">
        <f t="shared" si="138"/>
        <v>0</v>
      </c>
      <c r="AZ125" s="19">
        <v>27</v>
      </c>
      <c r="BA125" s="19" t="s">
        <v>30</v>
      </c>
      <c r="BB125" s="27"/>
      <c r="BC125" s="27"/>
      <c r="BD125" s="27"/>
      <c r="BE125" s="27">
        <f t="shared" si="139"/>
        <v>0</v>
      </c>
      <c r="BF125" s="5">
        <f t="shared" si="140"/>
        <v>0</v>
      </c>
      <c r="BH125" s="19">
        <v>27</v>
      </c>
      <c r="BI125" s="19" t="s">
        <v>30</v>
      </c>
      <c r="BJ125" s="27"/>
      <c r="BK125" s="27"/>
      <c r="BL125" s="27"/>
      <c r="BM125" s="27">
        <f t="shared" si="141"/>
        <v>0</v>
      </c>
      <c r="BN125" s="5">
        <f t="shared" si="142"/>
        <v>0</v>
      </c>
      <c r="BP125" s="19">
        <v>27</v>
      </c>
      <c r="BQ125" s="19" t="s">
        <v>30</v>
      </c>
      <c r="BR125" s="27"/>
      <c r="BS125" s="27"/>
      <c r="BT125" s="27"/>
      <c r="BU125" s="27">
        <f t="shared" si="143"/>
        <v>0</v>
      </c>
      <c r="BV125" s="5">
        <f t="shared" si="144"/>
        <v>0</v>
      </c>
      <c r="BX125" s="19">
        <v>27</v>
      </c>
      <c r="BY125" s="19" t="s">
        <v>30</v>
      </c>
      <c r="BZ125" s="27"/>
      <c r="CA125" s="27"/>
      <c r="CB125" s="27"/>
      <c r="CC125" s="27">
        <f t="shared" si="145"/>
        <v>0</v>
      </c>
      <c r="CD125" s="5">
        <f t="shared" si="146"/>
        <v>0</v>
      </c>
      <c r="CF125" s="19">
        <v>27</v>
      </c>
      <c r="CG125" s="19" t="s">
        <v>30</v>
      </c>
      <c r="CH125" s="27"/>
      <c r="CI125" s="27"/>
      <c r="CJ125" s="27"/>
      <c r="CK125" s="27">
        <f t="shared" si="147"/>
        <v>0</v>
      </c>
      <c r="CL125" s="5">
        <f t="shared" si="148"/>
        <v>0</v>
      </c>
      <c r="CN125" s="19">
        <v>27</v>
      </c>
      <c r="CO125" s="19" t="s">
        <v>30</v>
      </c>
      <c r="CP125" s="27"/>
      <c r="CQ125" s="27"/>
      <c r="CR125" s="27"/>
      <c r="CS125" s="27">
        <f t="shared" si="149"/>
        <v>0</v>
      </c>
      <c r="CT125" s="2">
        <f t="shared" si="150"/>
        <v>0</v>
      </c>
    </row>
    <row r="126" spans="3:99">
      <c r="C126" s="19" t="s">
        <v>6</v>
      </c>
      <c r="D126" s="19" t="s">
        <v>31</v>
      </c>
      <c r="E126" s="27">
        <f t="shared" si="125"/>
        <v>190</v>
      </c>
      <c r="F126" s="27">
        <f t="shared" si="126"/>
        <v>232</v>
      </c>
      <c r="G126" s="27">
        <f t="shared" si="127"/>
        <v>-42</v>
      </c>
      <c r="H126" s="35">
        <f t="shared" si="128"/>
        <v>-0.36470588235294121</v>
      </c>
      <c r="I126" s="36">
        <f t="shared" si="129"/>
        <v>-0.18103448275862066</v>
      </c>
      <c r="J126" s="35">
        <f t="shared" si="123"/>
        <v>1</v>
      </c>
      <c r="L126" s="19" t="s">
        <v>6</v>
      </c>
      <c r="M126" s="19" t="s">
        <v>31</v>
      </c>
      <c r="N126" s="27">
        <v>8</v>
      </c>
      <c r="O126" s="27">
        <f>31384+42228+43500</f>
        <v>117112</v>
      </c>
      <c r="P126" s="27">
        <v>4</v>
      </c>
      <c r="Q126" s="27">
        <f t="shared" si="151"/>
        <v>4</v>
      </c>
      <c r="R126" s="5">
        <f t="shared" si="130"/>
        <v>1</v>
      </c>
      <c r="T126" s="19" t="s">
        <v>6</v>
      </c>
      <c r="U126" s="19" t="s">
        <v>31</v>
      </c>
      <c r="V126" s="27">
        <v>54</v>
      </c>
      <c r="W126" s="27">
        <v>0</v>
      </c>
      <c r="X126" s="27">
        <v>85</v>
      </c>
      <c r="Y126" s="27">
        <f t="shared" si="131"/>
        <v>-31</v>
      </c>
      <c r="Z126" s="5">
        <f t="shared" si="132"/>
        <v>-0.36470588235294121</v>
      </c>
      <c r="AB126" s="19" t="s">
        <v>6</v>
      </c>
      <c r="AC126" s="19" t="s">
        <v>31</v>
      </c>
      <c r="AD126" s="27">
        <v>54</v>
      </c>
      <c r="AE126" s="27">
        <f>108070+160215+133105</f>
        <v>401390</v>
      </c>
      <c r="AF126" s="27">
        <v>65</v>
      </c>
      <c r="AG126" s="27">
        <f t="shared" si="133"/>
        <v>-11</v>
      </c>
      <c r="AH126" s="5">
        <f t="shared" si="134"/>
        <v>-0.16923076923076918</v>
      </c>
      <c r="AJ126" s="19" t="s">
        <v>6</v>
      </c>
      <c r="AK126" s="19" t="s">
        <v>31</v>
      </c>
      <c r="AL126" s="27">
        <v>74</v>
      </c>
      <c r="AM126" s="27">
        <f>55000+289000+114500</f>
        <v>458500</v>
      </c>
      <c r="AN126" s="27">
        <v>78</v>
      </c>
      <c r="AO126" s="27">
        <f t="shared" si="135"/>
        <v>-4</v>
      </c>
      <c r="AP126" s="5">
        <f t="shared" si="136"/>
        <v>-5.1282051282051322E-2</v>
      </c>
      <c r="AR126" s="19" t="s">
        <v>6</v>
      </c>
      <c r="AS126" s="19" t="s">
        <v>31</v>
      </c>
      <c r="AT126" s="27"/>
      <c r="AU126" s="27"/>
      <c r="AV126" s="27"/>
      <c r="AW126" s="27">
        <f t="shared" si="137"/>
        <v>0</v>
      </c>
      <c r="AX126" s="5">
        <f t="shared" si="138"/>
        <v>0</v>
      </c>
      <c r="AZ126" s="19" t="s">
        <v>6</v>
      </c>
      <c r="BA126" s="19" t="s">
        <v>31</v>
      </c>
      <c r="BB126" s="27"/>
      <c r="BC126" s="27"/>
      <c r="BD126" s="27"/>
      <c r="BE126" s="27">
        <f t="shared" si="139"/>
        <v>0</v>
      </c>
      <c r="BF126" s="5">
        <f t="shared" si="140"/>
        <v>0</v>
      </c>
      <c r="BH126" s="19" t="s">
        <v>6</v>
      </c>
      <c r="BI126" s="19" t="s">
        <v>31</v>
      </c>
      <c r="BJ126" s="27"/>
      <c r="BK126" s="27"/>
      <c r="BL126" s="27"/>
      <c r="BM126" s="27">
        <f t="shared" si="141"/>
        <v>0</v>
      </c>
      <c r="BN126" s="5">
        <f t="shared" si="142"/>
        <v>0</v>
      </c>
      <c r="BP126" s="19" t="s">
        <v>6</v>
      </c>
      <c r="BQ126" s="19" t="s">
        <v>31</v>
      </c>
      <c r="BR126" s="27"/>
      <c r="BS126" s="27"/>
      <c r="BT126" s="27"/>
      <c r="BU126" s="27">
        <f t="shared" si="143"/>
        <v>0</v>
      </c>
      <c r="BV126" s="5">
        <f t="shared" si="144"/>
        <v>0</v>
      </c>
      <c r="BX126" s="19" t="s">
        <v>6</v>
      </c>
      <c r="BY126" s="19" t="s">
        <v>31</v>
      </c>
      <c r="BZ126" s="27"/>
      <c r="CA126" s="27"/>
      <c r="CB126" s="27"/>
      <c r="CC126" s="27">
        <f t="shared" si="145"/>
        <v>0</v>
      </c>
      <c r="CD126" s="5">
        <f t="shared" si="146"/>
        <v>0</v>
      </c>
      <c r="CF126" s="19" t="s">
        <v>6</v>
      </c>
      <c r="CG126" s="19" t="s">
        <v>31</v>
      </c>
      <c r="CH126" s="27"/>
      <c r="CI126" s="27"/>
      <c r="CJ126" s="27"/>
      <c r="CK126" s="27">
        <f t="shared" si="147"/>
        <v>0</v>
      </c>
      <c r="CL126" s="5">
        <f t="shared" si="148"/>
        <v>0</v>
      </c>
      <c r="CN126" s="19" t="s">
        <v>6</v>
      </c>
      <c r="CO126" s="19" t="s">
        <v>31</v>
      </c>
      <c r="CP126" s="27"/>
      <c r="CQ126" s="27"/>
      <c r="CR126" s="27"/>
      <c r="CS126" s="27">
        <f t="shared" si="149"/>
        <v>0</v>
      </c>
      <c r="CT126" s="2">
        <f t="shared" si="150"/>
        <v>0</v>
      </c>
    </row>
    <row r="127" spans="3:99">
      <c r="C127" s="19" t="s">
        <v>7</v>
      </c>
      <c r="D127" s="19" t="s">
        <v>32</v>
      </c>
      <c r="E127" s="27">
        <f t="shared" si="125"/>
        <v>190</v>
      </c>
      <c r="F127" s="27">
        <f t="shared" si="126"/>
        <v>232</v>
      </c>
      <c r="G127" s="27">
        <f t="shared" si="127"/>
        <v>-42</v>
      </c>
      <c r="H127" s="35">
        <f t="shared" si="128"/>
        <v>-0.36470588235294121</v>
      </c>
      <c r="I127" s="36">
        <f t="shared" si="129"/>
        <v>-0.18103448275862066</v>
      </c>
      <c r="J127" s="35">
        <f t="shared" si="123"/>
        <v>1</v>
      </c>
      <c r="L127" s="19" t="s">
        <v>7</v>
      </c>
      <c r="M127" s="19" t="s">
        <v>32</v>
      </c>
      <c r="N127" s="27">
        <v>8</v>
      </c>
      <c r="O127" s="27">
        <f>13500+44000</f>
        <v>57500</v>
      </c>
      <c r="P127" s="27">
        <v>4</v>
      </c>
      <c r="Q127" s="27">
        <f t="shared" si="151"/>
        <v>4</v>
      </c>
      <c r="R127" s="5">
        <f t="shared" si="130"/>
        <v>1</v>
      </c>
      <c r="T127" s="19" t="s">
        <v>7</v>
      </c>
      <c r="U127" s="19" t="s">
        <v>32</v>
      </c>
      <c r="V127" s="27">
        <v>54</v>
      </c>
      <c r="W127" s="27">
        <v>0</v>
      </c>
      <c r="X127" s="27">
        <v>85</v>
      </c>
      <c r="Y127" s="27">
        <f t="shared" si="131"/>
        <v>-31</v>
      </c>
      <c r="Z127" s="5">
        <f t="shared" si="132"/>
        <v>-0.36470588235294121</v>
      </c>
      <c r="AB127" s="19" t="s">
        <v>7</v>
      </c>
      <c r="AC127" s="19" t="s">
        <v>32</v>
      </c>
      <c r="AD127" s="27">
        <v>54</v>
      </c>
      <c r="AE127" s="27">
        <f>11842+73704</f>
        <v>85546</v>
      </c>
      <c r="AF127" s="27">
        <v>65</v>
      </c>
      <c r="AG127" s="27">
        <f t="shared" si="133"/>
        <v>-11</v>
      </c>
      <c r="AH127" s="5">
        <f t="shared" si="134"/>
        <v>-0.16923076923076918</v>
      </c>
      <c r="AJ127" s="19" t="s">
        <v>7</v>
      </c>
      <c r="AK127" s="19" t="s">
        <v>32</v>
      </c>
      <c r="AL127" s="27">
        <v>74</v>
      </c>
      <c r="AM127" s="27">
        <f>19500+100000</f>
        <v>119500</v>
      </c>
      <c r="AN127" s="27">
        <v>78</v>
      </c>
      <c r="AO127" s="27">
        <f t="shared" si="135"/>
        <v>-4</v>
      </c>
      <c r="AP127" s="5">
        <f t="shared" si="136"/>
        <v>-5.1282051282051322E-2</v>
      </c>
      <c r="AR127" s="19" t="s">
        <v>7</v>
      </c>
      <c r="AS127" s="19" t="s">
        <v>32</v>
      </c>
      <c r="AT127" s="27"/>
      <c r="AU127" s="27"/>
      <c r="AV127" s="27"/>
      <c r="AW127" s="27">
        <f t="shared" si="137"/>
        <v>0</v>
      </c>
      <c r="AX127" s="5">
        <f t="shared" si="138"/>
        <v>0</v>
      </c>
      <c r="AZ127" s="19" t="s">
        <v>7</v>
      </c>
      <c r="BA127" s="19" t="s">
        <v>32</v>
      </c>
      <c r="BB127" s="27"/>
      <c r="BC127" s="27"/>
      <c r="BD127" s="27"/>
      <c r="BE127" s="27">
        <f t="shared" si="139"/>
        <v>0</v>
      </c>
      <c r="BF127" s="5">
        <f t="shared" si="140"/>
        <v>0</v>
      </c>
      <c r="BH127" s="19" t="s">
        <v>7</v>
      </c>
      <c r="BI127" s="19" t="s">
        <v>32</v>
      </c>
      <c r="BJ127" s="27"/>
      <c r="BK127" s="27"/>
      <c r="BL127" s="27"/>
      <c r="BM127" s="27">
        <f t="shared" si="141"/>
        <v>0</v>
      </c>
      <c r="BN127" s="5">
        <f t="shared" si="142"/>
        <v>0</v>
      </c>
      <c r="BP127" s="19" t="s">
        <v>7</v>
      </c>
      <c r="BQ127" s="19" t="s">
        <v>32</v>
      </c>
      <c r="BR127" s="27"/>
      <c r="BS127" s="27"/>
      <c r="BT127" s="27"/>
      <c r="BU127" s="27">
        <f t="shared" si="143"/>
        <v>0</v>
      </c>
      <c r="BV127" s="5">
        <f t="shared" si="144"/>
        <v>0</v>
      </c>
      <c r="BX127" s="19" t="s">
        <v>7</v>
      </c>
      <c r="BY127" s="19" t="s">
        <v>32</v>
      </c>
      <c r="BZ127" s="27"/>
      <c r="CA127" s="27"/>
      <c r="CB127" s="27"/>
      <c r="CC127" s="27">
        <f t="shared" si="145"/>
        <v>0</v>
      </c>
      <c r="CD127" s="5">
        <f t="shared" si="146"/>
        <v>0</v>
      </c>
      <c r="CF127" s="19" t="s">
        <v>7</v>
      </c>
      <c r="CG127" s="19" t="s">
        <v>32</v>
      </c>
      <c r="CH127" s="27"/>
      <c r="CI127" s="27"/>
      <c r="CJ127" s="27"/>
      <c r="CK127" s="27">
        <f t="shared" si="147"/>
        <v>0</v>
      </c>
      <c r="CL127" s="5">
        <f t="shared" si="148"/>
        <v>0</v>
      </c>
      <c r="CN127" s="19" t="s">
        <v>7</v>
      </c>
      <c r="CO127" s="19" t="s">
        <v>32</v>
      </c>
      <c r="CP127" s="27"/>
      <c r="CQ127" s="27"/>
      <c r="CR127" s="27"/>
      <c r="CS127" s="27">
        <f t="shared" si="149"/>
        <v>0</v>
      </c>
      <c r="CT127" s="2">
        <f t="shared" si="150"/>
        <v>0</v>
      </c>
    </row>
    <row r="128" spans="3:99">
      <c r="C128" s="1" t="s">
        <v>8</v>
      </c>
      <c r="D128" s="19" t="s">
        <v>33</v>
      </c>
      <c r="E128" s="27">
        <f t="shared" si="125"/>
        <v>190</v>
      </c>
      <c r="F128" s="27">
        <f t="shared" si="126"/>
        <v>232</v>
      </c>
      <c r="G128" s="27">
        <f t="shared" si="127"/>
        <v>-42</v>
      </c>
      <c r="H128" s="35">
        <f t="shared" si="128"/>
        <v>-0.36470588235294121</v>
      </c>
      <c r="I128" s="36">
        <f t="shared" si="129"/>
        <v>-0.18103448275862066</v>
      </c>
      <c r="J128" s="35">
        <f t="shared" si="123"/>
        <v>1</v>
      </c>
      <c r="L128" s="1" t="s">
        <v>8</v>
      </c>
      <c r="M128" s="19" t="s">
        <v>33</v>
      </c>
      <c r="N128" s="27">
        <v>8</v>
      </c>
      <c r="O128" s="27">
        <v>32600</v>
      </c>
      <c r="P128" s="27">
        <v>4</v>
      </c>
      <c r="Q128" s="27">
        <f t="shared" si="151"/>
        <v>4</v>
      </c>
      <c r="R128" s="5">
        <f t="shared" si="130"/>
        <v>1</v>
      </c>
      <c r="T128" s="1" t="s">
        <v>8</v>
      </c>
      <c r="U128" s="19" t="s">
        <v>33</v>
      </c>
      <c r="V128" s="27">
        <v>54</v>
      </c>
      <c r="W128" s="27">
        <v>141657</v>
      </c>
      <c r="X128" s="27">
        <v>85</v>
      </c>
      <c r="Y128" s="27">
        <f t="shared" si="131"/>
        <v>-31</v>
      </c>
      <c r="Z128" s="5">
        <f t="shared" si="132"/>
        <v>-0.36470588235294121</v>
      </c>
      <c r="AB128" s="1" t="s">
        <v>8</v>
      </c>
      <c r="AC128" s="19" t="s">
        <v>33</v>
      </c>
      <c r="AD128" s="27">
        <v>54</v>
      </c>
      <c r="AE128" s="27">
        <v>30000</v>
      </c>
      <c r="AF128" s="27">
        <v>65</v>
      </c>
      <c r="AG128" s="27">
        <f t="shared" si="133"/>
        <v>-11</v>
      </c>
      <c r="AH128" s="5">
        <f t="shared" si="134"/>
        <v>-0.16923076923076918</v>
      </c>
      <c r="AJ128" s="1" t="s">
        <v>8</v>
      </c>
      <c r="AK128" s="19" t="s">
        <v>33</v>
      </c>
      <c r="AL128" s="27">
        <v>74</v>
      </c>
      <c r="AM128" s="27">
        <v>66716</v>
      </c>
      <c r="AN128" s="27">
        <v>78</v>
      </c>
      <c r="AO128" s="27">
        <f t="shared" si="135"/>
        <v>-4</v>
      </c>
      <c r="AP128" s="5">
        <f t="shared" si="136"/>
        <v>-5.1282051282051322E-2</v>
      </c>
      <c r="AR128" s="1" t="s">
        <v>8</v>
      </c>
      <c r="AS128" s="19" t="s">
        <v>33</v>
      </c>
      <c r="AT128" s="27"/>
      <c r="AU128" s="27"/>
      <c r="AV128" s="27"/>
      <c r="AW128" s="27">
        <f t="shared" si="137"/>
        <v>0</v>
      </c>
      <c r="AX128" s="5">
        <f t="shared" si="138"/>
        <v>0</v>
      </c>
      <c r="AZ128" s="1" t="s">
        <v>8</v>
      </c>
      <c r="BA128" s="19" t="s">
        <v>33</v>
      </c>
      <c r="BB128" s="27"/>
      <c r="BC128" s="27"/>
      <c r="BD128" s="27"/>
      <c r="BE128" s="27">
        <f t="shared" si="139"/>
        <v>0</v>
      </c>
      <c r="BF128" s="5">
        <f t="shared" si="140"/>
        <v>0</v>
      </c>
      <c r="BH128" s="1" t="s">
        <v>8</v>
      </c>
      <c r="BI128" s="19" t="s">
        <v>33</v>
      </c>
      <c r="BJ128" s="27"/>
      <c r="BK128" s="27"/>
      <c r="BL128" s="27"/>
      <c r="BM128" s="27">
        <f t="shared" si="141"/>
        <v>0</v>
      </c>
      <c r="BN128" s="5">
        <f t="shared" si="142"/>
        <v>0</v>
      </c>
      <c r="BP128" s="1" t="s">
        <v>8</v>
      </c>
      <c r="BQ128" s="19" t="s">
        <v>33</v>
      </c>
      <c r="BR128" s="27"/>
      <c r="BS128" s="27"/>
      <c r="BT128" s="27"/>
      <c r="BU128" s="27">
        <f t="shared" si="143"/>
        <v>0</v>
      </c>
      <c r="BV128" s="5">
        <f t="shared" si="144"/>
        <v>0</v>
      </c>
      <c r="BX128" s="1" t="s">
        <v>8</v>
      </c>
      <c r="BY128" s="19" t="s">
        <v>33</v>
      </c>
      <c r="BZ128" s="27"/>
      <c r="CA128" s="27"/>
      <c r="CB128" s="27"/>
      <c r="CC128" s="27">
        <f t="shared" si="145"/>
        <v>0</v>
      </c>
      <c r="CD128" s="5">
        <f t="shared" si="146"/>
        <v>0</v>
      </c>
      <c r="CF128" s="1" t="s">
        <v>8</v>
      </c>
      <c r="CG128" s="19" t="s">
        <v>33</v>
      </c>
      <c r="CH128" s="27"/>
      <c r="CI128" s="27"/>
      <c r="CJ128" s="27"/>
      <c r="CK128" s="27">
        <f t="shared" si="147"/>
        <v>0</v>
      </c>
      <c r="CL128" s="5">
        <f t="shared" si="148"/>
        <v>0</v>
      </c>
      <c r="CN128" s="1" t="s">
        <v>8</v>
      </c>
      <c r="CO128" s="19" t="s">
        <v>33</v>
      </c>
      <c r="CP128" s="27"/>
      <c r="CQ128" s="27"/>
      <c r="CR128" s="27"/>
      <c r="CS128" s="27">
        <f t="shared" si="149"/>
        <v>0</v>
      </c>
      <c r="CT128" s="2">
        <f t="shared" si="150"/>
        <v>0</v>
      </c>
      <c r="CU128" s="13"/>
    </row>
    <row r="129" spans="3:99">
      <c r="C129" s="19" t="s">
        <v>9</v>
      </c>
      <c r="D129" s="19" t="s">
        <v>34</v>
      </c>
      <c r="E129" s="27">
        <f t="shared" si="125"/>
        <v>190</v>
      </c>
      <c r="F129" s="27">
        <f t="shared" si="126"/>
        <v>232</v>
      </c>
      <c r="G129" s="27">
        <f t="shared" si="127"/>
        <v>-42</v>
      </c>
      <c r="H129" s="35">
        <f t="shared" si="128"/>
        <v>-0.36470588235294121</v>
      </c>
      <c r="I129" s="36">
        <f t="shared" si="129"/>
        <v>-0.18103448275862066</v>
      </c>
      <c r="J129" s="35">
        <f t="shared" si="123"/>
        <v>1</v>
      </c>
      <c r="L129" s="19" t="s">
        <v>9</v>
      </c>
      <c r="M129" s="19" t="s">
        <v>34</v>
      </c>
      <c r="N129" s="27">
        <v>8</v>
      </c>
      <c r="O129" s="27">
        <v>7159</v>
      </c>
      <c r="P129" s="27">
        <v>4</v>
      </c>
      <c r="Q129" s="27">
        <f t="shared" si="151"/>
        <v>4</v>
      </c>
      <c r="R129" s="5">
        <f t="shared" si="130"/>
        <v>1</v>
      </c>
      <c r="T129" s="19" t="s">
        <v>9</v>
      </c>
      <c r="U129" s="19" t="s">
        <v>34</v>
      </c>
      <c r="V129" s="27">
        <v>54</v>
      </c>
      <c r="W129" s="27">
        <v>7530</v>
      </c>
      <c r="X129" s="27">
        <v>85</v>
      </c>
      <c r="Y129" s="27">
        <f t="shared" si="131"/>
        <v>-31</v>
      </c>
      <c r="Z129" s="5">
        <f t="shared" si="132"/>
        <v>-0.36470588235294121</v>
      </c>
      <c r="AB129" s="19" t="s">
        <v>9</v>
      </c>
      <c r="AC129" s="19" t="s">
        <v>34</v>
      </c>
      <c r="AD129" s="27">
        <v>54</v>
      </c>
      <c r="AE129" s="27">
        <v>32000</v>
      </c>
      <c r="AF129" s="27">
        <v>65</v>
      </c>
      <c r="AG129" s="27">
        <f t="shared" si="133"/>
        <v>-11</v>
      </c>
      <c r="AH129" s="5">
        <f t="shared" si="134"/>
        <v>-0.16923076923076918</v>
      </c>
      <c r="AJ129" s="19" t="s">
        <v>9</v>
      </c>
      <c r="AK129" s="19" t="s">
        <v>34</v>
      </c>
      <c r="AL129" s="27">
        <v>74</v>
      </c>
      <c r="AM129" s="27">
        <v>19550</v>
      </c>
      <c r="AN129" s="27">
        <v>78</v>
      </c>
      <c r="AO129" s="27">
        <f t="shared" si="135"/>
        <v>-4</v>
      </c>
      <c r="AP129" s="5">
        <f t="shared" si="136"/>
        <v>-5.1282051282051322E-2</v>
      </c>
      <c r="AR129" s="19" t="s">
        <v>9</v>
      </c>
      <c r="AS129" s="19" t="s">
        <v>34</v>
      </c>
      <c r="AT129" s="27"/>
      <c r="AU129" s="27"/>
      <c r="AV129" s="27"/>
      <c r="AW129" s="27">
        <f t="shared" si="137"/>
        <v>0</v>
      </c>
      <c r="AX129" s="5">
        <f t="shared" si="138"/>
        <v>0</v>
      </c>
      <c r="AZ129" s="19" t="s">
        <v>9</v>
      </c>
      <c r="BA129" s="19" t="s">
        <v>34</v>
      </c>
      <c r="BB129" s="27"/>
      <c r="BC129" s="27"/>
      <c r="BD129" s="27"/>
      <c r="BE129" s="27">
        <f t="shared" si="139"/>
        <v>0</v>
      </c>
      <c r="BF129" s="5">
        <f t="shared" si="140"/>
        <v>0</v>
      </c>
      <c r="BH129" s="19" t="s">
        <v>9</v>
      </c>
      <c r="BI129" s="19" t="s">
        <v>34</v>
      </c>
      <c r="BJ129" s="27"/>
      <c r="BK129" s="27"/>
      <c r="BL129" s="27"/>
      <c r="BM129" s="27">
        <f t="shared" si="141"/>
        <v>0</v>
      </c>
      <c r="BN129" s="5">
        <f t="shared" si="142"/>
        <v>0</v>
      </c>
      <c r="BP129" s="19" t="s">
        <v>9</v>
      </c>
      <c r="BQ129" s="19" t="s">
        <v>34</v>
      </c>
      <c r="BR129" s="27"/>
      <c r="BS129" s="27"/>
      <c r="BT129" s="27"/>
      <c r="BU129" s="27">
        <f t="shared" si="143"/>
        <v>0</v>
      </c>
      <c r="BV129" s="5">
        <f t="shared" si="144"/>
        <v>0</v>
      </c>
      <c r="BX129" s="19" t="s">
        <v>9</v>
      </c>
      <c r="BY129" s="19" t="s">
        <v>34</v>
      </c>
      <c r="BZ129" s="27"/>
      <c r="CA129" s="27"/>
      <c r="CB129" s="27"/>
      <c r="CC129" s="27">
        <f t="shared" si="145"/>
        <v>0</v>
      </c>
      <c r="CD129" s="5">
        <f t="shared" si="146"/>
        <v>0</v>
      </c>
      <c r="CF129" s="19" t="s">
        <v>9</v>
      </c>
      <c r="CG129" s="19" t="s">
        <v>34</v>
      </c>
      <c r="CH129" s="27"/>
      <c r="CI129" s="27"/>
      <c r="CJ129" s="27"/>
      <c r="CK129" s="27">
        <f t="shared" si="147"/>
        <v>0</v>
      </c>
      <c r="CL129" s="5">
        <f t="shared" si="148"/>
        <v>0</v>
      </c>
      <c r="CN129" s="19" t="s">
        <v>9</v>
      </c>
      <c r="CO129" s="19" t="s">
        <v>34</v>
      </c>
      <c r="CP129" s="27"/>
      <c r="CQ129" s="27"/>
      <c r="CR129" s="27"/>
      <c r="CS129" s="27">
        <f t="shared" si="149"/>
        <v>0</v>
      </c>
      <c r="CT129" s="2">
        <f t="shared" si="150"/>
        <v>0</v>
      </c>
      <c r="CU129" s="13"/>
    </row>
    <row r="130" spans="3:99">
      <c r="C130" s="19">
        <v>30</v>
      </c>
      <c r="D130" s="19" t="s">
        <v>46</v>
      </c>
      <c r="E130" s="27">
        <f t="shared" si="125"/>
        <v>190</v>
      </c>
      <c r="F130" s="27">
        <f t="shared" si="126"/>
        <v>232</v>
      </c>
      <c r="G130" s="27">
        <f t="shared" si="127"/>
        <v>-42</v>
      </c>
      <c r="H130" s="35">
        <f t="shared" si="128"/>
        <v>-0.36470588235294121</v>
      </c>
      <c r="I130" s="36">
        <f t="shared" si="129"/>
        <v>-0.18103448275862066</v>
      </c>
      <c r="J130" s="35">
        <f t="shared" si="123"/>
        <v>1</v>
      </c>
      <c r="L130" s="19">
        <v>30</v>
      </c>
      <c r="M130" s="19" t="s">
        <v>60</v>
      </c>
      <c r="N130" s="27">
        <v>8</v>
      </c>
      <c r="O130" s="27">
        <v>31500</v>
      </c>
      <c r="P130" s="27">
        <v>4</v>
      </c>
      <c r="Q130" s="27">
        <f t="shared" si="151"/>
        <v>4</v>
      </c>
      <c r="R130" s="2">
        <f t="shared" si="130"/>
        <v>1</v>
      </c>
      <c r="S130" s="24"/>
      <c r="T130" s="19">
        <v>30</v>
      </c>
      <c r="U130" s="19" t="s">
        <v>60</v>
      </c>
      <c r="V130" s="27">
        <v>54</v>
      </c>
      <c r="W130" s="27">
        <v>19018</v>
      </c>
      <c r="X130" s="27">
        <v>85</v>
      </c>
      <c r="Y130" s="27">
        <f t="shared" si="131"/>
        <v>-31</v>
      </c>
      <c r="Z130" s="2">
        <f t="shared" si="132"/>
        <v>-0.36470588235294121</v>
      </c>
      <c r="AA130" s="24"/>
      <c r="AB130" s="19">
        <v>30</v>
      </c>
      <c r="AC130" s="19" t="s">
        <v>60</v>
      </c>
      <c r="AD130" s="27">
        <v>54</v>
      </c>
      <c r="AE130" s="27">
        <v>12200</v>
      </c>
      <c r="AF130" s="27">
        <v>65</v>
      </c>
      <c r="AG130" s="27">
        <f t="shared" si="133"/>
        <v>-11</v>
      </c>
      <c r="AH130" s="2">
        <f t="shared" si="134"/>
        <v>-0.16923076923076918</v>
      </c>
      <c r="AI130" s="24"/>
      <c r="AJ130" s="19"/>
      <c r="AK130" s="19"/>
      <c r="AL130" s="27">
        <v>74</v>
      </c>
      <c r="AM130" s="27"/>
      <c r="AN130" s="27">
        <v>78</v>
      </c>
      <c r="AO130" s="27"/>
      <c r="AP130" s="2"/>
      <c r="AQ130" s="24"/>
      <c r="AR130" s="19"/>
      <c r="AS130" s="19"/>
      <c r="AT130" s="27"/>
      <c r="AU130" s="27"/>
      <c r="AV130" s="27"/>
      <c r="AW130" s="27"/>
      <c r="AX130" s="5"/>
      <c r="AY130" s="24"/>
      <c r="AZ130" s="19">
        <v>30</v>
      </c>
      <c r="BA130" s="19" t="s">
        <v>62</v>
      </c>
      <c r="BB130" s="27"/>
      <c r="BC130" s="27"/>
      <c r="BD130" s="27"/>
      <c r="BE130" s="27">
        <f t="shared" si="139"/>
        <v>0</v>
      </c>
      <c r="BF130" s="5">
        <f t="shared" si="140"/>
        <v>0</v>
      </c>
      <c r="BG130" s="24"/>
      <c r="BH130" s="19">
        <v>30</v>
      </c>
      <c r="BI130" s="19" t="s">
        <v>50</v>
      </c>
      <c r="BJ130" s="27"/>
      <c r="BK130" s="27"/>
      <c r="BL130" s="27"/>
      <c r="BM130" s="27">
        <f t="shared" si="141"/>
        <v>0</v>
      </c>
      <c r="BN130" s="5">
        <f t="shared" si="142"/>
        <v>0</v>
      </c>
      <c r="BO130" s="24"/>
      <c r="BP130" s="19">
        <v>30</v>
      </c>
      <c r="BQ130" s="19" t="s">
        <v>50</v>
      </c>
      <c r="BR130" s="27"/>
      <c r="BS130" s="27"/>
      <c r="BT130" s="27"/>
      <c r="BU130" s="27">
        <f t="shared" si="143"/>
        <v>0</v>
      </c>
      <c r="BV130" s="5">
        <f t="shared" si="144"/>
        <v>0</v>
      </c>
      <c r="BW130" s="24"/>
      <c r="BX130" s="19">
        <v>30</v>
      </c>
      <c r="BY130" s="19" t="s">
        <v>50</v>
      </c>
      <c r="BZ130" s="27"/>
      <c r="CA130" s="27"/>
      <c r="CB130" s="27"/>
      <c r="CC130" s="27">
        <f t="shared" si="145"/>
        <v>0</v>
      </c>
      <c r="CD130" s="2">
        <f t="shared" si="146"/>
        <v>0</v>
      </c>
      <c r="CE130" s="24"/>
      <c r="CF130" s="19">
        <v>30</v>
      </c>
      <c r="CG130" s="19" t="s">
        <v>50</v>
      </c>
      <c r="CH130" s="27"/>
      <c r="CI130" s="27"/>
      <c r="CJ130" s="27"/>
      <c r="CK130" s="27">
        <f t="shared" si="147"/>
        <v>0</v>
      </c>
      <c r="CL130" s="2">
        <f t="shared" si="148"/>
        <v>0</v>
      </c>
      <c r="CM130" s="24"/>
      <c r="CN130" s="19">
        <v>30</v>
      </c>
      <c r="CO130" s="19" t="s">
        <v>50</v>
      </c>
      <c r="CP130" s="27"/>
      <c r="CQ130" s="27"/>
      <c r="CR130" s="27"/>
      <c r="CS130" s="27">
        <f t="shared" si="149"/>
        <v>0</v>
      </c>
      <c r="CT130" s="2">
        <f t="shared" si="150"/>
        <v>0</v>
      </c>
      <c r="CU130" s="24"/>
    </row>
    <row r="131" spans="3:99">
      <c r="E131" s="28"/>
      <c r="F131" s="27"/>
      <c r="G131" s="28"/>
      <c r="H131" s="39"/>
      <c r="I131" s="37"/>
      <c r="J131" s="39"/>
      <c r="R131" s="25"/>
      <c r="Z131" s="25"/>
      <c r="AH131" s="25"/>
      <c r="AP131" s="25"/>
      <c r="AX131" s="25"/>
      <c r="BF131" s="25"/>
      <c r="BN131" s="25"/>
      <c r="BV131" s="25"/>
      <c r="CD131" s="25"/>
      <c r="CL131" s="25"/>
      <c r="CT131" s="25"/>
      <c r="CU131" s="13"/>
    </row>
    <row r="132" spans="3:99">
      <c r="C132" s="71" t="s">
        <v>35</v>
      </c>
      <c r="D132" s="71"/>
      <c r="E132" s="29">
        <f>SUM(E97:E130)</f>
        <v>5894</v>
      </c>
      <c r="F132" s="29">
        <f>SUM(F97:F130)</f>
        <v>7211</v>
      </c>
      <c r="G132" s="29">
        <f>SUM(G97:G130)</f>
        <v>-1317</v>
      </c>
      <c r="H132" s="38"/>
      <c r="I132" s="11">
        <f t="shared" si="129"/>
        <v>-0.1826376369435585</v>
      </c>
      <c r="J132" s="40"/>
      <c r="L132" s="19" t="s">
        <v>35</v>
      </c>
      <c r="M132" s="19"/>
      <c r="N132" s="30">
        <f>SUM(N97:N130)</f>
        <v>272</v>
      </c>
      <c r="O132" s="30">
        <f t="shared" ref="O132" si="152">SUM(O97:O129)</f>
        <v>3137771</v>
      </c>
      <c r="P132" s="30">
        <f>SUM(P97:P130)</f>
        <v>136</v>
      </c>
      <c r="Q132" s="30">
        <f>SUM(Q97:Q130)</f>
        <v>136</v>
      </c>
      <c r="R132" s="2">
        <f t="shared" ref="R132" si="153">IF(N132=0,0,N132/P132-1)</f>
        <v>1</v>
      </c>
      <c r="T132" s="19" t="s">
        <v>35</v>
      </c>
      <c r="U132" s="19"/>
      <c r="V132" s="30">
        <f>SUM(V97:V130)</f>
        <v>1728</v>
      </c>
      <c r="W132" s="30">
        <f t="shared" ref="W132" si="154">SUM(W97:W129)</f>
        <v>5566570</v>
      </c>
      <c r="X132" s="30">
        <f>SUM(X97:X130)</f>
        <v>2720</v>
      </c>
      <c r="Y132" s="30">
        <f>SUM(Y97:Y130)</f>
        <v>-992</v>
      </c>
      <c r="Z132" s="2">
        <f t="shared" ref="Z132" si="155">IF(V132=0,0,V132/X132-1)</f>
        <v>-0.36470588235294121</v>
      </c>
      <c r="AB132" s="19" t="s">
        <v>35</v>
      </c>
      <c r="AC132" s="19"/>
      <c r="AD132" s="30">
        <f>SUM(AD97:AD130)</f>
        <v>1674</v>
      </c>
      <c r="AE132" s="30">
        <f t="shared" ref="AE132" si="156">SUM(AE97:AE129)</f>
        <v>5662855</v>
      </c>
      <c r="AF132" s="30">
        <f>SUM(AF97:AF130)</f>
        <v>2015</v>
      </c>
      <c r="AG132" s="30">
        <f>SUM(AG97:AG130)</f>
        <v>-341</v>
      </c>
      <c r="AH132" s="2">
        <f t="shared" ref="AH132" si="157">IF(AD132=0,0,AD132/AF132-1)</f>
        <v>-0.16923076923076918</v>
      </c>
      <c r="AJ132" s="19" t="s">
        <v>35</v>
      </c>
      <c r="AK132" s="19"/>
      <c r="AL132" s="30">
        <f>SUM(AL97:AL130)</f>
        <v>2220</v>
      </c>
      <c r="AM132" s="30">
        <f t="shared" ref="AM132" si="158">SUM(AM97:AM129)</f>
        <v>9869833</v>
      </c>
      <c r="AN132" s="30">
        <f>SUM(AN97:AN130)</f>
        <v>2340</v>
      </c>
      <c r="AO132" s="30">
        <f>SUM(AO97:AO130)</f>
        <v>-116</v>
      </c>
      <c r="AP132" s="2">
        <f t="shared" ref="AP132" si="159">IF(AL132=0,0,AL132/AN132-1)</f>
        <v>-5.1282051282051322E-2</v>
      </c>
      <c r="AR132" s="19" t="s">
        <v>35</v>
      </c>
      <c r="AS132" s="19"/>
      <c r="AT132" s="30">
        <f>SUM(AT97:AT130)</f>
        <v>0</v>
      </c>
      <c r="AU132" s="30">
        <f t="shared" ref="AU132" si="160">SUM(AU97:AU129)</f>
        <v>0</v>
      </c>
      <c r="AV132" s="30">
        <f>SUM(AV97:AV130)</f>
        <v>0</v>
      </c>
      <c r="AW132" s="30">
        <f>SUM(AW97:AW130)</f>
        <v>0</v>
      </c>
      <c r="AX132" s="2">
        <f t="shared" ref="AX132" si="161">IF(AT132=0,0,AT132/AV132-1)</f>
        <v>0</v>
      </c>
      <c r="AZ132" s="19" t="s">
        <v>35</v>
      </c>
      <c r="BA132" s="19"/>
      <c r="BB132" s="30">
        <f>SUM(BB97:BB130)</f>
        <v>0</v>
      </c>
      <c r="BC132" s="30">
        <f>SUM(BC97:BC130)</f>
        <v>0</v>
      </c>
      <c r="BD132" s="30">
        <f>SUM(BD97:BD130)</f>
        <v>0</v>
      </c>
      <c r="BE132" s="30">
        <f>SUM(BE97:BE130)</f>
        <v>0</v>
      </c>
      <c r="BF132" s="2">
        <f t="shared" ref="BF132" si="162">IF(BB132=0,0,BB132/BD132-1)</f>
        <v>0</v>
      </c>
      <c r="BH132" s="19" t="s">
        <v>35</v>
      </c>
      <c r="BI132" s="19"/>
      <c r="BJ132" s="30">
        <f>SUM(BJ97:BJ130)</f>
        <v>0</v>
      </c>
      <c r="BK132" s="30">
        <f t="shared" ref="BK132" si="163">SUM(BK97:BK129)</f>
        <v>0</v>
      </c>
      <c r="BL132" s="30">
        <f>SUM(BL97:BL130)</f>
        <v>0</v>
      </c>
      <c r="BM132" s="30">
        <f>SUM(BM97:BM130)</f>
        <v>0</v>
      </c>
      <c r="BN132" s="2">
        <f t="shared" ref="BN132" si="164">IF(BJ132=0,0,BJ132/BL132-1)</f>
        <v>0</v>
      </c>
      <c r="BP132" s="19" t="s">
        <v>35</v>
      </c>
      <c r="BQ132" s="19"/>
      <c r="BR132" s="30">
        <f>SUM(BR97:BR130)</f>
        <v>0</v>
      </c>
      <c r="BS132" s="30">
        <f t="shared" ref="BS132" si="165">SUM(BS97:BS129)</f>
        <v>0</v>
      </c>
      <c r="BT132" s="30">
        <f>SUM(BT97:BT130)</f>
        <v>0</v>
      </c>
      <c r="BU132" s="30">
        <f>SUM(BU97:BU130)</f>
        <v>0</v>
      </c>
      <c r="BV132" s="2">
        <f t="shared" ref="BV132" si="166">IF(BR132=0,0,BR132/BT132-1)</f>
        <v>0</v>
      </c>
      <c r="BX132" s="19" t="s">
        <v>35</v>
      </c>
      <c r="BY132" s="30"/>
      <c r="BZ132" s="30">
        <f>SUM(BZ97:BZ130)</f>
        <v>0</v>
      </c>
      <c r="CA132" s="30">
        <f t="shared" ref="CA132" si="167">SUM(CA97:CA129)</f>
        <v>0</v>
      </c>
      <c r="CB132" s="30">
        <f>SUM(CB97:CB130)</f>
        <v>0</v>
      </c>
      <c r="CC132" s="30">
        <f>SUM(CC97:CC130)</f>
        <v>0</v>
      </c>
      <c r="CD132" s="2">
        <f t="shared" ref="CD132" si="168">IF(BZ132=0,0,BZ132/CB132-1)</f>
        <v>0</v>
      </c>
      <c r="CF132" s="19" t="s">
        <v>35</v>
      </c>
      <c r="CG132" s="19"/>
      <c r="CH132" s="30">
        <f>SUM(CH97:CH130)</f>
        <v>0</v>
      </c>
      <c r="CI132" s="30">
        <f t="shared" ref="CI132" si="169">SUM(CI97:CI129)</f>
        <v>0</v>
      </c>
      <c r="CJ132" s="30">
        <f>SUM(CJ97:CJ130)</f>
        <v>0</v>
      </c>
      <c r="CK132" s="30">
        <f>SUM(CK97:CK130)</f>
        <v>0</v>
      </c>
      <c r="CL132" s="2">
        <f t="shared" ref="CL132" si="170">IF(CH132=0,0,CH132/CJ132-1)</f>
        <v>0</v>
      </c>
      <c r="CN132" s="19" t="s">
        <v>35</v>
      </c>
      <c r="CO132" s="19"/>
      <c r="CP132" s="30">
        <f>SUM(CP97:CP130)</f>
        <v>0</v>
      </c>
      <c r="CQ132" s="30">
        <f t="shared" ref="CQ132" si="171">SUM(CQ97:CQ129)</f>
        <v>0</v>
      </c>
      <c r="CR132" s="30">
        <f>SUM(CR97:CR130)</f>
        <v>0</v>
      </c>
      <c r="CS132" s="30">
        <f>SUM(CS97:CS130)</f>
        <v>0</v>
      </c>
      <c r="CT132" s="2">
        <f t="shared" ref="CT132" si="172">IF(CP132=0,0,CP132/CR132-1)</f>
        <v>0</v>
      </c>
      <c r="CU132" s="13"/>
    </row>
    <row r="133" spans="3:99">
      <c r="K133" s="3"/>
      <c r="L133" s="3"/>
      <c r="M133" s="3"/>
      <c r="N133" s="3"/>
      <c r="O133" s="3"/>
      <c r="P133" s="3"/>
    </row>
    <row r="134" spans="3:99" ht="15.75" thickBot="1">
      <c r="J134" s="3"/>
      <c r="K134" s="14"/>
      <c r="L134" s="15"/>
      <c r="M134" s="15"/>
      <c r="N134" s="15"/>
      <c r="O134" s="15"/>
      <c r="P134" s="16"/>
    </row>
    <row r="135" spans="3:99">
      <c r="C135" s="53"/>
      <c r="D135" s="54"/>
      <c r="E135" s="54"/>
      <c r="F135" s="54"/>
      <c r="G135" s="54"/>
      <c r="H135" s="54"/>
      <c r="I135" s="54"/>
      <c r="J135" s="55"/>
      <c r="K135" s="14"/>
      <c r="L135" s="15"/>
      <c r="M135" s="15"/>
      <c r="N135" s="15"/>
      <c r="O135" s="15"/>
      <c r="P135" s="16"/>
    </row>
    <row r="136" spans="3:99">
      <c r="C136" s="56"/>
      <c r="D136" s="57"/>
      <c r="E136" s="57"/>
      <c r="F136" s="57"/>
      <c r="G136" s="57"/>
      <c r="H136" s="57"/>
      <c r="I136" s="57"/>
      <c r="J136" s="58"/>
      <c r="K136" s="14"/>
      <c r="L136" s="15"/>
      <c r="M136" s="15"/>
      <c r="N136" s="15"/>
      <c r="O136" s="15"/>
      <c r="P136" s="16"/>
    </row>
    <row r="137" spans="3:99" ht="15.75" thickBot="1">
      <c r="C137" s="59"/>
      <c r="D137" s="60"/>
      <c r="E137" s="60"/>
      <c r="F137" s="60"/>
      <c r="G137" s="60"/>
      <c r="H137" s="60"/>
      <c r="I137" s="60"/>
      <c r="J137" s="61"/>
      <c r="K137" s="14"/>
      <c r="L137" s="15"/>
      <c r="M137" s="15"/>
      <c r="N137" s="15"/>
      <c r="O137" s="15"/>
      <c r="P137" s="16"/>
    </row>
    <row r="138" spans="3:99">
      <c r="K138" s="14"/>
      <c r="L138" s="15"/>
      <c r="M138" s="15"/>
      <c r="N138" s="15"/>
      <c r="O138" s="15"/>
      <c r="P138" s="16"/>
    </row>
    <row r="139" spans="3:99">
      <c r="C139" s="74" t="s">
        <v>66</v>
      </c>
      <c r="D139" s="74"/>
      <c r="E139" s="74"/>
      <c r="F139" s="74"/>
      <c r="G139" s="74"/>
      <c r="H139" s="74"/>
      <c r="I139" s="74"/>
      <c r="J139" s="74"/>
      <c r="K139" s="14"/>
      <c r="L139" s="15"/>
      <c r="M139" s="15"/>
      <c r="N139" s="15"/>
      <c r="O139" s="15"/>
      <c r="P139" s="16"/>
    </row>
    <row r="140" spans="3:99">
      <c r="C140" s="21" t="s">
        <v>5</v>
      </c>
      <c r="D140" s="20" t="s">
        <v>1</v>
      </c>
      <c r="E140" s="20" t="s">
        <v>0</v>
      </c>
      <c r="F140" s="20" t="s">
        <v>45</v>
      </c>
      <c r="G140" s="20" t="s">
        <v>38</v>
      </c>
      <c r="H140" s="20" t="s">
        <v>43</v>
      </c>
      <c r="I140" s="20" t="s">
        <v>36</v>
      </c>
      <c r="J140" s="20" t="s">
        <v>44</v>
      </c>
      <c r="K140" s="14"/>
      <c r="L140" s="15"/>
      <c r="M140" s="15"/>
      <c r="N140" s="15"/>
      <c r="O140" s="15"/>
      <c r="P140" s="16"/>
    </row>
    <row r="141" spans="3:99">
      <c r="C141" s="7" t="s">
        <v>39</v>
      </c>
      <c r="D141" s="8" t="s">
        <v>41</v>
      </c>
      <c r="E141" s="27">
        <f>IF($D$178="oui",E97,0)+IF($D$179="oui",E53,0)+IF($D$180="oui",E10,0)</f>
        <v>15</v>
      </c>
      <c r="F141" s="27">
        <f>IF($D$178="oui",F97,0)+IF($D$179="oui",F53,0)+IF($D$180="oui",F10,0)</f>
        <v>14</v>
      </c>
      <c r="G141" s="27">
        <f>E141-F141</f>
        <v>1</v>
      </c>
      <c r="H141" s="52">
        <f>MIN(IF($D$178="oui",H97,0),IF($D$179="oui",H53,0),IF($D$180="oui",H10,0))</f>
        <v>-0.33333333333333337</v>
      </c>
      <c r="I141" s="41">
        <f>IF(E141=0,0,E141/F141-1)</f>
        <v>7.1428571428571397E-2</v>
      </c>
      <c r="J141" s="52">
        <f>MAX(IF($D$178="oui",J97,0),IF($D$179="oui",J53,0),IF($D$180="oui",J10,0))</f>
        <v>1</v>
      </c>
      <c r="K141" s="14"/>
      <c r="L141" s="15"/>
      <c r="M141" s="73" t="s">
        <v>65</v>
      </c>
      <c r="N141" s="73"/>
      <c r="O141" s="73"/>
      <c r="P141" s="73"/>
      <c r="Q141" s="73"/>
      <c r="R141" s="73"/>
    </row>
    <row r="142" spans="3:99">
      <c r="C142" s="7" t="s">
        <v>40</v>
      </c>
      <c r="D142" s="8" t="s">
        <v>42</v>
      </c>
      <c r="E142" s="27">
        <f t="shared" ref="E142:F174" si="173">IF($D$178="oui",E98,0)+IF($D$179="oui",E54,0)+IF($D$180="oui",E11,0)</f>
        <v>73</v>
      </c>
      <c r="F142" s="27">
        <f t="shared" si="173"/>
        <v>72</v>
      </c>
      <c r="G142" s="27">
        <f t="shared" ref="G142:G174" si="174">E142-F142</f>
        <v>1</v>
      </c>
      <c r="H142" s="52">
        <f t="shared" ref="H142:H174" si="175">MIN(IF($D$178="oui",H98,0),IF($D$179="oui",H54,0),IF($D$180="oui",H11,0))</f>
        <v>-0.33333333333333337</v>
      </c>
      <c r="I142" s="41">
        <f t="shared" ref="I142:I174" si="176">IF(E142=0,0,E142/F142-1)</f>
        <v>1.388888888888884E-2</v>
      </c>
      <c r="J142" s="52">
        <f t="shared" ref="J142:J174" si="177">MAX(IF($D$178="oui",J98,0),IF($D$179="oui",J54,0),IF($D$180="oui",J11,0))</f>
        <v>1</v>
      </c>
      <c r="K142" s="14"/>
      <c r="L142" s="15"/>
      <c r="M142" s="73"/>
      <c r="N142" s="73"/>
      <c r="O142" s="73"/>
      <c r="P142" s="73"/>
      <c r="Q142" s="73"/>
      <c r="R142" s="73"/>
    </row>
    <row r="143" spans="3:99">
      <c r="C143" s="33">
        <v>1</v>
      </c>
      <c r="D143" s="34" t="s">
        <v>57</v>
      </c>
      <c r="E143" s="27">
        <f t="shared" si="173"/>
        <v>127</v>
      </c>
      <c r="F143" s="27">
        <f t="shared" si="173"/>
        <v>153</v>
      </c>
      <c r="G143" s="27">
        <f t="shared" si="174"/>
        <v>-26</v>
      </c>
      <c r="H143" s="52">
        <f t="shared" si="175"/>
        <v>-0.36470588235294121</v>
      </c>
      <c r="I143" s="41">
        <f t="shared" si="176"/>
        <v>-0.16993464052287577</v>
      </c>
      <c r="J143" s="52">
        <f t="shared" si="177"/>
        <v>1</v>
      </c>
      <c r="K143" s="14"/>
      <c r="L143" s="15"/>
      <c r="M143" s="73"/>
      <c r="N143" s="73"/>
      <c r="O143" s="73"/>
      <c r="P143" s="73"/>
      <c r="Q143" s="73"/>
      <c r="R143" s="73"/>
    </row>
    <row r="144" spans="3:99">
      <c r="C144" s="33">
        <v>2</v>
      </c>
      <c r="D144" s="34" t="s">
        <v>58</v>
      </c>
      <c r="E144" s="27">
        <f t="shared" si="173"/>
        <v>181</v>
      </c>
      <c r="F144" s="27">
        <f t="shared" si="173"/>
        <v>218</v>
      </c>
      <c r="G144" s="27">
        <f t="shared" si="174"/>
        <v>-37</v>
      </c>
      <c r="H144" s="52">
        <f t="shared" si="175"/>
        <v>-0.36470588235294121</v>
      </c>
      <c r="I144" s="41">
        <f t="shared" si="176"/>
        <v>-0.16972477064220182</v>
      </c>
      <c r="J144" s="52">
        <f t="shared" si="177"/>
        <v>1</v>
      </c>
      <c r="K144" s="14"/>
      <c r="L144" s="15"/>
      <c r="M144" s="73"/>
      <c r="N144" s="73"/>
      <c r="O144" s="73"/>
      <c r="P144" s="73"/>
      <c r="Q144" s="73"/>
      <c r="R144" s="73"/>
    </row>
    <row r="145" spans="3:18">
      <c r="C145" s="4">
        <v>3</v>
      </c>
      <c r="D145" s="4" t="s">
        <v>10</v>
      </c>
      <c r="E145" s="27">
        <f t="shared" si="173"/>
        <v>255</v>
      </c>
      <c r="F145" s="27">
        <f t="shared" si="173"/>
        <v>296</v>
      </c>
      <c r="G145" s="27">
        <f t="shared" si="174"/>
        <v>-41</v>
      </c>
      <c r="H145" s="52">
        <f t="shared" si="175"/>
        <v>-0.36470588235294121</v>
      </c>
      <c r="I145" s="41">
        <f t="shared" si="176"/>
        <v>-0.13851351351351349</v>
      </c>
      <c r="J145" s="52">
        <f t="shared" si="177"/>
        <v>1</v>
      </c>
      <c r="K145" s="14"/>
      <c r="L145" s="15"/>
      <c r="M145" s="73"/>
      <c r="N145" s="73"/>
      <c r="O145" s="73"/>
      <c r="P145" s="73"/>
      <c r="Q145" s="73"/>
      <c r="R145" s="73"/>
    </row>
    <row r="146" spans="3:18">
      <c r="C146" s="4">
        <v>4</v>
      </c>
      <c r="D146" s="4" t="s">
        <v>49</v>
      </c>
      <c r="E146" s="27">
        <f t="shared" si="173"/>
        <v>255</v>
      </c>
      <c r="F146" s="27">
        <f t="shared" si="173"/>
        <v>296</v>
      </c>
      <c r="G146" s="27">
        <f t="shared" si="174"/>
        <v>-41</v>
      </c>
      <c r="H146" s="52">
        <f t="shared" si="175"/>
        <v>-0.36470588235294121</v>
      </c>
      <c r="I146" s="41">
        <f t="shared" si="176"/>
        <v>-0.13851351351351349</v>
      </c>
      <c r="J146" s="52">
        <f t="shared" si="177"/>
        <v>1</v>
      </c>
      <c r="K146" s="14"/>
      <c r="L146" s="15"/>
      <c r="M146" s="73"/>
      <c r="N146" s="73"/>
      <c r="O146" s="73"/>
      <c r="P146" s="73"/>
      <c r="Q146" s="73"/>
      <c r="R146" s="73"/>
    </row>
    <row r="147" spans="3:18">
      <c r="C147" s="19">
        <v>5</v>
      </c>
      <c r="D147" s="19" t="s">
        <v>11</v>
      </c>
      <c r="E147" s="27">
        <f t="shared" si="173"/>
        <v>255</v>
      </c>
      <c r="F147" s="27">
        <f t="shared" si="173"/>
        <v>296</v>
      </c>
      <c r="G147" s="27">
        <f t="shared" si="174"/>
        <v>-41</v>
      </c>
      <c r="H147" s="52">
        <f t="shared" si="175"/>
        <v>-0.36470588235294121</v>
      </c>
      <c r="I147" s="41">
        <f t="shared" si="176"/>
        <v>-0.13851351351351349</v>
      </c>
      <c r="J147" s="52">
        <f t="shared" si="177"/>
        <v>1</v>
      </c>
      <c r="K147" s="14"/>
      <c r="L147" s="15"/>
      <c r="M147" s="73"/>
      <c r="N147" s="73"/>
      <c r="O147" s="73"/>
      <c r="P147" s="73"/>
      <c r="Q147" s="73"/>
      <c r="R147" s="73"/>
    </row>
    <row r="148" spans="3:18">
      <c r="C148" s="19">
        <v>6</v>
      </c>
      <c r="D148" s="19" t="s">
        <v>12</v>
      </c>
      <c r="E148" s="27">
        <f t="shared" si="173"/>
        <v>255</v>
      </c>
      <c r="F148" s="27">
        <f t="shared" si="173"/>
        <v>296</v>
      </c>
      <c r="G148" s="27">
        <f t="shared" si="174"/>
        <v>-41</v>
      </c>
      <c r="H148" s="52">
        <f t="shared" si="175"/>
        <v>-0.36470588235294121</v>
      </c>
      <c r="I148" s="41">
        <f t="shared" si="176"/>
        <v>-0.13851351351351349</v>
      </c>
      <c r="J148" s="52">
        <f t="shared" si="177"/>
        <v>1</v>
      </c>
      <c r="K148" s="14"/>
      <c r="L148" s="15"/>
      <c r="M148" s="50"/>
      <c r="N148" s="15"/>
      <c r="O148" s="15"/>
      <c r="P148" s="16"/>
    </row>
    <row r="149" spans="3:18">
      <c r="C149" s="19">
        <v>7</v>
      </c>
      <c r="D149" s="19" t="s">
        <v>13</v>
      </c>
      <c r="E149" s="27">
        <f t="shared" si="173"/>
        <v>255</v>
      </c>
      <c r="F149" s="27">
        <f t="shared" si="173"/>
        <v>296</v>
      </c>
      <c r="G149" s="27">
        <f t="shared" si="174"/>
        <v>-41</v>
      </c>
      <c r="H149" s="52">
        <f t="shared" si="175"/>
        <v>-0.36470588235294121</v>
      </c>
      <c r="I149" s="41">
        <f t="shared" si="176"/>
        <v>-0.13851351351351349</v>
      </c>
      <c r="J149" s="52">
        <f t="shared" si="177"/>
        <v>1</v>
      </c>
      <c r="K149" s="14"/>
      <c r="L149" s="15"/>
      <c r="M149" s="50"/>
      <c r="N149" s="15"/>
      <c r="O149" s="15"/>
      <c r="P149" s="16"/>
    </row>
    <row r="150" spans="3:18">
      <c r="C150" s="19">
        <v>8</v>
      </c>
      <c r="D150" s="19" t="s">
        <v>14</v>
      </c>
      <c r="E150" s="27">
        <f t="shared" si="173"/>
        <v>255</v>
      </c>
      <c r="F150" s="27">
        <f t="shared" si="173"/>
        <v>296</v>
      </c>
      <c r="G150" s="27">
        <f t="shared" si="174"/>
        <v>-41</v>
      </c>
      <c r="H150" s="52">
        <f t="shared" si="175"/>
        <v>-0.36470588235294121</v>
      </c>
      <c r="I150" s="41">
        <f t="shared" si="176"/>
        <v>-0.13851351351351349</v>
      </c>
      <c r="J150" s="52">
        <f t="shared" si="177"/>
        <v>1</v>
      </c>
      <c r="K150" s="14"/>
      <c r="L150" s="15"/>
      <c r="M150" s="50"/>
      <c r="N150" s="15"/>
      <c r="O150" s="15"/>
      <c r="P150" s="16"/>
    </row>
    <row r="151" spans="3:18">
      <c r="C151" s="19">
        <v>9</v>
      </c>
      <c r="D151" s="19" t="s">
        <v>15</v>
      </c>
      <c r="E151" s="27">
        <f t="shared" si="173"/>
        <v>255</v>
      </c>
      <c r="F151" s="27">
        <f t="shared" si="173"/>
        <v>296</v>
      </c>
      <c r="G151" s="27">
        <f t="shared" si="174"/>
        <v>-41</v>
      </c>
      <c r="H151" s="52">
        <f t="shared" si="175"/>
        <v>-0.36470588235294121</v>
      </c>
      <c r="I151" s="41">
        <f t="shared" si="176"/>
        <v>-0.13851351351351349</v>
      </c>
      <c r="J151" s="52">
        <f t="shared" si="177"/>
        <v>1</v>
      </c>
      <c r="K151" s="14"/>
      <c r="L151" s="15"/>
      <c r="M151" s="50"/>
      <c r="N151" s="15"/>
      <c r="O151" s="15"/>
      <c r="P151" s="16"/>
    </row>
    <row r="152" spans="3:18">
      <c r="C152" s="19">
        <v>10</v>
      </c>
      <c r="D152" s="19" t="s">
        <v>16</v>
      </c>
      <c r="E152" s="27">
        <f t="shared" si="173"/>
        <v>255</v>
      </c>
      <c r="F152" s="27">
        <f t="shared" si="173"/>
        <v>296</v>
      </c>
      <c r="G152" s="27">
        <f t="shared" si="174"/>
        <v>-41</v>
      </c>
      <c r="H152" s="52">
        <f t="shared" si="175"/>
        <v>-0.36470588235294121</v>
      </c>
      <c r="I152" s="41">
        <f t="shared" si="176"/>
        <v>-0.13851351351351349</v>
      </c>
      <c r="J152" s="52">
        <f t="shared" si="177"/>
        <v>1</v>
      </c>
      <c r="K152" s="14"/>
      <c r="L152" s="15"/>
      <c r="M152" s="50"/>
      <c r="N152" s="15"/>
      <c r="O152" s="15"/>
      <c r="P152" s="16"/>
    </row>
    <row r="153" spans="3:18">
      <c r="C153" s="19">
        <v>11</v>
      </c>
      <c r="D153" s="19" t="s">
        <v>17</v>
      </c>
      <c r="E153" s="27">
        <f t="shared" si="173"/>
        <v>255</v>
      </c>
      <c r="F153" s="27">
        <f t="shared" si="173"/>
        <v>296</v>
      </c>
      <c r="G153" s="27">
        <f t="shared" si="174"/>
        <v>-41</v>
      </c>
      <c r="H153" s="52">
        <f t="shared" si="175"/>
        <v>-0.36470588235294121</v>
      </c>
      <c r="I153" s="41">
        <f t="shared" si="176"/>
        <v>-0.13851351351351349</v>
      </c>
      <c r="J153" s="52">
        <f t="shared" si="177"/>
        <v>1</v>
      </c>
      <c r="K153" s="14"/>
      <c r="L153" s="15"/>
      <c r="M153" s="50"/>
      <c r="N153" s="15"/>
      <c r="O153" s="15"/>
      <c r="P153" s="16"/>
    </row>
    <row r="154" spans="3:18">
      <c r="C154" s="19">
        <v>12</v>
      </c>
      <c r="D154" s="19" t="s">
        <v>18</v>
      </c>
      <c r="E154" s="27">
        <f t="shared" si="173"/>
        <v>255</v>
      </c>
      <c r="F154" s="27">
        <f t="shared" si="173"/>
        <v>296</v>
      </c>
      <c r="G154" s="27">
        <f t="shared" si="174"/>
        <v>-41</v>
      </c>
      <c r="H154" s="52">
        <f t="shared" si="175"/>
        <v>-0.36470588235294121</v>
      </c>
      <c r="I154" s="41">
        <f t="shared" si="176"/>
        <v>-0.13851351351351349</v>
      </c>
      <c r="J154" s="52">
        <f t="shared" si="177"/>
        <v>1</v>
      </c>
      <c r="K154" s="14"/>
      <c r="L154" s="15"/>
      <c r="M154" s="50"/>
      <c r="N154" s="15"/>
      <c r="O154" s="15"/>
      <c r="P154" s="16"/>
    </row>
    <row r="155" spans="3:18">
      <c r="C155" s="19">
        <v>13</v>
      </c>
      <c r="D155" s="19" t="s">
        <v>52</v>
      </c>
      <c r="E155" s="27">
        <f t="shared" si="173"/>
        <v>255</v>
      </c>
      <c r="F155" s="27">
        <f t="shared" si="173"/>
        <v>296</v>
      </c>
      <c r="G155" s="27">
        <f t="shared" si="174"/>
        <v>-41</v>
      </c>
      <c r="H155" s="52">
        <f t="shared" si="175"/>
        <v>-0.36470588235294121</v>
      </c>
      <c r="I155" s="41">
        <f t="shared" si="176"/>
        <v>-0.13851351351351349</v>
      </c>
      <c r="J155" s="52">
        <f t="shared" si="177"/>
        <v>1</v>
      </c>
      <c r="K155" s="14"/>
      <c r="L155" s="15"/>
      <c r="M155" s="50"/>
      <c r="N155" s="15"/>
      <c r="O155" s="15"/>
      <c r="P155" s="16"/>
    </row>
    <row r="156" spans="3:18">
      <c r="C156" s="19">
        <v>14</v>
      </c>
      <c r="D156" s="19" t="s">
        <v>19</v>
      </c>
      <c r="E156" s="27">
        <f t="shared" si="173"/>
        <v>255</v>
      </c>
      <c r="F156" s="27">
        <f t="shared" si="173"/>
        <v>296</v>
      </c>
      <c r="G156" s="27">
        <f t="shared" si="174"/>
        <v>-41</v>
      </c>
      <c r="H156" s="52">
        <f t="shared" si="175"/>
        <v>-0.36470588235294121</v>
      </c>
      <c r="I156" s="41">
        <f t="shared" si="176"/>
        <v>-0.13851351351351349</v>
      </c>
      <c r="J156" s="52">
        <f t="shared" si="177"/>
        <v>1</v>
      </c>
      <c r="K156" s="14"/>
      <c r="L156" s="15"/>
      <c r="M156" s="50"/>
      <c r="N156" s="15"/>
      <c r="O156" s="15"/>
      <c r="P156" s="16"/>
    </row>
    <row r="157" spans="3:18">
      <c r="C157" s="19">
        <v>15</v>
      </c>
      <c r="D157" s="19" t="s">
        <v>51</v>
      </c>
      <c r="E157" s="27">
        <f t="shared" si="173"/>
        <v>255</v>
      </c>
      <c r="F157" s="27">
        <f t="shared" si="173"/>
        <v>296</v>
      </c>
      <c r="G157" s="27">
        <f t="shared" si="174"/>
        <v>-41</v>
      </c>
      <c r="H157" s="52">
        <f t="shared" si="175"/>
        <v>-0.36470588235294121</v>
      </c>
      <c r="I157" s="41">
        <f t="shared" si="176"/>
        <v>-0.13851351351351349</v>
      </c>
      <c r="J157" s="52">
        <f t="shared" si="177"/>
        <v>1</v>
      </c>
      <c r="K157" s="14"/>
      <c r="L157" s="15"/>
      <c r="M157" s="50"/>
      <c r="N157" s="15"/>
      <c r="O157" s="15"/>
      <c r="P157" s="16"/>
    </row>
    <row r="158" spans="3:18">
      <c r="C158" s="19">
        <v>16</v>
      </c>
      <c r="D158" s="19" t="s">
        <v>20</v>
      </c>
      <c r="E158" s="27">
        <f t="shared" si="173"/>
        <v>255</v>
      </c>
      <c r="F158" s="27">
        <f t="shared" si="173"/>
        <v>296</v>
      </c>
      <c r="G158" s="27">
        <f t="shared" si="174"/>
        <v>-41</v>
      </c>
      <c r="H158" s="52">
        <f t="shared" si="175"/>
        <v>-0.36470588235294121</v>
      </c>
      <c r="I158" s="41">
        <f t="shared" si="176"/>
        <v>-0.13851351351351349</v>
      </c>
      <c r="J158" s="52">
        <f t="shared" si="177"/>
        <v>1</v>
      </c>
      <c r="K158" s="14"/>
      <c r="L158" s="15"/>
      <c r="M158" s="50"/>
      <c r="N158" s="15"/>
      <c r="O158" s="15"/>
      <c r="P158" s="16"/>
    </row>
    <row r="159" spans="3:18">
      <c r="C159" s="19">
        <v>17</v>
      </c>
      <c r="D159" s="19" t="s">
        <v>37</v>
      </c>
      <c r="E159" s="27">
        <f t="shared" si="173"/>
        <v>255</v>
      </c>
      <c r="F159" s="27">
        <f t="shared" si="173"/>
        <v>296</v>
      </c>
      <c r="G159" s="27">
        <f t="shared" si="174"/>
        <v>-41</v>
      </c>
      <c r="H159" s="52">
        <f t="shared" si="175"/>
        <v>-0.36470588235294121</v>
      </c>
      <c r="I159" s="41">
        <f t="shared" si="176"/>
        <v>-0.13851351351351349</v>
      </c>
      <c r="J159" s="52">
        <f t="shared" si="177"/>
        <v>1</v>
      </c>
      <c r="K159" s="14"/>
      <c r="L159" s="15"/>
      <c r="M159" s="50"/>
      <c r="N159" s="15"/>
      <c r="O159" s="15"/>
      <c r="P159" s="16"/>
    </row>
    <row r="160" spans="3:18">
      <c r="C160" s="19">
        <v>18</v>
      </c>
      <c r="D160" s="19" t="s">
        <v>22</v>
      </c>
      <c r="E160" s="27">
        <f t="shared" si="173"/>
        <v>255</v>
      </c>
      <c r="F160" s="27">
        <f t="shared" si="173"/>
        <v>296</v>
      </c>
      <c r="G160" s="27">
        <f t="shared" si="174"/>
        <v>-41</v>
      </c>
      <c r="H160" s="52">
        <f t="shared" si="175"/>
        <v>-0.36470588235294121</v>
      </c>
      <c r="I160" s="41">
        <f t="shared" si="176"/>
        <v>-0.13851351351351349</v>
      </c>
      <c r="J160" s="52">
        <f t="shared" si="177"/>
        <v>1</v>
      </c>
      <c r="K160" s="9"/>
      <c r="L160" s="9"/>
      <c r="M160" s="50"/>
      <c r="N160" s="9"/>
      <c r="O160" s="9"/>
      <c r="P160" s="9"/>
    </row>
    <row r="161" spans="3:16">
      <c r="C161" s="19">
        <v>19</v>
      </c>
      <c r="D161" s="19" t="s">
        <v>23</v>
      </c>
      <c r="E161" s="27">
        <f t="shared" si="173"/>
        <v>255</v>
      </c>
      <c r="F161" s="27">
        <f t="shared" si="173"/>
        <v>296</v>
      </c>
      <c r="G161" s="27">
        <f t="shared" si="174"/>
        <v>-41</v>
      </c>
      <c r="H161" s="52">
        <f t="shared" si="175"/>
        <v>-0.36470588235294121</v>
      </c>
      <c r="I161" s="41">
        <f t="shared" si="176"/>
        <v>-0.13851351351351349</v>
      </c>
      <c r="J161" s="52">
        <f t="shared" si="177"/>
        <v>1</v>
      </c>
      <c r="K161" s="17"/>
      <c r="L161" s="15"/>
      <c r="M161" s="50"/>
      <c r="N161" s="15"/>
      <c r="O161" s="15"/>
      <c r="P161" s="16"/>
    </row>
    <row r="162" spans="3:16">
      <c r="C162" s="19">
        <v>20</v>
      </c>
      <c r="D162" s="19" t="s">
        <v>24</v>
      </c>
      <c r="E162" s="27">
        <f t="shared" si="173"/>
        <v>255</v>
      </c>
      <c r="F162" s="27">
        <f t="shared" si="173"/>
        <v>296</v>
      </c>
      <c r="G162" s="27">
        <f t="shared" si="174"/>
        <v>-41</v>
      </c>
      <c r="H162" s="52">
        <f t="shared" si="175"/>
        <v>-0.36470588235294121</v>
      </c>
      <c r="I162" s="41">
        <f t="shared" si="176"/>
        <v>-0.13851351351351349</v>
      </c>
      <c r="J162" s="52">
        <f t="shared" si="177"/>
        <v>1</v>
      </c>
      <c r="M162" s="50"/>
    </row>
    <row r="163" spans="3:16">
      <c r="C163" s="19">
        <v>21</v>
      </c>
      <c r="D163" s="19" t="s">
        <v>25</v>
      </c>
      <c r="E163" s="27">
        <f t="shared" si="173"/>
        <v>255</v>
      </c>
      <c r="F163" s="27">
        <f t="shared" si="173"/>
        <v>296</v>
      </c>
      <c r="G163" s="27">
        <f t="shared" si="174"/>
        <v>-41</v>
      </c>
      <c r="H163" s="52">
        <f t="shared" si="175"/>
        <v>-0.36470588235294121</v>
      </c>
      <c r="I163" s="41">
        <f t="shared" si="176"/>
        <v>-0.13851351351351349</v>
      </c>
      <c r="J163" s="52">
        <f t="shared" si="177"/>
        <v>1</v>
      </c>
      <c r="M163" s="50"/>
    </row>
    <row r="164" spans="3:16">
      <c r="C164" s="19">
        <v>22</v>
      </c>
      <c r="D164" s="19" t="s">
        <v>26</v>
      </c>
      <c r="E164" s="27">
        <f t="shared" si="173"/>
        <v>255</v>
      </c>
      <c r="F164" s="27">
        <f t="shared" si="173"/>
        <v>296</v>
      </c>
      <c r="G164" s="27">
        <f t="shared" si="174"/>
        <v>-41</v>
      </c>
      <c r="H164" s="52">
        <f t="shared" si="175"/>
        <v>-0.36470588235294121</v>
      </c>
      <c r="I164" s="41">
        <f t="shared" si="176"/>
        <v>-0.13851351351351349</v>
      </c>
      <c r="J164" s="52">
        <f t="shared" si="177"/>
        <v>1</v>
      </c>
      <c r="M164" s="50"/>
    </row>
    <row r="165" spans="3:16">
      <c r="C165" s="19">
        <v>23</v>
      </c>
      <c r="D165" s="19" t="s">
        <v>27</v>
      </c>
      <c r="E165" s="27">
        <f t="shared" si="173"/>
        <v>255</v>
      </c>
      <c r="F165" s="27">
        <f t="shared" si="173"/>
        <v>296</v>
      </c>
      <c r="G165" s="27">
        <f t="shared" si="174"/>
        <v>-41</v>
      </c>
      <c r="H165" s="52">
        <f t="shared" si="175"/>
        <v>-0.36470588235294121</v>
      </c>
      <c r="I165" s="41">
        <f t="shared" si="176"/>
        <v>-0.13851351351351349</v>
      </c>
      <c r="J165" s="52">
        <f t="shared" si="177"/>
        <v>1</v>
      </c>
      <c r="M165" s="50"/>
    </row>
    <row r="166" spans="3:16">
      <c r="C166" s="19">
        <v>24</v>
      </c>
      <c r="D166" s="19" t="s">
        <v>28</v>
      </c>
      <c r="E166" s="27">
        <f t="shared" si="173"/>
        <v>255</v>
      </c>
      <c r="F166" s="27">
        <f t="shared" si="173"/>
        <v>296</v>
      </c>
      <c r="G166" s="27">
        <f t="shared" si="174"/>
        <v>-41</v>
      </c>
      <c r="H166" s="52">
        <f t="shared" si="175"/>
        <v>-0.36470588235294121</v>
      </c>
      <c r="I166" s="41">
        <f t="shared" si="176"/>
        <v>-0.13851351351351349</v>
      </c>
      <c r="J166" s="52">
        <f t="shared" si="177"/>
        <v>1</v>
      </c>
      <c r="M166" s="50"/>
    </row>
    <row r="167" spans="3:16">
      <c r="C167" s="19">
        <v>25</v>
      </c>
      <c r="D167" s="19" t="s">
        <v>29</v>
      </c>
      <c r="E167" s="27">
        <f t="shared" si="173"/>
        <v>255</v>
      </c>
      <c r="F167" s="27">
        <f t="shared" si="173"/>
        <v>296</v>
      </c>
      <c r="G167" s="27">
        <f t="shared" si="174"/>
        <v>-41</v>
      </c>
      <c r="H167" s="52">
        <f t="shared" si="175"/>
        <v>-0.36470588235294121</v>
      </c>
      <c r="I167" s="41">
        <f t="shared" si="176"/>
        <v>-0.13851351351351349</v>
      </c>
      <c r="J167" s="52">
        <f t="shared" si="177"/>
        <v>1</v>
      </c>
      <c r="M167" s="50"/>
    </row>
    <row r="168" spans="3:16">
      <c r="C168" s="19">
        <v>26</v>
      </c>
      <c r="D168" s="19" t="s">
        <v>53</v>
      </c>
      <c r="E168" s="27">
        <f t="shared" si="173"/>
        <v>255</v>
      </c>
      <c r="F168" s="27">
        <f t="shared" si="173"/>
        <v>296</v>
      </c>
      <c r="G168" s="27">
        <f t="shared" si="174"/>
        <v>-41</v>
      </c>
      <c r="H168" s="52">
        <f t="shared" si="175"/>
        <v>-0.36470588235294121</v>
      </c>
      <c r="I168" s="41">
        <f t="shared" si="176"/>
        <v>-0.13851351351351349</v>
      </c>
      <c r="J168" s="52">
        <f t="shared" si="177"/>
        <v>1</v>
      </c>
      <c r="M168" s="50"/>
    </row>
    <row r="169" spans="3:16">
      <c r="C169" s="19">
        <v>27</v>
      </c>
      <c r="D169" s="19" t="s">
        <v>30</v>
      </c>
      <c r="E169" s="27">
        <f t="shared" si="173"/>
        <v>255</v>
      </c>
      <c r="F169" s="27">
        <f t="shared" si="173"/>
        <v>296</v>
      </c>
      <c r="G169" s="27">
        <f t="shared" si="174"/>
        <v>-41</v>
      </c>
      <c r="H169" s="52">
        <f t="shared" si="175"/>
        <v>-0.36470588235294121</v>
      </c>
      <c r="I169" s="41">
        <f t="shared" si="176"/>
        <v>-0.13851351351351349</v>
      </c>
      <c r="J169" s="52">
        <f t="shared" si="177"/>
        <v>1</v>
      </c>
      <c r="M169" s="50"/>
    </row>
    <row r="170" spans="3:16">
      <c r="C170" s="19" t="s">
        <v>6</v>
      </c>
      <c r="D170" s="19" t="s">
        <v>31</v>
      </c>
      <c r="E170" s="27">
        <f t="shared" si="173"/>
        <v>255</v>
      </c>
      <c r="F170" s="27">
        <f t="shared" si="173"/>
        <v>296</v>
      </c>
      <c r="G170" s="27">
        <f t="shared" si="174"/>
        <v>-41</v>
      </c>
      <c r="H170" s="52">
        <f t="shared" si="175"/>
        <v>-0.36470588235294121</v>
      </c>
      <c r="I170" s="41">
        <f t="shared" si="176"/>
        <v>-0.13851351351351349</v>
      </c>
      <c r="J170" s="52">
        <f t="shared" si="177"/>
        <v>1</v>
      </c>
      <c r="M170" s="50"/>
    </row>
    <row r="171" spans="3:16">
      <c r="C171" s="19" t="s">
        <v>7</v>
      </c>
      <c r="D171" s="19" t="s">
        <v>32</v>
      </c>
      <c r="E171" s="27">
        <f t="shared" si="173"/>
        <v>255</v>
      </c>
      <c r="F171" s="27">
        <f t="shared" si="173"/>
        <v>296</v>
      </c>
      <c r="G171" s="27">
        <f t="shared" si="174"/>
        <v>-41</v>
      </c>
      <c r="H171" s="52">
        <f t="shared" si="175"/>
        <v>-0.36470588235294121</v>
      </c>
      <c r="I171" s="41">
        <f t="shared" si="176"/>
        <v>-0.13851351351351349</v>
      </c>
      <c r="J171" s="52">
        <f t="shared" si="177"/>
        <v>1</v>
      </c>
      <c r="M171" s="50"/>
    </row>
    <row r="172" spans="3:16">
      <c r="C172" s="1" t="s">
        <v>8</v>
      </c>
      <c r="D172" s="19" t="s">
        <v>33</v>
      </c>
      <c r="E172" s="27">
        <f t="shared" si="173"/>
        <v>255</v>
      </c>
      <c r="F172" s="27">
        <f t="shared" si="173"/>
        <v>296</v>
      </c>
      <c r="G172" s="27">
        <f t="shared" si="174"/>
        <v>-41</v>
      </c>
      <c r="H172" s="52">
        <f t="shared" si="175"/>
        <v>-0.36470588235294121</v>
      </c>
      <c r="I172" s="41">
        <f t="shared" si="176"/>
        <v>-0.13851351351351349</v>
      </c>
      <c r="J172" s="52">
        <f t="shared" si="177"/>
        <v>1</v>
      </c>
      <c r="M172" s="50"/>
    </row>
    <row r="173" spans="3:16">
      <c r="C173" s="19" t="s">
        <v>9</v>
      </c>
      <c r="D173" s="19" t="s">
        <v>34</v>
      </c>
      <c r="E173" s="27">
        <f t="shared" si="173"/>
        <v>255</v>
      </c>
      <c r="F173" s="27">
        <f t="shared" si="173"/>
        <v>296</v>
      </c>
      <c r="G173" s="27">
        <f t="shared" si="174"/>
        <v>-41</v>
      </c>
      <c r="H173" s="52">
        <f t="shared" si="175"/>
        <v>-0.36470588235294121</v>
      </c>
      <c r="I173" s="41">
        <f t="shared" si="176"/>
        <v>-0.13851351351351349</v>
      </c>
      <c r="J173" s="52">
        <f t="shared" si="177"/>
        <v>1</v>
      </c>
      <c r="M173" s="50"/>
    </row>
    <row r="174" spans="3:16">
      <c r="C174" s="19">
        <v>30</v>
      </c>
      <c r="D174" s="19" t="s">
        <v>46</v>
      </c>
      <c r="E174" s="27">
        <f t="shared" si="173"/>
        <v>255</v>
      </c>
      <c r="F174" s="27">
        <f t="shared" si="173"/>
        <v>296</v>
      </c>
      <c r="G174" s="27">
        <f t="shared" si="174"/>
        <v>-41</v>
      </c>
      <c r="H174" s="52">
        <f t="shared" si="175"/>
        <v>-0.36470588235294121</v>
      </c>
      <c r="I174" s="41">
        <f t="shared" si="176"/>
        <v>-0.13851351351351349</v>
      </c>
      <c r="J174" s="52">
        <f t="shared" si="177"/>
        <v>1</v>
      </c>
      <c r="M174" s="51"/>
    </row>
    <row r="175" spans="3:16">
      <c r="E175" s="28"/>
      <c r="F175" s="28"/>
      <c r="G175" s="28"/>
      <c r="H175" s="44"/>
      <c r="I175" s="43"/>
      <c r="J175" s="44"/>
    </row>
    <row r="176" spans="3:16">
      <c r="C176" s="71" t="s">
        <v>35</v>
      </c>
      <c r="D176" s="71"/>
      <c r="E176" s="29">
        <f>SUM(E141:E174)</f>
        <v>8046</v>
      </c>
      <c r="F176" s="29">
        <f>SUM(F141:F174)</f>
        <v>9337</v>
      </c>
      <c r="G176" s="29">
        <f>SUM(G141:G174)</f>
        <v>-1291</v>
      </c>
      <c r="H176" s="45"/>
      <c r="I176" s="42">
        <f t="shared" ref="I176" si="178">IF(E176=0,0,E176/F176-1)</f>
        <v>-0.13826710934989828</v>
      </c>
      <c r="J176" s="45"/>
    </row>
    <row r="178" spans="3:10">
      <c r="C178" s="10">
        <v>2016</v>
      </c>
      <c r="D178" s="20" t="s">
        <v>59</v>
      </c>
      <c r="E178" s="72" t="s">
        <v>55</v>
      </c>
      <c r="F178" s="72"/>
      <c r="G178" s="20">
        <f>IF(R95="ok",1,0)+IF(Z95="ok",1,0)+IF(AH95="ok",1,0)+IF(AP95="ok",1,0)+IF(AX95="ok",1,0)+IF(BF95="ok",1,0)+IF(BN95="ok",1,0)+IF(BV95="ok",1,0)+IF(CD95="ok",1,0)+IF(CL95="ok",1,0)+IF(CT95="ok",1,0)</f>
        <v>4</v>
      </c>
      <c r="J178" s="46"/>
    </row>
    <row r="179" spans="3:10">
      <c r="C179" s="10">
        <v>2017</v>
      </c>
      <c r="D179" s="20" t="s">
        <v>59</v>
      </c>
      <c r="E179" s="72" t="s">
        <v>56</v>
      </c>
      <c r="F179" s="72"/>
      <c r="G179" s="20">
        <f>IF(R51="ok",1,0)+IF(Z51="ok",1,0)+IF(AH51="ok",1,0)+IF(AP51="ok",1,0)+IF(AX51="ok",1,0)+IF(BF51="ok",1,0)+IF(BN51="ok",1,0)+IF(BV51="ok",1,0)+IF(CD51="ok",1,0)+IF(CL51="ok",1,0)+IF(CT51="ok",1,0)+IF(DB51="ok",1,0)+IF(DJ51="ok",1,0)+IF(DR51="ok",1,0)+IF(DZ51="ok",1,0)+IF(EC51="ok",1,0)+IF(EK51="ok",1,0)+IF(ES51="ok",1,0)</f>
        <v>3</v>
      </c>
      <c r="J179" s="47"/>
    </row>
    <row r="180" spans="3:10">
      <c r="C180" s="49">
        <v>2018</v>
      </c>
      <c r="D180" s="20" t="s">
        <v>59</v>
      </c>
      <c r="E180" s="72" t="s">
        <v>64</v>
      </c>
      <c r="F180" s="72"/>
      <c r="G180" s="20">
        <f>IF(R8="ok",1,0)+IF(Z8="ok",1,0)+IF(AH8="ok",1,0)+IF(AP8="ok",1,0)+IF(AX8="ok",1,0)+IF(BF8="ok",1,0)+IF(BN8="ok",1,0)+IF(BV8="ok",1,0)+IF(CD8="ok",1,0)+IF(CL8="ok",1,0)+IF(CT8="ok",1,0)+IF(DB52="ok",1,0)+IF(DJ52="ok",1,0)+IF(DR52="ok",1,0)+IF(DZ52="ok",1,0)+IF(EC52="ok",1,0)+IF(EK52="ok",1,0)+IF(ES52="ok",1,0)</f>
        <v>0</v>
      </c>
    </row>
  </sheetData>
  <mergeCells count="50">
    <mergeCell ref="C45:D45"/>
    <mergeCell ref="E180:F180"/>
    <mergeCell ref="BX8:CB8"/>
    <mergeCell ref="CF8:CJ8"/>
    <mergeCell ref="CN8:CR8"/>
    <mergeCell ref="AJ8:AN8"/>
    <mergeCell ref="AR8:AV8"/>
    <mergeCell ref="AZ8:BD8"/>
    <mergeCell ref="BH8:BL8"/>
    <mergeCell ref="BP8:BT8"/>
    <mergeCell ref="C176:D176"/>
    <mergeCell ref="E178:F178"/>
    <mergeCell ref="E179:F179"/>
    <mergeCell ref="BP95:BT95"/>
    <mergeCell ref="BX95:CB95"/>
    <mergeCell ref="C135:J137"/>
    <mergeCell ref="C4:J6"/>
    <mergeCell ref="C8:J8"/>
    <mergeCell ref="L8:P8"/>
    <mergeCell ref="T8:X8"/>
    <mergeCell ref="AB8:AF8"/>
    <mergeCell ref="CF95:CJ95"/>
    <mergeCell ref="CN95:CR95"/>
    <mergeCell ref="C132:D132"/>
    <mergeCell ref="AB95:AF95"/>
    <mergeCell ref="AJ95:AN95"/>
    <mergeCell ref="AR95:AV95"/>
    <mergeCell ref="AZ95:BD95"/>
    <mergeCell ref="BH95:BL95"/>
    <mergeCell ref="BX51:CB51"/>
    <mergeCell ref="CF51:CJ51"/>
    <mergeCell ref="CN51:CR51"/>
    <mergeCell ref="C88:D88"/>
    <mergeCell ref="C91:J93"/>
    <mergeCell ref="AJ51:AN51"/>
    <mergeCell ref="AR51:AV51"/>
    <mergeCell ref="AZ51:BD51"/>
    <mergeCell ref="BH51:BL51"/>
    <mergeCell ref="BP51:BT51"/>
    <mergeCell ref="AB51:AF51"/>
    <mergeCell ref="O53:O86"/>
    <mergeCell ref="W53:W86"/>
    <mergeCell ref="M141:R147"/>
    <mergeCell ref="C47:J49"/>
    <mergeCell ref="C51:J51"/>
    <mergeCell ref="L51:P51"/>
    <mergeCell ref="T51:X51"/>
    <mergeCell ref="C95:J95"/>
    <mergeCell ref="L95:P95"/>
    <mergeCell ref="T95:X95"/>
  </mergeCells>
  <conditionalFormatting sqref="I141:I176">
    <cfRule type="cellIs" dxfId="323" priority="319" operator="lessThan">
      <formula>0</formula>
    </cfRule>
    <cfRule type="cellIs" dxfId="322" priority="320" operator="greaterThanOrEqual">
      <formula>0</formula>
    </cfRule>
  </conditionalFormatting>
  <conditionalFormatting sqref="R97:R98 R101:R130">
    <cfRule type="cellIs" dxfId="321" priority="325" operator="lessThan">
      <formula>0</formula>
    </cfRule>
    <cfRule type="cellIs" dxfId="320" priority="326" operator="greaterThanOrEqual">
      <formula>0</formula>
    </cfRule>
  </conditionalFormatting>
  <conditionalFormatting sqref="I97:I132">
    <cfRule type="cellIs" dxfId="319" priority="323" operator="lessThan">
      <formula>0</formula>
    </cfRule>
    <cfRule type="cellIs" dxfId="318" priority="324" operator="greaterThanOrEqual">
      <formula>0</formula>
    </cfRule>
  </conditionalFormatting>
  <conditionalFormatting sqref="I53:I86">
    <cfRule type="cellIs" dxfId="317" priority="321" operator="lessThan">
      <formula>0</formula>
    </cfRule>
    <cfRule type="cellIs" dxfId="316" priority="322" operator="greaterThanOrEqual">
      <formula>0</formula>
    </cfRule>
  </conditionalFormatting>
  <conditionalFormatting sqref="AH53:AH54 AH59:AH66 AH82:AH86 AH57">
    <cfRule type="cellIs" dxfId="315" priority="311" operator="lessThan">
      <formula>0</formula>
    </cfRule>
    <cfRule type="cellIs" dxfId="314" priority="312" operator="greaterThanOrEqual">
      <formula>0</formula>
    </cfRule>
  </conditionalFormatting>
  <conditionalFormatting sqref="AP53:AP54 AP59:AP66 AP82:AP86 AP57">
    <cfRule type="cellIs" dxfId="313" priority="309" operator="lessThan">
      <formula>0</formula>
    </cfRule>
    <cfRule type="cellIs" dxfId="312" priority="310" operator="greaterThanOrEqual">
      <formula>0</formula>
    </cfRule>
  </conditionalFormatting>
  <conditionalFormatting sqref="I87:I88">
    <cfRule type="cellIs" dxfId="311" priority="317" operator="lessThan">
      <formula>0</formula>
    </cfRule>
    <cfRule type="cellIs" dxfId="310" priority="318" operator="greaterThanOrEqual">
      <formula>0</formula>
    </cfRule>
  </conditionalFormatting>
  <conditionalFormatting sqref="R53:R86">
    <cfRule type="cellIs" dxfId="309" priority="315" operator="lessThan">
      <formula>0</formula>
    </cfRule>
    <cfRule type="cellIs" dxfId="308" priority="316" operator="greaterThanOrEqual">
      <formula>0</formula>
    </cfRule>
  </conditionalFormatting>
  <conditionalFormatting sqref="Z53:Z54 Z59:Z66 Z82:Z86 Z57">
    <cfRule type="cellIs" dxfId="307" priority="313" operator="lessThan">
      <formula>0</formula>
    </cfRule>
    <cfRule type="cellIs" dxfId="306" priority="314" operator="greaterThanOrEqual">
      <formula>0</formula>
    </cfRule>
  </conditionalFormatting>
  <conditionalFormatting sqref="AX53:AX54 AX59:AX66 AX82:AX86 AX57">
    <cfRule type="cellIs" dxfId="305" priority="307" operator="lessThan">
      <formula>0</formula>
    </cfRule>
    <cfRule type="cellIs" dxfId="304" priority="308" operator="greaterThanOrEqual">
      <formula>0</formula>
    </cfRule>
  </conditionalFormatting>
  <conditionalFormatting sqref="BF53:BF54 BF59:BF66 BF82:BF86 BF57">
    <cfRule type="cellIs" dxfId="303" priority="305" operator="lessThan">
      <formula>0</formula>
    </cfRule>
    <cfRule type="cellIs" dxfId="302" priority="306" operator="greaterThanOrEqual">
      <formula>0</formula>
    </cfRule>
  </conditionalFormatting>
  <conditionalFormatting sqref="BN53:BN54 BN59:BN66 BN82:BN86 BN57">
    <cfRule type="cellIs" dxfId="301" priority="303" operator="lessThan">
      <formula>0</formula>
    </cfRule>
    <cfRule type="cellIs" dxfId="300" priority="304" operator="greaterThanOrEqual">
      <formula>0</formula>
    </cfRule>
  </conditionalFormatting>
  <conditionalFormatting sqref="BV53:BV54 BV59:BV66 BV82:BV86 BV57">
    <cfRule type="cellIs" dxfId="299" priority="301" operator="lessThan">
      <formula>0</formula>
    </cfRule>
    <cfRule type="cellIs" dxfId="298" priority="302" operator="greaterThanOrEqual">
      <formula>0</formula>
    </cfRule>
  </conditionalFormatting>
  <conditionalFormatting sqref="CD53:CD54 CD59:CD66 CD82:CD86 CD57">
    <cfRule type="cellIs" dxfId="297" priority="299" operator="lessThan">
      <formula>0</formula>
    </cfRule>
    <cfRule type="cellIs" dxfId="296" priority="300" operator="greaterThanOrEqual">
      <formula>0</formula>
    </cfRule>
  </conditionalFormatting>
  <conditionalFormatting sqref="CL53:CL54 CL59:CL66 CL82:CL86 CL57">
    <cfRule type="cellIs" dxfId="295" priority="297" operator="lessThan">
      <formula>0</formula>
    </cfRule>
    <cfRule type="cellIs" dxfId="294" priority="298" operator="greaterThanOrEqual">
      <formula>0</formula>
    </cfRule>
  </conditionalFormatting>
  <conditionalFormatting sqref="CT53:CT54 CT59:CT66 CT82:CT86 CT57">
    <cfRule type="cellIs" dxfId="293" priority="295" operator="lessThan">
      <formula>0</formula>
    </cfRule>
    <cfRule type="cellIs" dxfId="292" priority="296" operator="greaterThanOrEqual">
      <formula>0</formula>
    </cfRule>
  </conditionalFormatting>
  <conditionalFormatting sqref="CT88">
    <cfRule type="cellIs" dxfId="291" priority="293" operator="lessThan">
      <formula>0</formula>
    </cfRule>
    <cfRule type="cellIs" dxfId="290" priority="294" operator="greaterThanOrEqual">
      <formula>0</formula>
    </cfRule>
  </conditionalFormatting>
  <conditionalFormatting sqref="CL88">
    <cfRule type="cellIs" dxfId="289" priority="291" operator="lessThan">
      <formula>0</formula>
    </cfRule>
    <cfRule type="cellIs" dxfId="288" priority="292" operator="greaterThanOrEqual">
      <formula>0</formula>
    </cfRule>
  </conditionalFormatting>
  <conditionalFormatting sqref="BF88">
    <cfRule type="cellIs" dxfId="287" priority="289" operator="lessThan">
      <formula>0</formula>
    </cfRule>
    <cfRule type="cellIs" dxfId="286" priority="290" operator="greaterThanOrEqual">
      <formula>0</formula>
    </cfRule>
  </conditionalFormatting>
  <conditionalFormatting sqref="AX88">
    <cfRule type="cellIs" dxfId="285" priority="287" operator="lessThan">
      <formula>0</formula>
    </cfRule>
    <cfRule type="cellIs" dxfId="284" priority="288" operator="greaterThanOrEqual">
      <formula>0</formula>
    </cfRule>
  </conditionalFormatting>
  <conditionalFormatting sqref="AP88">
    <cfRule type="cellIs" dxfId="283" priority="285" operator="lessThan">
      <formula>0</formula>
    </cfRule>
    <cfRule type="cellIs" dxfId="282" priority="286" operator="greaterThanOrEqual">
      <formula>0</formula>
    </cfRule>
  </conditionalFormatting>
  <conditionalFormatting sqref="BN88">
    <cfRule type="cellIs" dxfId="281" priority="283" operator="lessThan">
      <formula>0</formula>
    </cfRule>
    <cfRule type="cellIs" dxfId="280" priority="284" operator="greaterThanOrEqual">
      <formula>0</formula>
    </cfRule>
  </conditionalFormatting>
  <conditionalFormatting sqref="BV88">
    <cfRule type="cellIs" dxfId="279" priority="281" operator="lessThan">
      <formula>0</formula>
    </cfRule>
    <cfRule type="cellIs" dxfId="278" priority="282" operator="greaterThanOrEqual">
      <formula>0</formula>
    </cfRule>
  </conditionalFormatting>
  <conditionalFormatting sqref="CD88">
    <cfRule type="cellIs" dxfId="277" priority="279" operator="lessThan">
      <formula>0</formula>
    </cfRule>
    <cfRule type="cellIs" dxfId="276" priority="280" operator="greaterThanOrEqual">
      <formula>0</formula>
    </cfRule>
  </conditionalFormatting>
  <conditionalFormatting sqref="AH88">
    <cfRule type="cellIs" dxfId="275" priority="277" operator="lessThan">
      <formula>0</formula>
    </cfRule>
    <cfRule type="cellIs" dxfId="274" priority="278" operator="greaterThanOrEqual">
      <formula>0</formula>
    </cfRule>
  </conditionalFormatting>
  <conditionalFormatting sqref="Z88">
    <cfRule type="cellIs" dxfId="273" priority="275" operator="lessThan">
      <formula>0</formula>
    </cfRule>
    <cfRule type="cellIs" dxfId="272" priority="276" operator="greaterThanOrEqual">
      <formula>0</formula>
    </cfRule>
  </conditionalFormatting>
  <conditionalFormatting sqref="R88">
    <cfRule type="cellIs" dxfId="271" priority="273" operator="lessThan">
      <formula>0</formula>
    </cfRule>
    <cfRule type="cellIs" dxfId="270" priority="274" operator="greaterThanOrEqual">
      <formula>0</formula>
    </cfRule>
  </conditionalFormatting>
  <conditionalFormatting sqref="AP97:AP98 AP103:AP108 AP127:AP130 AP101">
    <cfRule type="cellIs" dxfId="269" priority="261" operator="lessThan">
      <formula>0</formula>
    </cfRule>
    <cfRule type="cellIs" dxfId="268" priority="262" operator="greaterThanOrEqual">
      <formula>0</formula>
    </cfRule>
  </conditionalFormatting>
  <conditionalFormatting sqref="AH97:AH98 AH103:AH130 AH101">
    <cfRule type="cellIs" dxfId="267" priority="265" operator="lessThan">
      <formula>0</formula>
    </cfRule>
    <cfRule type="cellIs" dxfId="266" priority="266" operator="greaterThanOrEqual">
      <formula>0</formula>
    </cfRule>
  </conditionalFormatting>
  <conditionalFormatting sqref="Z97:Z98 Z103:Z129 Z101">
    <cfRule type="cellIs" dxfId="265" priority="271" operator="lessThan">
      <formula>0</formula>
    </cfRule>
    <cfRule type="cellIs" dxfId="264" priority="272" operator="greaterThanOrEqual">
      <formula>0</formula>
    </cfRule>
  </conditionalFormatting>
  <conditionalFormatting sqref="R132">
    <cfRule type="cellIs" dxfId="263" priority="269" operator="lessThan">
      <formula>0</formula>
    </cfRule>
    <cfRule type="cellIs" dxfId="262" priority="270" operator="greaterThanOrEqual">
      <formula>0</formula>
    </cfRule>
  </conditionalFormatting>
  <conditionalFormatting sqref="Z132">
    <cfRule type="cellIs" dxfId="261" priority="267" operator="lessThan">
      <formula>0</formula>
    </cfRule>
    <cfRule type="cellIs" dxfId="260" priority="268" operator="greaterThanOrEqual">
      <formula>0</formula>
    </cfRule>
  </conditionalFormatting>
  <conditionalFormatting sqref="AH132">
    <cfRule type="cellIs" dxfId="259" priority="263" operator="lessThan">
      <formula>0</formula>
    </cfRule>
    <cfRule type="cellIs" dxfId="258" priority="264" operator="greaterThanOrEqual">
      <formula>0</formula>
    </cfRule>
  </conditionalFormatting>
  <conditionalFormatting sqref="AP132">
    <cfRule type="cellIs" dxfId="257" priority="259" operator="lessThan">
      <formula>0</formula>
    </cfRule>
    <cfRule type="cellIs" dxfId="256" priority="260" operator="greaterThanOrEqual">
      <formula>0</formula>
    </cfRule>
  </conditionalFormatting>
  <conditionalFormatting sqref="AX97:AX98 AX103:AX108 AX127:AX130 AX101">
    <cfRule type="cellIs" dxfId="255" priority="257" operator="lessThan">
      <formula>0</formula>
    </cfRule>
    <cfRule type="cellIs" dxfId="254" priority="258" operator="greaterThanOrEqual">
      <formula>0</formula>
    </cfRule>
  </conditionalFormatting>
  <conditionalFormatting sqref="AX132">
    <cfRule type="cellIs" dxfId="253" priority="255" operator="lessThan">
      <formula>0</formula>
    </cfRule>
    <cfRule type="cellIs" dxfId="252" priority="256" operator="greaterThanOrEqual">
      <formula>0</formula>
    </cfRule>
  </conditionalFormatting>
  <conditionalFormatting sqref="BF97:BF98 BF103:BF108 BF127:BF130 BF101">
    <cfRule type="cellIs" dxfId="251" priority="253" operator="lessThan">
      <formula>0</formula>
    </cfRule>
    <cfRule type="cellIs" dxfId="250" priority="254" operator="greaterThanOrEqual">
      <formula>0</formula>
    </cfRule>
  </conditionalFormatting>
  <conditionalFormatting sqref="BF132">
    <cfRule type="cellIs" dxfId="249" priority="251" operator="lessThan">
      <formula>0</formula>
    </cfRule>
    <cfRule type="cellIs" dxfId="248" priority="252" operator="greaterThanOrEqual">
      <formula>0</formula>
    </cfRule>
  </conditionalFormatting>
  <conditionalFormatting sqref="BN97:BN98 BN103:BN108 BN127:BN130 BN101">
    <cfRule type="cellIs" dxfId="247" priority="249" operator="lessThan">
      <formula>0</formula>
    </cfRule>
    <cfRule type="cellIs" dxfId="246" priority="250" operator="greaterThanOrEqual">
      <formula>0</formula>
    </cfRule>
  </conditionalFormatting>
  <conditionalFormatting sqref="BN132">
    <cfRule type="cellIs" dxfId="245" priority="247" operator="lessThan">
      <formula>0</formula>
    </cfRule>
    <cfRule type="cellIs" dxfId="244" priority="248" operator="greaterThanOrEqual">
      <formula>0</formula>
    </cfRule>
  </conditionalFormatting>
  <conditionalFormatting sqref="BV97:BV98 BV103:BV108 BV127:BV130 BV101">
    <cfRule type="cellIs" dxfId="243" priority="245" operator="lessThan">
      <formula>0</formula>
    </cfRule>
    <cfRule type="cellIs" dxfId="242" priority="246" operator="greaterThanOrEqual">
      <formula>0</formula>
    </cfRule>
  </conditionalFormatting>
  <conditionalFormatting sqref="BV132">
    <cfRule type="cellIs" dxfId="241" priority="243" operator="lessThan">
      <formula>0</formula>
    </cfRule>
    <cfRule type="cellIs" dxfId="240" priority="244" operator="greaterThanOrEqual">
      <formula>0</formula>
    </cfRule>
  </conditionalFormatting>
  <conditionalFormatting sqref="CD97:CD98 CD103:CD108 CD127:CD130 CD101">
    <cfRule type="cellIs" dxfId="239" priority="241" operator="lessThan">
      <formula>0</formula>
    </cfRule>
    <cfRule type="cellIs" dxfId="238" priority="242" operator="greaterThanOrEqual">
      <formula>0</formula>
    </cfRule>
  </conditionalFormatting>
  <conditionalFormatting sqref="CD132">
    <cfRule type="cellIs" dxfId="237" priority="239" operator="lessThan">
      <formula>0</formula>
    </cfRule>
    <cfRule type="cellIs" dxfId="236" priority="240" operator="greaterThanOrEqual">
      <formula>0</formula>
    </cfRule>
  </conditionalFormatting>
  <conditionalFormatting sqref="CL97:CL98 CL103:CL108 CL127:CL130 CL101">
    <cfRule type="cellIs" dxfId="235" priority="237" operator="lessThan">
      <formula>0</formula>
    </cfRule>
    <cfRule type="cellIs" dxfId="234" priority="238" operator="greaterThanOrEqual">
      <formula>0</formula>
    </cfRule>
  </conditionalFormatting>
  <conditionalFormatting sqref="CL132">
    <cfRule type="cellIs" dxfId="233" priority="235" operator="lessThan">
      <formula>0</formula>
    </cfRule>
    <cfRule type="cellIs" dxfId="232" priority="236" operator="greaterThanOrEqual">
      <formula>0</formula>
    </cfRule>
  </conditionalFormatting>
  <conditionalFormatting sqref="CT97:CT98 CT103:CT108 CT127:CT130 CT101">
    <cfRule type="cellIs" dxfId="231" priority="233" operator="lessThan">
      <formula>0</formula>
    </cfRule>
    <cfRule type="cellIs" dxfId="230" priority="234" operator="greaterThanOrEqual">
      <formula>0</formula>
    </cfRule>
  </conditionalFormatting>
  <conditionalFormatting sqref="CT132">
    <cfRule type="cellIs" dxfId="229" priority="231" operator="lessThan">
      <formula>0</formula>
    </cfRule>
    <cfRule type="cellIs" dxfId="228" priority="232" operator="greaterThanOrEqual">
      <formula>0</formula>
    </cfRule>
  </conditionalFormatting>
  <conditionalFormatting sqref="Z58">
    <cfRule type="cellIs" dxfId="227" priority="229" operator="lessThan">
      <formula>0</formula>
    </cfRule>
    <cfRule type="cellIs" dxfId="226" priority="230" operator="greaterThanOrEqual">
      <formula>0</formula>
    </cfRule>
  </conditionalFormatting>
  <conditionalFormatting sqref="AH58">
    <cfRule type="cellIs" dxfId="225" priority="227" operator="lessThan">
      <formula>0</formula>
    </cfRule>
    <cfRule type="cellIs" dxfId="224" priority="228" operator="greaterThanOrEqual">
      <formula>0</formula>
    </cfRule>
  </conditionalFormatting>
  <conditionalFormatting sqref="AP58">
    <cfRule type="cellIs" dxfId="223" priority="225" operator="lessThan">
      <formula>0</formula>
    </cfRule>
    <cfRule type="cellIs" dxfId="222" priority="226" operator="greaterThanOrEqual">
      <formula>0</formula>
    </cfRule>
  </conditionalFormatting>
  <conditionalFormatting sqref="AX58">
    <cfRule type="cellIs" dxfId="221" priority="223" operator="lessThan">
      <formula>0</formula>
    </cfRule>
    <cfRule type="cellIs" dxfId="220" priority="224" operator="greaterThanOrEqual">
      <formula>0</formula>
    </cfRule>
  </conditionalFormatting>
  <conditionalFormatting sqref="BF58">
    <cfRule type="cellIs" dxfId="219" priority="221" operator="lessThan">
      <formula>0</formula>
    </cfRule>
    <cfRule type="cellIs" dxfId="218" priority="222" operator="greaterThanOrEqual">
      <formula>0</formula>
    </cfRule>
  </conditionalFormatting>
  <conditionalFormatting sqref="BN58">
    <cfRule type="cellIs" dxfId="217" priority="219" operator="lessThan">
      <formula>0</formula>
    </cfRule>
    <cfRule type="cellIs" dxfId="216" priority="220" operator="greaterThanOrEqual">
      <formula>0</formula>
    </cfRule>
  </conditionalFormatting>
  <conditionalFormatting sqref="BV58">
    <cfRule type="cellIs" dxfId="215" priority="217" operator="lessThan">
      <formula>0</formula>
    </cfRule>
    <cfRule type="cellIs" dxfId="214" priority="218" operator="greaterThanOrEqual">
      <formula>0</formula>
    </cfRule>
  </conditionalFormatting>
  <conditionalFormatting sqref="CD58">
    <cfRule type="cellIs" dxfId="213" priority="215" operator="lessThan">
      <formula>0</formula>
    </cfRule>
    <cfRule type="cellIs" dxfId="212" priority="216" operator="greaterThanOrEqual">
      <formula>0</formula>
    </cfRule>
  </conditionalFormatting>
  <conditionalFormatting sqref="CL58">
    <cfRule type="cellIs" dxfId="211" priority="213" operator="lessThan">
      <formula>0</formula>
    </cfRule>
    <cfRule type="cellIs" dxfId="210" priority="214" operator="greaterThanOrEqual">
      <formula>0</formula>
    </cfRule>
  </conditionalFormatting>
  <conditionalFormatting sqref="CT58">
    <cfRule type="cellIs" dxfId="209" priority="211" operator="lessThan">
      <formula>0</formula>
    </cfRule>
    <cfRule type="cellIs" dxfId="208" priority="212" operator="greaterThanOrEqual">
      <formula>0</formula>
    </cfRule>
  </conditionalFormatting>
  <conditionalFormatting sqref="Z102">
    <cfRule type="cellIs" dxfId="207" priority="209" operator="lessThan">
      <formula>0</formula>
    </cfRule>
    <cfRule type="cellIs" dxfId="206" priority="210" operator="greaterThanOrEqual">
      <formula>0</formula>
    </cfRule>
  </conditionalFormatting>
  <conditionalFormatting sqref="AH102">
    <cfRule type="cellIs" dxfId="205" priority="207" operator="lessThan">
      <formula>0</formula>
    </cfRule>
    <cfRule type="cellIs" dxfId="204" priority="208" operator="greaterThanOrEqual">
      <formula>0</formula>
    </cfRule>
  </conditionalFormatting>
  <conditionalFormatting sqref="AP102">
    <cfRule type="cellIs" dxfId="203" priority="205" operator="lessThan">
      <formula>0</formula>
    </cfRule>
    <cfRule type="cellIs" dxfId="202" priority="206" operator="greaterThanOrEqual">
      <formula>0</formula>
    </cfRule>
  </conditionalFormatting>
  <conditionalFormatting sqref="AX102">
    <cfRule type="cellIs" dxfId="201" priority="203" operator="lessThan">
      <formula>0</formula>
    </cfRule>
    <cfRule type="cellIs" dxfId="200" priority="204" operator="greaterThanOrEqual">
      <formula>0</formula>
    </cfRule>
  </conditionalFormatting>
  <conditionalFormatting sqref="BF102">
    <cfRule type="cellIs" dxfId="199" priority="201" operator="lessThan">
      <formula>0</formula>
    </cfRule>
    <cfRule type="cellIs" dxfId="198" priority="202" operator="greaterThanOrEqual">
      <formula>0</formula>
    </cfRule>
  </conditionalFormatting>
  <conditionalFormatting sqref="BN102">
    <cfRule type="cellIs" dxfId="197" priority="199" operator="lessThan">
      <formula>0</formula>
    </cfRule>
    <cfRule type="cellIs" dxfId="196" priority="200" operator="greaterThanOrEqual">
      <formula>0</formula>
    </cfRule>
  </conditionalFormatting>
  <conditionalFormatting sqref="BV102">
    <cfRule type="cellIs" dxfId="195" priority="197" operator="lessThan">
      <formula>0</formula>
    </cfRule>
    <cfRule type="cellIs" dxfId="194" priority="198" operator="greaterThanOrEqual">
      <formula>0</formula>
    </cfRule>
  </conditionalFormatting>
  <conditionalFormatting sqref="CD102">
    <cfRule type="cellIs" dxfId="193" priority="195" operator="lessThan">
      <formula>0</formula>
    </cfRule>
    <cfRule type="cellIs" dxfId="192" priority="196" operator="greaterThanOrEqual">
      <formula>0</formula>
    </cfRule>
  </conditionalFormatting>
  <conditionalFormatting sqref="CL102">
    <cfRule type="cellIs" dxfId="191" priority="193" operator="lessThan">
      <formula>0</formula>
    </cfRule>
    <cfRule type="cellIs" dxfId="190" priority="194" operator="greaterThanOrEqual">
      <formula>0</formula>
    </cfRule>
  </conditionalFormatting>
  <conditionalFormatting sqref="CT102">
    <cfRule type="cellIs" dxfId="189" priority="191" operator="lessThan">
      <formula>0</formula>
    </cfRule>
    <cfRule type="cellIs" dxfId="188" priority="192" operator="greaterThanOrEqual">
      <formula>0</formula>
    </cfRule>
  </conditionalFormatting>
  <conditionalFormatting sqref="Z67:Z81">
    <cfRule type="cellIs" dxfId="187" priority="189" operator="lessThan">
      <formula>0</formula>
    </cfRule>
    <cfRule type="cellIs" dxfId="186" priority="190" operator="greaterThanOrEqual">
      <formula>0</formula>
    </cfRule>
  </conditionalFormatting>
  <conditionalFormatting sqref="AH67:AH81">
    <cfRule type="cellIs" dxfId="185" priority="187" operator="lessThan">
      <formula>0</formula>
    </cfRule>
    <cfRule type="cellIs" dxfId="184" priority="188" operator="greaterThanOrEqual">
      <formula>0</formula>
    </cfRule>
  </conditionalFormatting>
  <conditionalFormatting sqref="AP67:AP81">
    <cfRule type="cellIs" dxfId="183" priority="185" operator="lessThan">
      <formula>0</formula>
    </cfRule>
    <cfRule type="cellIs" dxfId="182" priority="186" operator="greaterThanOrEqual">
      <formula>0</formula>
    </cfRule>
  </conditionalFormatting>
  <conditionalFormatting sqref="AX67:AX81">
    <cfRule type="cellIs" dxfId="181" priority="183" operator="lessThan">
      <formula>0</formula>
    </cfRule>
    <cfRule type="cellIs" dxfId="180" priority="184" operator="greaterThanOrEqual">
      <formula>0</formula>
    </cfRule>
  </conditionalFormatting>
  <conditionalFormatting sqref="BF67:BF81">
    <cfRule type="cellIs" dxfId="179" priority="181" operator="lessThan">
      <formula>0</formula>
    </cfRule>
    <cfRule type="cellIs" dxfId="178" priority="182" operator="greaterThanOrEqual">
      <formula>0</formula>
    </cfRule>
  </conditionalFormatting>
  <conditionalFormatting sqref="BN67:BN81">
    <cfRule type="cellIs" dxfId="177" priority="179" operator="lessThan">
      <formula>0</formula>
    </cfRule>
    <cfRule type="cellIs" dxfId="176" priority="180" operator="greaterThanOrEqual">
      <formula>0</formula>
    </cfRule>
  </conditionalFormatting>
  <conditionalFormatting sqref="BV67:BV81">
    <cfRule type="cellIs" dxfId="175" priority="177" operator="lessThan">
      <formula>0</formula>
    </cfRule>
    <cfRule type="cellIs" dxfId="174" priority="178" operator="greaterThanOrEqual">
      <formula>0</formula>
    </cfRule>
  </conditionalFormatting>
  <conditionalFormatting sqref="CD67:CD81">
    <cfRule type="cellIs" dxfId="173" priority="175" operator="lessThan">
      <formula>0</formula>
    </cfRule>
    <cfRule type="cellIs" dxfId="172" priority="176" operator="greaterThanOrEqual">
      <formula>0</formula>
    </cfRule>
  </conditionalFormatting>
  <conditionalFormatting sqref="CL67:CL81">
    <cfRule type="cellIs" dxfId="171" priority="173" operator="lessThan">
      <formula>0</formula>
    </cfRule>
    <cfRule type="cellIs" dxfId="170" priority="174" operator="greaterThanOrEqual">
      <formula>0</formula>
    </cfRule>
  </conditionalFormatting>
  <conditionalFormatting sqref="CT67:CT81">
    <cfRule type="cellIs" dxfId="169" priority="171" operator="lessThan">
      <formula>0</formula>
    </cfRule>
    <cfRule type="cellIs" dxfId="168" priority="172" operator="greaterThanOrEqual">
      <formula>0</formula>
    </cfRule>
  </conditionalFormatting>
  <conditionalFormatting sqref="AP109:AP126">
    <cfRule type="cellIs" dxfId="167" priority="169" operator="lessThan">
      <formula>0</formula>
    </cfRule>
    <cfRule type="cellIs" dxfId="166" priority="170" operator="greaterThanOrEqual">
      <formula>0</formula>
    </cfRule>
  </conditionalFormatting>
  <conditionalFormatting sqref="AX109:AX126">
    <cfRule type="cellIs" dxfId="165" priority="167" operator="lessThan">
      <formula>0</formula>
    </cfRule>
    <cfRule type="cellIs" dxfId="164" priority="168" operator="greaterThanOrEqual">
      <formula>0</formula>
    </cfRule>
  </conditionalFormatting>
  <conditionalFormatting sqref="BF109:BF126">
    <cfRule type="cellIs" dxfId="163" priority="165" operator="lessThan">
      <formula>0</formula>
    </cfRule>
    <cfRule type="cellIs" dxfId="162" priority="166" operator="greaterThanOrEqual">
      <formula>0</formula>
    </cfRule>
  </conditionalFormatting>
  <conditionalFormatting sqref="BN109:BN126">
    <cfRule type="cellIs" dxfId="161" priority="163" operator="lessThan">
      <formula>0</formula>
    </cfRule>
    <cfRule type="cellIs" dxfId="160" priority="164" operator="greaterThanOrEqual">
      <formula>0</formula>
    </cfRule>
  </conditionalFormatting>
  <conditionalFormatting sqref="BV109:BV126">
    <cfRule type="cellIs" dxfId="159" priority="161" operator="lessThan">
      <formula>0</formula>
    </cfRule>
    <cfRule type="cellIs" dxfId="158" priority="162" operator="greaterThanOrEqual">
      <formula>0</formula>
    </cfRule>
  </conditionalFormatting>
  <conditionalFormatting sqref="CD109:CD126">
    <cfRule type="cellIs" dxfId="157" priority="159" operator="lessThan">
      <formula>0</formula>
    </cfRule>
    <cfRule type="cellIs" dxfId="156" priority="160" operator="greaterThanOrEqual">
      <formula>0</formula>
    </cfRule>
  </conditionalFormatting>
  <conditionalFormatting sqref="CL109:CL126">
    <cfRule type="cellIs" dxfId="155" priority="157" operator="lessThan">
      <formula>0</formula>
    </cfRule>
    <cfRule type="cellIs" dxfId="154" priority="158" operator="greaterThanOrEqual">
      <formula>0</formula>
    </cfRule>
  </conditionalFormatting>
  <conditionalFormatting sqref="CT109:CT126">
    <cfRule type="cellIs" dxfId="153" priority="155" operator="lessThan">
      <formula>0</formula>
    </cfRule>
    <cfRule type="cellIs" dxfId="152" priority="156" operator="greaterThanOrEqual">
      <formula>0</formula>
    </cfRule>
  </conditionalFormatting>
  <conditionalFormatting sqref="Z130">
    <cfRule type="cellIs" dxfId="151" priority="152" operator="lessThan">
      <formula>0</formula>
    </cfRule>
    <cfRule type="cellIs" dxfId="150" priority="153" operator="greaterThanOrEqual">
      <formula>0</formula>
    </cfRule>
  </conditionalFormatting>
  <conditionalFormatting sqref="Z55:Z56">
    <cfRule type="cellIs" dxfId="149" priority="150" operator="lessThan">
      <formula>0</formula>
    </cfRule>
    <cfRule type="cellIs" dxfId="148" priority="151" operator="greaterThanOrEqual">
      <formula>0</formula>
    </cfRule>
  </conditionalFormatting>
  <conditionalFormatting sqref="AH55:AH56">
    <cfRule type="cellIs" dxfId="147" priority="148" operator="lessThan">
      <formula>0</formula>
    </cfRule>
    <cfRule type="cellIs" dxfId="146" priority="149" operator="greaterThanOrEqual">
      <formula>0</formula>
    </cfRule>
  </conditionalFormatting>
  <conditionalFormatting sqref="CT99:CT100">
    <cfRule type="cellIs" dxfId="145" priority="112" operator="lessThan">
      <formula>0</formula>
    </cfRule>
    <cfRule type="cellIs" dxfId="144" priority="113" operator="greaterThanOrEqual">
      <formula>0</formula>
    </cfRule>
  </conditionalFormatting>
  <conditionalFormatting sqref="AP55:AP56">
    <cfRule type="cellIs" dxfId="143" priority="146" operator="lessThan">
      <formula>0</formula>
    </cfRule>
    <cfRule type="cellIs" dxfId="142" priority="147" operator="greaterThanOrEqual">
      <formula>0</formula>
    </cfRule>
  </conditionalFormatting>
  <conditionalFormatting sqref="AX55:AX56">
    <cfRule type="cellIs" dxfId="141" priority="144" operator="lessThan">
      <formula>0</formula>
    </cfRule>
    <cfRule type="cellIs" dxfId="140" priority="145" operator="greaterThanOrEqual">
      <formula>0</formula>
    </cfRule>
  </conditionalFormatting>
  <conditionalFormatting sqref="BF55:BF56">
    <cfRule type="cellIs" dxfId="139" priority="142" operator="lessThan">
      <formula>0</formula>
    </cfRule>
    <cfRule type="cellIs" dxfId="138" priority="143" operator="greaterThanOrEqual">
      <formula>0</formula>
    </cfRule>
  </conditionalFormatting>
  <conditionalFormatting sqref="BN55:BN56">
    <cfRule type="cellIs" dxfId="137" priority="140" operator="lessThan">
      <formula>0</formula>
    </cfRule>
    <cfRule type="cellIs" dxfId="136" priority="141" operator="greaterThanOrEqual">
      <formula>0</formula>
    </cfRule>
  </conditionalFormatting>
  <conditionalFormatting sqref="BV55:BV56">
    <cfRule type="cellIs" dxfId="135" priority="138" operator="lessThan">
      <formula>0</formula>
    </cfRule>
    <cfRule type="cellIs" dxfId="134" priority="139" operator="greaterThanOrEqual">
      <formula>0</formula>
    </cfRule>
  </conditionalFormatting>
  <conditionalFormatting sqref="CD55:CD56">
    <cfRule type="cellIs" dxfId="133" priority="136" operator="lessThan">
      <formula>0</formula>
    </cfRule>
    <cfRule type="cellIs" dxfId="132" priority="137" operator="greaterThanOrEqual">
      <formula>0</formula>
    </cfRule>
  </conditionalFormatting>
  <conditionalFormatting sqref="CL55:CL56">
    <cfRule type="cellIs" dxfId="131" priority="134" operator="lessThan">
      <formula>0</formula>
    </cfRule>
    <cfRule type="cellIs" dxfId="130" priority="135" operator="greaterThanOrEqual">
      <formula>0</formula>
    </cfRule>
  </conditionalFormatting>
  <conditionalFormatting sqref="CT55:CT56">
    <cfRule type="cellIs" dxfId="129" priority="132" operator="lessThan">
      <formula>0</formula>
    </cfRule>
    <cfRule type="cellIs" dxfId="128" priority="133" operator="greaterThanOrEqual">
      <formula>0</formula>
    </cfRule>
  </conditionalFormatting>
  <conditionalFormatting sqref="Z99:Z100">
    <cfRule type="cellIs" dxfId="127" priority="130" operator="lessThan">
      <formula>0</formula>
    </cfRule>
    <cfRule type="cellIs" dxfId="126" priority="131" operator="greaterThanOrEqual">
      <formula>0</formula>
    </cfRule>
  </conditionalFormatting>
  <conditionalFormatting sqref="AH99:AH100">
    <cfRule type="cellIs" dxfId="125" priority="128" operator="lessThan">
      <formula>0</formula>
    </cfRule>
    <cfRule type="cellIs" dxfId="124" priority="129" operator="greaterThanOrEqual">
      <formula>0</formula>
    </cfRule>
  </conditionalFormatting>
  <conditionalFormatting sqref="AP99:AP100">
    <cfRule type="cellIs" dxfId="123" priority="126" operator="lessThan">
      <formula>0</formula>
    </cfRule>
    <cfRule type="cellIs" dxfId="122" priority="127" operator="greaterThanOrEqual">
      <formula>0</formula>
    </cfRule>
  </conditionalFormatting>
  <conditionalFormatting sqref="AX99:AX100">
    <cfRule type="cellIs" dxfId="121" priority="124" operator="lessThan">
      <formula>0</formula>
    </cfRule>
    <cfRule type="cellIs" dxfId="120" priority="125" operator="greaterThanOrEqual">
      <formula>0</formula>
    </cfRule>
  </conditionalFormatting>
  <conditionalFormatting sqref="BF99:BF100">
    <cfRule type="cellIs" dxfId="119" priority="122" operator="lessThan">
      <formula>0</formula>
    </cfRule>
    <cfRule type="cellIs" dxfId="118" priority="123" operator="greaterThanOrEqual">
      <formula>0</formula>
    </cfRule>
  </conditionalFormatting>
  <conditionalFormatting sqref="BN99:BN100">
    <cfRule type="cellIs" dxfId="117" priority="120" operator="lessThan">
      <formula>0</formula>
    </cfRule>
    <cfRule type="cellIs" dxfId="116" priority="121" operator="greaterThanOrEqual">
      <formula>0</formula>
    </cfRule>
  </conditionalFormatting>
  <conditionalFormatting sqref="BV99:BV100">
    <cfRule type="cellIs" dxfId="115" priority="118" operator="lessThan">
      <formula>0</formula>
    </cfRule>
    <cfRule type="cellIs" dxfId="114" priority="119" operator="greaterThanOrEqual">
      <formula>0</formula>
    </cfRule>
  </conditionalFormatting>
  <conditionalFormatting sqref="CD99:CD100">
    <cfRule type="cellIs" dxfId="113" priority="116" operator="lessThan">
      <formula>0</formula>
    </cfRule>
    <cfRule type="cellIs" dxfId="112" priority="117" operator="greaterThanOrEqual">
      <formula>0</formula>
    </cfRule>
  </conditionalFormatting>
  <conditionalFormatting sqref="CL99:CL100">
    <cfRule type="cellIs" dxfId="111" priority="114" operator="lessThan">
      <formula>0</formula>
    </cfRule>
    <cfRule type="cellIs" dxfId="110" priority="115" operator="greaterThanOrEqual">
      <formula>0</formula>
    </cfRule>
  </conditionalFormatting>
  <conditionalFormatting sqref="R99:R100">
    <cfRule type="cellIs" dxfId="109" priority="110" operator="lessThan">
      <formula>0</formula>
    </cfRule>
    <cfRule type="cellIs" dxfId="108" priority="111" operator="greaterThanOrEqual">
      <formula>0</formula>
    </cfRule>
  </conditionalFormatting>
  <conditionalFormatting sqref="I10:I43">
    <cfRule type="cellIs" dxfId="107" priority="108" operator="lessThan">
      <formula>0</formula>
    </cfRule>
    <cfRule type="cellIs" dxfId="106" priority="109" operator="greaterThanOrEqual">
      <formula>0</formula>
    </cfRule>
  </conditionalFormatting>
  <conditionalFormatting sqref="AH10:AH11 AH16:AH23 AH39:AH43 AH14">
    <cfRule type="cellIs" dxfId="105" priority="100" operator="lessThan">
      <formula>0</formula>
    </cfRule>
    <cfRule type="cellIs" dxfId="104" priority="101" operator="greaterThanOrEqual">
      <formula>0</formula>
    </cfRule>
  </conditionalFormatting>
  <conditionalFormatting sqref="AP10:AP11 AP16:AP23 AP39:AP43 AP14">
    <cfRule type="cellIs" dxfId="103" priority="98" operator="lessThan">
      <formula>0</formula>
    </cfRule>
    <cfRule type="cellIs" dxfId="102" priority="99" operator="greaterThanOrEqual">
      <formula>0</formula>
    </cfRule>
  </conditionalFormatting>
  <conditionalFormatting sqref="I44:I45">
    <cfRule type="cellIs" dxfId="101" priority="106" operator="lessThan">
      <formula>0</formula>
    </cfRule>
    <cfRule type="cellIs" dxfId="100" priority="107" operator="greaterThanOrEqual">
      <formula>0</formula>
    </cfRule>
  </conditionalFormatting>
  <conditionalFormatting sqref="R10:R43">
    <cfRule type="cellIs" dxfId="99" priority="104" operator="lessThan">
      <formula>0</formula>
    </cfRule>
    <cfRule type="cellIs" dxfId="98" priority="105" operator="greaterThanOrEqual">
      <formula>0</formula>
    </cfRule>
  </conditionalFormatting>
  <conditionalFormatting sqref="Z10:Z11 Z16:Z23 Z39:Z43 Z14">
    <cfRule type="cellIs" dxfId="97" priority="102" operator="lessThan">
      <formula>0</formula>
    </cfRule>
    <cfRule type="cellIs" dxfId="96" priority="103" operator="greaterThanOrEqual">
      <formula>0</formula>
    </cfRule>
  </conditionalFormatting>
  <conditionalFormatting sqref="AX10:AX11 AX16:AX23 AX39:AX43 AX14">
    <cfRule type="cellIs" dxfId="95" priority="96" operator="lessThan">
      <formula>0</formula>
    </cfRule>
    <cfRule type="cellIs" dxfId="94" priority="97" operator="greaterThanOrEqual">
      <formula>0</formula>
    </cfRule>
  </conditionalFormatting>
  <conditionalFormatting sqref="BF10:BF11 BF16:BF23 BF39:BF43 BF14">
    <cfRule type="cellIs" dxfId="93" priority="94" operator="lessThan">
      <formula>0</formula>
    </cfRule>
    <cfRule type="cellIs" dxfId="92" priority="95" operator="greaterThanOrEqual">
      <formula>0</formula>
    </cfRule>
  </conditionalFormatting>
  <conditionalFormatting sqref="BN10:BN11 BN16:BN23 BN39:BN43 BN14">
    <cfRule type="cellIs" dxfId="91" priority="92" operator="lessThan">
      <formula>0</formula>
    </cfRule>
    <cfRule type="cellIs" dxfId="90" priority="93" operator="greaterThanOrEqual">
      <formula>0</formula>
    </cfRule>
  </conditionalFormatting>
  <conditionalFormatting sqref="BV10:BV11 BV16:BV23 BV39:BV43 BV14">
    <cfRule type="cellIs" dxfId="89" priority="90" operator="lessThan">
      <formula>0</formula>
    </cfRule>
    <cfRule type="cellIs" dxfId="88" priority="91" operator="greaterThanOrEqual">
      <formula>0</formula>
    </cfRule>
  </conditionalFormatting>
  <conditionalFormatting sqref="CD10:CD11 CD16:CD23 CD39:CD43 CD14">
    <cfRule type="cellIs" dxfId="87" priority="88" operator="lessThan">
      <formula>0</formula>
    </cfRule>
    <cfRule type="cellIs" dxfId="86" priority="89" operator="greaterThanOrEqual">
      <formula>0</formula>
    </cfRule>
  </conditionalFormatting>
  <conditionalFormatting sqref="CL10:CL11 CL16:CL23 CL39:CL43 CL14">
    <cfRule type="cellIs" dxfId="85" priority="86" operator="lessThan">
      <formula>0</formula>
    </cfRule>
    <cfRule type="cellIs" dxfId="84" priority="87" operator="greaterThanOrEqual">
      <formula>0</formula>
    </cfRule>
  </conditionalFormatting>
  <conditionalFormatting sqref="CT10:CT11 CT16:CT23 CT39:CT43 CT14">
    <cfRule type="cellIs" dxfId="83" priority="84" operator="lessThan">
      <formula>0</formula>
    </cfRule>
    <cfRule type="cellIs" dxfId="82" priority="85" operator="greaterThanOrEqual">
      <formula>0</formula>
    </cfRule>
  </conditionalFormatting>
  <conditionalFormatting sqref="CT45">
    <cfRule type="cellIs" dxfId="81" priority="82" operator="lessThan">
      <formula>0</formula>
    </cfRule>
    <cfRule type="cellIs" dxfId="80" priority="83" operator="greaterThanOrEqual">
      <formula>0</formula>
    </cfRule>
  </conditionalFormatting>
  <conditionalFormatting sqref="CL45">
    <cfRule type="cellIs" dxfId="79" priority="80" operator="lessThan">
      <formula>0</formula>
    </cfRule>
    <cfRule type="cellIs" dxfId="78" priority="81" operator="greaterThanOrEqual">
      <formula>0</formula>
    </cfRule>
  </conditionalFormatting>
  <conditionalFormatting sqref="BF45">
    <cfRule type="cellIs" dxfId="77" priority="78" operator="lessThan">
      <formula>0</formula>
    </cfRule>
    <cfRule type="cellIs" dxfId="76" priority="79" operator="greaterThanOrEqual">
      <formula>0</formula>
    </cfRule>
  </conditionalFormatting>
  <conditionalFormatting sqref="AX45">
    <cfRule type="cellIs" dxfId="75" priority="76" operator="lessThan">
      <formula>0</formula>
    </cfRule>
    <cfRule type="cellIs" dxfId="74" priority="77" operator="greaterThanOrEqual">
      <formula>0</formula>
    </cfRule>
  </conditionalFormatting>
  <conditionalFormatting sqref="AP45">
    <cfRule type="cellIs" dxfId="73" priority="74" operator="lessThan">
      <formula>0</formula>
    </cfRule>
    <cfRule type="cellIs" dxfId="72" priority="75" operator="greaterThanOrEqual">
      <formula>0</formula>
    </cfRule>
  </conditionalFormatting>
  <conditionalFormatting sqref="BN45">
    <cfRule type="cellIs" dxfId="71" priority="72" operator="lessThan">
      <formula>0</formula>
    </cfRule>
    <cfRule type="cellIs" dxfId="70" priority="73" operator="greaterThanOrEqual">
      <formula>0</formula>
    </cfRule>
  </conditionalFormatting>
  <conditionalFormatting sqref="BV45">
    <cfRule type="cellIs" dxfId="69" priority="70" operator="lessThan">
      <formula>0</formula>
    </cfRule>
    <cfRule type="cellIs" dxfId="68" priority="71" operator="greaterThanOrEqual">
      <formula>0</formula>
    </cfRule>
  </conditionalFormatting>
  <conditionalFormatting sqref="CD45">
    <cfRule type="cellIs" dxfId="67" priority="68" operator="lessThan">
      <formula>0</formula>
    </cfRule>
    <cfRule type="cellIs" dxfId="66" priority="69" operator="greaterThanOrEqual">
      <formula>0</formula>
    </cfRule>
  </conditionalFormatting>
  <conditionalFormatting sqref="AH45">
    <cfRule type="cellIs" dxfId="65" priority="66" operator="lessThan">
      <formula>0</formula>
    </cfRule>
    <cfRule type="cellIs" dxfId="64" priority="67" operator="greaterThanOrEqual">
      <formula>0</formula>
    </cfRule>
  </conditionalFormatting>
  <conditionalFormatting sqref="Z45">
    <cfRule type="cellIs" dxfId="63" priority="64" operator="lessThan">
      <formula>0</formula>
    </cfRule>
    <cfRule type="cellIs" dxfId="62" priority="65" operator="greaterThanOrEqual">
      <formula>0</formula>
    </cfRule>
  </conditionalFormatting>
  <conditionalFormatting sqref="R45">
    <cfRule type="cellIs" dxfId="61" priority="62" operator="lessThan">
      <formula>0</formula>
    </cfRule>
    <cfRule type="cellIs" dxfId="60" priority="63" operator="greaterThanOrEqual">
      <formula>0</formula>
    </cfRule>
  </conditionalFormatting>
  <conditionalFormatting sqref="Z15">
    <cfRule type="cellIs" dxfId="59" priority="60" operator="lessThan">
      <formula>0</formula>
    </cfRule>
    <cfRule type="cellIs" dxfId="58" priority="61" operator="greaterThanOrEqual">
      <formula>0</formula>
    </cfRule>
  </conditionalFormatting>
  <conditionalFormatting sqref="AH15">
    <cfRule type="cellIs" dxfId="57" priority="58" operator="lessThan">
      <formula>0</formula>
    </cfRule>
    <cfRule type="cellIs" dxfId="56" priority="59" operator="greaterThanOrEqual">
      <formula>0</formula>
    </cfRule>
  </conditionalFormatting>
  <conditionalFormatting sqref="AP15">
    <cfRule type="cellIs" dxfId="55" priority="56" operator="lessThan">
      <formula>0</formula>
    </cfRule>
    <cfRule type="cellIs" dxfId="54" priority="57" operator="greaterThanOrEqual">
      <formula>0</formula>
    </cfRule>
  </conditionalFormatting>
  <conditionalFormatting sqref="AX15">
    <cfRule type="cellIs" dxfId="53" priority="54" operator="lessThan">
      <formula>0</formula>
    </cfRule>
    <cfRule type="cellIs" dxfId="52" priority="55" operator="greaterThanOrEqual">
      <formula>0</formula>
    </cfRule>
  </conditionalFormatting>
  <conditionalFormatting sqref="BF15">
    <cfRule type="cellIs" dxfId="51" priority="52" operator="lessThan">
      <formula>0</formula>
    </cfRule>
    <cfRule type="cellIs" dxfId="50" priority="53" operator="greaterThanOrEqual">
      <formula>0</formula>
    </cfRule>
  </conditionalFormatting>
  <conditionalFormatting sqref="BN15">
    <cfRule type="cellIs" dxfId="49" priority="50" operator="lessThan">
      <formula>0</formula>
    </cfRule>
    <cfRule type="cellIs" dxfId="48" priority="51" operator="greaterThanOrEqual">
      <formula>0</formula>
    </cfRule>
  </conditionalFormatting>
  <conditionalFormatting sqref="BV15">
    <cfRule type="cellIs" dxfId="47" priority="48" operator="lessThan">
      <formula>0</formula>
    </cfRule>
    <cfRule type="cellIs" dxfId="46" priority="49" operator="greaterThanOrEqual">
      <formula>0</formula>
    </cfRule>
  </conditionalFormatting>
  <conditionalFormatting sqref="CD15">
    <cfRule type="cellIs" dxfId="45" priority="46" operator="lessThan">
      <formula>0</formula>
    </cfRule>
    <cfRule type="cellIs" dxfId="44" priority="47" operator="greaterThanOrEqual">
      <formula>0</formula>
    </cfRule>
  </conditionalFormatting>
  <conditionalFormatting sqref="CL15">
    <cfRule type="cellIs" dxfId="43" priority="44" operator="lessThan">
      <formula>0</formula>
    </cfRule>
    <cfRule type="cellIs" dxfId="42" priority="45" operator="greaterThanOrEqual">
      <formula>0</formula>
    </cfRule>
  </conditionalFormatting>
  <conditionalFormatting sqref="CT15">
    <cfRule type="cellIs" dxfId="41" priority="42" operator="lessThan">
      <formula>0</formula>
    </cfRule>
    <cfRule type="cellIs" dxfId="40" priority="43" operator="greaterThanOrEqual">
      <formula>0</formula>
    </cfRule>
  </conditionalFormatting>
  <conditionalFormatting sqref="Z24:Z38">
    <cfRule type="cellIs" dxfId="39" priority="40" operator="lessThan">
      <formula>0</formula>
    </cfRule>
    <cfRule type="cellIs" dxfId="38" priority="41" operator="greaterThanOrEqual">
      <formula>0</formula>
    </cfRule>
  </conditionalFormatting>
  <conditionalFormatting sqref="AH24:AH38">
    <cfRule type="cellIs" dxfId="37" priority="38" operator="lessThan">
      <formula>0</formula>
    </cfRule>
    <cfRule type="cellIs" dxfId="36" priority="39" operator="greaterThanOrEqual">
      <formula>0</formula>
    </cfRule>
  </conditionalFormatting>
  <conditionalFormatting sqref="AP24:AP38">
    <cfRule type="cellIs" dxfId="35" priority="36" operator="lessThan">
      <formula>0</formula>
    </cfRule>
    <cfRule type="cellIs" dxfId="34" priority="37" operator="greaterThanOrEqual">
      <formula>0</formula>
    </cfRule>
  </conditionalFormatting>
  <conditionalFormatting sqref="AX24:AX38">
    <cfRule type="cellIs" dxfId="33" priority="34" operator="lessThan">
      <formula>0</formula>
    </cfRule>
    <cfRule type="cellIs" dxfId="32" priority="35" operator="greaterThanOrEqual">
      <formula>0</formula>
    </cfRule>
  </conditionalFormatting>
  <conditionalFormatting sqref="BF24:BF38">
    <cfRule type="cellIs" dxfId="31" priority="32" operator="lessThan">
      <formula>0</formula>
    </cfRule>
    <cfRule type="cellIs" dxfId="30" priority="33" operator="greaterThanOrEqual">
      <formula>0</formula>
    </cfRule>
  </conditionalFormatting>
  <conditionalFormatting sqref="BN24:BN38">
    <cfRule type="cellIs" dxfId="29" priority="30" operator="lessThan">
      <formula>0</formula>
    </cfRule>
    <cfRule type="cellIs" dxfId="28" priority="31" operator="greaterThanOrEqual">
      <formula>0</formula>
    </cfRule>
  </conditionalFormatting>
  <conditionalFormatting sqref="BV24:BV38">
    <cfRule type="cellIs" dxfId="27" priority="28" operator="lessThan">
      <formula>0</formula>
    </cfRule>
    <cfRule type="cellIs" dxfId="26" priority="29" operator="greaterThanOrEqual">
      <formula>0</formula>
    </cfRule>
  </conditionalFormatting>
  <conditionalFormatting sqref="CD24:CD38">
    <cfRule type="cellIs" dxfId="25" priority="26" operator="lessThan">
      <formula>0</formula>
    </cfRule>
    <cfRule type="cellIs" dxfId="24" priority="27" operator="greaterThanOrEqual">
      <formula>0</formula>
    </cfRule>
  </conditionalFormatting>
  <conditionalFormatting sqref="CL24:CL38">
    <cfRule type="cellIs" dxfId="23" priority="24" operator="lessThan">
      <formula>0</formula>
    </cfRule>
    <cfRule type="cellIs" dxfId="22" priority="25" operator="greaterThanOrEqual">
      <formula>0</formula>
    </cfRule>
  </conditionalFormatting>
  <conditionalFormatting sqref="CT24:CT38">
    <cfRule type="cellIs" dxfId="21" priority="22" operator="lessThan">
      <formula>0</formula>
    </cfRule>
    <cfRule type="cellIs" dxfId="20" priority="23" operator="greaterThanOrEqual">
      <formula>0</formula>
    </cfRule>
  </conditionalFormatting>
  <conditionalFormatting sqref="Z12:Z13">
    <cfRule type="cellIs" dxfId="19" priority="19" operator="lessThan">
      <formula>0</formula>
    </cfRule>
    <cfRule type="cellIs" dxfId="18" priority="20" operator="greaterThanOrEqual">
      <formula>0</formula>
    </cfRule>
  </conditionalFormatting>
  <conditionalFormatting sqref="AH12:AH13">
    <cfRule type="cellIs" dxfId="17" priority="17" operator="lessThan">
      <formula>0</formula>
    </cfRule>
    <cfRule type="cellIs" dxfId="16" priority="18" operator="greaterThanOrEqual">
      <formula>0</formula>
    </cfRule>
  </conditionalFormatting>
  <conditionalFormatting sqref="AP12:AP13">
    <cfRule type="cellIs" dxfId="15" priority="15" operator="lessThan">
      <formula>0</formula>
    </cfRule>
    <cfRule type="cellIs" dxfId="14" priority="16" operator="greaterThanOrEqual">
      <formula>0</formula>
    </cfRule>
  </conditionalFormatting>
  <conditionalFormatting sqref="AX12:AX13">
    <cfRule type="cellIs" dxfId="13" priority="13" operator="lessThan">
      <formula>0</formula>
    </cfRule>
    <cfRule type="cellIs" dxfId="12" priority="14" operator="greaterThanOrEqual">
      <formula>0</formula>
    </cfRule>
  </conditionalFormatting>
  <conditionalFormatting sqref="BF12:BF13">
    <cfRule type="cellIs" dxfId="11" priority="11" operator="lessThan">
      <formula>0</formula>
    </cfRule>
    <cfRule type="cellIs" dxfId="10" priority="12" operator="greaterThanOrEqual">
      <formula>0</formula>
    </cfRule>
  </conditionalFormatting>
  <conditionalFormatting sqref="BN12:BN13">
    <cfRule type="cellIs" dxfId="9" priority="9" operator="lessThan">
      <formula>0</formula>
    </cfRule>
    <cfRule type="cellIs" dxfId="8" priority="10" operator="greaterThanOrEqual">
      <formula>0</formula>
    </cfRule>
  </conditionalFormatting>
  <conditionalFormatting sqref="BV12:BV13">
    <cfRule type="cellIs" dxfId="7" priority="7" operator="lessThan">
      <formula>0</formula>
    </cfRule>
    <cfRule type="cellIs" dxfId="6" priority="8" operator="greaterThanOrEqual">
      <formula>0</formula>
    </cfRule>
  </conditionalFormatting>
  <conditionalFormatting sqref="CD12:CD13">
    <cfRule type="cellIs" dxfId="5" priority="5" operator="lessThan">
      <formula>0</formula>
    </cfRule>
    <cfRule type="cellIs" dxfId="4" priority="6" operator="greaterThanOrEqual">
      <formula>0</formula>
    </cfRule>
  </conditionalFormatting>
  <conditionalFormatting sqref="CL12:CL13">
    <cfRule type="cellIs" dxfId="3" priority="3" operator="lessThan">
      <formula>0</formula>
    </cfRule>
    <cfRule type="cellIs" dxfId="2" priority="4" operator="greaterThanOrEqual">
      <formula>0</formula>
    </cfRule>
  </conditionalFormatting>
  <conditionalFormatting sqref="CT12:CT13">
    <cfRule type="cellIs" dxfId="1" priority="1" operator="lessThan">
      <formula>0</formula>
    </cfRule>
    <cfRule type="cellIs" dxfId="0" priority="2" operator="greaterThanOr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4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4" operator="containsText" text="noté nom du lot" id="{800EFC23-64AD-45EA-A0AD-DA1A118A8E7D}">
            <xm:f>NOT(ISERROR(SEARCH("noté nom du lot",#REF!)))</xm:f>
            <x14:dxf>
              <fill>
                <patternFill>
                  <bgColor theme="0" tint="-0.34998626667073579"/>
                </patternFill>
              </fill>
            </x14:dxf>
          </x14:cfRule>
          <xm:sqref>CO86 CG86 CO130 CG130 BY86 BY130 BQ130 BQ86 BI86 BI130 BA86 AS86 AK86 AK130 AS130 BA130 AC86 U86 U130 AC130 M130 M86</xm:sqref>
        </x14:conditionalFormatting>
        <x14:conditionalFormatting xmlns:xm="http://schemas.microsoft.com/office/excel/2006/main">
          <x14:cfRule type="containsText" priority="21" operator="containsText" text="noté nom du lot" id="{C4AB4C22-EC61-4485-95E4-614CB2A7248E}">
            <xm:f>NOT(ISERROR(SEARCH("noté nom du lot",#REF!)))</xm:f>
            <x14:dxf>
              <fill>
                <patternFill>
                  <bgColor theme="0" tint="-0.34998626667073579"/>
                </patternFill>
              </fill>
            </x14:dxf>
          </x14:cfRule>
          <xm:sqref>CO43 CG43 BY43 BQ43 BI43 BA43 AS43 AK43 AC43 U43 M43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VOLLANT, Justine</dc:creator>
  <cp:lastModifiedBy>Carim</cp:lastModifiedBy>
  <cp:lastPrinted>2018-01-29T15:34:14Z</cp:lastPrinted>
  <dcterms:created xsi:type="dcterms:W3CDTF">2017-09-11T10:02:24Z</dcterms:created>
  <dcterms:modified xsi:type="dcterms:W3CDTF">2018-01-29T15:45:12Z</dcterms:modified>
</cp:coreProperties>
</file>