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200" windowHeight="11595"/>
  </bookViews>
  <sheets>
    <sheet name="Affichage Calendrier" sheetId="3" r:id="rId1"/>
    <sheet name="Suivi d’absence des employés" sheetId="1" r:id="rId2"/>
    <sheet name="Paramètres" sheetId="2" r:id="rId3"/>
  </sheets>
  <definedNames>
    <definedName name="calendrier">daysAndWks + dateOfFirst - WEEKDAY(dateOfFirst,2)</definedName>
    <definedName name="dateOfFirst">DATE('Affichage Calendrier'!$AN$5,MONTH('Affichage Calendrier'!$C1),1)</definedName>
    <definedName name="daysAndWks">COLUMN(OFFSET(INDIRECT("$A$1"),0,0,1,42))-1</definedName>
    <definedName name="lstEDates">tblLeave[Date de fin]</definedName>
    <definedName name="lstEmployees">tblEmployees[Liste des employés]</definedName>
    <definedName name="lstEmpNames">tblLeave[Nom de l’employé]</definedName>
    <definedName name="lstHolidays">tblCompanyHolidays[Jours fériés]</definedName>
    <definedName name="lstHolidayTypes">tblLeaveTypes[Type de congé]</definedName>
    <definedName name="lstHTypes">tblLeave[Type de congé]</definedName>
    <definedName name="lstSdates">tblLeave[Date de début]</definedName>
    <definedName name="valSelEmployee">'Affichage Calendrier'!$AN$3</definedName>
  </definedNames>
  <calcPr calcId="125725"/>
  <fileRecoveryPr autoRecover="0"/>
</workbook>
</file>

<file path=xl/calcChain.xml><?xml version="1.0" encoding="utf-8"?>
<calcChain xmlns="http://schemas.openxmlformats.org/spreadsheetml/2006/main">
  <c r="L26" i="3"/>
  <c r="T26" l="1"/>
  <c r="L30" l="1"/>
  <c r="T40"/>
  <c r="AB30"/>
  <c r="T30"/>
  <c r="AR26"/>
  <c r="F4" i="1"/>
  <c r="F8"/>
  <c r="F12"/>
  <c r="F7"/>
  <c r="F11"/>
  <c r="F18"/>
  <c r="F33"/>
  <c r="F41"/>
  <c r="F15"/>
  <c r="F19"/>
  <c r="F23"/>
  <c r="F28"/>
  <c r="F32"/>
  <c r="F36"/>
  <c r="F40"/>
  <c r="F16"/>
  <c r="F22"/>
  <c r="F27"/>
  <c r="F35"/>
  <c r="F127"/>
  <c r="F126"/>
  <c r="F121"/>
  <c r="F117"/>
  <c r="F113"/>
  <c r="F109"/>
  <c r="F105"/>
  <c r="F101"/>
  <c r="F97"/>
  <c r="F93"/>
  <c r="F86"/>
  <c r="F84"/>
  <c r="F82"/>
  <c r="F43"/>
  <c r="F47"/>
  <c r="F51"/>
  <c r="F55"/>
  <c r="F59"/>
  <c r="F63"/>
  <c r="F67"/>
  <c r="F72"/>
  <c r="F77"/>
  <c r="F124"/>
  <c r="F120"/>
  <c r="F116"/>
  <c r="F112"/>
  <c r="F108"/>
  <c r="F104"/>
  <c r="F100"/>
  <c r="F96"/>
  <c r="F92"/>
  <c r="F87"/>
  <c r="F85"/>
  <c r="F70"/>
  <c r="F50"/>
  <c r="F58"/>
  <c r="F66"/>
  <c r="F75"/>
  <c r="F6"/>
  <c r="F10"/>
  <c r="F5"/>
  <c r="F9"/>
  <c r="F13"/>
  <c r="F29"/>
  <c r="F37"/>
  <c r="F24"/>
  <c r="F17"/>
  <c r="F21"/>
  <c r="F26"/>
  <c r="F30"/>
  <c r="F34"/>
  <c r="F38"/>
  <c r="F14"/>
  <c r="F20"/>
  <c r="F25"/>
  <c r="F31"/>
  <c r="F39"/>
  <c r="F125"/>
  <c r="F123"/>
  <c r="F119"/>
  <c r="F115"/>
  <c r="F111"/>
  <c r="F107"/>
  <c r="F103"/>
  <c r="F99"/>
  <c r="F95"/>
  <c r="F91"/>
  <c r="F88"/>
  <c r="F83"/>
  <c r="F42"/>
  <c r="F45"/>
  <c r="F49"/>
  <c r="F53"/>
  <c r="F57"/>
  <c r="F61"/>
  <c r="F65"/>
  <c r="F69"/>
  <c r="F74"/>
  <c r="F79"/>
  <c r="F122"/>
  <c r="F118"/>
  <c r="F114"/>
  <c r="F110"/>
  <c r="F106"/>
  <c r="F102"/>
  <c r="F98"/>
  <c r="F94"/>
  <c r="F90"/>
  <c r="F89"/>
  <c r="F80"/>
  <c r="F76"/>
  <c r="F44"/>
  <c r="F48"/>
  <c r="F52"/>
  <c r="F56"/>
  <c r="F60"/>
  <c r="F64"/>
  <c r="F68"/>
  <c r="F73"/>
  <c r="F78"/>
  <c r="F81"/>
  <c r="F46"/>
  <c r="F54"/>
  <c r="F62"/>
  <c r="F71"/>
  <c r="AJ26" i="3" l="1"/>
  <c r="D30"/>
  <c r="T36"/>
  <c r="T41" s="1"/>
  <c r="AB26"/>
  <c r="D26"/>
  <c r="AJ30" l="1"/>
  <c r="AR30" l="1"/>
  <c r="AR31" s="1"/>
  <c r="AJ31"/>
  <c r="T31" l="1"/>
  <c r="L31"/>
  <c r="AB31" l="1"/>
  <c r="D31"/>
  <c r="C10"/>
  <c r="C11"/>
  <c r="C12"/>
  <c r="C13"/>
  <c r="C14"/>
  <c r="C15"/>
  <c r="C16"/>
  <c r="C17"/>
  <c r="C18"/>
  <c r="C19"/>
  <c r="C20"/>
  <c r="C9"/>
  <c r="H20" a="1"/>
  <c r="H16" a="1"/>
  <c r="H9" a="1"/>
  <c r="H10" a="1"/>
  <c r="H19" a="1"/>
  <c r="H11" a="1"/>
  <c r="H13" a="1"/>
  <c r="H17" a="1"/>
  <c r="H18" a="1"/>
  <c r="H15" a="1"/>
  <c r="H12" a="1"/>
  <c r="H14" a="1"/>
  <c r="J16" l="1"/>
  <c r="N16"/>
  <c r="R16"/>
  <c r="V16"/>
  <c r="Z16"/>
  <c r="AD16"/>
  <c r="AH16"/>
  <c r="AL16"/>
  <c r="AP16"/>
  <c r="AT16"/>
  <c r="H16"/>
  <c r="M16"/>
  <c r="S16"/>
  <c r="X16"/>
  <c r="AC16"/>
  <c r="AI16"/>
  <c r="AN16"/>
  <c r="AS16"/>
  <c r="I16"/>
  <c r="O16"/>
  <c r="T16"/>
  <c r="Y16"/>
  <c r="AE16"/>
  <c r="AJ16"/>
  <c r="AO16"/>
  <c r="AU16"/>
  <c r="K16"/>
  <c r="U16"/>
  <c r="AF16"/>
  <c r="AQ16"/>
  <c r="L16"/>
  <c r="W16"/>
  <c r="AG16"/>
  <c r="AR16"/>
  <c r="P16"/>
  <c r="AA16"/>
  <c r="AK16"/>
  <c r="AV16"/>
  <c r="Q16"/>
  <c r="AB16"/>
  <c r="AM16"/>
  <c r="AW16"/>
  <c r="I20"/>
  <c r="M20"/>
  <c r="Q20"/>
  <c r="U20"/>
  <c r="Y20"/>
  <c r="AC20"/>
  <c r="AG20"/>
  <c r="AK20"/>
  <c r="AO20"/>
  <c r="AS20"/>
  <c r="AW20"/>
  <c r="J20"/>
  <c r="N20"/>
  <c r="R20"/>
  <c r="V20"/>
  <c r="Z20"/>
  <c r="AD20"/>
  <c r="AH20"/>
  <c r="AL20"/>
  <c r="AP20"/>
  <c r="AT20"/>
  <c r="K20"/>
  <c r="S20"/>
  <c r="AA20"/>
  <c r="AI20"/>
  <c r="AQ20"/>
  <c r="P20"/>
  <c r="AF20"/>
  <c r="AV20"/>
  <c r="L20"/>
  <c r="T20"/>
  <c r="AB20"/>
  <c r="AJ20"/>
  <c r="AR20"/>
  <c r="O20"/>
  <c r="W20"/>
  <c r="AE20"/>
  <c r="AM20"/>
  <c r="AU20"/>
  <c r="H20"/>
  <c r="X20"/>
  <c r="AN20"/>
  <c r="I15"/>
  <c r="M15"/>
  <c r="Q15"/>
  <c r="U15"/>
  <c r="Y15"/>
  <c r="AC15"/>
  <c r="AG15"/>
  <c r="AK15"/>
  <c r="AO15"/>
  <c r="AS15"/>
  <c r="AW15"/>
  <c r="H15"/>
  <c r="N15"/>
  <c r="S15"/>
  <c r="X15"/>
  <c r="AD15"/>
  <c r="AI15"/>
  <c r="AN15"/>
  <c r="AT15"/>
  <c r="J15"/>
  <c r="O15"/>
  <c r="T15"/>
  <c r="Z15"/>
  <c r="AE15"/>
  <c r="AJ15"/>
  <c r="AP15"/>
  <c r="AU15"/>
  <c r="P15"/>
  <c r="V15"/>
  <c r="AA15"/>
  <c r="L15"/>
  <c r="AF15"/>
  <c r="AQ15"/>
  <c r="R15"/>
  <c r="AH15"/>
  <c r="AR15"/>
  <c r="W15"/>
  <c r="AL15"/>
  <c r="AV15"/>
  <c r="K15"/>
  <c r="AB15"/>
  <c r="AM15"/>
  <c r="H19"/>
  <c r="L19"/>
  <c r="P19"/>
  <c r="T19"/>
  <c r="X19"/>
  <c r="AB19"/>
  <c r="AF19"/>
  <c r="AJ19"/>
  <c r="AN19"/>
  <c r="AR19"/>
  <c r="AV19"/>
  <c r="I19"/>
  <c r="M19"/>
  <c r="Q19"/>
  <c r="U19"/>
  <c r="Y19"/>
  <c r="AC19"/>
  <c r="AG19"/>
  <c r="AK19"/>
  <c r="AO19"/>
  <c r="AS19"/>
  <c r="AW19"/>
  <c r="N19"/>
  <c r="V19"/>
  <c r="AD19"/>
  <c r="AL19"/>
  <c r="AT19"/>
  <c r="K19"/>
  <c r="AA19"/>
  <c r="AQ19"/>
  <c r="O19"/>
  <c r="W19"/>
  <c r="AE19"/>
  <c r="AM19"/>
  <c r="AU19"/>
  <c r="J19"/>
  <c r="R19"/>
  <c r="Z19"/>
  <c r="AH19"/>
  <c r="AP19"/>
  <c r="S19"/>
  <c r="AI19"/>
  <c r="I12"/>
  <c r="M12"/>
  <c r="Q12"/>
  <c r="U12"/>
  <c r="Y12"/>
  <c r="AC12"/>
  <c r="AG12"/>
  <c r="AK12"/>
  <c r="AO12"/>
  <c r="AS12"/>
  <c r="AW12"/>
  <c r="J12"/>
  <c r="N12"/>
  <c r="R12"/>
  <c r="V12"/>
  <c r="Z12"/>
  <c r="AD12"/>
  <c r="AH12"/>
  <c r="AL12"/>
  <c r="AP12"/>
  <c r="AT12"/>
  <c r="K12"/>
  <c r="S12"/>
  <c r="AA12"/>
  <c r="AI12"/>
  <c r="AQ12"/>
  <c r="L12"/>
  <c r="T12"/>
  <c r="AB12"/>
  <c r="AJ12"/>
  <c r="AR12"/>
  <c r="O12"/>
  <c r="W12"/>
  <c r="AE12"/>
  <c r="AM12"/>
  <c r="AU12"/>
  <c r="X12"/>
  <c r="P12"/>
  <c r="AF12"/>
  <c r="H12"/>
  <c r="AN12"/>
  <c r="AV12"/>
  <c r="H11"/>
  <c r="L11"/>
  <c r="P11"/>
  <c r="T11"/>
  <c r="X11"/>
  <c r="AB11"/>
  <c r="AF11"/>
  <c r="AJ11"/>
  <c r="AN11"/>
  <c r="AR11"/>
  <c r="AV11"/>
  <c r="I11"/>
  <c r="M11"/>
  <c r="Q11"/>
  <c r="U11"/>
  <c r="Y11"/>
  <c r="AC11"/>
  <c r="AG11"/>
  <c r="AK11"/>
  <c r="AO11"/>
  <c r="AS11"/>
  <c r="AW11"/>
  <c r="N11"/>
  <c r="V11"/>
  <c r="AD11"/>
  <c r="AL11"/>
  <c r="AT11"/>
  <c r="O11"/>
  <c r="W11"/>
  <c r="AE11"/>
  <c r="AM11"/>
  <c r="AU11"/>
  <c r="J11"/>
  <c r="R11"/>
  <c r="Z11"/>
  <c r="AH11"/>
  <c r="AP11"/>
  <c r="AI11"/>
  <c r="K11"/>
  <c r="AQ11"/>
  <c r="S11"/>
  <c r="AA11"/>
  <c r="K18"/>
  <c r="O18"/>
  <c r="S18"/>
  <c r="W18"/>
  <c r="AA18"/>
  <c r="AE18"/>
  <c r="AI18"/>
  <c r="AM18"/>
  <c r="AQ18"/>
  <c r="AU18"/>
  <c r="H18"/>
  <c r="L18"/>
  <c r="P18"/>
  <c r="T18"/>
  <c r="X18"/>
  <c r="AB18"/>
  <c r="AF18"/>
  <c r="AJ18"/>
  <c r="AN18"/>
  <c r="AR18"/>
  <c r="AV18"/>
  <c r="I18"/>
  <c r="Q18"/>
  <c r="Y18"/>
  <c r="AG18"/>
  <c r="AO18"/>
  <c r="AW18"/>
  <c r="AL18"/>
  <c r="J18"/>
  <c r="R18"/>
  <c r="Z18"/>
  <c r="AH18"/>
  <c r="AP18"/>
  <c r="M18"/>
  <c r="U18"/>
  <c r="AC18"/>
  <c r="AK18"/>
  <c r="AS18"/>
  <c r="N18"/>
  <c r="V18"/>
  <c r="AD18"/>
  <c r="AT18"/>
  <c r="K17"/>
  <c r="O17"/>
  <c r="S17"/>
  <c r="W17"/>
  <c r="AA17"/>
  <c r="AE17"/>
  <c r="AI17"/>
  <c r="AM17"/>
  <c r="AQ17"/>
  <c r="AU17"/>
  <c r="H17"/>
  <c r="M17"/>
  <c r="R17"/>
  <c r="X17"/>
  <c r="AC17"/>
  <c r="AH17"/>
  <c r="AN17"/>
  <c r="AS17"/>
  <c r="I17"/>
  <c r="N17"/>
  <c r="T17"/>
  <c r="Y17"/>
  <c r="AD17"/>
  <c r="AJ17"/>
  <c r="AO17"/>
  <c r="AT17"/>
  <c r="J17"/>
  <c r="U17"/>
  <c r="AF17"/>
  <c r="AP17"/>
  <c r="AW17"/>
  <c r="L17"/>
  <c r="V17"/>
  <c r="AG17"/>
  <c r="AR17"/>
  <c r="P17"/>
  <c r="Z17"/>
  <c r="AK17"/>
  <c r="AV17"/>
  <c r="Q17"/>
  <c r="AB17"/>
  <c r="AL17"/>
  <c r="J13"/>
  <c r="N13"/>
  <c r="R13"/>
  <c r="V13"/>
  <c r="Z13"/>
  <c r="AD13"/>
  <c r="AH13"/>
  <c r="AL13"/>
  <c r="AP13"/>
  <c r="AT13"/>
  <c r="K13"/>
  <c r="O13"/>
  <c r="S13"/>
  <c r="W13"/>
  <c r="AA13"/>
  <c r="AE13"/>
  <c r="AI13"/>
  <c r="AM13"/>
  <c r="AQ13"/>
  <c r="AU13"/>
  <c r="H13"/>
  <c r="P13"/>
  <c r="X13"/>
  <c r="AF13"/>
  <c r="AN13"/>
  <c r="AV13"/>
  <c r="I13"/>
  <c r="Q13"/>
  <c r="Y13"/>
  <c r="AG13"/>
  <c r="AO13"/>
  <c r="AW13"/>
  <c r="L13"/>
  <c r="T13"/>
  <c r="AB13"/>
  <c r="AJ13"/>
  <c r="AR13"/>
  <c r="M13"/>
  <c r="AS13"/>
  <c r="U13"/>
  <c r="AC13"/>
  <c r="AK13"/>
  <c r="K14"/>
  <c r="O14"/>
  <c r="S14"/>
  <c r="W14"/>
  <c r="AA14"/>
  <c r="AE14"/>
  <c r="AI14"/>
  <c r="AM14"/>
  <c r="AQ14"/>
  <c r="AU14"/>
  <c r="H14"/>
  <c r="L14"/>
  <c r="P14"/>
  <c r="T14"/>
  <c r="X14"/>
  <c r="AB14"/>
  <c r="AF14"/>
  <c r="AJ14"/>
  <c r="AN14"/>
  <c r="AR14"/>
  <c r="AV14"/>
  <c r="M14"/>
  <c r="U14"/>
  <c r="AC14"/>
  <c r="AK14"/>
  <c r="AS14"/>
  <c r="N14"/>
  <c r="V14"/>
  <c r="AD14"/>
  <c r="AL14"/>
  <c r="AT14"/>
  <c r="I14"/>
  <c r="Q14"/>
  <c r="Y14"/>
  <c r="AG14"/>
  <c r="AO14"/>
  <c r="AW14"/>
  <c r="AH14"/>
  <c r="J14"/>
  <c r="AP14"/>
  <c r="R14"/>
  <c r="Z14"/>
  <c r="K10"/>
  <c r="O10"/>
  <c r="S10"/>
  <c r="W10"/>
  <c r="AA10"/>
  <c r="AE10"/>
  <c r="AI10"/>
  <c r="AM10"/>
  <c r="AQ10"/>
  <c r="AU10"/>
  <c r="H10"/>
  <c r="L10"/>
  <c r="P10"/>
  <c r="T10"/>
  <c r="X10"/>
  <c r="AB10"/>
  <c r="AF10"/>
  <c r="AJ10"/>
  <c r="AN10"/>
  <c r="AR10"/>
  <c r="AV10"/>
  <c r="I10"/>
  <c r="Q10"/>
  <c r="Y10"/>
  <c r="AG10"/>
  <c r="AO10"/>
  <c r="AW10"/>
  <c r="U10"/>
  <c r="J10"/>
  <c r="R10"/>
  <c r="Z10"/>
  <c r="AH10"/>
  <c r="AP10"/>
  <c r="M10"/>
  <c r="AC10"/>
  <c r="AK10"/>
  <c r="AS10"/>
  <c r="N10"/>
  <c r="AT10"/>
  <c r="V10"/>
  <c r="AD10"/>
  <c r="AL10"/>
  <c r="K9"/>
  <c r="O9"/>
  <c r="S9"/>
  <c r="W9"/>
  <c r="AA9"/>
  <c r="AE9"/>
  <c r="AI9"/>
  <c r="AM9"/>
  <c r="AQ9"/>
  <c r="AU9"/>
  <c r="H9"/>
  <c r="L9"/>
  <c r="P9"/>
  <c r="T9"/>
  <c r="X9"/>
  <c r="AB9"/>
  <c r="AF9"/>
  <c r="AJ9"/>
  <c r="AN9"/>
  <c r="AR9"/>
  <c r="AV9"/>
  <c r="I9"/>
  <c r="M9"/>
  <c r="Q9"/>
  <c r="U9"/>
  <c r="Y9"/>
  <c r="AC9"/>
  <c r="AG9"/>
  <c r="AK9"/>
  <c r="AO9"/>
  <c r="AS9"/>
  <c r="AW9"/>
  <c r="J9"/>
  <c r="N9"/>
  <c r="R9"/>
  <c r="V9"/>
  <c r="Z9"/>
  <c r="AD9"/>
  <c r="AH9"/>
  <c r="AL9"/>
  <c r="AP9"/>
  <c r="AT9"/>
</calcChain>
</file>

<file path=xl/sharedStrings.xml><?xml version="1.0" encoding="utf-8"?>
<sst xmlns="http://schemas.openxmlformats.org/spreadsheetml/2006/main" count="368" uniqueCount="83">
  <si>
    <t>Nom de l’employé</t>
  </si>
  <si>
    <t>Autre</t>
  </si>
  <si>
    <t>Liste des employés</t>
  </si>
  <si>
    <t>D</t>
  </si>
  <si>
    <t>L</t>
  </si>
  <si>
    <t>M</t>
  </si>
  <si>
    <t>M</t>
  </si>
  <si>
    <t>V</t>
  </si>
  <si>
    <t>Date de début</t>
  </si>
  <si>
    <t>Date de fin</t>
  </si>
  <si>
    <t>Jours d’absence</t>
  </si>
  <si>
    <t>Jours ouvrés</t>
  </si>
  <si>
    <t>Jours</t>
  </si>
  <si>
    <t>Noël</t>
  </si>
  <si>
    <t>HEURES DE PRÉSENCE DE L’EMPLOYÉ</t>
  </si>
  <si>
    <t>Type de congé</t>
  </si>
  <si>
    <t>STATISTIQUES CLÉS</t>
  </si>
  <si>
    <t>Sélectionner un employé :</t>
  </si>
  <si>
    <t>Sélectionner une année :</t>
  </si>
  <si>
    <t>J</t>
  </si>
  <si>
    <t>S</t>
  </si>
  <si>
    <t>BIGNOLET Bruno</t>
  </si>
  <si>
    <t>BOIVINEAU Joël</t>
  </si>
  <si>
    <t>BONHOMMO Vincent</t>
  </si>
  <si>
    <t>BOURCEREAU Xavier</t>
  </si>
  <si>
    <t>DAGUZE Jean Luc</t>
  </si>
  <si>
    <t>D'INCAU Sébastien</t>
  </si>
  <si>
    <t>GAVARD Simon</t>
  </si>
  <si>
    <t>GIRARD Jean-François</t>
  </si>
  <si>
    <t>GRAVELEAU Antoine</t>
  </si>
  <si>
    <t>GUICHETEAU Florian</t>
  </si>
  <si>
    <t>HEURTIN Fabien</t>
  </si>
  <si>
    <t>JOLIVET Michel</t>
  </si>
  <si>
    <t>LAUNAY Bernard</t>
  </si>
  <si>
    <t>MORILLON Emilien</t>
  </si>
  <si>
    <t>NICOLEAU Franck</t>
  </si>
  <si>
    <t>PENDU Vincent</t>
  </si>
  <si>
    <t>PILARD Pascal</t>
  </si>
  <si>
    <t>PIVETEAU Serge</t>
  </si>
  <si>
    <t>PRIME Mickaël</t>
  </si>
  <si>
    <t>RAUTUREAU Aurélien</t>
  </si>
  <si>
    <t>RONDARD Vanessa</t>
  </si>
  <si>
    <t>ROUSSEAU Laëtitia</t>
  </si>
  <si>
    <t>ROUSSEAU Luc</t>
  </si>
  <si>
    <t>ROUSSEAU Marion</t>
  </si>
  <si>
    <t>ROUXEL Geoffrey</t>
  </si>
  <si>
    <t>SACHOT François</t>
  </si>
  <si>
    <t>SAINT PÈRE François</t>
  </si>
  <si>
    <t>SOUALEM Sébastien</t>
  </si>
  <si>
    <t>SOULARD Philippe</t>
  </si>
  <si>
    <t>SOURISSEAU Jordan</t>
  </si>
  <si>
    <t>SUIRE Yoann</t>
  </si>
  <si>
    <t>TARRADE Xavier</t>
  </si>
  <si>
    <t>Congé payé</t>
  </si>
  <si>
    <t>Récup</t>
  </si>
  <si>
    <t>Formation</t>
  </si>
  <si>
    <t>Arrêt maladie</t>
  </si>
  <si>
    <t>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</si>
  <si>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</si>
  <si>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</si>
  <si>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</si>
  <si>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</si>
  <si>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</si>
  <si>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</si>
  <si>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</si>
  <si>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</si>
  <si>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</si>
  <si>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</si>
  <si>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Pâques</t>
  </si>
  <si>
    <t>date</t>
  </si>
  <si>
    <t>2018</t>
  </si>
  <si>
    <t>2019</t>
  </si>
  <si>
    <t>2020</t>
  </si>
  <si>
    <t>2021</t>
  </si>
  <si>
    <t>2022</t>
  </si>
  <si>
    <t>2023</t>
  </si>
  <si>
    <t>2024</t>
  </si>
  <si>
    <t>Jours pour formation</t>
  </si>
  <si>
    <t>Jours pour arrêt maladie</t>
  </si>
  <si>
    <t>congé payé pris</t>
  </si>
  <si>
    <t>AUDOIRE Eric</t>
  </si>
  <si>
    <t>AUBRON Sébastien</t>
  </si>
  <si>
    <t>GARNIER Loïc</t>
  </si>
</sst>
</file>

<file path=xl/styles.xml><?xml version="1.0" encoding="utf-8"?>
<styleSheet xmlns="http://schemas.openxmlformats.org/spreadsheetml/2006/main">
  <numFmts count="5">
    <numFmt numFmtId="164" formatCode="mmmm"/>
    <numFmt numFmtId="165" formatCode="d"/>
    <numFmt numFmtId="166" formatCode="&quot;ANNÉE DERNIÈRE &quot;\ General"/>
    <numFmt numFmtId="167" formatCode="&quot;ANNÉE DERNIÈRE &quot;General"/>
    <numFmt numFmtId="168" formatCode="d/m;@"/>
  </numFmts>
  <fonts count="29">
    <font>
      <sz val="10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sz val="10"/>
      <name val="Arial"/>
      <family val="2"/>
    </font>
    <font>
      <sz val="11"/>
      <color theme="3"/>
      <name val="Trebuchet MS"/>
      <family val="2"/>
      <scheme val="minor"/>
    </font>
    <font>
      <outline/>
      <shadow/>
      <sz val="10"/>
      <color theme="1"/>
      <name val="Trebuchet MS"/>
      <family val="2"/>
      <scheme val="minor"/>
    </font>
    <font>
      <strike/>
      <outline/>
      <shadow/>
      <sz val="10"/>
      <color theme="1"/>
      <name val="Bookman Old Style"/>
      <family val="1"/>
      <scheme val="major"/>
    </font>
    <font>
      <outline/>
      <shadow/>
      <sz val="10"/>
      <color theme="1"/>
      <name val="Bookman Old Style"/>
      <family val="1"/>
      <scheme val="major"/>
    </font>
    <font>
      <u/>
      <sz val="11"/>
      <color theme="10"/>
      <name val="Calibri"/>
      <family val="2"/>
    </font>
    <font>
      <outline/>
      <shadow/>
      <sz val="10"/>
      <color theme="1"/>
      <name val="Trebuchet MS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29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3" tint="0.39994506668294322"/>
      </left>
      <right/>
      <top/>
      <bottom/>
      <diagonal/>
    </border>
  </borders>
  <cellStyleXfs count="5">
    <xf numFmtId="0" fontId="0" fillId="0" borderId="0">
      <alignment vertical="center"/>
    </xf>
    <xf numFmtId="0" fontId="16" fillId="0" borderId="0" applyNumberFormat="0" applyFill="0" applyBorder="0" applyAlignment="0" applyProtection="0"/>
    <xf numFmtId="0" fontId="22" fillId="0" borderId="0"/>
    <xf numFmtId="0" fontId="2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>
      <alignment vertical="center"/>
    </xf>
    <xf numFmtId="15" fontId="0" fillId="0" borderId="0" xfId="0" applyNumberFormat="1">
      <alignment vertical="center"/>
    </xf>
    <xf numFmtId="0" fontId="4" fillId="0" borderId="0" xfId="0" applyFont="1" applyBorder="1" applyAlignment="1"/>
    <xf numFmtId="0" fontId="4" fillId="0" borderId="3" xfId="0" applyFont="1" applyBorder="1" applyAlignment="1"/>
    <xf numFmtId="0" fontId="0" fillId="0" borderId="0" xfId="0" applyBorder="1">
      <alignment vertical="center"/>
    </xf>
    <xf numFmtId="164" fontId="7" fillId="3" borderId="10" xfId="0" applyNumberFormat="1" applyFont="1" applyFill="1" applyBorder="1" applyAlignment="1">
      <alignment horizontal="left" vertical="center"/>
    </xf>
    <xf numFmtId="164" fontId="7" fillId="0" borderId="10" xfId="0" applyNumberFormat="1" applyFont="1" applyFill="1" applyBorder="1" applyAlignment="1">
      <alignment horizontal="left" vertical="center"/>
    </xf>
    <xf numFmtId="164" fontId="7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8" fillId="0" borderId="0" xfId="0" applyFont="1" applyFill="1" applyBorder="1">
      <alignment vertical="center"/>
    </xf>
    <xf numFmtId="0" fontId="3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9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3" fillId="2" borderId="20" xfId="0" applyFont="1" applyFill="1" applyBorder="1">
      <alignment vertical="center"/>
    </xf>
    <xf numFmtId="0" fontId="3" fillId="2" borderId="21" xfId="0" applyFont="1" applyFill="1" applyBorder="1">
      <alignment vertical="center"/>
    </xf>
    <xf numFmtId="0" fontId="5" fillId="2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9" fillId="0" borderId="0" xfId="0" applyFont="1" applyFill="1" applyBorder="1" applyAlignment="1"/>
    <xf numFmtId="167" fontId="10" fillId="0" borderId="0" xfId="0" applyNumberFormat="1" applyFont="1" applyBorder="1" applyAlignment="1">
      <alignment vertical="top"/>
    </xf>
    <xf numFmtId="0" fontId="11" fillId="0" borderId="0" xfId="0" applyFont="1" applyBorder="1" applyAlignment="1"/>
    <xf numFmtId="165" fontId="14" fillId="3" borderId="2" xfId="0" applyNumberFormat="1" applyFont="1" applyFill="1" applyBorder="1" applyAlignment="1">
      <alignment horizontal="center" vertical="center"/>
    </xf>
    <xf numFmtId="165" fontId="14" fillId="3" borderId="1" xfId="0" applyNumberFormat="1" applyFont="1" applyFill="1" applyBorder="1" applyAlignment="1">
      <alignment horizontal="center" vertical="center"/>
    </xf>
    <xf numFmtId="165" fontId="14" fillId="3" borderId="17" xfId="0" applyNumberFormat="1" applyFont="1" applyFill="1" applyBorder="1" applyAlignment="1">
      <alignment horizontal="center" vertical="center"/>
    </xf>
    <xf numFmtId="165" fontId="14" fillId="3" borderId="11" xfId="0" applyNumberFormat="1" applyFont="1" applyFill="1" applyBorder="1" applyAlignment="1">
      <alignment horizontal="center" vertical="center"/>
    </xf>
    <xf numFmtId="165" fontId="14" fillId="0" borderId="2" xfId="0" applyNumberFormat="1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165" fontId="14" fillId="0" borderId="17" xfId="0" applyNumberFormat="1" applyFont="1" applyBorder="1" applyAlignment="1">
      <alignment horizontal="center" vertical="center"/>
    </xf>
    <xf numFmtId="165" fontId="14" fillId="0" borderId="11" xfId="0" applyNumberFormat="1" applyFont="1" applyBorder="1" applyAlignment="1">
      <alignment horizontal="center" vertical="center"/>
    </xf>
    <xf numFmtId="165" fontId="14" fillId="0" borderId="9" xfId="0" applyNumberFormat="1" applyFont="1" applyBorder="1" applyAlignment="1">
      <alignment horizontal="center" vertical="center"/>
    </xf>
    <xf numFmtId="165" fontId="14" fillId="0" borderId="8" xfId="0" applyNumberFormat="1" applyFont="1" applyBorder="1" applyAlignment="1">
      <alignment horizontal="center" vertical="center"/>
    </xf>
    <xf numFmtId="165" fontId="14" fillId="0" borderId="18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 indent="1"/>
    </xf>
    <xf numFmtId="0" fontId="15" fillId="0" borderId="0" xfId="0" applyFont="1" applyFill="1" applyBorder="1" applyAlignment="1">
      <alignment horizontal="center" vertical="center"/>
    </xf>
    <xf numFmtId="0" fontId="16" fillId="0" borderId="0" xfId="1" applyFill="1" applyBorder="1" applyAlignment="1">
      <alignment vertical="center"/>
    </xf>
    <xf numFmtId="0" fontId="19" fillId="0" borderId="0" xfId="0" applyFont="1">
      <alignment vertical="center"/>
    </xf>
    <xf numFmtId="0" fontId="19" fillId="0" borderId="19" xfId="0" applyFont="1" applyBorder="1">
      <alignment vertical="center"/>
    </xf>
    <xf numFmtId="167" fontId="18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167" fontId="18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2" fillId="0" borderId="26" xfId="3" applyBorder="1" applyAlignment="1">
      <alignment vertical="center"/>
    </xf>
    <xf numFmtId="0" fontId="0" fillId="0" borderId="0" xfId="0" applyFont="1">
      <alignment vertical="center"/>
    </xf>
    <xf numFmtId="14" fontId="0" fillId="0" borderId="0" xfId="0" applyNumberFormat="1" applyFont="1" applyFill="1" applyBorder="1" applyAlignment="1">
      <alignment horizontal="left" vertical="center" indent="1"/>
    </xf>
    <xf numFmtId="0" fontId="25" fillId="0" borderId="0" xfId="0" applyFont="1">
      <alignment vertical="center"/>
    </xf>
    <xf numFmtId="0" fontId="26" fillId="0" borderId="0" xfId="0" applyFont="1">
      <alignment vertical="center"/>
    </xf>
    <xf numFmtId="0" fontId="24" fillId="0" borderId="0" xfId="0" applyFont="1" applyAlignment="1">
      <alignment horizontal="left" vertical="center" indent="1"/>
    </xf>
    <xf numFmtId="0" fontId="23" fillId="8" borderId="0" xfId="3" applyNumberFormat="1" applyFont="1" applyFill="1" applyBorder="1" applyAlignment="1">
      <alignment vertical="center"/>
    </xf>
    <xf numFmtId="16" fontId="0" fillId="0" borderId="0" xfId="0" applyNumberFormat="1">
      <alignment vertical="center"/>
    </xf>
    <xf numFmtId="0" fontId="24" fillId="0" borderId="0" xfId="0" applyNumberFormat="1" applyFont="1" applyFill="1" applyBorder="1" applyAlignment="1">
      <alignment horizontal="center" vertical="center"/>
    </xf>
    <xf numFmtId="0" fontId="0" fillId="0" borderId="14" xfId="0" applyFont="1" applyBorder="1">
      <alignment vertical="center"/>
    </xf>
    <xf numFmtId="0" fontId="0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left" vertical="center" indent="1"/>
    </xf>
    <xf numFmtId="14" fontId="24" fillId="0" borderId="0" xfId="0" applyNumberFormat="1" applyFont="1" applyFill="1" applyBorder="1" applyAlignment="1">
      <alignment horizontal="left" vertical="center" indent="1"/>
    </xf>
    <xf numFmtId="0" fontId="2" fillId="0" borderId="0" xfId="3"/>
    <xf numFmtId="168" fontId="14" fillId="0" borderId="0" xfId="0" applyNumberFormat="1" applyFont="1" applyFill="1" applyBorder="1" applyAlignment="1">
      <alignment horizontal="left" vertical="center" indent="1"/>
    </xf>
    <xf numFmtId="14" fontId="24" fillId="0" borderId="0" xfId="0" applyNumberFormat="1" applyFont="1" applyAlignment="1">
      <alignment horizontal="left" vertical="center" indent="1"/>
    </xf>
    <xf numFmtId="14" fontId="24" fillId="0" borderId="0" xfId="0" applyNumberFormat="1" applyFont="1">
      <alignment vertical="center"/>
    </xf>
    <xf numFmtId="0" fontId="0" fillId="0" borderId="27" xfId="0" applyBorder="1">
      <alignment vertical="center"/>
    </xf>
    <xf numFmtId="0" fontId="19" fillId="0" borderId="27" xfId="0" applyFont="1" applyBorder="1" applyAlignment="1">
      <alignment vertical="center"/>
    </xf>
    <xf numFmtId="0" fontId="21" fillId="0" borderId="27" xfId="0" applyFont="1" applyBorder="1" applyAlignment="1">
      <alignment vertical="center"/>
    </xf>
    <xf numFmtId="0" fontId="28" fillId="0" borderId="0" xfId="0" applyNumberFormat="1" applyFont="1" applyFill="1" applyBorder="1" applyAlignment="1">
      <alignment horizontal="center" vertical="center"/>
    </xf>
    <xf numFmtId="14" fontId="28" fillId="0" borderId="0" xfId="0" applyNumberFormat="1" applyFont="1" applyFill="1" applyBorder="1" applyAlignment="1">
      <alignment horizontal="left" vertical="center" indent="1"/>
    </xf>
    <xf numFmtId="0" fontId="28" fillId="0" borderId="0" xfId="0" applyFont="1" applyFill="1" applyBorder="1" applyAlignment="1">
      <alignment horizontal="left" vertical="center" indent="1"/>
    </xf>
    <xf numFmtId="0" fontId="1" fillId="0" borderId="26" xfId="3" applyFont="1" applyBorder="1" applyAlignment="1">
      <alignment vertical="center"/>
    </xf>
    <xf numFmtId="0" fontId="16" fillId="0" borderId="0" xfId="1" applyBorder="1" applyAlignment="1">
      <alignment horizontal="left" vertical="center" wrapText="1" indent="1"/>
    </xf>
    <xf numFmtId="164" fontId="7" fillId="3" borderId="6" xfId="0" applyNumberFormat="1" applyFont="1" applyFill="1" applyBorder="1" applyAlignment="1">
      <alignment horizontal="left" vertical="center"/>
    </xf>
    <xf numFmtId="164" fontId="7" fillId="3" borderId="16" xfId="0" applyNumberFormat="1" applyFont="1" applyFill="1" applyBorder="1" applyAlignment="1">
      <alignment horizontal="left" vertical="center"/>
    </xf>
    <xf numFmtId="164" fontId="7" fillId="0" borderId="7" xfId="0" applyNumberFormat="1" applyFont="1" applyFill="1" applyBorder="1" applyAlignment="1">
      <alignment horizontal="left" vertical="center"/>
    </xf>
    <xf numFmtId="164" fontId="7" fillId="0" borderId="15" xfId="0" applyNumberFormat="1" applyFont="1" applyFill="1" applyBorder="1" applyAlignment="1">
      <alignment horizontal="left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left" vertical="center"/>
    </xf>
    <xf numFmtId="164" fontId="7" fillId="0" borderId="16" xfId="0" applyNumberFormat="1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166" fontId="18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167" fontId="18" fillId="0" borderId="0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 indent="1"/>
    </xf>
    <xf numFmtId="0" fontId="6" fillId="2" borderId="25" xfId="0" applyFont="1" applyFill="1" applyBorder="1" applyAlignment="1">
      <alignment horizontal="left" vertical="center" indent="1"/>
    </xf>
    <xf numFmtId="0" fontId="13" fillId="5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17" fillId="0" borderId="27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</cellXfs>
  <cellStyles count="5">
    <cellStyle name="Lien hypertexte 2" xfId="4"/>
    <cellStyle name="Normal" xfId="0" builtinId="0" customBuiltin="1"/>
    <cellStyle name="Normal 2" xfId="3"/>
    <cellStyle name="Normal 3" xfId="2"/>
    <cellStyle name="Title" xfId="1" builtinId="15" customBuiltin="1"/>
  </cellStyles>
  <dxfs count="46"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numFmt numFmtId="168" formatCode="d/m;@"/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numFmt numFmtId="0" formatCode="General"/>
      <alignment vertical="center" textRotation="0" wrapText="0" indent="0" relativeIndent="255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u val="none"/>
        <vertAlign val="baseline"/>
        <sz val="10"/>
        <color theme="1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Bookman Old Style"/>
        <scheme val="major"/>
      </font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9" formatCode=";;;"/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45"/>
      <tableStyleElement type="headerRow" dxfId="44"/>
      <tableStyleElement type="totalRow" dxfId="43"/>
      <tableStyleElement type="firstRowStripe" dxfId="42"/>
      <tableStyleElement type="firstColumnStripe" dxfId="41"/>
      <tableStyleElement type="firstSubtotalColumn" dxfId="40"/>
      <tableStyleElement type="firstSubtotalRow" dxfId="39"/>
      <tableStyleElement type="secondSubtotalRow" dxfId="38"/>
      <tableStyleElement type="firstRowSubheading" dxfId="37"/>
      <tableStyleElement type="secondRowSubheading" dxfId="36"/>
      <tableStyleElement type="thirdRowSubheading" dxfId="35"/>
      <tableStyleElement type="pageFieldLabels" dxfId="34"/>
      <tableStyleElement type="pageFieldValues" dxfId="33"/>
    </tableStyle>
    <tableStyle name="Table Style 1" pivot="0" count="5">
      <tableStyleElement type="wholeTable" dxfId="32"/>
      <tableStyleElement type="headerRow" dxfId="31"/>
      <tableStyleElement type="firstColumn" dxfId="30"/>
      <tableStyleElement type="firstRowStripe" dxfId="29"/>
      <tableStyleElement type="firstHeaderCell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Param&#232;tres!A1"/><Relationship Id="rId1" Type="http://schemas.openxmlformats.org/officeDocument/2006/relationships/hyperlink" Target="#'Affichage Calendrier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quez pour afficher la feuille Suivi d’absence des employés.">
          <a:hlinkClick xmlns:r="http://schemas.openxmlformats.org/officeDocument/2006/relationships" r:id="rId1" tooltip="Cliquez pour afficher la feuille Suivi d’absence des employés"/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Absence de l’employé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quez pour afficher la feuille Affichage Calendrier">
          <a:hlinkClick xmlns:r="http://schemas.openxmlformats.org/officeDocument/2006/relationships" r:id="rId1" tooltip="Cliquez pour afficher la feuille Affichage Calendrier"/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Retour à</a:t>
          </a:r>
          <a:r>
            <a:rPr lang="zh-CN" altLang="fr-FR" sz="1100" b="0">
              <a:solidFill>
                <a:schemeClr val="bg1"/>
              </a:solidFill>
              <a:latin typeface="+mn-lt"/>
              <a:ea typeface="+mn-ea"/>
              <a:cs typeface="+mn-cs"/>
            </a:rPr>
            <a:t> 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l</a:t>
          </a:r>
          <a:r>
            <a:rPr lang="zh-CN" altLang="fr-FR" sz="1100" b="0">
              <a:solidFill>
                <a:schemeClr val="bg1"/>
              </a:solidFill>
              <a:latin typeface="+mn-lt"/>
              <a:ea typeface="+mn-ea"/>
              <a:cs typeface="+mn-cs"/>
            </a:rPr>
            <a:t>’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affichage Calendrier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quez pour afficher la feuille Paramètres.">
          <a:hlinkClick xmlns:r="http://schemas.openxmlformats.org/officeDocument/2006/relationships" r:id="rId2" tooltip="Cliquez pour afficher la feuille Paramètres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Modifier les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1</xdr:col>
      <xdr:colOff>628650</xdr:colOff>
      <xdr:row>0</xdr:row>
      <xdr:rowOff>503745</xdr:rowOff>
    </xdr:from>
    <xdr:to>
      <xdr:col>5</xdr:col>
      <xdr:colOff>809626</xdr:colOff>
      <xdr:row>1</xdr:row>
      <xdr:rowOff>133350</xdr:rowOff>
    </xdr:to>
    <xdr:sp macro="" textlink="">
      <xdr:nvSpPr>
        <xdr:cNvPr id="5" name="Settings Note" descr="Ajouter les employés, les jours de fermetures de la société et les types d’absence&#10;&#10;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857250" y="503745"/>
          <a:ext cx="5705476" cy="305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marL="0" indent="0" algn="r" rtl="0"/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AJOUTER LES EMPLOYÉS, LES JOURS DE FERMETURES DE LA SOCIÉTÉ</a:t>
          </a:r>
          <a:r>
            <a:rPr lang="zh-CN" altLang="fr-FR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ET LES TYPES D</a:t>
          </a:r>
          <a:r>
            <a:rPr lang="zh-CN" altLang="fr-FR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’</a:t>
          </a:r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ABSENCE</a:t>
          </a:r>
          <a:endParaRPr lang="zh-CN" altLang="fr-FR" sz="800">
            <a:solidFill>
              <a:schemeClr val="tx2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quez pour afficher la feuille Suivi d’absence des employés.">
          <a:hlinkClick xmlns:r="http://schemas.openxmlformats.org/officeDocument/2006/relationships" r:id="rId1" tooltip="Cliquez pour afficher la feuille Suivi d’absence des employés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Retour au suivi des absences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eave" displayName="tblLeave" ref="B3:F127" headerRowDxfId="24" dataDxfId="23" totalsRowDxfId="22">
  <autoFilter ref="B3:F127"/>
  <tableColumns count="5">
    <tableColumn id="1" name="Nom de l’employé" totalsRowLabel="Total" dataDxfId="21"/>
    <tableColumn id="2" name="Date de début" dataDxfId="20"/>
    <tableColumn id="3" name="Date de fin" dataDxfId="19"/>
    <tableColumn id="4" name="Type de congé" dataDxfId="18"/>
    <tableColumn id="5" name="Jours" totalsRowFunction="sum" dataDxfId="17">
      <calculatedColumnFormula>NETWORKDAYS.INTL(tblLeave[[#This Row],[Date de début]],tblLeave[[#This Row],[Date de fin]],11,tblCompanyHolidays[date])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Suivi d’absence des employés" altTextSummary="Liste des dates et du type de congé pour chaque employé."/>
    </ext>
  </extLst>
</table>
</file>

<file path=xl/tables/table2.xml><?xml version="1.0" encoding="utf-8"?>
<table xmlns="http://schemas.openxmlformats.org/spreadsheetml/2006/main" id="2" name="tblLeaveTypes" displayName="tblLeaveTypes" ref="D3:D8" totalsRowShown="0" headerRowDxfId="16" dataDxfId="15">
  <tableColumns count="1">
    <tableColumn id="1" name="Type de congé" dataDxfId="14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Type de congé" altTextSummary="Liste des types d’absence des employés tels que Congé maladie, Vacances, Deuil et Autre motif. "/>
    </ext>
  </extLst>
</table>
</file>

<file path=xl/tables/table3.xml><?xml version="1.0" encoding="utf-8"?>
<table xmlns="http://schemas.openxmlformats.org/spreadsheetml/2006/main" id="3" name="tblCompanyHolidays" displayName="tblCompanyHolidays" ref="F3:N15" totalsRowShown="0" headerRowDxfId="13" dataDxfId="12">
  <tableColumns count="9">
    <tableColumn id="1" name="Jours fériés" dataDxfId="11"/>
    <tableColumn id="2" name="date" dataDxfId="10"/>
    <tableColumn id="3" name="2018" dataDxfId="9"/>
    <tableColumn id="4" name="2019" dataDxfId="8"/>
    <tableColumn id="5" name="2020" dataDxfId="7"/>
    <tableColumn id="6" name="2021" dataDxfId="6"/>
    <tableColumn id="7" name="2022" dataDxfId="5"/>
    <tableColumn id="8" name="2023" dataDxfId="4"/>
    <tableColumn id="9" name="2024" dataDxfId="3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Jours fermeture société" altTextSummary="Liste des dates de fermeture de la société et description des types de congé."/>
    </ext>
  </extLst>
</table>
</file>

<file path=xl/tables/table4.xml><?xml version="1.0" encoding="utf-8"?>
<table xmlns="http://schemas.openxmlformats.org/spreadsheetml/2006/main" id="4" name="tblEmployees" displayName="tblEmployees" ref="B3:B38" totalsRowShown="0" headerRowDxfId="2" dataDxfId="1">
  <sortState ref="B4:B38">
    <sortCondition ref="B4"/>
  </sortState>
  <tableColumns count="1">
    <tableColumn id="1" name="Liste des employés" dataDxfId="0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Liste des employés" altTextSummary="Noms des employés"/>
    </ext>
  </extLst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>
    <tabColor theme="3"/>
    <pageSetUpPr fitToPage="1"/>
  </sheetPr>
  <dimension ref="A1:AY42"/>
  <sheetViews>
    <sheetView showGridLines="0" tabSelected="1" zoomScaleNormal="100" workbookViewId="0">
      <selection activeCell="B2" sqref="B2:AC7"/>
    </sheetView>
  </sheetViews>
  <sheetFormatPr defaultColWidth="9.140625" defaultRowHeight="15"/>
  <cols>
    <col min="1" max="1" width="2.28515625" customWidth="1"/>
    <col min="2" max="2" width="3.28515625" customWidth="1"/>
    <col min="3" max="6" width="3.5703125" customWidth="1"/>
    <col min="7" max="7" width="6.85546875" customWidth="1"/>
    <col min="8" max="11" width="3.5703125" customWidth="1"/>
    <col min="12" max="12" width="3.7109375" customWidth="1"/>
    <col min="13" max="14" width="4" customWidth="1"/>
    <col min="15" max="15" width="4.85546875" customWidth="1"/>
    <col min="16" max="18" width="3.5703125" customWidth="1"/>
    <col min="19" max="21" width="3" bestFit="1" customWidth="1"/>
    <col min="22" max="22" width="4.5703125" customWidth="1"/>
    <col min="23" max="23" width="4.85546875" customWidth="1"/>
    <col min="24" max="27" width="3.5703125" customWidth="1"/>
    <col min="28" max="28" width="3.85546875" customWidth="1"/>
    <col min="29" max="29" width="4" customWidth="1"/>
    <col min="30" max="35" width="3.5703125" customWidth="1"/>
    <col min="36" max="36" width="4.140625" customWidth="1"/>
    <col min="37" max="45" width="3.5703125" customWidth="1"/>
    <col min="46" max="46" width="4" customWidth="1"/>
    <col min="47" max="47" width="3.7109375" customWidth="1"/>
    <col min="48" max="49" width="3.5703125" customWidth="1"/>
    <col min="50" max="50" width="2.28515625" customWidth="1"/>
  </cols>
  <sheetData>
    <row r="1" spans="1:51" ht="27.75" customHeight="1"/>
    <row r="2" spans="1:51" ht="11.25" customHeight="1">
      <c r="A2" s="4"/>
      <c r="B2" s="77" t="s">
        <v>14</v>
      </c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</row>
    <row r="3" spans="1:51" ht="11.25" customHeight="1">
      <c r="A3" s="4"/>
      <c r="B3" s="77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4"/>
      <c r="AE3" s="98" t="s">
        <v>17</v>
      </c>
      <c r="AF3" s="98"/>
      <c r="AG3" s="98"/>
      <c r="AH3" s="98"/>
      <c r="AI3" s="98"/>
      <c r="AJ3" s="98"/>
      <c r="AK3" s="98"/>
      <c r="AL3" s="98"/>
      <c r="AM3" s="98"/>
      <c r="AN3" s="94" t="s">
        <v>27</v>
      </c>
      <c r="AO3" s="94"/>
      <c r="AP3" s="94"/>
      <c r="AQ3" s="94"/>
      <c r="AR3" s="94"/>
      <c r="AS3" s="94"/>
      <c r="AT3" s="94"/>
      <c r="AU3" s="94"/>
      <c r="AV3" s="94"/>
      <c r="AW3" s="94"/>
    </row>
    <row r="4" spans="1:51" ht="11.25" customHeight="1" thickBot="1">
      <c r="A4" s="4"/>
      <c r="B4" s="77"/>
      <c r="C4" s="77"/>
      <c r="D4" s="77"/>
      <c r="E4" s="77"/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7"/>
      <c r="X4" s="77"/>
      <c r="Y4" s="77"/>
      <c r="Z4" s="77"/>
      <c r="AA4" s="77"/>
      <c r="AB4" s="77"/>
      <c r="AC4" s="77"/>
      <c r="AD4" s="4"/>
      <c r="AE4" s="98"/>
      <c r="AF4" s="98"/>
      <c r="AG4" s="98"/>
      <c r="AH4" s="98"/>
      <c r="AI4" s="98"/>
      <c r="AJ4" s="98"/>
      <c r="AK4" s="98"/>
      <c r="AL4" s="98"/>
      <c r="AM4" s="98"/>
      <c r="AN4" s="94"/>
      <c r="AO4" s="94"/>
      <c r="AP4" s="94"/>
      <c r="AQ4" s="94"/>
      <c r="AR4" s="94"/>
      <c r="AS4" s="94"/>
      <c r="AT4" s="94"/>
      <c r="AU4" s="94"/>
      <c r="AV4" s="94"/>
      <c r="AW4" s="94"/>
    </row>
    <row r="5" spans="1:51" ht="11.25" customHeight="1" thickTop="1">
      <c r="A5" s="4"/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4"/>
      <c r="AE5" s="98" t="s">
        <v>18</v>
      </c>
      <c r="AF5" s="98"/>
      <c r="AG5" s="98"/>
      <c r="AH5" s="98"/>
      <c r="AI5" s="98"/>
      <c r="AJ5" s="98"/>
      <c r="AK5" s="98"/>
      <c r="AL5" s="98"/>
      <c r="AM5" s="98"/>
      <c r="AN5" s="95">
        <v>2017</v>
      </c>
      <c r="AO5" s="95"/>
      <c r="AP5" s="95"/>
      <c r="AQ5" s="95"/>
      <c r="AR5" s="95"/>
      <c r="AS5" s="95"/>
      <c r="AT5" s="95"/>
      <c r="AU5" s="95"/>
      <c r="AV5" s="95"/>
      <c r="AW5" s="95"/>
      <c r="AY5" s="60"/>
    </row>
    <row r="6" spans="1:51" ht="11.25" customHeight="1">
      <c r="A6" s="4"/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4"/>
      <c r="AE6" s="98"/>
      <c r="AF6" s="98"/>
      <c r="AG6" s="98"/>
      <c r="AH6" s="98"/>
      <c r="AI6" s="98"/>
      <c r="AJ6" s="98"/>
      <c r="AK6" s="98"/>
      <c r="AL6" s="98"/>
      <c r="AM6" s="98"/>
      <c r="AN6" s="94"/>
      <c r="AO6" s="94"/>
      <c r="AP6" s="94"/>
      <c r="AQ6" s="94"/>
      <c r="AR6" s="94"/>
      <c r="AS6" s="94"/>
      <c r="AT6" s="94"/>
      <c r="AU6" s="94"/>
      <c r="AV6" s="94"/>
      <c r="AW6" s="94"/>
    </row>
    <row r="7" spans="1:51" ht="11.25" customHeight="1">
      <c r="A7" s="4"/>
      <c r="B7" s="77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7"/>
      <c r="AB7" s="77"/>
      <c r="AC7" s="77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</row>
    <row r="8" spans="1:51" ht="16.5">
      <c r="B8" s="21"/>
      <c r="C8" s="22"/>
      <c r="D8" s="22"/>
      <c r="E8" s="22"/>
      <c r="F8" s="22"/>
      <c r="G8" s="22"/>
      <c r="H8" s="23" t="s">
        <v>3</v>
      </c>
      <c r="I8" s="24" t="s">
        <v>4</v>
      </c>
      <c r="J8" s="24" t="s">
        <v>5</v>
      </c>
      <c r="K8" s="24" t="s">
        <v>6</v>
      </c>
      <c r="L8" s="24" t="s">
        <v>19</v>
      </c>
      <c r="M8" s="24" t="s">
        <v>7</v>
      </c>
      <c r="N8" s="25" t="s">
        <v>20</v>
      </c>
      <c r="O8" s="23" t="s">
        <v>3</v>
      </c>
      <c r="P8" s="24" t="s">
        <v>4</v>
      </c>
      <c r="Q8" s="24" t="s">
        <v>5</v>
      </c>
      <c r="R8" s="24" t="s">
        <v>5</v>
      </c>
      <c r="S8" s="24" t="s">
        <v>19</v>
      </c>
      <c r="T8" s="24" t="s">
        <v>7</v>
      </c>
      <c r="U8" s="25" t="s">
        <v>20</v>
      </c>
      <c r="V8" s="23" t="s">
        <v>3</v>
      </c>
      <c r="W8" s="24" t="s">
        <v>4</v>
      </c>
      <c r="X8" s="24" t="s">
        <v>5</v>
      </c>
      <c r="Y8" s="24" t="s">
        <v>5</v>
      </c>
      <c r="Z8" s="24" t="s">
        <v>19</v>
      </c>
      <c r="AA8" s="24" t="s">
        <v>7</v>
      </c>
      <c r="AB8" s="25" t="s">
        <v>20</v>
      </c>
      <c r="AC8" s="23" t="s">
        <v>3</v>
      </c>
      <c r="AD8" s="24" t="s">
        <v>4</v>
      </c>
      <c r="AE8" s="24" t="s">
        <v>5</v>
      </c>
      <c r="AF8" s="24" t="s">
        <v>5</v>
      </c>
      <c r="AG8" s="24" t="s">
        <v>19</v>
      </c>
      <c r="AH8" s="24" t="s">
        <v>7</v>
      </c>
      <c r="AI8" s="25" t="s">
        <v>20</v>
      </c>
      <c r="AJ8" s="23" t="s">
        <v>3</v>
      </c>
      <c r="AK8" s="24" t="s">
        <v>4</v>
      </c>
      <c r="AL8" s="24" t="s">
        <v>5</v>
      </c>
      <c r="AM8" s="24" t="s">
        <v>5</v>
      </c>
      <c r="AN8" s="24" t="s">
        <v>19</v>
      </c>
      <c r="AO8" s="24" t="s">
        <v>7</v>
      </c>
      <c r="AP8" s="25" t="s">
        <v>20</v>
      </c>
      <c r="AQ8" s="23" t="s">
        <v>3</v>
      </c>
      <c r="AR8" s="24" t="s">
        <v>4</v>
      </c>
      <c r="AS8" s="24" t="s">
        <v>5</v>
      </c>
      <c r="AT8" s="24" t="s">
        <v>5</v>
      </c>
      <c r="AU8" s="24" t="s">
        <v>19</v>
      </c>
      <c r="AV8" s="24" t="s">
        <v>7</v>
      </c>
      <c r="AW8" s="25" t="s">
        <v>20</v>
      </c>
    </row>
    <row r="9" spans="1:51" ht="18.75" customHeight="1">
      <c r="B9" s="5"/>
      <c r="C9" s="78">
        <f>DATE($AN$5,ROWS($C$9:C9),1)</f>
        <v>42736</v>
      </c>
      <c r="D9" s="78"/>
      <c r="E9" s="78"/>
      <c r="F9" s="78"/>
      <c r="G9" s="79"/>
      <c r="H9" s="29">
        <f t="array" aca="1" ref="H9:AW9" ca="1">calendrier</f>
        <v>42729</v>
      </c>
      <c r="I9" s="30">
        <f ca="1"/>
        <v>42730</v>
      </c>
      <c r="J9" s="30">
        <f ca="1"/>
        <v>42731</v>
      </c>
      <c r="K9" s="30">
        <f ca="1"/>
        <v>42732</v>
      </c>
      <c r="L9" s="30">
        <f ca="1"/>
        <v>42733</v>
      </c>
      <c r="M9" s="30">
        <f ca="1"/>
        <v>42734</v>
      </c>
      <c r="N9" s="31">
        <f ca="1"/>
        <v>42735</v>
      </c>
      <c r="O9" s="29">
        <f ca="1"/>
        <v>42736</v>
      </c>
      <c r="P9" s="30">
        <f ca="1"/>
        <v>42737</v>
      </c>
      <c r="Q9" s="30">
        <f ca="1"/>
        <v>42738</v>
      </c>
      <c r="R9" s="30">
        <f ca="1"/>
        <v>42739</v>
      </c>
      <c r="S9" s="30">
        <f ca="1"/>
        <v>42740</v>
      </c>
      <c r="T9" s="30">
        <f ca="1"/>
        <v>42741</v>
      </c>
      <c r="U9" s="31">
        <f ca="1"/>
        <v>42742</v>
      </c>
      <c r="V9" s="29">
        <f ca="1"/>
        <v>42743</v>
      </c>
      <c r="W9" s="30">
        <f ca="1"/>
        <v>42744</v>
      </c>
      <c r="X9" s="30">
        <f ca="1"/>
        <v>42745</v>
      </c>
      <c r="Y9" s="30">
        <f ca="1"/>
        <v>42746</v>
      </c>
      <c r="Z9" s="30">
        <f ca="1"/>
        <v>42747</v>
      </c>
      <c r="AA9" s="30">
        <f ca="1"/>
        <v>42748</v>
      </c>
      <c r="AB9" s="31">
        <f ca="1"/>
        <v>42749</v>
      </c>
      <c r="AC9" s="29">
        <f ca="1"/>
        <v>42750</v>
      </c>
      <c r="AD9" s="30">
        <f ca="1"/>
        <v>42751</v>
      </c>
      <c r="AE9" s="30">
        <f ca="1"/>
        <v>42752</v>
      </c>
      <c r="AF9" s="30">
        <f ca="1"/>
        <v>42753</v>
      </c>
      <c r="AG9" s="30">
        <f ca="1"/>
        <v>42754</v>
      </c>
      <c r="AH9" s="30">
        <f ca="1"/>
        <v>42755</v>
      </c>
      <c r="AI9" s="31">
        <f ca="1"/>
        <v>42756</v>
      </c>
      <c r="AJ9" s="29">
        <f ca="1"/>
        <v>42757</v>
      </c>
      <c r="AK9" s="30">
        <f ca="1"/>
        <v>42758</v>
      </c>
      <c r="AL9" s="30">
        <f ca="1"/>
        <v>42759</v>
      </c>
      <c r="AM9" s="30">
        <f ca="1"/>
        <v>42760</v>
      </c>
      <c r="AN9" s="30">
        <f ca="1"/>
        <v>42761</v>
      </c>
      <c r="AO9" s="30">
        <f ca="1"/>
        <v>42762</v>
      </c>
      <c r="AP9" s="31">
        <f ca="1"/>
        <v>42763</v>
      </c>
      <c r="AQ9" s="29">
        <f ca="1"/>
        <v>42764</v>
      </c>
      <c r="AR9" s="30">
        <f ca="1"/>
        <v>42765</v>
      </c>
      <c r="AS9" s="30">
        <f ca="1"/>
        <v>42766</v>
      </c>
      <c r="AT9" s="30">
        <f ca="1"/>
        <v>42767</v>
      </c>
      <c r="AU9" s="30">
        <f ca="1"/>
        <v>42768</v>
      </c>
      <c r="AV9" s="30">
        <f ca="1"/>
        <v>42769</v>
      </c>
      <c r="AW9" s="32">
        <f ca="1"/>
        <v>42770</v>
      </c>
    </row>
    <row r="10" spans="1:51" ht="18.75" customHeight="1">
      <c r="B10" s="6"/>
      <c r="C10" s="84">
        <f>DATE($AN$5,ROWS($C$9:C10),1)</f>
        <v>42767</v>
      </c>
      <c r="D10" s="84"/>
      <c r="E10" s="84"/>
      <c r="F10" s="84"/>
      <c r="G10" s="85"/>
      <c r="H10" s="33">
        <f t="array" aca="1" ref="H10:AW10" ca="1">calendrier</f>
        <v>42764</v>
      </c>
      <c r="I10" s="34">
        <f ca="1"/>
        <v>42765</v>
      </c>
      <c r="J10" s="34">
        <f ca="1"/>
        <v>42766</v>
      </c>
      <c r="K10" s="34">
        <f ca="1"/>
        <v>42767</v>
      </c>
      <c r="L10" s="34">
        <f ca="1"/>
        <v>42768</v>
      </c>
      <c r="M10" s="34">
        <f ca="1"/>
        <v>42769</v>
      </c>
      <c r="N10" s="35">
        <f ca="1"/>
        <v>42770</v>
      </c>
      <c r="O10" s="33">
        <f ca="1"/>
        <v>42771</v>
      </c>
      <c r="P10" s="34">
        <f ca="1"/>
        <v>42772</v>
      </c>
      <c r="Q10" s="34">
        <f ca="1"/>
        <v>42773</v>
      </c>
      <c r="R10" s="34">
        <f ca="1"/>
        <v>42774</v>
      </c>
      <c r="S10" s="34">
        <f ca="1"/>
        <v>42775</v>
      </c>
      <c r="T10" s="34">
        <f ca="1"/>
        <v>42776</v>
      </c>
      <c r="U10" s="35">
        <f ca="1"/>
        <v>42777</v>
      </c>
      <c r="V10" s="33">
        <f ca="1"/>
        <v>42778</v>
      </c>
      <c r="W10" s="34">
        <f ca="1"/>
        <v>42779</v>
      </c>
      <c r="X10" s="34">
        <f ca="1"/>
        <v>42780</v>
      </c>
      <c r="Y10" s="34">
        <f ca="1"/>
        <v>42781</v>
      </c>
      <c r="Z10" s="34">
        <f ca="1"/>
        <v>42782</v>
      </c>
      <c r="AA10" s="34">
        <f ca="1"/>
        <v>42783</v>
      </c>
      <c r="AB10" s="35">
        <f ca="1"/>
        <v>42784</v>
      </c>
      <c r="AC10" s="33">
        <f ca="1"/>
        <v>42785</v>
      </c>
      <c r="AD10" s="34">
        <f ca="1"/>
        <v>42786</v>
      </c>
      <c r="AE10" s="34">
        <f ca="1"/>
        <v>42787</v>
      </c>
      <c r="AF10" s="34">
        <f ca="1"/>
        <v>42788</v>
      </c>
      <c r="AG10" s="34">
        <f ca="1"/>
        <v>42789</v>
      </c>
      <c r="AH10" s="34">
        <f ca="1"/>
        <v>42790</v>
      </c>
      <c r="AI10" s="35">
        <f ca="1"/>
        <v>42791</v>
      </c>
      <c r="AJ10" s="33">
        <f ca="1"/>
        <v>42792</v>
      </c>
      <c r="AK10" s="34">
        <f ca="1"/>
        <v>42793</v>
      </c>
      <c r="AL10" s="34">
        <f ca="1"/>
        <v>42794</v>
      </c>
      <c r="AM10" s="34">
        <f ca="1"/>
        <v>42795</v>
      </c>
      <c r="AN10" s="34">
        <f ca="1"/>
        <v>42796</v>
      </c>
      <c r="AO10" s="34">
        <f ca="1"/>
        <v>42797</v>
      </c>
      <c r="AP10" s="35">
        <f ca="1"/>
        <v>42798</v>
      </c>
      <c r="AQ10" s="33">
        <f ca="1"/>
        <v>42799</v>
      </c>
      <c r="AR10" s="34">
        <f ca="1"/>
        <v>42800</v>
      </c>
      <c r="AS10" s="34">
        <f ca="1"/>
        <v>42801</v>
      </c>
      <c r="AT10" s="34">
        <f ca="1"/>
        <v>42802</v>
      </c>
      <c r="AU10" s="34">
        <f ca="1"/>
        <v>42803</v>
      </c>
      <c r="AV10" s="34">
        <f ca="1"/>
        <v>42804</v>
      </c>
      <c r="AW10" s="36">
        <f ca="1"/>
        <v>42805</v>
      </c>
    </row>
    <row r="11" spans="1:51" ht="18.75" customHeight="1">
      <c r="B11" s="5"/>
      <c r="C11" s="78">
        <f>DATE($AN$5,ROWS($C$9:C11),1)</f>
        <v>42795</v>
      </c>
      <c r="D11" s="78"/>
      <c r="E11" s="78"/>
      <c r="F11" s="78"/>
      <c r="G11" s="79"/>
      <c r="H11" s="29">
        <f t="array" aca="1" ref="H11:AW11" ca="1">calendrier</f>
        <v>42792</v>
      </c>
      <c r="I11" s="30">
        <f ca="1"/>
        <v>42793</v>
      </c>
      <c r="J11" s="30">
        <f ca="1"/>
        <v>42794</v>
      </c>
      <c r="K11" s="30">
        <f ca="1"/>
        <v>42795</v>
      </c>
      <c r="L11" s="30">
        <f ca="1"/>
        <v>42796</v>
      </c>
      <c r="M11" s="30">
        <f ca="1"/>
        <v>42797</v>
      </c>
      <c r="N11" s="31">
        <f ca="1"/>
        <v>42798</v>
      </c>
      <c r="O11" s="29">
        <f ca="1"/>
        <v>42799</v>
      </c>
      <c r="P11" s="30">
        <f ca="1"/>
        <v>42800</v>
      </c>
      <c r="Q11" s="30">
        <f ca="1"/>
        <v>42801</v>
      </c>
      <c r="R11" s="30">
        <f ca="1"/>
        <v>42802</v>
      </c>
      <c r="S11" s="30">
        <f ca="1"/>
        <v>42803</v>
      </c>
      <c r="T11" s="30">
        <f ca="1"/>
        <v>42804</v>
      </c>
      <c r="U11" s="31">
        <f ca="1"/>
        <v>42805</v>
      </c>
      <c r="V11" s="29">
        <f ca="1"/>
        <v>42806</v>
      </c>
      <c r="W11" s="30">
        <f ca="1"/>
        <v>42807</v>
      </c>
      <c r="X11" s="30">
        <f ca="1"/>
        <v>42808</v>
      </c>
      <c r="Y11" s="30">
        <f ca="1"/>
        <v>42809</v>
      </c>
      <c r="Z11" s="30">
        <f ca="1"/>
        <v>42810</v>
      </c>
      <c r="AA11" s="30">
        <f ca="1"/>
        <v>42811</v>
      </c>
      <c r="AB11" s="31">
        <f ca="1"/>
        <v>42812</v>
      </c>
      <c r="AC11" s="29">
        <f ca="1"/>
        <v>42813</v>
      </c>
      <c r="AD11" s="30">
        <f ca="1"/>
        <v>42814</v>
      </c>
      <c r="AE11" s="30">
        <f ca="1"/>
        <v>42815</v>
      </c>
      <c r="AF11" s="30">
        <f ca="1"/>
        <v>42816</v>
      </c>
      <c r="AG11" s="30">
        <f ca="1"/>
        <v>42817</v>
      </c>
      <c r="AH11" s="30">
        <f ca="1"/>
        <v>42818</v>
      </c>
      <c r="AI11" s="31">
        <f ca="1"/>
        <v>42819</v>
      </c>
      <c r="AJ11" s="29">
        <f ca="1"/>
        <v>42820</v>
      </c>
      <c r="AK11" s="30">
        <f ca="1"/>
        <v>42821</v>
      </c>
      <c r="AL11" s="30">
        <f ca="1"/>
        <v>42822</v>
      </c>
      <c r="AM11" s="30">
        <f ca="1"/>
        <v>42823</v>
      </c>
      <c r="AN11" s="30">
        <f ca="1"/>
        <v>42824</v>
      </c>
      <c r="AO11" s="30">
        <f ca="1"/>
        <v>42825</v>
      </c>
      <c r="AP11" s="31">
        <f ca="1"/>
        <v>42826</v>
      </c>
      <c r="AQ11" s="29">
        <f ca="1"/>
        <v>42827</v>
      </c>
      <c r="AR11" s="30">
        <f ca="1"/>
        <v>42828</v>
      </c>
      <c r="AS11" s="30">
        <f ca="1"/>
        <v>42829</v>
      </c>
      <c r="AT11" s="30">
        <f ca="1"/>
        <v>42830</v>
      </c>
      <c r="AU11" s="30">
        <f ca="1"/>
        <v>42831</v>
      </c>
      <c r="AV11" s="30">
        <f ca="1"/>
        <v>42832</v>
      </c>
      <c r="AW11" s="32">
        <f ca="1"/>
        <v>42833</v>
      </c>
    </row>
    <row r="12" spans="1:51" ht="18.75" customHeight="1">
      <c r="B12" s="6"/>
      <c r="C12" s="84">
        <f>DATE($AN$5,ROWS($C$9:C12),1)</f>
        <v>42826</v>
      </c>
      <c r="D12" s="84"/>
      <c r="E12" s="84"/>
      <c r="F12" s="84"/>
      <c r="G12" s="85"/>
      <c r="H12" s="33">
        <f t="array" aca="1" ref="H12:AW12" ca="1">calendrier</f>
        <v>42820</v>
      </c>
      <c r="I12" s="34">
        <f ca="1"/>
        <v>42821</v>
      </c>
      <c r="J12" s="34">
        <f ca="1"/>
        <v>42822</v>
      </c>
      <c r="K12" s="34">
        <f ca="1"/>
        <v>42823</v>
      </c>
      <c r="L12" s="34">
        <f ca="1"/>
        <v>42824</v>
      </c>
      <c r="M12" s="34">
        <f ca="1"/>
        <v>42825</v>
      </c>
      <c r="N12" s="35">
        <f ca="1"/>
        <v>42826</v>
      </c>
      <c r="O12" s="33">
        <f ca="1"/>
        <v>42827</v>
      </c>
      <c r="P12" s="34">
        <f ca="1"/>
        <v>42828</v>
      </c>
      <c r="Q12" s="34">
        <f ca="1"/>
        <v>42829</v>
      </c>
      <c r="R12" s="34">
        <f ca="1"/>
        <v>42830</v>
      </c>
      <c r="S12" s="34">
        <f ca="1"/>
        <v>42831</v>
      </c>
      <c r="T12" s="34">
        <f ca="1"/>
        <v>42832</v>
      </c>
      <c r="U12" s="35">
        <f ca="1"/>
        <v>42833</v>
      </c>
      <c r="V12" s="33">
        <f ca="1"/>
        <v>42834</v>
      </c>
      <c r="W12" s="34">
        <f ca="1"/>
        <v>42835</v>
      </c>
      <c r="X12" s="34">
        <f ca="1"/>
        <v>42836</v>
      </c>
      <c r="Y12" s="34">
        <f ca="1"/>
        <v>42837</v>
      </c>
      <c r="Z12" s="34">
        <f ca="1"/>
        <v>42838</v>
      </c>
      <c r="AA12" s="34">
        <f ca="1"/>
        <v>42839</v>
      </c>
      <c r="AB12" s="35">
        <f ca="1"/>
        <v>42840</v>
      </c>
      <c r="AC12" s="33">
        <f ca="1"/>
        <v>42841</v>
      </c>
      <c r="AD12" s="34">
        <f ca="1"/>
        <v>42842</v>
      </c>
      <c r="AE12" s="34">
        <f ca="1"/>
        <v>42843</v>
      </c>
      <c r="AF12" s="34">
        <f ca="1"/>
        <v>42844</v>
      </c>
      <c r="AG12" s="34">
        <f ca="1"/>
        <v>42845</v>
      </c>
      <c r="AH12" s="34">
        <f ca="1"/>
        <v>42846</v>
      </c>
      <c r="AI12" s="35">
        <f ca="1"/>
        <v>42847</v>
      </c>
      <c r="AJ12" s="33">
        <f ca="1"/>
        <v>42848</v>
      </c>
      <c r="AK12" s="34">
        <f ca="1"/>
        <v>42849</v>
      </c>
      <c r="AL12" s="34">
        <f ca="1"/>
        <v>42850</v>
      </c>
      <c r="AM12" s="34">
        <f ca="1"/>
        <v>42851</v>
      </c>
      <c r="AN12" s="34">
        <f ca="1"/>
        <v>42852</v>
      </c>
      <c r="AO12" s="34">
        <f ca="1"/>
        <v>42853</v>
      </c>
      <c r="AP12" s="35">
        <f ca="1"/>
        <v>42854</v>
      </c>
      <c r="AQ12" s="33">
        <f ca="1"/>
        <v>42855</v>
      </c>
      <c r="AR12" s="34">
        <f ca="1"/>
        <v>42856</v>
      </c>
      <c r="AS12" s="34">
        <f ca="1"/>
        <v>42857</v>
      </c>
      <c r="AT12" s="34">
        <f ca="1"/>
        <v>42858</v>
      </c>
      <c r="AU12" s="34">
        <f ca="1"/>
        <v>42859</v>
      </c>
      <c r="AV12" s="34">
        <f ca="1"/>
        <v>42860</v>
      </c>
      <c r="AW12" s="36">
        <f ca="1"/>
        <v>42861</v>
      </c>
    </row>
    <row r="13" spans="1:51" ht="18.75" customHeight="1">
      <c r="B13" s="5"/>
      <c r="C13" s="78">
        <f>DATE($AN$5,ROWS($C$9:C13),1)</f>
        <v>42856</v>
      </c>
      <c r="D13" s="78"/>
      <c r="E13" s="78"/>
      <c r="F13" s="78"/>
      <c r="G13" s="79"/>
      <c r="H13" s="29">
        <f t="array" aca="1" ref="H13:AW13" ca="1">calendrier</f>
        <v>42855</v>
      </c>
      <c r="I13" s="30">
        <f ca="1"/>
        <v>42856</v>
      </c>
      <c r="J13" s="30">
        <f ca="1"/>
        <v>42857</v>
      </c>
      <c r="K13" s="30">
        <f ca="1"/>
        <v>42858</v>
      </c>
      <c r="L13" s="30">
        <f ca="1"/>
        <v>42859</v>
      </c>
      <c r="M13" s="30">
        <f ca="1"/>
        <v>42860</v>
      </c>
      <c r="N13" s="31">
        <f ca="1"/>
        <v>42861</v>
      </c>
      <c r="O13" s="29">
        <f ca="1"/>
        <v>42862</v>
      </c>
      <c r="P13" s="30">
        <f ca="1"/>
        <v>42863</v>
      </c>
      <c r="Q13" s="30">
        <f ca="1"/>
        <v>42864</v>
      </c>
      <c r="R13" s="30">
        <f ca="1"/>
        <v>42865</v>
      </c>
      <c r="S13" s="30">
        <f ca="1"/>
        <v>42866</v>
      </c>
      <c r="T13" s="30">
        <f ca="1"/>
        <v>42867</v>
      </c>
      <c r="U13" s="31">
        <f ca="1"/>
        <v>42868</v>
      </c>
      <c r="V13" s="29">
        <f ca="1"/>
        <v>42869</v>
      </c>
      <c r="W13" s="30">
        <f ca="1"/>
        <v>42870</v>
      </c>
      <c r="X13" s="30">
        <f ca="1"/>
        <v>42871</v>
      </c>
      <c r="Y13" s="30">
        <f ca="1"/>
        <v>42872</v>
      </c>
      <c r="Z13" s="30">
        <f ca="1"/>
        <v>42873</v>
      </c>
      <c r="AA13" s="30">
        <f ca="1"/>
        <v>42874</v>
      </c>
      <c r="AB13" s="31">
        <f ca="1"/>
        <v>42875</v>
      </c>
      <c r="AC13" s="29">
        <f ca="1"/>
        <v>42876</v>
      </c>
      <c r="AD13" s="30">
        <f ca="1"/>
        <v>42877</v>
      </c>
      <c r="AE13" s="30">
        <f ca="1"/>
        <v>42878</v>
      </c>
      <c r="AF13" s="30">
        <f ca="1"/>
        <v>42879</v>
      </c>
      <c r="AG13" s="30">
        <f ca="1"/>
        <v>42880</v>
      </c>
      <c r="AH13" s="30">
        <f ca="1"/>
        <v>42881</v>
      </c>
      <c r="AI13" s="31">
        <f ca="1"/>
        <v>42882</v>
      </c>
      <c r="AJ13" s="29">
        <f ca="1"/>
        <v>42883</v>
      </c>
      <c r="AK13" s="30">
        <f ca="1"/>
        <v>42884</v>
      </c>
      <c r="AL13" s="30">
        <f ca="1"/>
        <v>42885</v>
      </c>
      <c r="AM13" s="30">
        <f ca="1"/>
        <v>42886</v>
      </c>
      <c r="AN13" s="30">
        <f ca="1"/>
        <v>42887</v>
      </c>
      <c r="AO13" s="30">
        <f ca="1"/>
        <v>42888</v>
      </c>
      <c r="AP13" s="31">
        <f ca="1"/>
        <v>42889</v>
      </c>
      <c r="AQ13" s="29">
        <f ca="1"/>
        <v>42890</v>
      </c>
      <c r="AR13" s="30">
        <f ca="1"/>
        <v>42891</v>
      </c>
      <c r="AS13" s="30">
        <f ca="1"/>
        <v>42892</v>
      </c>
      <c r="AT13" s="30">
        <f ca="1"/>
        <v>42893</v>
      </c>
      <c r="AU13" s="30">
        <f ca="1"/>
        <v>42894</v>
      </c>
      <c r="AV13" s="30">
        <f ca="1"/>
        <v>42895</v>
      </c>
      <c r="AW13" s="32">
        <f ca="1"/>
        <v>42896</v>
      </c>
    </row>
    <row r="14" spans="1:51" ht="18.75" customHeight="1">
      <c r="B14" s="6"/>
      <c r="C14" s="84">
        <f>DATE($AN$5,ROWS($C$9:C14),1)</f>
        <v>42887</v>
      </c>
      <c r="D14" s="84"/>
      <c r="E14" s="84"/>
      <c r="F14" s="84"/>
      <c r="G14" s="85"/>
      <c r="H14" s="33">
        <f t="array" aca="1" ref="H14:AW14" ca="1">calendrier</f>
        <v>42883</v>
      </c>
      <c r="I14" s="34">
        <f ca="1"/>
        <v>42884</v>
      </c>
      <c r="J14" s="34">
        <f ca="1"/>
        <v>42885</v>
      </c>
      <c r="K14" s="34">
        <f ca="1"/>
        <v>42886</v>
      </c>
      <c r="L14" s="34">
        <f ca="1"/>
        <v>42887</v>
      </c>
      <c r="M14" s="34">
        <f ca="1"/>
        <v>42888</v>
      </c>
      <c r="N14" s="35">
        <f ca="1"/>
        <v>42889</v>
      </c>
      <c r="O14" s="33">
        <f ca="1"/>
        <v>42890</v>
      </c>
      <c r="P14" s="34">
        <f ca="1"/>
        <v>42891</v>
      </c>
      <c r="Q14" s="34">
        <f ca="1"/>
        <v>42892</v>
      </c>
      <c r="R14" s="34">
        <f ca="1"/>
        <v>42893</v>
      </c>
      <c r="S14" s="34">
        <f ca="1"/>
        <v>42894</v>
      </c>
      <c r="T14" s="34">
        <f ca="1"/>
        <v>42895</v>
      </c>
      <c r="U14" s="35">
        <f ca="1"/>
        <v>42896</v>
      </c>
      <c r="V14" s="33">
        <f ca="1"/>
        <v>42897</v>
      </c>
      <c r="W14" s="34">
        <f ca="1"/>
        <v>42898</v>
      </c>
      <c r="X14" s="34">
        <f ca="1"/>
        <v>42899</v>
      </c>
      <c r="Y14" s="34">
        <f ca="1"/>
        <v>42900</v>
      </c>
      <c r="Z14" s="34">
        <f ca="1"/>
        <v>42901</v>
      </c>
      <c r="AA14" s="34">
        <f ca="1"/>
        <v>42902</v>
      </c>
      <c r="AB14" s="35">
        <f ca="1"/>
        <v>42903</v>
      </c>
      <c r="AC14" s="33">
        <f ca="1"/>
        <v>42904</v>
      </c>
      <c r="AD14" s="34">
        <f ca="1"/>
        <v>42905</v>
      </c>
      <c r="AE14" s="34">
        <f ca="1"/>
        <v>42906</v>
      </c>
      <c r="AF14" s="34">
        <f ca="1"/>
        <v>42907</v>
      </c>
      <c r="AG14" s="34">
        <f ca="1"/>
        <v>42908</v>
      </c>
      <c r="AH14" s="34">
        <f ca="1"/>
        <v>42909</v>
      </c>
      <c r="AI14" s="35">
        <f ca="1"/>
        <v>42910</v>
      </c>
      <c r="AJ14" s="33">
        <f ca="1"/>
        <v>42911</v>
      </c>
      <c r="AK14" s="34">
        <f ca="1"/>
        <v>42912</v>
      </c>
      <c r="AL14" s="34">
        <f ca="1"/>
        <v>42913</v>
      </c>
      <c r="AM14" s="34">
        <f ca="1"/>
        <v>42914</v>
      </c>
      <c r="AN14" s="34">
        <f ca="1"/>
        <v>42915</v>
      </c>
      <c r="AO14" s="34">
        <f ca="1"/>
        <v>42916</v>
      </c>
      <c r="AP14" s="35">
        <f ca="1"/>
        <v>42917</v>
      </c>
      <c r="AQ14" s="33">
        <f ca="1"/>
        <v>42918</v>
      </c>
      <c r="AR14" s="34">
        <f ca="1"/>
        <v>42919</v>
      </c>
      <c r="AS14" s="34">
        <f ca="1"/>
        <v>42920</v>
      </c>
      <c r="AT14" s="34">
        <f ca="1"/>
        <v>42921</v>
      </c>
      <c r="AU14" s="34">
        <f ca="1"/>
        <v>42922</v>
      </c>
      <c r="AV14" s="34">
        <f ca="1"/>
        <v>42923</v>
      </c>
      <c r="AW14" s="36">
        <f ca="1"/>
        <v>42924</v>
      </c>
    </row>
    <row r="15" spans="1:51" ht="18.75" customHeight="1">
      <c r="B15" s="5"/>
      <c r="C15" s="78">
        <f>DATE($AN$5,ROWS($C$9:C15),1)</f>
        <v>42917</v>
      </c>
      <c r="D15" s="78"/>
      <c r="E15" s="78"/>
      <c r="F15" s="78"/>
      <c r="G15" s="79"/>
      <c r="H15" s="29">
        <f t="array" aca="1" ref="H15:AW15" ca="1">calendrier</f>
        <v>42911</v>
      </c>
      <c r="I15" s="30">
        <f ca="1"/>
        <v>42912</v>
      </c>
      <c r="J15" s="30">
        <f ca="1"/>
        <v>42913</v>
      </c>
      <c r="K15" s="30">
        <f ca="1"/>
        <v>42914</v>
      </c>
      <c r="L15" s="30">
        <f ca="1"/>
        <v>42915</v>
      </c>
      <c r="M15" s="30">
        <f ca="1"/>
        <v>42916</v>
      </c>
      <c r="N15" s="31">
        <f ca="1"/>
        <v>42917</v>
      </c>
      <c r="O15" s="29">
        <f ca="1"/>
        <v>42918</v>
      </c>
      <c r="P15" s="30">
        <f ca="1"/>
        <v>42919</v>
      </c>
      <c r="Q15" s="30">
        <f ca="1"/>
        <v>42920</v>
      </c>
      <c r="R15" s="30">
        <f ca="1"/>
        <v>42921</v>
      </c>
      <c r="S15" s="30">
        <f ca="1"/>
        <v>42922</v>
      </c>
      <c r="T15" s="30">
        <f ca="1"/>
        <v>42923</v>
      </c>
      <c r="U15" s="31">
        <f ca="1"/>
        <v>42924</v>
      </c>
      <c r="V15" s="29">
        <f ca="1"/>
        <v>42925</v>
      </c>
      <c r="W15" s="30">
        <f ca="1"/>
        <v>42926</v>
      </c>
      <c r="X15" s="30">
        <f ca="1"/>
        <v>42927</v>
      </c>
      <c r="Y15" s="30">
        <f ca="1"/>
        <v>42928</v>
      </c>
      <c r="Z15" s="30">
        <f ca="1"/>
        <v>42929</v>
      </c>
      <c r="AA15" s="30">
        <f ca="1"/>
        <v>42930</v>
      </c>
      <c r="AB15" s="31">
        <f ca="1"/>
        <v>42931</v>
      </c>
      <c r="AC15" s="29">
        <f ca="1"/>
        <v>42932</v>
      </c>
      <c r="AD15" s="30">
        <f ca="1"/>
        <v>42933</v>
      </c>
      <c r="AE15" s="30">
        <f ca="1"/>
        <v>42934</v>
      </c>
      <c r="AF15" s="30">
        <f ca="1"/>
        <v>42935</v>
      </c>
      <c r="AG15" s="30">
        <f ca="1"/>
        <v>42936</v>
      </c>
      <c r="AH15" s="30">
        <f ca="1"/>
        <v>42937</v>
      </c>
      <c r="AI15" s="31">
        <f ca="1"/>
        <v>42938</v>
      </c>
      <c r="AJ15" s="29">
        <f ca="1"/>
        <v>42939</v>
      </c>
      <c r="AK15" s="30">
        <f ca="1"/>
        <v>42940</v>
      </c>
      <c r="AL15" s="30">
        <f ca="1"/>
        <v>42941</v>
      </c>
      <c r="AM15" s="30">
        <f ca="1"/>
        <v>42942</v>
      </c>
      <c r="AN15" s="30">
        <f ca="1"/>
        <v>42943</v>
      </c>
      <c r="AO15" s="30">
        <f ca="1"/>
        <v>42944</v>
      </c>
      <c r="AP15" s="31">
        <f ca="1"/>
        <v>42945</v>
      </c>
      <c r="AQ15" s="29">
        <f ca="1"/>
        <v>42946</v>
      </c>
      <c r="AR15" s="30">
        <f ca="1"/>
        <v>42947</v>
      </c>
      <c r="AS15" s="30">
        <f ca="1"/>
        <v>42948</v>
      </c>
      <c r="AT15" s="30">
        <f ca="1"/>
        <v>42949</v>
      </c>
      <c r="AU15" s="30">
        <f ca="1"/>
        <v>42950</v>
      </c>
      <c r="AV15" s="30">
        <f ca="1"/>
        <v>42951</v>
      </c>
      <c r="AW15" s="32">
        <f ca="1"/>
        <v>42952</v>
      </c>
    </row>
    <row r="16" spans="1:51" ht="18.75" customHeight="1">
      <c r="B16" s="6"/>
      <c r="C16" s="84">
        <f>DATE($AN$5,ROWS($C$9:C16),1)</f>
        <v>42948</v>
      </c>
      <c r="D16" s="84"/>
      <c r="E16" s="84"/>
      <c r="F16" s="84"/>
      <c r="G16" s="85"/>
      <c r="H16" s="33">
        <f t="array" aca="1" ref="H16:AW16" ca="1">calendrier</f>
        <v>42946</v>
      </c>
      <c r="I16" s="34">
        <f ca="1"/>
        <v>42947</v>
      </c>
      <c r="J16" s="34">
        <f ca="1"/>
        <v>42948</v>
      </c>
      <c r="K16" s="34">
        <f ca="1"/>
        <v>42949</v>
      </c>
      <c r="L16" s="34">
        <f ca="1"/>
        <v>42950</v>
      </c>
      <c r="M16" s="34">
        <f ca="1"/>
        <v>42951</v>
      </c>
      <c r="N16" s="35">
        <f ca="1"/>
        <v>42952</v>
      </c>
      <c r="O16" s="33">
        <f ca="1"/>
        <v>42953</v>
      </c>
      <c r="P16" s="34">
        <f ca="1"/>
        <v>42954</v>
      </c>
      <c r="Q16" s="34">
        <f ca="1"/>
        <v>42955</v>
      </c>
      <c r="R16" s="34">
        <f ca="1"/>
        <v>42956</v>
      </c>
      <c r="S16" s="34">
        <f ca="1"/>
        <v>42957</v>
      </c>
      <c r="T16" s="34">
        <f ca="1"/>
        <v>42958</v>
      </c>
      <c r="U16" s="35">
        <f ca="1"/>
        <v>42959</v>
      </c>
      <c r="V16" s="33">
        <f ca="1"/>
        <v>42960</v>
      </c>
      <c r="W16" s="34">
        <f ca="1"/>
        <v>42961</v>
      </c>
      <c r="X16" s="34">
        <f ca="1"/>
        <v>42962</v>
      </c>
      <c r="Y16" s="34">
        <f ca="1"/>
        <v>42963</v>
      </c>
      <c r="Z16" s="34">
        <f ca="1"/>
        <v>42964</v>
      </c>
      <c r="AA16" s="34">
        <f ca="1"/>
        <v>42965</v>
      </c>
      <c r="AB16" s="35">
        <f ca="1"/>
        <v>42966</v>
      </c>
      <c r="AC16" s="33">
        <f ca="1"/>
        <v>42967</v>
      </c>
      <c r="AD16" s="34">
        <f ca="1"/>
        <v>42968</v>
      </c>
      <c r="AE16" s="34">
        <f ca="1"/>
        <v>42969</v>
      </c>
      <c r="AF16" s="34">
        <f ca="1"/>
        <v>42970</v>
      </c>
      <c r="AG16" s="34">
        <f ca="1"/>
        <v>42971</v>
      </c>
      <c r="AH16" s="34">
        <f ca="1"/>
        <v>42972</v>
      </c>
      <c r="AI16" s="35">
        <f ca="1"/>
        <v>42973</v>
      </c>
      <c r="AJ16" s="33">
        <f ca="1"/>
        <v>42974</v>
      </c>
      <c r="AK16" s="34">
        <f ca="1"/>
        <v>42975</v>
      </c>
      <c r="AL16" s="34">
        <f ca="1"/>
        <v>42976</v>
      </c>
      <c r="AM16" s="34">
        <f ca="1"/>
        <v>42977</v>
      </c>
      <c r="AN16" s="34">
        <f ca="1"/>
        <v>42978</v>
      </c>
      <c r="AO16" s="34">
        <f ca="1"/>
        <v>42979</v>
      </c>
      <c r="AP16" s="35">
        <f ca="1"/>
        <v>42980</v>
      </c>
      <c r="AQ16" s="33">
        <f ca="1"/>
        <v>42981</v>
      </c>
      <c r="AR16" s="34">
        <f ca="1"/>
        <v>42982</v>
      </c>
      <c r="AS16" s="34">
        <f ca="1"/>
        <v>42983</v>
      </c>
      <c r="AT16" s="34">
        <f ca="1"/>
        <v>42984</v>
      </c>
      <c r="AU16" s="34">
        <f ca="1"/>
        <v>42985</v>
      </c>
      <c r="AV16" s="34">
        <f ca="1"/>
        <v>42986</v>
      </c>
      <c r="AW16" s="36">
        <f ca="1"/>
        <v>42987</v>
      </c>
    </row>
    <row r="17" spans="2:51" ht="18.75" customHeight="1">
      <c r="B17" s="5"/>
      <c r="C17" s="78">
        <f>DATE($AN$5,ROWS($C$9:C17),1)</f>
        <v>42979</v>
      </c>
      <c r="D17" s="78"/>
      <c r="E17" s="78"/>
      <c r="F17" s="78"/>
      <c r="G17" s="79"/>
      <c r="H17" s="29">
        <f t="array" aca="1" ref="H17:AW17" ca="1">calendrier</f>
        <v>42974</v>
      </c>
      <c r="I17" s="30">
        <f ca="1"/>
        <v>42975</v>
      </c>
      <c r="J17" s="30">
        <f ca="1"/>
        <v>42976</v>
      </c>
      <c r="K17" s="30">
        <f ca="1"/>
        <v>42977</v>
      </c>
      <c r="L17" s="30">
        <f ca="1"/>
        <v>42978</v>
      </c>
      <c r="M17" s="30">
        <f ca="1"/>
        <v>42979</v>
      </c>
      <c r="N17" s="31">
        <f ca="1"/>
        <v>42980</v>
      </c>
      <c r="O17" s="29">
        <f ca="1"/>
        <v>42981</v>
      </c>
      <c r="P17" s="30">
        <f ca="1"/>
        <v>42982</v>
      </c>
      <c r="Q17" s="30">
        <f ca="1"/>
        <v>42983</v>
      </c>
      <c r="R17" s="30">
        <f ca="1"/>
        <v>42984</v>
      </c>
      <c r="S17" s="30">
        <f ca="1"/>
        <v>42985</v>
      </c>
      <c r="T17" s="30">
        <f ca="1"/>
        <v>42986</v>
      </c>
      <c r="U17" s="31">
        <f ca="1"/>
        <v>42987</v>
      </c>
      <c r="V17" s="29">
        <f ca="1"/>
        <v>42988</v>
      </c>
      <c r="W17" s="30">
        <f ca="1"/>
        <v>42989</v>
      </c>
      <c r="X17" s="30">
        <f ca="1"/>
        <v>42990</v>
      </c>
      <c r="Y17" s="30">
        <f ca="1"/>
        <v>42991</v>
      </c>
      <c r="Z17" s="30">
        <f ca="1"/>
        <v>42992</v>
      </c>
      <c r="AA17" s="30">
        <f ca="1"/>
        <v>42993</v>
      </c>
      <c r="AB17" s="31">
        <f ca="1"/>
        <v>42994</v>
      </c>
      <c r="AC17" s="29">
        <f ca="1"/>
        <v>42995</v>
      </c>
      <c r="AD17" s="30">
        <f ca="1"/>
        <v>42996</v>
      </c>
      <c r="AE17" s="30">
        <f ca="1"/>
        <v>42997</v>
      </c>
      <c r="AF17" s="30">
        <f ca="1"/>
        <v>42998</v>
      </c>
      <c r="AG17" s="30">
        <f ca="1"/>
        <v>42999</v>
      </c>
      <c r="AH17" s="30">
        <f ca="1"/>
        <v>43000</v>
      </c>
      <c r="AI17" s="31">
        <f ca="1"/>
        <v>43001</v>
      </c>
      <c r="AJ17" s="29">
        <f ca="1"/>
        <v>43002</v>
      </c>
      <c r="AK17" s="30">
        <f ca="1"/>
        <v>43003</v>
      </c>
      <c r="AL17" s="30">
        <f ca="1"/>
        <v>43004</v>
      </c>
      <c r="AM17" s="30">
        <f ca="1"/>
        <v>43005</v>
      </c>
      <c r="AN17" s="30">
        <f ca="1"/>
        <v>43006</v>
      </c>
      <c r="AO17" s="30">
        <f ca="1"/>
        <v>43007</v>
      </c>
      <c r="AP17" s="31">
        <f ca="1"/>
        <v>43008</v>
      </c>
      <c r="AQ17" s="29">
        <f ca="1"/>
        <v>43009</v>
      </c>
      <c r="AR17" s="30">
        <f ca="1"/>
        <v>43010</v>
      </c>
      <c r="AS17" s="30">
        <f ca="1"/>
        <v>43011</v>
      </c>
      <c r="AT17" s="30">
        <f ca="1"/>
        <v>43012</v>
      </c>
      <c r="AU17" s="30">
        <f ca="1"/>
        <v>43013</v>
      </c>
      <c r="AV17" s="30">
        <f ca="1"/>
        <v>43014</v>
      </c>
      <c r="AW17" s="32">
        <f ca="1"/>
        <v>43015</v>
      </c>
    </row>
    <row r="18" spans="2:51" ht="18.75" customHeight="1">
      <c r="B18" s="6"/>
      <c r="C18" s="84">
        <f>DATE($AN$5,ROWS($C$9:C18),1)</f>
        <v>43009</v>
      </c>
      <c r="D18" s="84"/>
      <c r="E18" s="84"/>
      <c r="F18" s="84"/>
      <c r="G18" s="85"/>
      <c r="H18" s="33">
        <f t="array" aca="1" ref="H18:AW18" ca="1">calendrier</f>
        <v>43002</v>
      </c>
      <c r="I18" s="34">
        <f ca="1"/>
        <v>43003</v>
      </c>
      <c r="J18" s="34">
        <f ca="1"/>
        <v>43004</v>
      </c>
      <c r="K18" s="34">
        <f ca="1"/>
        <v>43005</v>
      </c>
      <c r="L18" s="34">
        <f ca="1"/>
        <v>43006</v>
      </c>
      <c r="M18" s="34">
        <f ca="1"/>
        <v>43007</v>
      </c>
      <c r="N18" s="35">
        <f ca="1"/>
        <v>43008</v>
      </c>
      <c r="O18" s="33">
        <f ca="1"/>
        <v>43009</v>
      </c>
      <c r="P18" s="34">
        <f ca="1"/>
        <v>43010</v>
      </c>
      <c r="Q18" s="34">
        <f ca="1"/>
        <v>43011</v>
      </c>
      <c r="R18" s="34">
        <f ca="1"/>
        <v>43012</v>
      </c>
      <c r="S18" s="34">
        <f ca="1"/>
        <v>43013</v>
      </c>
      <c r="T18" s="34">
        <f ca="1"/>
        <v>43014</v>
      </c>
      <c r="U18" s="35">
        <f ca="1"/>
        <v>43015</v>
      </c>
      <c r="V18" s="33">
        <f ca="1"/>
        <v>43016</v>
      </c>
      <c r="W18" s="34">
        <f ca="1"/>
        <v>43017</v>
      </c>
      <c r="X18" s="34">
        <f ca="1"/>
        <v>43018</v>
      </c>
      <c r="Y18" s="34">
        <f ca="1"/>
        <v>43019</v>
      </c>
      <c r="Z18" s="34">
        <f ca="1"/>
        <v>43020</v>
      </c>
      <c r="AA18" s="34">
        <f ca="1"/>
        <v>43021</v>
      </c>
      <c r="AB18" s="35">
        <f ca="1"/>
        <v>43022</v>
      </c>
      <c r="AC18" s="33">
        <f ca="1"/>
        <v>43023</v>
      </c>
      <c r="AD18" s="34">
        <f ca="1"/>
        <v>43024</v>
      </c>
      <c r="AE18" s="34">
        <f ca="1"/>
        <v>43025</v>
      </c>
      <c r="AF18" s="34">
        <f ca="1"/>
        <v>43026</v>
      </c>
      <c r="AG18" s="34">
        <f ca="1"/>
        <v>43027</v>
      </c>
      <c r="AH18" s="34">
        <f ca="1"/>
        <v>43028</v>
      </c>
      <c r="AI18" s="35">
        <f ca="1"/>
        <v>43029</v>
      </c>
      <c r="AJ18" s="33">
        <f ca="1"/>
        <v>43030</v>
      </c>
      <c r="AK18" s="34">
        <f ca="1"/>
        <v>43031</v>
      </c>
      <c r="AL18" s="34">
        <f ca="1"/>
        <v>43032</v>
      </c>
      <c r="AM18" s="34">
        <f ca="1"/>
        <v>43033</v>
      </c>
      <c r="AN18" s="34">
        <f ca="1"/>
        <v>43034</v>
      </c>
      <c r="AO18" s="34">
        <f ca="1"/>
        <v>43035</v>
      </c>
      <c r="AP18" s="35">
        <f ca="1"/>
        <v>43036</v>
      </c>
      <c r="AQ18" s="33">
        <f ca="1"/>
        <v>43037</v>
      </c>
      <c r="AR18" s="34">
        <f ca="1"/>
        <v>43038</v>
      </c>
      <c r="AS18" s="34">
        <f ca="1"/>
        <v>43039</v>
      </c>
      <c r="AT18" s="34">
        <f ca="1"/>
        <v>43040</v>
      </c>
      <c r="AU18" s="34">
        <f ca="1"/>
        <v>43041</v>
      </c>
      <c r="AV18" s="34">
        <f ca="1"/>
        <v>43042</v>
      </c>
      <c r="AW18" s="36">
        <f ca="1"/>
        <v>43043</v>
      </c>
    </row>
    <row r="19" spans="2:51" ht="18.75" customHeight="1">
      <c r="B19" s="5"/>
      <c r="C19" s="78">
        <f>DATE($AN$5,ROWS($C$9:C19),1)</f>
        <v>43040</v>
      </c>
      <c r="D19" s="78"/>
      <c r="E19" s="78"/>
      <c r="F19" s="78"/>
      <c r="G19" s="79"/>
      <c r="H19" s="29">
        <f t="array" aca="1" ref="H19:AW19" ca="1">calendrier</f>
        <v>43037</v>
      </c>
      <c r="I19" s="30">
        <f ca="1"/>
        <v>43038</v>
      </c>
      <c r="J19" s="30">
        <f ca="1"/>
        <v>43039</v>
      </c>
      <c r="K19" s="30">
        <f ca="1"/>
        <v>43040</v>
      </c>
      <c r="L19" s="30">
        <f ca="1"/>
        <v>43041</v>
      </c>
      <c r="M19" s="30">
        <f ca="1"/>
        <v>43042</v>
      </c>
      <c r="N19" s="31">
        <f ca="1"/>
        <v>43043</v>
      </c>
      <c r="O19" s="29">
        <f ca="1"/>
        <v>43044</v>
      </c>
      <c r="P19" s="30">
        <f ca="1"/>
        <v>43045</v>
      </c>
      <c r="Q19" s="30">
        <f ca="1"/>
        <v>43046</v>
      </c>
      <c r="R19" s="30">
        <f ca="1"/>
        <v>43047</v>
      </c>
      <c r="S19" s="30">
        <f ca="1"/>
        <v>43048</v>
      </c>
      <c r="T19" s="30">
        <f ca="1"/>
        <v>43049</v>
      </c>
      <c r="U19" s="31">
        <f ca="1"/>
        <v>43050</v>
      </c>
      <c r="V19" s="29">
        <f ca="1"/>
        <v>43051</v>
      </c>
      <c r="W19" s="30">
        <f ca="1"/>
        <v>43052</v>
      </c>
      <c r="X19" s="30">
        <f ca="1"/>
        <v>43053</v>
      </c>
      <c r="Y19" s="30">
        <f ca="1"/>
        <v>43054</v>
      </c>
      <c r="Z19" s="30">
        <f ca="1"/>
        <v>43055</v>
      </c>
      <c r="AA19" s="30">
        <f ca="1"/>
        <v>43056</v>
      </c>
      <c r="AB19" s="31">
        <f ca="1"/>
        <v>43057</v>
      </c>
      <c r="AC19" s="29">
        <f ca="1"/>
        <v>43058</v>
      </c>
      <c r="AD19" s="30">
        <f ca="1"/>
        <v>43059</v>
      </c>
      <c r="AE19" s="30">
        <f ca="1"/>
        <v>43060</v>
      </c>
      <c r="AF19" s="30">
        <f ca="1"/>
        <v>43061</v>
      </c>
      <c r="AG19" s="30">
        <f ca="1"/>
        <v>43062</v>
      </c>
      <c r="AH19" s="30">
        <f ca="1"/>
        <v>43063</v>
      </c>
      <c r="AI19" s="31">
        <f ca="1"/>
        <v>43064</v>
      </c>
      <c r="AJ19" s="29">
        <f ca="1"/>
        <v>43065</v>
      </c>
      <c r="AK19" s="30">
        <f ca="1"/>
        <v>43066</v>
      </c>
      <c r="AL19" s="30">
        <f ca="1"/>
        <v>43067</v>
      </c>
      <c r="AM19" s="30">
        <f ca="1"/>
        <v>43068</v>
      </c>
      <c r="AN19" s="30">
        <f ca="1"/>
        <v>43069</v>
      </c>
      <c r="AO19" s="30">
        <f ca="1"/>
        <v>43070</v>
      </c>
      <c r="AP19" s="31">
        <f ca="1"/>
        <v>43071</v>
      </c>
      <c r="AQ19" s="29">
        <f ca="1"/>
        <v>43072</v>
      </c>
      <c r="AR19" s="30">
        <f ca="1"/>
        <v>43073</v>
      </c>
      <c r="AS19" s="30">
        <f ca="1"/>
        <v>43074</v>
      </c>
      <c r="AT19" s="30">
        <f ca="1"/>
        <v>43075</v>
      </c>
      <c r="AU19" s="30">
        <f ca="1"/>
        <v>43076</v>
      </c>
      <c r="AV19" s="30">
        <f ca="1"/>
        <v>43077</v>
      </c>
      <c r="AW19" s="32">
        <f ca="1"/>
        <v>43078</v>
      </c>
    </row>
    <row r="20" spans="2:51" ht="18.75" customHeight="1">
      <c r="B20" s="7"/>
      <c r="C20" s="80">
        <f>DATE($AN$5,ROWS($C$9:C20),1)</f>
        <v>43070</v>
      </c>
      <c r="D20" s="80"/>
      <c r="E20" s="80"/>
      <c r="F20" s="80"/>
      <c r="G20" s="81"/>
      <c r="H20" s="37">
        <f t="array" aca="1" ref="H20:AW20" ca="1">calendrier</f>
        <v>43065</v>
      </c>
      <c r="I20" s="38">
        <f ca="1"/>
        <v>43066</v>
      </c>
      <c r="J20" s="38">
        <f ca="1"/>
        <v>43067</v>
      </c>
      <c r="K20" s="38">
        <f ca="1"/>
        <v>43068</v>
      </c>
      <c r="L20" s="38">
        <f ca="1"/>
        <v>43069</v>
      </c>
      <c r="M20" s="38">
        <f ca="1"/>
        <v>43070</v>
      </c>
      <c r="N20" s="39">
        <f ca="1"/>
        <v>43071</v>
      </c>
      <c r="O20" s="37">
        <f ca="1"/>
        <v>43072</v>
      </c>
      <c r="P20" s="38">
        <f ca="1"/>
        <v>43073</v>
      </c>
      <c r="Q20" s="38">
        <f ca="1"/>
        <v>43074</v>
      </c>
      <c r="R20" s="38">
        <f ca="1"/>
        <v>43075</v>
      </c>
      <c r="S20" s="38">
        <f ca="1"/>
        <v>43076</v>
      </c>
      <c r="T20" s="38">
        <f ca="1"/>
        <v>43077</v>
      </c>
      <c r="U20" s="39">
        <f ca="1"/>
        <v>43078</v>
      </c>
      <c r="V20" s="37">
        <f ca="1"/>
        <v>43079</v>
      </c>
      <c r="W20" s="38">
        <f ca="1"/>
        <v>43080</v>
      </c>
      <c r="X20" s="38">
        <f ca="1"/>
        <v>43081</v>
      </c>
      <c r="Y20" s="38">
        <f ca="1"/>
        <v>43082</v>
      </c>
      <c r="Z20" s="38">
        <f ca="1"/>
        <v>43083</v>
      </c>
      <c r="AA20" s="38">
        <f ca="1"/>
        <v>43084</v>
      </c>
      <c r="AB20" s="39">
        <f ca="1"/>
        <v>43085</v>
      </c>
      <c r="AC20" s="37">
        <f ca="1"/>
        <v>43086</v>
      </c>
      <c r="AD20" s="38">
        <f ca="1"/>
        <v>43087</v>
      </c>
      <c r="AE20" s="38">
        <f ca="1"/>
        <v>43088</v>
      </c>
      <c r="AF20" s="38">
        <f ca="1"/>
        <v>43089</v>
      </c>
      <c r="AG20" s="38">
        <f ca="1"/>
        <v>43090</v>
      </c>
      <c r="AH20" s="38">
        <f ca="1"/>
        <v>43091</v>
      </c>
      <c r="AI20" s="39">
        <f ca="1"/>
        <v>43092</v>
      </c>
      <c r="AJ20" s="37">
        <f ca="1"/>
        <v>43093</v>
      </c>
      <c r="AK20" s="38">
        <f ca="1"/>
        <v>43094</v>
      </c>
      <c r="AL20" s="38">
        <f ca="1"/>
        <v>43095</v>
      </c>
      <c r="AM20" s="38">
        <f ca="1"/>
        <v>43096</v>
      </c>
      <c r="AN20" s="38">
        <f ca="1"/>
        <v>43097</v>
      </c>
      <c r="AO20" s="38">
        <f ca="1"/>
        <v>43098</v>
      </c>
      <c r="AP20" s="39">
        <f ca="1"/>
        <v>43099</v>
      </c>
      <c r="AQ20" s="37">
        <f ca="1"/>
        <v>43100</v>
      </c>
      <c r="AR20" s="38">
        <f ca="1"/>
        <v>43101</v>
      </c>
      <c r="AS20" s="38">
        <f ca="1"/>
        <v>43102</v>
      </c>
      <c r="AT20" s="38">
        <f ca="1"/>
        <v>43103</v>
      </c>
      <c r="AU20" s="38">
        <f ca="1"/>
        <v>43104</v>
      </c>
      <c r="AV20" s="38">
        <f ca="1"/>
        <v>43105</v>
      </c>
      <c r="AW20" s="40">
        <f ca="1"/>
        <v>43106</v>
      </c>
    </row>
    <row r="21" spans="2:51" ht="5.25" customHeight="1">
      <c r="B21" s="8"/>
      <c r="C21" s="9"/>
      <c r="D21" s="9"/>
      <c r="E21" s="9"/>
      <c r="F21" s="9"/>
      <c r="G21" s="9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1"/>
    </row>
    <row r="22" spans="2:51" ht="31.5" customHeight="1">
      <c r="B22" s="4"/>
      <c r="C22" s="43" t="s">
        <v>16</v>
      </c>
      <c r="D22" s="12"/>
      <c r="E22" s="12"/>
      <c r="F22" s="12"/>
      <c r="G22" s="12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4"/>
    </row>
    <row r="23" spans="2:51" ht="4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</row>
    <row r="24" spans="2:51">
      <c r="B24" s="4"/>
      <c r="D24" s="82" t="s">
        <v>10</v>
      </c>
      <c r="E24" s="82"/>
      <c r="F24" s="82"/>
      <c r="G24" s="82"/>
      <c r="H24" s="15"/>
      <c r="I24" s="19"/>
      <c r="J24" s="15"/>
      <c r="K24" s="14"/>
      <c r="L24" s="83" t="s">
        <v>11</v>
      </c>
      <c r="M24" s="83"/>
      <c r="N24" s="83"/>
      <c r="O24" s="83"/>
      <c r="P24" s="17"/>
      <c r="Q24" s="19"/>
      <c r="R24" s="89" t="s">
        <v>78</v>
      </c>
      <c r="S24" s="83"/>
      <c r="T24" s="83"/>
      <c r="U24" s="83"/>
      <c r="V24" s="83"/>
      <c r="W24" s="83"/>
      <c r="X24" s="83"/>
      <c r="Y24" s="90"/>
      <c r="Z24" s="16"/>
      <c r="AA24" s="83" t="s">
        <v>79</v>
      </c>
      <c r="AB24" s="83"/>
      <c r="AC24" s="83"/>
      <c r="AD24" s="83"/>
      <c r="AE24" s="83"/>
      <c r="AF24" s="83"/>
      <c r="AG24" s="19"/>
      <c r="AH24" s="14"/>
      <c r="AI24" s="83" t="s">
        <v>54</v>
      </c>
      <c r="AJ24" s="83"/>
      <c r="AK24" s="83"/>
      <c r="AL24" s="83"/>
      <c r="AM24" s="83"/>
      <c r="AN24" s="83"/>
      <c r="AO24" s="19"/>
      <c r="AP24" s="14"/>
      <c r="AR24" s="83" t="s">
        <v>1</v>
      </c>
      <c r="AS24" s="83"/>
      <c r="AT24" s="83"/>
      <c r="AU24" s="83"/>
      <c r="AW24" s="26"/>
      <c r="AX24" s="4"/>
    </row>
    <row r="25" spans="2:51" ht="7.5" customHeight="1">
      <c r="B25" s="4"/>
      <c r="I25" s="20"/>
      <c r="Q25" s="20"/>
      <c r="Y25" s="20"/>
      <c r="AG25" s="20"/>
      <c r="AO25" s="20"/>
      <c r="AW25" s="4"/>
      <c r="AX25" s="4"/>
    </row>
    <row r="26" spans="2:51">
      <c r="B26" s="4"/>
      <c r="D26" s="86">
        <f>SUMIFS(tblLeave[Jours],tblLeave[Nom de l’employé],valSelEmployee,tblLeave[Date de début],"&gt;="&amp;DATE($AN$5,1,1),tblLeave[Date de fin],"&lt;"&amp;DATE($AN$5+1,1,1))</f>
        <v>0</v>
      </c>
      <c r="E26" s="86"/>
      <c r="F26" s="86"/>
      <c r="G26" s="86"/>
      <c r="I26" s="20"/>
      <c r="L26" s="86">
        <f>NETWORKDAYS(DATE($AN$5,1,1),EDATE(DATE($AN$5,1,1),12)-1)</f>
        <v>260</v>
      </c>
      <c r="M26" s="86"/>
      <c r="N26" s="86"/>
      <c r="O26" s="86"/>
      <c r="Q26" s="20"/>
      <c r="T26" s="88">
        <f>SUMIFS(tblLeave[Jours],tblLeave[Nom de l’employé],valSelEmployee,tblLeave[Date de début],"&gt;="&amp;DATE($AN$5,1,1),tblLeave[Date de fin],"&lt;"&amp;DATE($AN$5+1,1,1),tblLeave[Type de congé],Paramètres!$D$4)</f>
        <v>0</v>
      </c>
      <c r="U26" s="88"/>
      <c r="V26" s="88"/>
      <c r="W26" s="88"/>
      <c r="Y26" s="20"/>
      <c r="AB26" s="87">
        <f>SUMIFS(tblLeave[Jours],tblLeave[Nom de l’employé],valSelEmployee,tblLeave[Date de début],"&gt;="&amp;DATE($AN$5,1,1),tblLeave[Date de fin],"&lt;"&amp;DATE($AN$5+1,1,1),tblLeave[Type de congé],Paramètres!$D$5)</f>
        <v>0</v>
      </c>
      <c r="AC26" s="87"/>
      <c r="AD26" s="87"/>
      <c r="AE26" s="87"/>
      <c r="AG26" s="20"/>
      <c r="AJ26" s="97">
        <f>SUMIFS(tblLeave[Jours],tblLeave[Nom de l’employé],valSelEmployee,tblLeave[Date de début],"&gt;="&amp;DATE($AN$5,1,1),tblLeave[Date de fin],"&lt;"&amp;DATE($AN$5+1,1,1),tblLeave[Type de congé],Paramètres!$D$6)</f>
        <v>0</v>
      </c>
      <c r="AK26" s="97"/>
      <c r="AL26" s="97"/>
      <c r="AM26" s="97"/>
      <c r="AO26" s="20"/>
      <c r="AR26" s="96">
        <f>SUMIFS(tblLeave[Jours],tblLeave[Nom de l’employé],valSelEmployee,tblLeave[Date de début],"&gt;="&amp;DATE($AN$5,1,1),tblLeave[Date de fin],"&lt;"&amp;DATE($AN$5+1,1,1),tblLeave[Type de congé],Paramètres!$D$7)</f>
        <v>0</v>
      </c>
      <c r="AS26" s="96"/>
      <c r="AT26" s="96"/>
      <c r="AU26" s="96"/>
      <c r="AW26" s="4"/>
      <c r="AX26" s="4"/>
    </row>
    <row r="27" spans="2:51">
      <c r="B27" s="4"/>
      <c r="D27" s="86"/>
      <c r="E27" s="86"/>
      <c r="F27" s="86"/>
      <c r="G27" s="86"/>
      <c r="I27" s="20"/>
      <c r="L27" s="86"/>
      <c r="M27" s="86"/>
      <c r="N27" s="86"/>
      <c r="O27" s="86"/>
      <c r="Q27" s="20"/>
      <c r="T27" s="88"/>
      <c r="U27" s="88"/>
      <c r="V27" s="88"/>
      <c r="W27" s="88"/>
      <c r="Y27" s="20"/>
      <c r="AB27" s="87"/>
      <c r="AC27" s="87"/>
      <c r="AD27" s="87"/>
      <c r="AE27" s="87"/>
      <c r="AG27" s="20"/>
      <c r="AJ27" s="97"/>
      <c r="AK27" s="97"/>
      <c r="AL27" s="97"/>
      <c r="AM27" s="97"/>
      <c r="AO27" s="20"/>
      <c r="AR27" s="96"/>
      <c r="AS27" s="96"/>
      <c r="AT27" s="96"/>
      <c r="AU27" s="96"/>
      <c r="AW27" s="4"/>
      <c r="AX27" s="4"/>
    </row>
    <row r="28" spans="2:51">
      <c r="B28" s="4"/>
      <c r="D28" s="86"/>
      <c r="E28" s="86"/>
      <c r="F28" s="86"/>
      <c r="G28" s="86"/>
      <c r="I28" s="20"/>
      <c r="L28" s="86"/>
      <c r="M28" s="86"/>
      <c r="N28" s="86"/>
      <c r="O28" s="86"/>
      <c r="Q28" s="20"/>
      <c r="T28" s="88"/>
      <c r="U28" s="88"/>
      <c r="V28" s="88"/>
      <c r="W28" s="88"/>
      <c r="Y28" s="20"/>
      <c r="AB28" s="87"/>
      <c r="AC28" s="87"/>
      <c r="AD28" s="87"/>
      <c r="AE28" s="87"/>
      <c r="AG28" s="20"/>
      <c r="AJ28" s="97"/>
      <c r="AK28" s="97"/>
      <c r="AL28" s="97"/>
      <c r="AM28" s="97"/>
      <c r="AO28" s="20"/>
      <c r="AR28" s="96"/>
      <c r="AS28" s="96"/>
      <c r="AT28" s="96"/>
      <c r="AU28" s="96"/>
      <c r="AW28" s="4"/>
      <c r="AX28" s="2"/>
      <c r="AY28" s="3"/>
    </row>
    <row r="29" spans="2:51" ht="7.5" customHeight="1">
      <c r="B29" s="4"/>
      <c r="I29" s="20"/>
      <c r="Q29" s="20"/>
      <c r="Y29" s="20"/>
      <c r="AG29" s="20"/>
      <c r="AO29" s="20"/>
      <c r="AW29" s="4"/>
      <c r="AX29" s="4"/>
    </row>
    <row r="30" spans="2:51" ht="15" customHeight="1">
      <c r="B30" s="4"/>
      <c r="D30" s="91">
        <f>SUMIFS(tblLeave[Jours],tblLeave[Nom de l’employé],valSelEmployee,tblLeave[Date de début],"&gt;="&amp;DATE($AN$5-1,1,1),tblLeave[Date de fin],"&lt;"&amp;DATE($AN$5,1,1))</f>
        <v>0</v>
      </c>
      <c r="E30" s="91"/>
      <c r="F30" s="91"/>
      <c r="G30" s="91"/>
      <c r="H30" s="44"/>
      <c r="I30" s="45"/>
      <c r="J30" s="44"/>
      <c r="K30" s="44"/>
      <c r="L30" s="93">
        <f>NETWORKDAYS(DATE($AN$5-1,1,1),EDATE(DATE($AN$5-1,1,1),12)-1)</f>
        <v>261</v>
      </c>
      <c r="M30" s="93"/>
      <c r="N30" s="93"/>
      <c r="O30" s="93"/>
      <c r="P30" s="46"/>
      <c r="Q30" s="45"/>
      <c r="R30" s="47"/>
      <c r="S30" s="47"/>
      <c r="T30" s="93">
        <f>SUMIFS(tblLeave[Jours],tblLeave[Nom de l’employé],valSelEmployee,tblLeave[Date de début],"&gt;="&amp;DATE($AN$5-1,1,1),tblLeave[Date de fin],"&lt;"&amp;DATE($AN$5,1,1),tblLeave[Type de congé],Paramètres!$D$4)</f>
        <v>0</v>
      </c>
      <c r="U30" s="93"/>
      <c r="V30" s="93"/>
      <c r="W30" s="93"/>
      <c r="X30" s="46"/>
      <c r="Y30" s="45"/>
      <c r="Z30" s="47"/>
      <c r="AA30" s="47"/>
      <c r="AB30" s="93">
        <f>SUMIFS(tblLeave[Jours],tblLeave[Nom de l’employé],valSelEmployee,tblLeave[Date de début],"&gt;="&amp;DATE($AN$5-1,1,1),tblLeave[Date de fin],"&lt;"&amp;DATE($AN$5,1,1),tblLeave[Type de congé],Paramètres!$D$5)</f>
        <v>0</v>
      </c>
      <c r="AC30" s="93"/>
      <c r="AD30" s="93"/>
      <c r="AE30" s="93"/>
      <c r="AF30" s="46"/>
      <c r="AG30" s="45"/>
      <c r="AH30" s="47"/>
      <c r="AI30" s="44"/>
      <c r="AJ30" s="93">
        <f>SUMIFS(tblLeave[Jours],tblLeave[Nom de l’employé],valSelEmployee,tblLeave[Date de début],"&gt;="&amp;DATE($AN$5-1,1,1),tblLeave[Date de fin],"&lt;"&amp;DATE($AN$5,1,1),tblLeave[Type de congé],Paramètres!$D$7)</f>
        <v>0</v>
      </c>
      <c r="AK30" s="93"/>
      <c r="AL30" s="93"/>
      <c r="AM30" s="93"/>
      <c r="AN30" s="46"/>
      <c r="AO30" s="45"/>
      <c r="AP30" s="47"/>
      <c r="AQ30" s="44"/>
      <c r="AR30" s="93">
        <f>SUMIFS(tblLeave[Jours],tblLeave[Nom de l’employé],valSelEmployee,tblLeave[Date de début],"&gt;="&amp;DATE($AN$5-1,1,1),tblLeave[Date de fin],"&lt;"&amp;DATE($AN$5,1,1),tblLeave[Type de congé],Paramètres!$D$6)</f>
        <v>0</v>
      </c>
      <c r="AS30" s="93"/>
      <c r="AT30" s="93"/>
      <c r="AU30" s="93"/>
      <c r="AW30" s="27"/>
      <c r="AX30" s="2"/>
      <c r="AY30" s="3"/>
    </row>
    <row r="31" spans="2:51">
      <c r="B31" s="4"/>
      <c r="D31" s="92" t="str">
        <f>IFERROR(IF(D26&gt;D30,"HAUT ", "BAS ")&amp;TEXT(D26/D30-1,"0%;0%"),"")</f>
        <v/>
      </c>
      <c r="E31" s="92"/>
      <c r="F31" s="92"/>
      <c r="G31" s="92"/>
      <c r="H31" s="44"/>
      <c r="I31" s="19"/>
      <c r="J31" s="44"/>
      <c r="K31" s="44"/>
      <c r="L31" s="92" t="str">
        <f>IFERROR(IF(L26&gt;L30,"HAUT ", "BAS ")&amp;TEXT(L26/L30-1,"0%;0%"),"")</f>
        <v>BAS 0%</v>
      </c>
      <c r="M31" s="92"/>
      <c r="N31" s="92"/>
      <c r="O31" s="92"/>
      <c r="P31" s="48"/>
      <c r="Q31" s="19"/>
      <c r="R31" s="49"/>
      <c r="S31" s="47"/>
      <c r="T31" s="92" t="str">
        <f>IFERROR(IF(T26&gt;T30,"HAUT ", "BAS ")&amp;TEXT(T26/T30-1,"0%;0%"),"")</f>
        <v/>
      </c>
      <c r="U31" s="92"/>
      <c r="V31" s="92"/>
      <c r="W31" s="92"/>
      <c r="X31" s="48"/>
      <c r="Y31" s="19"/>
      <c r="Z31" s="47"/>
      <c r="AA31" s="47"/>
      <c r="AB31" s="92" t="str">
        <f>IFERROR(IF(AB26&gt;AB30,"HAUT ", "BAS ")&amp;TEXT(AB26/AB30-1,"0%;0%"),"")</f>
        <v/>
      </c>
      <c r="AC31" s="92"/>
      <c r="AD31" s="92"/>
      <c r="AE31" s="92"/>
      <c r="AF31" s="48"/>
      <c r="AG31" s="19"/>
      <c r="AH31" s="47"/>
      <c r="AI31" s="44"/>
      <c r="AJ31" s="92" t="str">
        <f>IFERROR(IF(AJ26&gt;AJ30,"HAUT ", "BAS ")&amp;TEXT(AJ26/AJ30-1,"0%;0%"),"")</f>
        <v/>
      </c>
      <c r="AK31" s="92"/>
      <c r="AL31" s="92"/>
      <c r="AM31" s="92"/>
      <c r="AN31" s="48"/>
      <c r="AO31" s="19"/>
      <c r="AP31" s="47"/>
      <c r="AQ31" s="44"/>
      <c r="AR31" s="92" t="str">
        <f>IFERROR(IF(AR26&gt;AR30,"HAUT ", "BAS ")&amp;TEXT(AR26/AR30-1,"0%;0%"),"")</f>
        <v/>
      </c>
      <c r="AS31" s="92"/>
      <c r="AT31" s="92"/>
      <c r="AU31" s="92"/>
      <c r="AW31" s="28"/>
      <c r="AX31" s="4"/>
    </row>
    <row r="32" spans="2:51" ht="7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</row>
    <row r="33" spans="3:25">
      <c r="C33" s="1"/>
      <c r="D33" s="1"/>
      <c r="E33" s="1"/>
      <c r="F33" s="1"/>
      <c r="G33" s="1"/>
      <c r="R33" s="4"/>
      <c r="S33" s="4"/>
      <c r="T33" s="4"/>
      <c r="U33" s="4"/>
      <c r="V33" s="4"/>
      <c r="W33" s="4"/>
      <c r="X33" s="4"/>
      <c r="Y33" s="4"/>
    </row>
    <row r="34" spans="3:25">
      <c r="R34" s="100" t="s">
        <v>77</v>
      </c>
      <c r="S34" s="83"/>
      <c r="T34" s="83"/>
      <c r="U34" s="83"/>
      <c r="V34" s="83"/>
      <c r="W34" s="83"/>
      <c r="X34" s="83"/>
      <c r="Y34" s="90"/>
    </row>
    <row r="35" spans="3:25">
      <c r="I35" s="99"/>
      <c r="J35" s="99"/>
      <c r="R35" s="70"/>
      <c r="S35" s="4"/>
      <c r="T35" s="4"/>
      <c r="U35" s="4"/>
      <c r="V35" s="4"/>
      <c r="W35" s="4"/>
      <c r="X35" s="4"/>
      <c r="Y35" s="20"/>
    </row>
    <row r="36" spans="3:25" ht="15" customHeight="1">
      <c r="I36" s="99"/>
      <c r="J36" s="99"/>
      <c r="R36" s="70"/>
      <c r="S36" s="4"/>
      <c r="T36" s="101">
        <f>SUMIFS(tblLeave[Jours],tblLeave[Nom de l’employé],valSelEmployee,tblLeave[Date de début],"&gt;="&amp;DATE($AN$5,1,1),tblLeave[Date de fin],"&lt;"&amp;DATE($AN$5+1,1,1),tblLeave[Type de congé],Paramètres!$D$8)</f>
        <v>0</v>
      </c>
      <c r="U36" s="101"/>
      <c r="V36" s="101"/>
      <c r="W36" s="101"/>
      <c r="X36" s="4"/>
      <c r="Y36" s="20"/>
    </row>
    <row r="37" spans="3:25" ht="15" customHeight="1">
      <c r="R37" s="70"/>
      <c r="S37" s="4"/>
      <c r="T37" s="101"/>
      <c r="U37" s="101"/>
      <c r="V37" s="101"/>
      <c r="W37" s="101"/>
      <c r="X37" s="4"/>
      <c r="Y37" s="20"/>
    </row>
    <row r="38" spans="3:25" ht="15" customHeight="1">
      <c r="R38" s="70"/>
      <c r="S38" s="4"/>
      <c r="T38" s="101"/>
      <c r="U38" s="101"/>
      <c r="V38" s="101"/>
      <c r="W38" s="101"/>
      <c r="X38" s="4"/>
      <c r="Y38" s="20"/>
    </row>
    <row r="39" spans="3:25">
      <c r="R39" s="70"/>
      <c r="S39" s="4"/>
      <c r="T39" s="4"/>
      <c r="U39" s="4"/>
      <c r="V39" s="4"/>
      <c r="W39" s="4"/>
      <c r="X39" s="4"/>
      <c r="Y39" s="20"/>
    </row>
    <row r="40" spans="3:25">
      <c r="R40" s="71"/>
      <c r="S40" s="47"/>
      <c r="T40" s="93">
        <f>SUMIFS(tblLeave[Jours],tblLeave[Nom de l’employé],valSelEmployee,tblLeave[Date de début],"&gt;="&amp;DATE($AN$5-1,1,1),tblLeave[Date de fin],"&lt;"&amp;DATE($AN$5,1,1),tblLeave[Type de congé],Paramètres!$D$8)</f>
        <v>0</v>
      </c>
      <c r="U40" s="93"/>
      <c r="V40" s="93"/>
      <c r="W40" s="93"/>
      <c r="X40" s="50"/>
      <c r="Y40" s="45"/>
    </row>
    <row r="41" spans="3:25">
      <c r="R41" s="72"/>
      <c r="S41" s="47"/>
      <c r="T41" s="92" t="str">
        <f>IFERROR(IF(T36&gt;T40,"HAUT ", "BAS ")&amp;TEXT(T36/T40-1,"0%;0%"),"")</f>
        <v/>
      </c>
      <c r="U41" s="92"/>
      <c r="V41" s="92"/>
      <c r="W41" s="92"/>
      <c r="X41" s="51"/>
      <c r="Y41" s="19"/>
    </row>
    <row r="42" spans="3:25">
      <c r="R42" s="4"/>
      <c r="S42" s="4"/>
      <c r="T42" s="4"/>
      <c r="U42" s="4"/>
      <c r="V42" s="4"/>
      <c r="W42" s="4"/>
      <c r="X42" s="4"/>
      <c r="Y42" s="4"/>
    </row>
  </sheetData>
  <mergeCells count="46">
    <mergeCell ref="I35:J36"/>
    <mergeCell ref="R34:Y34"/>
    <mergeCell ref="T36:W38"/>
    <mergeCell ref="T40:W40"/>
    <mergeCell ref="T41:W41"/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R24:AU24"/>
    <mergeCell ref="AI24:AN24"/>
    <mergeCell ref="D30:G30"/>
    <mergeCell ref="D31:G31"/>
    <mergeCell ref="AB30:AE30"/>
    <mergeCell ref="AB31:AE31"/>
    <mergeCell ref="T30:W30"/>
    <mergeCell ref="T31:W31"/>
    <mergeCell ref="L30:O30"/>
    <mergeCell ref="L31:O31"/>
    <mergeCell ref="L26:O28"/>
    <mergeCell ref="D26:G28"/>
    <mergeCell ref="AB26:AE28"/>
    <mergeCell ref="T26:W28"/>
    <mergeCell ref="AA24:AF24"/>
    <mergeCell ref="R24:Y24"/>
    <mergeCell ref="B2:AC7"/>
    <mergeCell ref="C19:G19"/>
    <mergeCell ref="C20:G20"/>
    <mergeCell ref="D24:G24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</mergeCells>
  <conditionalFormatting sqref="H9:AW20">
    <cfRule type="expression" dxfId="27" priority="6">
      <formula>MONTH(H9)&lt;&gt;MONTH($C9)</formula>
    </cfRule>
    <cfRule type="expression" dxfId="26" priority="16">
      <formula>OR(H$8="D", COUNTIF(lstHolidays, H9)&gt;0)</formula>
    </cfRule>
  </conditionalFormatting>
  <conditionalFormatting sqref="AR31 AJ31 AB31">
    <cfRule type="beginsWith" dxfId="25" priority="2" operator="beginsWith" text="HAUT">
      <formula>LEFT(AB31,LEN("HAUT"))="HAUT"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:AS6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278B7D8-758D-4FAE-BCF0-06B870193E2F}">
            <xm:f>(MONTH(H9)=MONTH($C9))*(COUNTIFS(lstEmpNames,valSelEmployee,lstSdates,"&lt;="&amp;H9,lstEDates,"&gt;="&amp;H9,lstHTypes,Paramètres!$D$8)&gt;0)</xm:f>
            <x14:dxf>
              <fill>
                <patternFill>
                  <bgColor theme="9"/>
                </patternFill>
              </fill>
            </x14:dxf>
          </x14:cfRule>
          <xm:sqref>H9:AW20</xm:sqref>
        </x14:conditionalFormatting>
        <x14:conditionalFormatting xmlns:xm="http://schemas.microsoft.com/office/excel/2006/main">
          <x14:cfRule type="expression" priority="45" id="{77486DEF-4B90-4A09-A027-C628567EDF4C}">
            <xm:f>(MONTH(H9)=MONTH($C9))*(COUNTIFS(lstEmpNames,valSelEmployee,lstSdates,"&lt;="&amp;H9,lstEDates,"&gt;="&amp;H9,lstHTypes,Paramètres!$D$4)&gt;0)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46" id="{7BA81481-452F-4533-84C8-E4B1E4D25843}">
            <xm:f>(MONTH(H9)=MONTH($C9))*(COUNTIFS(lstEmpNames,valSelEmployee,lstSdates,"&lt;="&amp;H9,lstEDates,"&gt;="&amp;H9,lstHTypes,Paramètres!$D$5)&gt;0)</xm:f>
            <x14:dxf>
              <fill>
                <patternFill>
                  <bgColor theme="8"/>
                </patternFill>
              </fill>
            </x14:dxf>
          </x14:cfRule>
          <x14:cfRule type="expression" priority="47" id="{7DF86B1D-BC96-4C1F-BA74-43CC1527B439}">
            <xm:f>(MONTH(H9)=MONTH($C9))*(COUNTIFS(lstEmpNames,valSelEmployee,lstSdates,"&lt;="&amp;H9,lstEDates,"&gt;="&amp;H9,lstHTypes,Paramètres!$D$7)&gt;0)</xm:f>
            <x14:dxf>
              <fill>
                <patternFill>
                  <bgColor theme="7"/>
                </patternFill>
              </fill>
            </x14:dxf>
          </x14:cfRule>
          <x14:cfRule type="expression" priority="48" id="{8D7627D3-E4F4-4E54-8BDC-376A6BB31759}">
            <xm:f>(MONTH(H9)=MONTH($C9))*(COUNTIFS(lstEmpNames,valSelEmployee,lstSdates,"&lt;="&amp;H9,lstEDates,"&gt;="&amp;H9,lstHTypes,Paramètres!$D$6)&gt;0)</xm:f>
            <x14:dxf>
              <fill>
                <patternFill>
                  <bgColor theme="6"/>
                </patternFill>
              </fill>
            </x14:dxf>
          </x14:cfRule>
          <xm:sqref>H9:AW20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>
    <tabColor theme="8" tint="-0.249977111117893"/>
    <pageSetUpPr autoPageBreaks="0" fitToPage="1"/>
  </sheetPr>
  <dimension ref="B1:F157"/>
  <sheetViews>
    <sheetView showGridLines="0" workbookViewId="0"/>
  </sheetViews>
  <sheetFormatPr defaultColWidth="9.140625" defaultRowHeight="18.75" customHeight="1"/>
  <cols>
    <col min="1" max="1" width="3.42578125" customWidth="1"/>
    <col min="2" max="2" width="25.7109375" style="54" customWidth="1"/>
    <col min="3" max="3" width="19.28515625" style="54" customWidth="1"/>
    <col min="4" max="4" width="17.28515625" style="54" customWidth="1"/>
    <col min="5" max="5" width="20.5703125" style="54" customWidth="1"/>
    <col min="6" max="6" width="12.28515625" style="54" customWidth="1"/>
  </cols>
  <sheetData>
    <row r="1" spans="2:6" ht="53.25" customHeight="1"/>
    <row r="2" spans="2:6" ht="13.5" customHeight="1">
      <c r="B2" s="62"/>
      <c r="C2" s="62"/>
      <c r="D2" s="62"/>
      <c r="E2" s="62"/>
      <c r="F2" s="62"/>
    </row>
    <row r="3" spans="2:6" ht="18.75" customHeight="1">
      <c r="B3" s="41" t="s">
        <v>0</v>
      </c>
      <c r="C3" s="41" t="s">
        <v>8</v>
      </c>
      <c r="D3" s="41" t="s">
        <v>9</v>
      </c>
      <c r="E3" s="41" t="s">
        <v>15</v>
      </c>
      <c r="F3" s="42" t="s">
        <v>12</v>
      </c>
    </row>
    <row r="4" spans="2:6" ht="18.75" customHeight="1">
      <c r="B4" s="64" t="s">
        <v>23</v>
      </c>
      <c r="C4" s="74">
        <v>42732</v>
      </c>
      <c r="D4" s="74">
        <v>42734</v>
      </c>
      <c r="E4" s="75" t="s">
        <v>1</v>
      </c>
      <c r="F4" s="73" t="e">
        <f ca="1">NETWORKDAYS.INTL(tblLeave[[#This Row],[Date de début]],tblLeave[[#This Row],[Date de fin]],11,tblCompanyHolidays[date])</f>
        <v>#NAME?</v>
      </c>
    </row>
    <row r="5" spans="2:6" ht="18.75" customHeight="1">
      <c r="B5" s="64" t="s">
        <v>22</v>
      </c>
      <c r="C5" s="74">
        <v>42674</v>
      </c>
      <c r="D5" s="74">
        <v>42674</v>
      </c>
      <c r="E5" s="64" t="s">
        <v>53</v>
      </c>
      <c r="F5" s="73" t="e">
        <f ca="1">NETWORKDAYS.INTL(tblLeave[[#This Row],[Date de début]],tblLeave[[#This Row],[Date de fin]],11,tblCompanyHolidays[date])</f>
        <v>#NAME?</v>
      </c>
    </row>
    <row r="6" spans="2:6" ht="18.75" customHeight="1">
      <c r="B6" s="64" t="s">
        <v>22</v>
      </c>
      <c r="C6" s="74">
        <v>42706</v>
      </c>
      <c r="D6" s="74">
        <v>42706</v>
      </c>
      <c r="E6" s="64" t="s">
        <v>54</v>
      </c>
      <c r="F6" s="73" t="e">
        <f ca="1">NETWORKDAYS.INTL(tblLeave[[#This Row],[Date de début]],tblLeave[[#This Row],[Date de fin]],11,tblCompanyHolidays[date])</f>
        <v>#NAME?</v>
      </c>
    </row>
    <row r="7" spans="2:6" ht="18.75" customHeight="1">
      <c r="B7" s="64" t="s">
        <v>22</v>
      </c>
      <c r="C7" s="74">
        <v>42709</v>
      </c>
      <c r="D7" s="74">
        <v>42709</v>
      </c>
      <c r="E7" s="64" t="s">
        <v>54</v>
      </c>
      <c r="F7" s="73" t="e">
        <f ca="1">NETWORKDAYS.INTL(tblLeave[[#This Row],[Date de début]],tblLeave[[#This Row],[Date de fin]],11,tblCompanyHolidays[date])</f>
        <v>#NAME?</v>
      </c>
    </row>
    <row r="8" spans="2:6" ht="18.75" customHeight="1">
      <c r="B8" s="64" t="s">
        <v>25</v>
      </c>
      <c r="C8" s="74">
        <v>42681</v>
      </c>
      <c r="D8" s="74">
        <v>42681</v>
      </c>
      <c r="E8" s="64" t="s">
        <v>54</v>
      </c>
      <c r="F8" s="73" t="e">
        <f ca="1">NETWORKDAYS.INTL(tblLeave[[#This Row],[Date de début]],tblLeave[[#This Row],[Date de fin]],11,tblCompanyHolidays[date])</f>
        <v>#NAME?</v>
      </c>
    </row>
    <row r="9" spans="2:6" ht="18.75" customHeight="1">
      <c r="B9" s="64" t="s">
        <v>82</v>
      </c>
      <c r="C9" s="74">
        <v>42674</v>
      </c>
      <c r="D9" s="74">
        <v>42674</v>
      </c>
      <c r="E9" s="64" t="s">
        <v>54</v>
      </c>
      <c r="F9" s="73" t="e">
        <f ca="1">NETWORKDAYS.INTL(tblLeave[[#This Row],[Date de début]],tblLeave[[#This Row],[Date de fin]],11,tblCompanyHolidays[date])</f>
        <v>#NAME?</v>
      </c>
    </row>
    <row r="10" spans="2:6" ht="18.75" customHeight="1">
      <c r="B10" s="64" t="s">
        <v>28</v>
      </c>
      <c r="C10" s="74">
        <v>42690</v>
      </c>
      <c r="D10" s="74">
        <v>42690</v>
      </c>
      <c r="E10" s="64" t="s">
        <v>54</v>
      </c>
      <c r="F10" s="73" t="e">
        <f ca="1">NETWORKDAYS.INTL(tblLeave[[#This Row],[Date de début]],tblLeave[[#This Row],[Date de fin]],11,tblCompanyHolidays[date])</f>
        <v>#NAME?</v>
      </c>
    </row>
    <row r="11" spans="2:6" ht="18.75" customHeight="1">
      <c r="B11" s="64" t="s">
        <v>28</v>
      </c>
      <c r="C11" s="74">
        <v>42712</v>
      </c>
      <c r="D11" s="74">
        <v>42712</v>
      </c>
      <c r="E11" s="64" t="s">
        <v>53</v>
      </c>
      <c r="F11" s="73" t="e">
        <f ca="1">NETWORKDAYS.INTL(tblLeave[[#This Row],[Date de début]],tblLeave[[#This Row],[Date de fin]],11,tblCompanyHolidays[date])</f>
        <v>#NAME?</v>
      </c>
    </row>
    <row r="12" spans="2:6" ht="18.75" customHeight="1">
      <c r="B12" s="64" t="s">
        <v>28</v>
      </c>
      <c r="C12" s="74">
        <v>42730</v>
      </c>
      <c r="D12" s="74">
        <v>42735</v>
      </c>
      <c r="E12" s="64" t="s">
        <v>53</v>
      </c>
      <c r="F12" s="73" t="e">
        <f ca="1">NETWORKDAYS.INTL(tblLeave[[#This Row],[Date de début]],tblLeave[[#This Row],[Date de fin]],11,tblCompanyHolidays[date])</f>
        <v>#NAME?</v>
      </c>
    </row>
    <row r="13" spans="2:6" ht="18.75" customHeight="1">
      <c r="B13" s="64" t="s">
        <v>29</v>
      </c>
      <c r="C13" s="74">
        <v>42730</v>
      </c>
      <c r="D13" s="74">
        <v>42735</v>
      </c>
      <c r="E13" s="64" t="s">
        <v>53</v>
      </c>
      <c r="F13" s="73" t="e">
        <f ca="1">NETWORKDAYS.INTL(tblLeave[[#This Row],[Date de début]],tblLeave[[#This Row],[Date de fin]],11,tblCompanyHolidays[date])</f>
        <v>#NAME?</v>
      </c>
    </row>
    <row r="14" spans="2:6" ht="18.75" customHeight="1">
      <c r="B14" s="52" t="s">
        <v>30</v>
      </c>
      <c r="C14" s="65">
        <v>42692</v>
      </c>
      <c r="D14" s="65">
        <v>42692</v>
      </c>
      <c r="E14" s="64" t="s">
        <v>54</v>
      </c>
      <c r="F14" s="61" t="e">
        <f ca="1">NETWORKDAYS.INTL(tblLeave[[#This Row],[Date de début]],tblLeave[[#This Row],[Date de fin]],11,tblCompanyHolidays[date])</f>
        <v>#NAME?</v>
      </c>
    </row>
    <row r="15" spans="2:6" ht="18.75" customHeight="1">
      <c r="B15" s="52" t="s">
        <v>31</v>
      </c>
      <c r="C15" s="65">
        <v>42674</v>
      </c>
      <c r="D15" s="65">
        <v>42674</v>
      </c>
      <c r="E15" s="64" t="s">
        <v>53</v>
      </c>
      <c r="F15" s="61" t="e">
        <f ca="1">NETWORKDAYS.INTL(tblLeave[[#This Row],[Date de début]],tblLeave[[#This Row],[Date de fin]],11,tblCompanyHolidays[date])</f>
        <v>#NAME?</v>
      </c>
    </row>
    <row r="16" spans="2:6" ht="18.75" customHeight="1">
      <c r="B16" s="52" t="s">
        <v>31</v>
      </c>
      <c r="C16" s="65">
        <v>42703</v>
      </c>
      <c r="D16" s="65">
        <v>42704</v>
      </c>
      <c r="E16" s="64" t="s">
        <v>56</v>
      </c>
      <c r="F16" s="61" t="e">
        <f ca="1">NETWORKDAYS.INTL(tblLeave[[#This Row],[Date de début]],tblLeave[[#This Row],[Date de fin]],11,tblCompanyHolidays[date])</f>
        <v>#NAME?</v>
      </c>
    </row>
    <row r="17" spans="2:6" ht="18.75" customHeight="1">
      <c r="B17" s="52" t="s">
        <v>32</v>
      </c>
      <c r="C17" s="65">
        <v>42674</v>
      </c>
      <c r="D17" s="65">
        <v>42674</v>
      </c>
      <c r="E17" s="64" t="s">
        <v>54</v>
      </c>
      <c r="F17" s="61" t="e">
        <f ca="1">NETWORKDAYS.INTL(tblLeave[[#This Row],[Date de début]],tblLeave[[#This Row],[Date de fin]],11,tblCompanyHolidays[date])</f>
        <v>#NAME?</v>
      </c>
    </row>
    <row r="18" spans="2:6" ht="18.75" customHeight="1">
      <c r="B18" s="52" t="s">
        <v>32</v>
      </c>
      <c r="C18" s="65">
        <v>42723</v>
      </c>
      <c r="D18" s="65">
        <v>42735</v>
      </c>
      <c r="E18" s="64" t="s">
        <v>53</v>
      </c>
      <c r="F18" s="61" t="e">
        <f ca="1">NETWORKDAYS.INTL(tblLeave[[#This Row],[Date de début]],tblLeave[[#This Row],[Date de fin]],11,tblCompanyHolidays[date])</f>
        <v>#NAME?</v>
      </c>
    </row>
    <row r="19" spans="2:6" ht="18.75" customHeight="1">
      <c r="B19" s="52" t="s">
        <v>34</v>
      </c>
      <c r="C19" s="65">
        <v>42695</v>
      </c>
      <c r="D19" s="65">
        <v>42695</v>
      </c>
      <c r="E19" s="64" t="s">
        <v>55</v>
      </c>
      <c r="F19" s="61" t="e">
        <f ca="1">NETWORKDAYS.INTL(tblLeave[[#This Row],[Date de début]],tblLeave[[#This Row],[Date de fin]],11,tblCompanyHolidays[date])</f>
        <v>#NAME?</v>
      </c>
    </row>
    <row r="20" spans="2:6" ht="18.75" customHeight="1">
      <c r="B20" s="52" t="s">
        <v>34</v>
      </c>
      <c r="C20" s="65">
        <v>42730</v>
      </c>
      <c r="D20" s="65">
        <v>42732</v>
      </c>
      <c r="E20" s="64" t="s">
        <v>55</v>
      </c>
      <c r="F20" s="61" t="e">
        <f ca="1">NETWORKDAYS.INTL(tblLeave[[#This Row],[Date de début]],tblLeave[[#This Row],[Date de fin]],11,tblCompanyHolidays[date])</f>
        <v>#NAME?</v>
      </c>
    </row>
    <row r="21" spans="2:6" ht="18.75" customHeight="1">
      <c r="B21" s="52" t="s">
        <v>35</v>
      </c>
      <c r="C21" s="65">
        <v>42674</v>
      </c>
      <c r="D21" s="65">
        <v>42674</v>
      </c>
      <c r="E21" s="64" t="s">
        <v>53</v>
      </c>
      <c r="F21" s="61" t="e">
        <f ca="1">NETWORKDAYS.INTL(tblLeave[[#This Row],[Date de début]],tblLeave[[#This Row],[Date de fin]],11,tblCompanyHolidays[date])</f>
        <v>#NAME?</v>
      </c>
    </row>
    <row r="22" spans="2:6" ht="18.75" customHeight="1">
      <c r="B22" s="52" t="s">
        <v>35</v>
      </c>
      <c r="C22" s="65">
        <v>42699</v>
      </c>
      <c r="D22" s="65">
        <v>42699</v>
      </c>
      <c r="E22" s="64" t="s">
        <v>54</v>
      </c>
      <c r="F22" s="61" t="e">
        <f ca="1">NETWORKDAYS.INTL(tblLeave[[#This Row],[Date de début]],tblLeave[[#This Row],[Date de fin]],11,tblCompanyHolidays[date])</f>
        <v>#NAME?</v>
      </c>
    </row>
    <row r="23" spans="2:6" ht="18.75" customHeight="1">
      <c r="B23" s="52" t="s">
        <v>37</v>
      </c>
      <c r="C23" s="65">
        <v>42674</v>
      </c>
      <c r="D23" s="65">
        <v>42674</v>
      </c>
      <c r="E23" s="64" t="s">
        <v>54</v>
      </c>
      <c r="F23" s="61" t="e">
        <f ca="1">NETWORKDAYS.INTL(tblLeave[[#This Row],[Date de début]],tblLeave[[#This Row],[Date de fin]],11,tblCompanyHolidays[date])</f>
        <v>#NAME?</v>
      </c>
    </row>
    <row r="24" spans="2:6" ht="18.75" customHeight="1">
      <c r="B24" s="52" t="s">
        <v>37</v>
      </c>
      <c r="C24" s="65">
        <v>42730</v>
      </c>
      <c r="D24" s="65">
        <v>42735</v>
      </c>
      <c r="E24" s="64" t="s">
        <v>53</v>
      </c>
      <c r="F24" s="61" t="e">
        <f ca="1">NETWORKDAYS.INTL(tblLeave[[#This Row],[Date de début]],tblLeave[[#This Row],[Date de fin]],11,tblCompanyHolidays[date])</f>
        <v>#NAME?</v>
      </c>
    </row>
    <row r="25" spans="2:6" ht="18.75" customHeight="1">
      <c r="B25" s="52" t="s">
        <v>38</v>
      </c>
      <c r="C25" s="65">
        <v>42682</v>
      </c>
      <c r="D25" s="65">
        <v>42682</v>
      </c>
      <c r="E25" s="64" t="s">
        <v>54</v>
      </c>
      <c r="F25" s="61" t="e">
        <f ca="1">NETWORKDAYS.INTL(tblLeave[[#This Row],[Date de début]],tblLeave[[#This Row],[Date de fin]],11,tblCompanyHolidays[date])</f>
        <v>#NAME?</v>
      </c>
    </row>
    <row r="26" spans="2:6" ht="18.75" customHeight="1">
      <c r="B26" s="52" t="s">
        <v>39</v>
      </c>
      <c r="C26" s="65">
        <v>42674</v>
      </c>
      <c r="D26" s="65">
        <v>42674</v>
      </c>
      <c r="E26" s="64" t="s">
        <v>54</v>
      </c>
      <c r="F26" s="61" t="e">
        <f ca="1">NETWORKDAYS.INTL(tblLeave[[#This Row],[Date de début]],tblLeave[[#This Row],[Date de fin]],11,tblCompanyHolidays[date])</f>
        <v>#NAME?</v>
      </c>
    </row>
    <row r="27" spans="2:6" ht="18.75" customHeight="1">
      <c r="B27" s="52" t="s">
        <v>39</v>
      </c>
      <c r="C27" s="65">
        <v>42718</v>
      </c>
      <c r="D27" s="65">
        <v>42718</v>
      </c>
      <c r="E27" s="64" t="s">
        <v>54</v>
      </c>
      <c r="F27" s="61" t="e">
        <f ca="1">NETWORKDAYS.INTL(tblLeave[[#This Row],[Date de début]],tblLeave[[#This Row],[Date de fin]],11,tblCompanyHolidays[date])</f>
        <v>#NAME?</v>
      </c>
    </row>
    <row r="28" spans="2:6" ht="18.75" customHeight="1">
      <c r="B28" s="52" t="s">
        <v>40</v>
      </c>
      <c r="C28" s="65">
        <v>42674</v>
      </c>
      <c r="D28" s="65">
        <v>42674</v>
      </c>
      <c r="E28" s="64" t="s">
        <v>53</v>
      </c>
      <c r="F28" s="61" t="e">
        <f ca="1">NETWORKDAYS.INTL(tblLeave[[#This Row],[Date de début]],tblLeave[[#This Row],[Date de fin]],11,tblCompanyHolidays[date])</f>
        <v>#NAME?</v>
      </c>
    </row>
    <row r="29" spans="2:6" ht="18.75" customHeight="1">
      <c r="B29" s="52" t="s">
        <v>40</v>
      </c>
      <c r="C29" s="65">
        <v>42676</v>
      </c>
      <c r="D29" s="65">
        <v>42676</v>
      </c>
      <c r="E29" s="64" t="s">
        <v>54</v>
      </c>
      <c r="F29" s="61" t="e">
        <f ca="1">NETWORKDAYS.INTL(tblLeave[[#This Row],[Date de début]],tblLeave[[#This Row],[Date de fin]],11,tblCompanyHolidays[date])</f>
        <v>#NAME?</v>
      </c>
    </row>
    <row r="30" spans="2:6" ht="18.75" customHeight="1">
      <c r="B30" s="52" t="s">
        <v>40</v>
      </c>
      <c r="C30" s="65">
        <v>42692</v>
      </c>
      <c r="D30" s="65">
        <v>42692</v>
      </c>
      <c r="E30" s="64" t="s">
        <v>54</v>
      </c>
      <c r="F30" s="61" t="e">
        <f ca="1">NETWORKDAYS.INTL(tblLeave[[#This Row],[Date de début]],tblLeave[[#This Row],[Date de fin]],11,tblCompanyHolidays[date])</f>
        <v>#NAME?</v>
      </c>
    </row>
    <row r="31" spans="2:6" ht="18.75" customHeight="1">
      <c r="B31" s="52" t="s">
        <v>40</v>
      </c>
      <c r="C31" s="65">
        <v>42730</v>
      </c>
      <c r="D31" s="65">
        <v>42735</v>
      </c>
      <c r="E31" s="64" t="s">
        <v>53</v>
      </c>
      <c r="F31" s="61" t="e">
        <f ca="1">NETWORKDAYS.INTL(tblLeave[[#This Row],[Date de début]],tblLeave[[#This Row],[Date de fin]],11,tblCompanyHolidays[date])</f>
        <v>#NAME?</v>
      </c>
    </row>
    <row r="32" spans="2:6" ht="18.75" customHeight="1">
      <c r="B32" s="52" t="s">
        <v>41</v>
      </c>
      <c r="C32" s="65">
        <v>42674</v>
      </c>
      <c r="D32" s="65">
        <v>42674</v>
      </c>
      <c r="E32" s="64" t="s">
        <v>53</v>
      </c>
      <c r="F32" s="61" t="e">
        <f ca="1">NETWORKDAYS.INTL(tblLeave[[#This Row],[Date de début]],tblLeave[[#This Row],[Date de fin]],11,tblCompanyHolidays[date])</f>
        <v>#NAME?</v>
      </c>
    </row>
    <row r="33" spans="2:6" ht="18.75" customHeight="1">
      <c r="B33" s="52" t="s">
        <v>43</v>
      </c>
      <c r="C33" s="65">
        <v>42674</v>
      </c>
      <c r="D33" s="65">
        <v>42674</v>
      </c>
      <c r="E33" s="64" t="s">
        <v>54</v>
      </c>
      <c r="F33" s="61" t="e">
        <f ca="1">NETWORKDAYS.INTL(tblLeave[[#This Row],[Date de début]],tblLeave[[#This Row],[Date de fin]],11,tblCompanyHolidays[date])</f>
        <v>#NAME?</v>
      </c>
    </row>
    <row r="34" spans="2:6" ht="18.75" customHeight="1">
      <c r="B34" s="52" t="s">
        <v>43</v>
      </c>
      <c r="C34" s="65">
        <v>42730</v>
      </c>
      <c r="D34" s="65">
        <v>42735</v>
      </c>
      <c r="E34" s="64" t="s">
        <v>53</v>
      </c>
      <c r="F34" s="61" t="e">
        <f ca="1">NETWORKDAYS.INTL(tblLeave[[#This Row],[Date de début]],tblLeave[[#This Row],[Date de fin]],11,tblCompanyHolidays[date])</f>
        <v>#NAME?</v>
      </c>
    </row>
    <row r="35" spans="2:6" ht="18.75" customHeight="1">
      <c r="B35" s="64" t="s">
        <v>44</v>
      </c>
      <c r="C35" s="65">
        <v>42667</v>
      </c>
      <c r="D35" s="65">
        <v>42674</v>
      </c>
      <c r="E35" s="64" t="s">
        <v>53</v>
      </c>
      <c r="F35" s="61" t="e">
        <f ca="1">NETWORKDAYS.INTL(tblLeave[[#This Row],[Date de début]],tblLeave[[#This Row],[Date de fin]],11,tblCompanyHolidays[date])</f>
        <v>#NAME?</v>
      </c>
    </row>
    <row r="36" spans="2:6" ht="18.75" customHeight="1">
      <c r="B36" s="64" t="s">
        <v>46</v>
      </c>
      <c r="C36" s="65">
        <v>42723</v>
      </c>
      <c r="D36" s="65">
        <v>42728</v>
      </c>
      <c r="E36" s="64" t="s">
        <v>53</v>
      </c>
      <c r="F36" s="61" t="e">
        <f ca="1">NETWORKDAYS.INTL(tblLeave[[#This Row],[Date de début]],tblLeave[[#This Row],[Date de fin]],11,tblCompanyHolidays[date])</f>
        <v>#NAME?</v>
      </c>
    </row>
    <row r="37" spans="2:6" ht="18.75" customHeight="1">
      <c r="B37" s="64" t="s">
        <v>48</v>
      </c>
      <c r="C37" s="65">
        <v>42674</v>
      </c>
      <c r="D37" s="65">
        <v>42674</v>
      </c>
      <c r="E37" s="64" t="s">
        <v>54</v>
      </c>
      <c r="F37" s="61" t="e">
        <f ca="1">NETWORKDAYS.INTL(tblLeave[[#This Row],[Date de début]],tblLeave[[#This Row],[Date de fin]],11,tblCompanyHolidays[date])</f>
        <v>#NAME?</v>
      </c>
    </row>
    <row r="38" spans="2:6" ht="18.75" customHeight="1">
      <c r="B38" s="64" t="s">
        <v>48</v>
      </c>
      <c r="C38" s="65">
        <v>42695</v>
      </c>
      <c r="D38" s="65">
        <v>42728</v>
      </c>
      <c r="E38" s="64" t="s">
        <v>56</v>
      </c>
      <c r="F38" s="61" t="e">
        <f ca="1">NETWORKDAYS.INTL(tblLeave[[#This Row],[Date de début]],tblLeave[[#This Row],[Date de fin]],11,tblCompanyHolidays[date])</f>
        <v>#NAME?</v>
      </c>
    </row>
    <row r="39" spans="2:6" ht="18.75" customHeight="1">
      <c r="B39" s="64" t="s">
        <v>48</v>
      </c>
      <c r="C39" s="65">
        <v>42730</v>
      </c>
      <c r="D39" s="65">
        <v>42735</v>
      </c>
      <c r="E39" s="64" t="s">
        <v>53</v>
      </c>
      <c r="F39" s="61" t="e">
        <f ca="1">NETWORKDAYS.INTL(tblLeave[[#This Row],[Date de début]],tblLeave[[#This Row],[Date de fin]],11,tblCompanyHolidays[date])</f>
        <v>#NAME?</v>
      </c>
    </row>
    <row r="40" spans="2:6" ht="18.75" customHeight="1">
      <c r="B40" s="64" t="s">
        <v>50</v>
      </c>
      <c r="C40" s="65">
        <v>42674</v>
      </c>
      <c r="D40" s="65">
        <v>42674</v>
      </c>
      <c r="E40" s="64" t="s">
        <v>53</v>
      </c>
      <c r="F40" s="61" t="e">
        <f ca="1">NETWORKDAYS.INTL(tblLeave[[#This Row],[Date de début]],tblLeave[[#This Row],[Date de fin]],11,tblCompanyHolidays[date])</f>
        <v>#NAME?</v>
      </c>
    </row>
    <row r="41" spans="2:6" ht="18.75" customHeight="1">
      <c r="B41" s="64" t="s">
        <v>52</v>
      </c>
      <c r="C41" s="74">
        <v>42674</v>
      </c>
      <c r="D41" s="74">
        <v>42674</v>
      </c>
      <c r="E41" s="64" t="s">
        <v>53</v>
      </c>
      <c r="F41" s="73" t="e">
        <f ca="1">NETWORKDAYS.INTL(tblLeave[[#This Row],[Date de début]],tblLeave[[#This Row],[Date de fin]],11,tblCompanyHolidays[date])</f>
        <v>#NAME?</v>
      </c>
    </row>
    <row r="42" spans="2:6" ht="18.75" customHeight="1">
      <c r="B42" s="52" t="s">
        <v>24</v>
      </c>
      <c r="C42" s="55">
        <v>42730</v>
      </c>
      <c r="D42" s="55">
        <v>42742</v>
      </c>
      <c r="E42" s="52" t="s">
        <v>53</v>
      </c>
      <c r="F42" s="63" t="e">
        <f ca="1">NETWORKDAYS.INTL(tblLeave[[#This Row],[Date de début]],tblLeave[[#This Row],[Date de fin]],11,tblCompanyHolidays[date])</f>
        <v>#NAME?</v>
      </c>
    </row>
    <row r="43" spans="2:6" ht="18.75" customHeight="1">
      <c r="B43" s="52" t="s">
        <v>23</v>
      </c>
      <c r="C43" s="55">
        <v>42783</v>
      </c>
      <c r="D43" s="55">
        <v>42783</v>
      </c>
      <c r="E43" s="52" t="s">
        <v>54</v>
      </c>
      <c r="F43" s="63" t="e">
        <f ca="1">NETWORKDAYS.INTL(tblLeave[[#This Row],[Date de début]],tblLeave[[#This Row],[Date de fin]],11,tblCompanyHolidays[date])</f>
        <v>#NAME?</v>
      </c>
    </row>
    <row r="44" spans="2:6" ht="18.75" customHeight="1">
      <c r="B44" s="52" t="s">
        <v>25</v>
      </c>
      <c r="C44" s="55">
        <v>42772</v>
      </c>
      <c r="D44" s="55">
        <v>42772</v>
      </c>
      <c r="E44" s="52" t="s">
        <v>53</v>
      </c>
      <c r="F44" s="63" t="e">
        <f ca="1">NETWORKDAYS.INTL(tblLeave[[#This Row],[Date de début]],tblLeave[[#This Row],[Date de fin]],11,tblCompanyHolidays[date])</f>
        <v>#NAME?</v>
      </c>
    </row>
    <row r="45" spans="2:6" ht="18.75" customHeight="1">
      <c r="B45" s="52" t="s">
        <v>82</v>
      </c>
      <c r="C45" s="55">
        <v>42730</v>
      </c>
      <c r="D45" s="55">
        <v>42742</v>
      </c>
      <c r="E45" s="52" t="s">
        <v>54</v>
      </c>
      <c r="F45" s="63" t="e">
        <f ca="1">NETWORKDAYS.INTL(tblLeave[[#This Row],[Date de début]],tblLeave[[#This Row],[Date de fin]],11,tblCompanyHolidays[date])</f>
        <v>#NAME?</v>
      </c>
    </row>
    <row r="46" spans="2:6" ht="18.75" customHeight="1">
      <c r="B46" s="52" t="s">
        <v>82</v>
      </c>
      <c r="C46" s="55">
        <v>42758</v>
      </c>
      <c r="D46" s="55">
        <v>42763</v>
      </c>
      <c r="E46" s="52" t="s">
        <v>53</v>
      </c>
      <c r="F46" s="63" t="e">
        <f ca="1">NETWORKDAYS.INTL(tblLeave[[#This Row],[Date de début]],tblLeave[[#This Row],[Date de fin]],11,tblCompanyHolidays[date])</f>
        <v>#NAME?</v>
      </c>
    </row>
    <row r="47" spans="2:6" ht="18.75" customHeight="1">
      <c r="B47" s="52" t="s">
        <v>31</v>
      </c>
      <c r="C47" s="55">
        <v>42730</v>
      </c>
      <c r="D47" s="55">
        <v>42737</v>
      </c>
      <c r="E47" s="52" t="s">
        <v>53</v>
      </c>
      <c r="F47" s="63" t="e">
        <f ca="1">NETWORKDAYS.INTL(tblLeave[[#This Row],[Date de début]],tblLeave[[#This Row],[Date de fin]],11,tblCompanyHolidays[date])</f>
        <v>#NAME?</v>
      </c>
    </row>
    <row r="48" spans="2:6" ht="18.75" customHeight="1">
      <c r="B48" s="52" t="s">
        <v>32</v>
      </c>
      <c r="C48" s="55">
        <v>42780</v>
      </c>
      <c r="D48" s="55">
        <v>42780</v>
      </c>
      <c r="E48" s="52" t="s">
        <v>56</v>
      </c>
      <c r="F48" s="63" t="e">
        <f ca="1">NETWORKDAYS.INTL(tblLeave[[#This Row],[Date de début]],tblLeave[[#This Row],[Date de fin]],11,tblCompanyHolidays[date])</f>
        <v>#NAME?</v>
      </c>
    </row>
    <row r="49" spans="2:6" ht="18.75" customHeight="1">
      <c r="B49" s="52" t="s">
        <v>32</v>
      </c>
      <c r="C49" s="55">
        <v>42786</v>
      </c>
      <c r="D49" s="55">
        <v>42791</v>
      </c>
      <c r="E49" s="52" t="s">
        <v>53</v>
      </c>
      <c r="F49" s="63" t="e">
        <f ca="1">NETWORKDAYS.INTL(tblLeave[[#This Row],[Date de début]],tblLeave[[#This Row],[Date de fin]],11,tblCompanyHolidays[date])</f>
        <v>#NAME?</v>
      </c>
    </row>
    <row r="50" spans="2:6" ht="18.75" customHeight="1">
      <c r="B50" s="52" t="s">
        <v>33</v>
      </c>
      <c r="C50" s="55">
        <v>42730</v>
      </c>
      <c r="D50" s="55">
        <v>42742</v>
      </c>
      <c r="E50" s="52" t="s">
        <v>53</v>
      </c>
      <c r="F50" s="63" t="e">
        <f ca="1">NETWORKDAYS.INTL(tblLeave[[#This Row],[Date de début]],tblLeave[[#This Row],[Date de fin]],11,tblCompanyHolidays[date])</f>
        <v>#NAME?</v>
      </c>
    </row>
    <row r="51" spans="2:6" ht="18.75" customHeight="1">
      <c r="B51" s="52" t="s">
        <v>33</v>
      </c>
      <c r="C51" s="55">
        <v>42765</v>
      </c>
      <c r="D51" s="55">
        <v>42765</v>
      </c>
      <c r="E51" s="52" t="s">
        <v>53</v>
      </c>
      <c r="F51" s="63" t="e">
        <f ca="1">NETWORKDAYS.INTL(tblLeave[[#This Row],[Date de début]],tblLeave[[#This Row],[Date de fin]],11,tblCompanyHolidays[date])</f>
        <v>#NAME?</v>
      </c>
    </row>
    <row r="52" spans="2:6" ht="18.75" customHeight="1">
      <c r="B52" s="52" t="s">
        <v>34</v>
      </c>
      <c r="C52" s="55">
        <v>42733</v>
      </c>
      <c r="D52" s="55">
        <v>42738</v>
      </c>
      <c r="E52" s="52" t="s">
        <v>53</v>
      </c>
      <c r="F52" s="63" t="e">
        <f ca="1">NETWORKDAYS.INTL(tblLeave[[#This Row],[Date de début]],tblLeave[[#This Row],[Date de fin]],11,tblCompanyHolidays[date])</f>
        <v>#NAME?</v>
      </c>
    </row>
    <row r="53" spans="2:6" ht="18.75" customHeight="1">
      <c r="B53" s="52" t="s">
        <v>41</v>
      </c>
      <c r="C53" s="55">
        <v>42730</v>
      </c>
      <c r="D53" s="55">
        <v>42737</v>
      </c>
      <c r="E53" s="52" t="s">
        <v>53</v>
      </c>
      <c r="F53" s="63" t="e">
        <f ca="1">NETWORKDAYS.INTL(tblLeave[[#This Row],[Date de début]],tblLeave[[#This Row],[Date de fin]],11,tblCompanyHolidays[date])</f>
        <v>#NAME?</v>
      </c>
    </row>
    <row r="54" spans="2:6" ht="18.75" customHeight="1">
      <c r="B54" s="52" t="s">
        <v>41</v>
      </c>
      <c r="C54" s="55">
        <v>42765</v>
      </c>
      <c r="D54" s="55">
        <v>42770</v>
      </c>
      <c r="E54" s="52" t="s">
        <v>53</v>
      </c>
      <c r="F54" s="63" t="e">
        <f ca="1">NETWORKDAYS.INTL(tblLeave[[#This Row],[Date de début]],tblLeave[[#This Row],[Date de fin]],11,tblCompanyHolidays[date])</f>
        <v>#NAME?</v>
      </c>
    </row>
    <row r="55" spans="2:6" ht="18.75" customHeight="1">
      <c r="B55" s="52" t="s">
        <v>41</v>
      </c>
      <c r="C55" s="55">
        <v>42797</v>
      </c>
      <c r="D55" s="55">
        <v>42798</v>
      </c>
      <c r="E55" s="52" t="s">
        <v>53</v>
      </c>
      <c r="F55" s="63" t="e">
        <f ca="1">NETWORKDAYS.INTL(tblLeave[[#This Row],[Date de début]],tblLeave[[#This Row],[Date de fin]],11,tblCompanyHolidays[date])</f>
        <v>#NAME?</v>
      </c>
    </row>
    <row r="56" spans="2:6" ht="18.75" customHeight="1">
      <c r="B56" s="52" t="s">
        <v>42</v>
      </c>
      <c r="C56" s="55">
        <v>42730</v>
      </c>
      <c r="D56" s="55">
        <v>42737</v>
      </c>
      <c r="E56" s="52" t="s">
        <v>53</v>
      </c>
      <c r="F56" s="63" t="e">
        <f ca="1">NETWORKDAYS.INTL(tblLeave[[#This Row],[Date de début]],tblLeave[[#This Row],[Date de fin]],11,tblCompanyHolidays[date])</f>
        <v>#NAME?</v>
      </c>
    </row>
    <row r="57" spans="2:6" ht="18.75" customHeight="1">
      <c r="B57" s="52" t="s">
        <v>42</v>
      </c>
      <c r="C57" s="55">
        <v>42747</v>
      </c>
      <c r="D57" s="55">
        <v>42749</v>
      </c>
      <c r="E57" s="52" t="s">
        <v>53</v>
      </c>
      <c r="F57" s="63" t="e">
        <f ca="1">NETWORKDAYS.INTL(tblLeave[[#This Row],[Date de début]],tblLeave[[#This Row],[Date de fin]],11,tblCompanyHolidays[date])</f>
        <v>#NAME?</v>
      </c>
    </row>
    <row r="58" spans="2:6" ht="18.75" customHeight="1">
      <c r="B58" s="52" t="s">
        <v>46</v>
      </c>
      <c r="C58" s="55">
        <v>42737</v>
      </c>
      <c r="D58" s="55">
        <v>42747</v>
      </c>
      <c r="E58" s="52" t="s">
        <v>1</v>
      </c>
      <c r="F58" s="63" t="e">
        <f ca="1">NETWORKDAYS.INTL(tblLeave[[#This Row],[Date de début]],tblLeave[[#This Row],[Date de fin]],11,tblCompanyHolidays[date])</f>
        <v>#NAME?</v>
      </c>
    </row>
    <row r="59" spans="2:6" ht="18.75" customHeight="1">
      <c r="B59" s="52" t="s">
        <v>46</v>
      </c>
      <c r="C59" s="55">
        <v>42748</v>
      </c>
      <c r="D59" s="55">
        <v>42749</v>
      </c>
      <c r="E59" s="52" t="s">
        <v>53</v>
      </c>
      <c r="F59" s="63" t="e">
        <f ca="1">NETWORKDAYS.INTL(tblLeave[[#This Row],[Date de début]],tblLeave[[#This Row],[Date de fin]],11,tblCompanyHolidays[date])</f>
        <v>#NAME?</v>
      </c>
    </row>
    <row r="60" spans="2:6" ht="18.75" customHeight="1">
      <c r="B60" s="52" t="s">
        <v>50</v>
      </c>
      <c r="C60" s="55">
        <v>42737</v>
      </c>
      <c r="D60" s="55">
        <v>42742</v>
      </c>
      <c r="E60" s="52" t="s">
        <v>53</v>
      </c>
      <c r="F60" s="63" t="e">
        <f ca="1">NETWORKDAYS.INTL(tblLeave[[#This Row],[Date de début]],tblLeave[[#This Row],[Date de fin]],11,tblCompanyHolidays[date])</f>
        <v>#NAME?</v>
      </c>
    </row>
    <row r="61" spans="2:6" ht="18.75" customHeight="1">
      <c r="B61" s="52" t="s">
        <v>52</v>
      </c>
      <c r="C61" s="55">
        <v>42688</v>
      </c>
      <c r="D61" s="55">
        <v>42763</v>
      </c>
      <c r="E61" s="52" t="s">
        <v>56</v>
      </c>
      <c r="F61" s="63" t="e">
        <f ca="1">NETWORKDAYS.INTL(tblLeave[[#This Row],[Date de début]],tblLeave[[#This Row],[Date de fin]],11,tblCompanyHolidays[date])</f>
        <v>#NAME?</v>
      </c>
    </row>
    <row r="62" spans="2:6" ht="18.75" customHeight="1">
      <c r="B62" s="52" t="s">
        <v>23</v>
      </c>
      <c r="C62" s="55">
        <v>42807</v>
      </c>
      <c r="D62" s="55">
        <v>42993</v>
      </c>
      <c r="E62" s="52" t="s">
        <v>56</v>
      </c>
      <c r="F62" s="63" t="e">
        <f ca="1">NETWORKDAYS.INTL(tblLeave[[#This Row],[Date de début]],tblLeave[[#This Row],[Date de fin]],11,tblCompanyHolidays[date])</f>
        <v>#NAME?</v>
      </c>
    </row>
    <row r="63" spans="2:6" ht="18.75" customHeight="1">
      <c r="B63" s="52" t="s">
        <v>82</v>
      </c>
      <c r="C63" s="55">
        <v>42807</v>
      </c>
      <c r="D63" s="55">
        <v>42812</v>
      </c>
      <c r="E63" s="52" t="s">
        <v>53</v>
      </c>
      <c r="F63" s="63" t="e">
        <f ca="1">NETWORKDAYS.INTL(tblLeave[[#This Row],[Date de début]],tblLeave[[#This Row],[Date de fin]],11,tblCompanyHolidays[date])</f>
        <v>#NAME?</v>
      </c>
    </row>
    <row r="64" spans="2:6" ht="18.75" customHeight="1">
      <c r="B64" s="52" t="s">
        <v>30</v>
      </c>
      <c r="C64" s="55">
        <v>42800</v>
      </c>
      <c r="D64" s="55">
        <v>42805</v>
      </c>
      <c r="E64" s="52" t="s">
        <v>53</v>
      </c>
      <c r="F64" s="63" t="e">
        <f ca="1">NETWORKDAYS.INTL(tblLeave[[#This Row],[Date de début]],tblLeave[[#This Row],[Date de fin]],11,tblCompanyHolidays[date])</f>
        <v>#NAME?</v>
      </c>
    </row>
    <row r="65" spans="2:6" ht="18.75" customHeight="1">
      <c r="B65" s="64" t="s">
        <v>31</v>
      </c>
      <c r="C65" s="65">
        <v>42808</v>
      </c>
      <c r="D65" s="65">
        <v>42826</v>
      </c>
      <c r="E65" s="64" t="s">
        <v>56</v>
      </c>
      <c r="F65" s="61" t="e">
        <f ca="1">NETWORKDAYS.INTL(tblLeave[[#This Row],[Date de début]],tblLeave[[#This Row],[Date de fin]],11,tblCompanyHolidays[date])</f>
        <v>#NAME?</v>
      </c>
    </row>
    <row r="66" spans="2:6" ht="18.75" customHeight="1">
      <c r="B66" s="64" t="s">
        <v>31</v>
      </c>
      <c r="C66" s="65">
        <v>42846</v>
      </c>
      <c r="D66" s="65">
        <v>42986</v>
      </c>
      <c r="E66" s="64" t="s">
        <v>56</v>
      </c>
      <c r="F66" s="61" t="e">
        <f ca="1">NETWORKDAYS.INTL(tblLeave[[#This Row],[Date de début]],tblLeave[[#This Row],[Date de fin]],11,tblCompanyHolidays[date])</f>
        <v>#NAME?</v>
      </c>
    </row>
    <row r="67" spans="2:6" ht="18.75" customHeight="1">
      <c r="B67" s="64" t="s">
        <v>34</v>
      </c>
      <c r="C67" s="65">
        <v>42807</v>
      </c>
      <c r="D67" s="65">
        <v>42812</v>
      </c>
      <c r="E67" s="64" t="s">
        <v>53</v>
      </c>
      <c r="F67" s="61" t="e">
        <f ca="1">NETWORKDAYS.INTL(tblLeave[[#This Row],[Date de début]],tblLeave[[#This Row],[Date de fin]],11,tblCompanyHolidays[date])</f>
        <v>#NAME?</v>
      </c>
    </row>
    <row r="68" spans="2:6" ht="18.75" customHeight="1">
      <c r="B68" s="64" t="s">
        <v>35</v>
      </c>
      <c r="C68" s="65">
        <v>42807</v>
      </c>
      <c r="D68" s="65">
        <v>42812</v>
      </c>
      <c r="E68" s="64" t="s">
        <v>53</v>
      </c>
      <c r="F68" s="61" t="e">
        <f ca="1">NETWORKDAYS.INTL(tblLeave[[#This Row],[Date de début]],tblLeave[[#This Row],[Date de fin]],11,tblCompanyHolidays[date])</f>
        <v>#NAME?</v>
      </c>
    </row>
    <row r="69" spans="2:6" ht="18.75" customHeight="1">
      <c r="B69" s="64" t="s">
        <v>37</v>
      </c>
      <c r="C69" s="65">
        <v>42835</v>
      </c>
      <c r="D69" s="65">
        <v>42840</v>
      </c>
      <c r="E69" s="64" t="s">
        <v>53</v>
      </c>
      <c r="F69" s="61" t="e">
        <f ca="1">NETWORKDAYS.INTL(tblLeave[[#This Row],[Date de début]],tblLeave[[#This Row],[Date de fin]],11,tblCompanyHolidays[date])</f>
        <v>#NAME?</v>
      </c>
    </row>
    <row r="70" spans="2:6" ht="18.75" customHeight="1">
      <c r="B70" s="64" t="s">
        <v>39</v>
      </c>
      <c r="C70" s="65">
        <v>42828</v>
      </c>
      <c r="D70" s="65">
        <v>42840</v>
      </c>
      <c r="E70" s="64" t="s">
        <v>53</v>
      </c>
      <c r="F70" s="61" t="e">
        <f ca="1">NETWORKDAYS.INTL(tblLeave[[#This Row],[Date de début]],tblLeave[[#This Row],[Date de fin]],11,tblCompanyHolidays[date])</f>
        <v>#NAME?</v>
      </c>
    </row>
    <row r="71" spans="2:6" ht="18.75" customHeight="1">
      <c r="B71" s="64" t="s">
        <v>40</v>
      </c>
      <c r="C71" s="65">
        <v>42807</v>
      </c>
      <c r="D71" s="65">
        <v>42812</v>
      </c>
      <c r="E71" s="64" t="s">
        <v>53</v>
      </c>
      <c r="F71" s="61" t="e">
        <f ca="1">NETWORKDAYS.INTL(tblLeave[[#This Row],[Date de début]],tblLeave[[#This Row],[Date de fin]],11,tblCompanyHolidays[date])</f>
        <v>#NAME?</v>
      </c>
    </row>
    <row r="72" spans="2:6" ht="18.75" customHeight="1">
      <c r="B72" s="64" t="s">
        <v>41</v>
      </c>
      <c r="C72" s="65">
        <v>42800</v>
      </c>
      <c r="D72" s="65">
        <v>42805</v>
      </c>
      <c r="E72" s="64" t="s">
        <v>53</v>
      </c>
      <c r="F72" s="61" t="e">
        <f ca="1">NETWORKDAYS.INTL(tblLeave[[#This Row],[Date de début]],tblLeave[[#This Row],[Date de fin]],11,tblCompanyHolidays[date])</f>
        <v>#NAME?</v>
      </c>
    </row>
    <row r="73" spans="2:6" ht="18.75" customHeight="1">
      <c r="B73" s="64" t="s">
        <v>41</v>
      </c>
      <c r="C73" s="65">
        <v>42843</v>
      </c>
      <c r="D73" s="65">
        <v>42847</v>
      </c>
      <c r="E73" s="64" t="s">
        <v>53</v>
      </c>
      <c r="F73" s="61" t="e">
        <f ca="1">NETWORKDAYS.INTL(tblLeave[[#This Row],[Date de début]],tblLeave[[#This Row],[Date de fin]],11,tblCompanyHolidays[date])</f>
        <v>#NAME?</v>
      </c>
    </row>
    <row r="74" spans="2:6" ht="18.75" customHeight="1">
      <c r="B74" s="64" t="s">
        <v>42</v>
      </c>
      <c r="C74" s="65">
        <v>42843</v>
      </c>
      <c r="D74" s="65">
        <v>42847</v>
      </c>
      <c r="E74" s="64" t="s">
        <v>53</v>
      </c>
      <c r="F74" s="61" t="e">
        <f ca="1">NETWORKDAYS.INTL(tblLeave[[#This Row],[Date de début]],tblLeave[[#This Row],[Date de fin]],11,tblCompanyHolidays[date])</f>
        <v>#NAME?</v>
      </c>
    </row>
    <row r="75" spans="2:6" ht="18.75" customHeight="1">
      <c r="B75" s="64" t="s">
        <v>43</v>
      </c>
      <c r="C75" s="65">
        <v>42835</v>
      </c>
      <c r="D75" s="65">
        <v>42840</v>
      </c>
      <c r="E75" s="64" t="s">
        <v>53</v>
      </c>
      <c r="F75" s="61" t="e">
        <f ca="1">NETWORKDAYS.INTL(tblLeave[[#This Row],[Date de début]],tblLeave[[#This Row],[Date de fin]],11,tblCompanyHolidays[date])</f>
        <v>#NAME?</v>
      </c>
    </row>
    <row r="76" spans="2:6" ht="18.75" customHeight="1">
      <c r="B76" s="64" t="s">
        <v>44</v>
      </c>
      <c r="C76" s="65">
        <v>42835</v>
      </c>
      <c r="D76" s="65">
        <v>42847</v>
      </c>
      <c r="E76" s="64" t="s">
        <v>53</v>
      </c>
      <c r="F76" s="61" t="e">
        <f ca="1">NETWORKDAYS.INTL(tblLeave[[#This Row],[Date de début]],tblLeave[[#This Row],[Date de fin]],11,tblCompanyHolidays[date])</f>
        <v>#NAME?</v>
      </c>
    </row>
    <row r="77" spans="2:6" ht="18.75" customHeight="1">
      <c r="B77" s="64" t="s">
        <v>48</v>
      </c>
      <c r="C77" s="65">
        <v>42843</v>
      </c>
      <c r="D77" s="65">
        <v>42847</v>
      </c>
      <c r="E77" s="64" t="s">
        <v>53</v>
      </c>
      <c r="F77" s="61" t="e">
        <f ca="1">NETWORKDAYS.INTL(tblLeave[[#This Row],[Date de début]],tblLeave[[#This Row],[Date de fin]],11,tblCompanyHolidays[date])</f>
        <v>#NAME?</v>
      </c>
    </row>
    <row r="78" spans="2:6" ht="18.75" customHeight="1">
      <c r="B78" s="64" t="s">
        <v>52</v>
      </c>
      <c r="C78" s="65">
        <v>42843</v>
      </c>
      <c r="D78" s="65">
        <v>42847</v>
      </c>
      <c r="E78" s="64" t="s">
        <v>53</v>
      </c>
      <c r="F78" s="61" t="e">
        <f ca="1">NETWORKDAYS.INTL(tblLeave[[#This Row],[Date de début]],tblLeave[[#This Row],[Date de fin]],11,tblCompanyHolidays[date])</f>
        <v>#NAME?</v>
      </c>
    </row>
    <row r="79" spans="2:6" ht="18.75" customHeight="1">
      <c r="B79" s="64" t="s">
        <v>21</v>
      </c>
      <c r="C79" s="65">
        <v>42872</v>
      </c>
      <c r="D79" s="65">
        <v>42875</v>
      </c>
      <c r="E79" s="64" t="s">
        <v>55</v>
      </c>
      <c r="F79" s="61" t="e">
        <f ca="1">NETWORKDAYS.INTL(tblLeave[[#This Row],[Date de début]],tblLeave[[#This Row],[Date de fin]],11,tblCompanyHolidays[date])</f>
        <v>#NAME?</v>
      </c>
    </row>
    <row r="80" spans="2:6" ht="18.75" customHeight="1">
      <c r="B80" s="64" t="s">
        <v>22</v>
      </c>
      <c r="C80" s="65">
        <v>42856</v>
      </c>
      <c r="D80" s="65">
        <v>42868</v>
      </c>
      <c r="E80" s="64" t="s">
        <v>53</v>
      </c>
      <c r="F80" s="61" t="e">
        <f ca="1">NETWORKDAYS.INTL(tblLeave[[#This Row],[Date de début]],tblLeave[[#This Row],[Date de fin]],11,tblCompanyHolidays[date])</f>
        <v>#NAME?</v>
      </c>
    </row>
    <row r="81" spans="2:6" ht="18.75" customHeight="1">
      <c r="B81" s="58" t="s">
        <v>22</v>
      </c>
      <c r="C81" s="65">
        <v>42874</v>
      </c>
      <c r="D81" s="65">
        <v>42874</v>
      </c>
      <c r="E81" s="58" t="s">
        <v>54</v>
      </c>
      <c r="F81" s="61" t="e">
        <f ca="1">NETWORKDAYS.INTL(tblLeave[[#This Row],[Date de début]],tblLeave[[#This Row],[Date de fin]],11,tblCompanyHolidays[date])</f>
        <v>#NAME?</v>
      </c>
    </row>
    <row r="82" spans="2:6" ht="18.75" customHeight="1">
      <c r="B82" s="58" t="s">
        <v>22</v>
      </c>
      <c r="C82" s="65">
        <v>42881</v>
      </c>
      <c r="D82" s="65">
        <v>42881</v>
      </c>
      <c r="E82" s="58" t="s">
        <v>54</v>
      </c>
      <c r="F82" s="61" t="e">
        <f ca="1">NETWORKDAYS.INTL(tblLeave[[#This Row],[Date de début]],tblLeave[[#This Row],[Date de fin]],11,tblCompanyHolidays[date])</f>
        <v>#NAME?</v>
      </c>
    </row>
    <row r="83" spans="2:6" ht="18.75" customHeight="1">
      <c r="B83" s="58" t="s">
        <v>25</v>
      </c>
      <c r="C83" s="65">
        <v>42860</v>
      </c>
      <c r="D83" s="65">
        <v>42860</v>
      </c>
      <c r="E83" s="58" t="s">
        <v>54</v>
      </c>
      <c r="F83" s="61" t="e">
        <f ca="1">NETWORKDAYS.INTL(tblLeave[[#This Row],[Date de début]],tblLeave[[#This Row],[Date de fin]],11,tblCompanyHolidays[date])</f>
        <v>#NAME?</v>
      </c>
    </row>
    <row r="84" spans="2:6" ht="18.75" customHeight="1">
      <c r="B84" s="58" t="s">
        <v>82</v>
      </c>
      <c r="C84" s="65">
        <v>42905</v>
      </c>
      <c r="D84" s="65">
        <v>42910</v>
      </c>
      <c r="E84" s="58" t="s">
        <v>53</v>
      </c>
      <c r="F84" s="61" t="e">
        <f ca="1">NETWORKDAYS.INTL(tblLeave[[#This Row],[Date de début]],tblLeave[[#This Row],[Date de fin]],11,tblCompanyHolidays[date])</f>
        <v>#NAME?</v>
      </c>
    </row>
    <row r="85" spans="2:6" ht="18.75" customHeight="1">
      <c r="B85" s="58" t="s">
        <v>28</v>
      </c>
      <c r="C85" s="65">
        <v>42872</v>
      </c>
      <c r="D85" s="65">
        <v>42873</v>
      </c>
      <c r="E85" s="58" t="s">
        <v>53</v>
      </c>
      <c r="F85" s="61" t="e">
        <f ca="1">NETWORKDAYS.INTL(tblLeave[[#This Row],[Date de début]],tblLeave[[#This Row],[Date de fin]],11,tblCompanyHolidays[date])</f>
        <v>#NAME?</v>
      </c>
    </row>
    <row r="86" spans="2:6" ht="18.75" customHeight="1">
      <c r="B86" s="58" t="s">
        <v>29</v>
      </c>
      <c r="C86" s="65">
        <v>42898</v>
      </c>
      <c r="D86" s="65">
        <v>42903</v>
      </c>
      <c r="E86" s="58" t="s">
        <v>53</v>
      </c>
      <c r="F86" s="61" t="e">
        <f ca="1">NETWORKDAYS.INTL(tblLeave[[#This Row],[Date de début]],tblLeave[[#This Row],[Date de fin]],11,tblCompanyHolidays[date])</f>
        <v>#NAME?</v>
      </c>
    </row>
    <row r="87" spans="2:6" ht="18.75" customHeight="1">
      <c r="B87" s="58" t="s">
        <v>32</v>
      </c>
      <c r="C87" s="65">
        <v>42884</v>
      </c>
      <c r="D87" s="65">
        <v>42889</v>
      </c>
      <c r="E87" s="58" t="s">
        <v>55</v>
      </c>
      <c r="F87" s="61" t="e">
        <f ca="1">NETWORKDAYS.INTL(tblLeave[[#This Row],[Date de début]],tblLeave[[#This Row],[Date de fin]],11,tblCompanyHolidays[date])</f>
        <v>#NAME?</v>
      </c>
    </row>
    <row r="88" spans="2:6" ht="18.75" customHeight="1">
      <c r="B88" s="58" t="s">
        <v>33</v>
      </c>
      <c r="C88" s="65">
        <v>42881</v>
      </c>
      <c r="D88" s="65">
        <v>42881</v>
      </c>
      <c r="E88" s="58" t="s">
        <v>54</v>
      </c>
      <c r="F88" s="61" t="e">
        <f ca="1">NETWORKDAYS.INTL(tblLeave[[#This Row],[Date de début]],tblLeave[[#This Row],[Date de fin]],11,tblCompanyHolidays[date])</f>
        <v>#NAME?</v>
      </c>
    </row>
    <row r="89" spans="2:6" ht="18.75" customHeight="1">
      <c r="B89" s="58" t="s">
        <v>38</v>
      </c>
      <c r="C89" s="65">
        <v>42864</v>
      </c>
      <c r="D89" s="65">
        <v>42868</v>
      </c>
      <c r="E89" s="58" t="s">
        <v>53</v>
      </c>
      <c r="F89" s="61" t="e">
        <f ca="1">NETWORKDAYS.INTL(tblLeave[[#This Row],[Date de début]],tblLeave[[#This Row],[Date de fin]],11,tblCompanyHolidays[date])</f>
        <v>#NAME?</v>
      </c>
    </row>
    <row r="90" spans="2:6" ht="18.75" customHeight="1">
      <c r="B90" s="58" t="s">
        <v>39</v>
      </c>
      <c r="C90" s="65">
        <v>42881</v>
      </c>
      <c r="D90" s="65">
        <v>42881</v>
      </c>
      <c r="E90" s="58" t="s">
        <v>54</v>
      </c>
      <c r="F90" s="61" t="e">
        <f ca="1">NETWORKDAYS.INTL(tblLeave[[#This Row],[Date de début]],tblLeave[[#This Row],[Date de fin]],11,tblCompanyHolidays[date])</f>
        <v>#NAME?</v>
      </c>
    </row>
    <row r="91" spans="2:6" ht="18.75" customHeight="1">
      <c r="B91" s="58" t="s">
        <v>41</v>
      </c>
      <c r="C91" s="65">
        <v>42881</v>
      </c>
      <c r="D91" s="65">
        <v>42884</v>
      </c>
      <c r="E91" s="58" t="s">
        <v>53</v>
      </c>
      <c r="F91" s="61" t="e">
        <f ca="1">NETWORKDAYS.INTL(tblLeave[[#This Row],[Date de début]],tblLeave[[#This Row],[Date de fin]],11,tblCompanyHolidays[date])</f>
        <v>#NAME?</v>
      </c>
    </row>
    <row r="92" spans="2:6" ht="18.75" customHeight="1">
      <c r="B92" s="58" t="s">
        <v>42</v>
      </c>
      <c r="C92" s="65">
        <v>42881</v>
      </c>
      <c r="D92" s="65">
        <v>42881</v>
      </c>
      <c r="E92" s="58" t="s">
        <v>54</v>
      </c>
      <c r="F92" s="61" t="e">
        <f ca="1">NETWORKDAYS.INTL(tblLeave[[#This Row],[Date de début]],tblLeave[[#This Row],[Date de fin]],11,tblCompanyHolidays[date])</f>
        <v>#NAME?</v>
      </c>
    </row>
    <row r="93" spans="2:6" ht="18.75" customHeight="1">
      <c r="B93" s="58" t="s">
        <v>45</v>
      </c>
      <c r="C93" s="65">
        <v>42870</v>
      </c>
      <c r="D93" s="65">
        <v>42875</v>
      </c>
      <c r="E93" s="58" t="s">
        <v>53</v>
      </c>
      <c r="F93" s="61" t="e">
        <f ca="1">NETWORKDAYS.INTL(tblLeave[[#This Row],[Date de début]],tblLeave[[#This Row],[Date de fin]],11,tblCompanyHolidays[date])</f>
        <v>#NAME?</v>
      </c>
    </row>
    <row r="94" spans="2:6" ht="18.75" customHeight="1">
      <c r="B94" s="58" t="s">
        <v>46</v>
      </c>
      <c r="C94" s="65">
        <v>42881</v>
      </c>
      <c r="D94" s="65">
        <v>42881</v>
      </c>
      <c r="E94" s="58" t="s">
        <v>54</v>
      </c>
      <c r="F94" s="61" t="e">
        <f ca="1">NETWORKDAYS.INTL(tblLeave[[#This Row],[Date de début]],tblLeave[[#This Row],[Date de fin]],11,tblCompanyHolidays[date])</f>
        <v>#NAME?</v>
      </c>
    </row>
    <row r="95" spans="2:6" ht="18.75" customHeight="1">
      <c r="B95" s="58" t="s">
        <v>48</v>
      </c>
      <c r="C95" s="65">
        <v>42877</v>
      </c>
      <c r="D95" s="65">
        <v>42882</v>
      </c>
      <c r="E95" s="58" t="s">
        <v>53</v>
      </c>
      <c r="F95" s="61" t="e">
        <f ca="1">NETWORKDAYS.INTL(tblLeave[[#This Row],[Date de début]],tblLeave[[#This Row],[Date de fin]],11,tblCompanyHolidays[date])</f>
        <v>#NAME?</v>
      </c>
    </row>
    <row r="96" spans="2:6" ht="18.75" customHeight="1">
      <c r="B96" s="58" t="s">
        <v>50</v>
      </c>
      <c r="C96" s="65">
        <v>42884</v>
      </c>
      <c r="D96" s="65">
        <v>42889</v>
      </c>
      <c r="E96" s="58" t="s">
        <v>53</v>
      </c>
      <c r="F96" s="61" t="e">
        <f ca="1">NETWORKDAYS.INTL(tblLeave[[#This Row],[Date de début]],tblLeave[[#This Row],[Date de fin]],11,tblCompanyHolidays[date])</f>
        <v>#NAME?</v>
      </c>
    </row>
    <row r="97" spans="2:6" ht="18.75" customHeight="1">
      <c r="B97" s="58" t="s">
        <v>21</v>
      </c>
      <c r="C97" s="65">
        <v>42947</v>
      </c>
      <c r="D97" s="65">
        <v>42952</v>
      </c>
      <c r="E97" s="58" t="s">
        <v>53</v>
      </c>
      <c r="F97" s="61" t="e">
        <f ca="1">NETWORKDAYS.INTL(tblLeave[[#This Row],[Date de début]],tblLeave[[#This Row],[Date de fin]],11,tblCompanyHolidays[date])</f>
        <v>#NAME?</v>
      </c>
    </row>
    <row r="98" spans="2:6" ht="18.75" customHeight="1">
      <c r="B98" s="58" t="s">
        <v>22</v>
      </c>
      <c r="C98" s="65">
        <v>42947</v>
      </c>
      <c r="D98" s="65">
        <v>42966</v>
      </c>
      <c r="E98" s="58" t="s">
        <v>53</v>
      </c>
      <c r="F98" s="61" t="e">
        <f ca="1">NETWORKDAYS.INTL(tblLeave[[#This Row],[Date de début]],tblLeave[[#This Row],[Date de fin]],11,tblCompanyHolidays[date])</f>
        <v>#NAME?</v>
      </c>
    </row>
    <row r="99" spans="2:6" ht="18.75" customHeight="1">
      <c r="B99" s="58" t="s">
        <v>24</v>
      </c>
      <c r="C99" s="65">
        <v>42954</v>
      </c>
      <c r="D99" s="65">
        <v>42973</v>
      </c>
      <c r="E99" s="58" t="s">
        <v>53</v>
      </c>
      <c r="F99" s="61" t="e">
        <f ca="1">NETWORKDAYS.INTL(tblLeave[[#This Row],[Date de début]],tblLeave[[#This Row],[Date de fin]],11,tblCompanyHolidays[date])</f>
        <v>#NAME?</v>
      </c>
    </row>
    <row r="100" spans="2:6" ht="18.75" customHeight="1">
      <c r="B100" s="58" t="s">
        <v>25</v>
      </c>
      <c r="C100" s="65">
        <v>42961</v>
      </c>
      <c r="D100" s="65">
        <v>42973</v>
      </c>
      <c r="E100" s="58" t="s">
        <v>53</v>
      </c>
      <c r="F100" s="61" t="e">
        <f ca="1">NETWORKDAYS.INTL(tblLeave[[#This Row],[Date de début]],tblLeave[[#This Row],[Date de fin]],11,tblCompanyHolidays[date])</f>
        <v>#NAME?</v>
      </c>
    </row>
    <row r="101" spans="2:6" ht="18.75" customHeight="1">
      <c r="B101" s="58" t="s">
        <v>82</v>
      </c>
      <c r="C101" s="65">
        <v>42954</v>
      </c>
      <c r="D101" s="65">
        <v>42973</v>
      </c>
      <c r="E101" s="58" t="s">
        <v>53</v>
      </c>
      <c r="F101" s="61" t="e">
        <f ca="1">NETWORKDAYS.INTL(tblLeave[[#This Row],[Date de début]],tblLeave[[#This Row],[Date de fin]],11,tblCompanyHolidays[date])</f>
        <v>#NAME?</v>
      </c>
    </row>
    <row r="102" spans="2:6" ht="18.75" customHeight="1">
      <c r="B102" s="58" t="s">
        <v>28</v>
      </c>
      <c r="C102" s="65">
        <v>42954</v>
      </c>
      <c r="D102" s="65">
        <v>42973</v>
      </c>
      <c r="E102" s="58" t="s">
        <v>53</v>
      </c>
      <c r="F102" s="61" t="e">
        <f ca="1">NETWORKDAYS.INTL(tblLeave[[#This Row],[Date de début]],tblLeave[[#This Row],[Date de fin]],11,tblCompanyHolidays[date])</f>
        <v>#NAME?</v>
      </c>
    </row>
    <row r="103" spans="2:6" ht="18.75" customHeight="1">
      <c r="B103" s="58" t="s">
        <v>29</v>
      </c>
      <c r="C103" s="65">
        <v>42961</v>
      </c>
      <c r="D103" s="65">
        <v>42980</v>
      </c>
      <c r="E103" s="58" t="s">
        <v>53</v>
      </c>
      <c r="F103" s="61" t="e">
        <f ca="1">NETWORKDAYS.INTL(tblLeave[[#This Row],[Date de début]],tblLeave[[#This Row],[Date de fin]],11,tblCompanyHolidays[date])</f>
        <v>#NAME?</v>
      </c>
    </row>
    <row r="104" spans="2:6" ht="18.75" customHeight="1">
      <c r="B104" s="58" t="s">
        <v>30</v>
      </c>
      <c r="C104" s="65">
        <v>42947</v>
      </c>
      <c r="D104" s="65">
        <v>42966</v>
      </c>
      <c r="E104" s="58" t="s">
        <v>53</v>
      </c>
      <c r="F104" s="61" t="e">
        <f ca="1">NETWORKDAYS.INTL(tblLeave[[#This Row],[Date de début]],tblLeave[[#This Row],[Date de fin]],11,tblCompanyHolidays[date])</f>
        <v>#NAME?</v>
      </c>
    </row>
    <row r="105" spans="2:6" ht="18.75" customHeight="1">
      <c r="B105" s="58" t="s">
        <v>32</v>
      </c>
      <c r="C105" s="65">
        <v>42954</v>
      </c>
      <c r="D105" s="65">
        <v>42973</v>
      </c>
      <c r="E105" s="58" t="s">
        <v>53</v>
      </c>
      <c r="F105" s="61" t="e">
        <f ca="1">NETWORKDAYS.INTL(tblLeave[[#This Row],[Date de début]],tblLeave[[#This Row],[Date de fin]],11,tblCompanyHolidays[date])</f>
        <v>#NAME?</v>
      </c>
    </row>
    <row r="106" spans="2:6" ht="18.75" customHeight="1">
      <c r="B106" s="58" t="s">
        <v>33</v>
      </c>
      <c r="C106" s="65">
        <v>42947</v>
      </c>
      <c r="D106" s="65">
        <v>42966</v>
      </c>
      <c r="E106" s="58" t="s">
        <v>53</v>
      </c>
      <c r="F106" s="61" t="e">
        <f ca="1">NETWORKDAYS.INTL(tblLeave[[#This Row],[Date de début]],tblLeave[[#This Row],[Date de fin]],11,tblCompanyHolidays[date])</f>
        <v>#NAME?</v>
      </c>
    </row>
    <row r="107" spans="2:6" ht="18.75" customHeight="1">
      <c r="B107" s="58" t="s">
        <v>34</v>
      </c>
      <c r="C107" s="65">
        <v>42954</v>
      </c>
      <c r="D107" s="65">
        <v>42973</v>
      </c>
      <c r="E107" s="58" t="s">
        <v>53</v>
      </c>
      <c r="F107" s="61" t="e">
        <f ca="1">NETWORKDAYS.INTL(tblLeave[[#This Row],[Date de début]],tblLeave[[#This Row],[Date de fin]],11,tblCompanyHolidays[date])</f>
        <v>#NAME?</v>
      </c>
    </row>
    <row r="108" spans="2:6" ht="18.75" customHeight="1">
      <c r="B108" s="58" t="s">
        <v>35</v>
      </c>
      <c r="C108" s="65">
        <v>42951</v>
      </c>
      <c r="D108" s="65">
        <v>42952</v>
      </c>
      <c r="E108" s="58" t="s">
        <v>54</v>
      </c>
      <c r="F108" s="61" t="e">
        <f ca="1">NETWORKDAYS.INTL(tblLeave[[#This Row],[Date de début]],tblLeave[[#This Row],[Date de fin]],11,tblCompanyHolidays[date])</f>
        <v>#NAME?</v>
      </c>
    </row>
    <row r="109" spans="2:6" ht="18.75" customHeight="1">
      <c r="B109" s="58" t="s">
        <v>35</v>
      </c>
      <c r="C109" s="65">
        <v>42954</v>
      </c>
      <c r="D109" s="65">
        <v>42973</v>
      </c>
      <c r="E109" s="58" t="s">
        <v>53</v>
      </c>
      <c r="F109" s="61" t="e">
        <f ca="1">NETWORKDAYS.INTL(tblLeave[[#This Row],[Date de début]],tblLeave[[#This Row],[Date de fin]],11,tblCompanyHolidays[date])</f>
        <v>#NAME?</v>
      </c>
    </row>
    <row r="110" spans="2:6" ht="18.75" customHeight="1">
      <c r="B110" s="58" t="s">
        <v>37</v>
      </c>
      <c r="C110" s="65">
        <v>42947</v>
      </c>
      <c r="D110" s="65">
        <v>42966</v>
      </c>
      <c r="E110" s="58" t="s">
        <v>53</v>
      </c>
      <c r="F110" s="61" t="e">
        <f ca="1">NETWORKDAYS.INTL(tblLeave[[#This Row],[Date de début]],tblLeave[[#This Row],[Date de fin]],11,tblCompanyHolidays[date])</f>
        <v>#NAME?</v>
      </c>
    </row>
    <row r="111" spans="2:6" ht="18.75" customHeight="1">
      <c r="B111" s="58" t="s">
        <v>38</v>
      </c>
      <c r="C111" s="65">
        <v>42952</v>
      </c>
      <c r="D111" s="65">
        <v>42952</v>
      </c>
      <c r="E111" s="58" t="s">
        <v>54</v>
      </c>
      <c r="F111" s="61" t="e">
        <f ca="1">NETWORKDAYS.INTL(tblLeave[[#This Row],[Date de début]],tblLeave[[#This Row],[Date de fin]],11,tblCompanyHolidays[date])</f>
        <v>#NAME?</v>
      </c>
    </row>
    <row r="112" spans="2:6" ht="18.75" customHeight="1">
      <c r="B112" s="58" t="s">
        <v>39</v>
      </c>
      <c r="C112" s="65">
        <v>42968</v>
      </c>
      <c r="D112" s="65">
        <v>42987</v>
      </c>
      <c r="E112" s="58" t="s">
        <v>53</v>
      </c>
      <c r="F112" s="61" t="e">
        <f ca="1">NETWORKDAYS.INTL(tblLeave[[#This Row],[Date de début]],tblLeave[[#This Row],[Date de fin]],11,tblCompanyHolidays[date])</f>
        <v>#NAME?</v>
      </c>
    </row>
    <row r="113" spans="2:6" ht="18.75" customHeight="1">
      <c r="B113" s="58" t="s">
        <v>40</v>
      </c>
      <c r="C113" s="65">
        <v>42958</v>
      </c>
      <c r="D113" s="65">
        <v>42958</v>
      </c>
      <c r="E113" s="58" t="s">
        <v>54</v>
      </c>
      <c r="F113" s="61" t="e">
        <f ca="1">NETWORKDAYS.INTL(tblLeave[[#This Row],[Date de début]],tblLeave[[#This Row],[Date de fin]],11,tblCompanyHolidays[date])</f>
        <v>#NAME?</v>
      </c>
    </row>
    <row r="114" spans="2:6" ht="18.75" customHeight="1">
      <c r="B114" s="58" t="s">
        <v>40</v>
      </c>
      <c r="C114" s="65">
        <v>42961</v>
      </c>
      <c r="D114" s="65">
        <v>42961</v>
      </c>
      <c r="E114" s="58" t="s">
        <v>54</v>
      </c>
      <c r="F114" s="61" t="e">
        <f ca="1">NETWORKDAYS.INTL(tblLeave[[#This Row],[Date de début]],tblLeave[[#This Row],[Date de fin]],11,tblCompanyHolidays[date])</f>
        <v>#NAME?</v>
      </c>
    </row>
    <row r="115" spans="2:6" ht="18.75" customHeight="1">
      <c r="B115" s="58" t="s">
        <v>40</v>
      </c>
      <c r="C115" s="65">
        <v>42968</v>
      </c>
      <c r="D115" s="65">
        <v>42987</v>
      </c>
      <c r="E115" s="58" t="s">
        <v>53</v>
      </c>
      <c r="F115" s="61" t="e">
        <f ca="1">NETWORKDAYS.INTL(tblLeave[[#This Row],[Date de début]],tblLeave[[#This Row],[Date de fin]],11,tblCompanyHolidays[date])</f>
        <v>#NAME?</v>
      </c>
    </row>
    <row r="116" spans="2:6" ht="18.75" customHeight="1">
      <c r="B116" s="58" t="s">
        <v>41</v>
      </c>
      <c r="C116" s="65">
        <v>42926</v>
      </c>
      <c r="D116" s="65">
        <v>42952</v>
      </c>
      <c r="E116" s="58" t="s">
        <v>56</v>
      </c>
      <c r="F116" s="61" t="e">
        <f ca="1">NETWORKDAYS.INTL(tblLeave[[#This Row],[Date de début]],tblLeave[[#This Row],[Date de fin]],11,tblCompanyHolidays[date])</f>
        <v>#NAME?</v>
      </c>
    </row>
    <row r="117" spans="2:6" ht="18.75" customHeight="1">
      <c r="B117" s="58" t="s">
        <v>41</v>
      </c>
      <c r="C117" s="65">
        <v>42954</v>
      </c>
      <c r="D117" s="65">
        <v>42977</v>
      </c>
      <c r="E117" s="58" t="s">
        <v>53</v>
      </c>
      <c r="F117" s="61" t="e">
        <f ca="1">NETWORKDAYS.INTL(tblLeave[[#This Row],[Date de début]],tblLeave[[#This Row],[Date de fin]],11,tblCompanyHolidays[date])</f>
        <v>#NAME?</v>
      </c>
    </row>
    <row r="118" spans="2:6" ht="18.75" customHeight="1">
      <c r="B118" s="58" t="s">
        <v>43</v>
      </c>
      <c r="C118" s="65">
        <v>42961</v>
      </c>
      <c r="D118" s="65">
        <v>42980</v>
      </c>
      <c r="E118" s="58" t="s">
        <v>53</v>
      </c>
      <c r="F118" s="61" t="e">
        <f ca="1">NETWORKDAYS.INTL(tblLeave[[#This Row],[Date de début]],tblLeave[[#This Row],[Date de fin]],11,tblCompanyHolidays[date])</f>
        <v>#NAME?</v>
      </c>
    </row>
    <row r="119" spans="2:6" ht="18.75" customHeight="1">
      <c r="B119" s="58" t="s">
        <v>44</v>
      </c>
      <c r="C119" s="65">
        <v>42968</v>
      </c>
      <c r="D119" s="65">
        <v>42973</v>
      </c>
      <c r="E119" s="58" t="s">
        <v>53</v>
      </c>
      <c r="F119" s="61" t="e">
        <f ca="1">NETWORKDAYS.INTL(tblLeave[[#This Row],[Date de début]],tblLeave[[#This Row],[Date de fin]],11,tblCompanyHolidays[date])</f>
        <v>#NAME?</v>
      </c>
    </row>
    <row r="120" spans="2:6" ht="18.75" customHeight="1">
      <c r="B120" s="58" t="s">
        <v>46</v>
      </c>
      <c r="C120" s="65">
        <v>42954</v>
      </c>
      <c r="D120" s="65">
        <v>42973</v>
      </c>
      <c r="E120" s="58" t="s">
        <v>53</v>
      </c>
      <c r="F120" s="61" t="e">
        <f ca="1">NETWORKDAYS.INTL(tblLeave[[#This Row],[Date de début]],tblLeave[[#This Row],[Date de fin]],11,tblCompanyHolidays[date])</f>
        <v>#NAME?</v>
      </c>
    </row>
    <row r="121" spans="2:6" ht="18.75" customHeight="1">
      <c r="B121" s="58" t="s">
        <v>48</v>
      </c>
      <c r="C121" s="65">
        <v>42954</v>
      </c>
      <c r="D121" s="65">
        <v>42973</v>
      </c>
      <c r="E121" s="58" t="s">
        <v>53</v>
      </c>
      <c r="F121" s="61" t="e">
        <f ca="1">NETWORKDAYS.INTL(tblLeave[[#This Row],[Date de début]],tblLeave[[#This Row],[Date de fin]],11,tblCompanyHolidays[date])</f>
        <v>#NAME?</v>
      </c>
    </row>
    <row r="122" spans="2:6" ht="18.75" customHeight="1">
      <c r="B122" s="58" t="s">
        <v>50</v>
      </c>
      <c r="C122" s="65">
        <v>42954</v>
      </c>
      <c r="D122" s="65">
        <v>42973</v>
      </c>
      <c r="E122" s="58" t="s">
        <v>53</v>
      </c>
      <c r="F122" s="61" t="e">
        <f ca="1">NETWORKDAYS.INTL(tblLeave[[#This Row],[Date de début]],tblLeave[[#This Row],[Date de fin]],11,tblCompanyHolidays[date])</f>
        <v>#NAME?</v>
      </c>
    </row>
    <row r="123" spans="2:6" ht="18.75" customHeight="1">
      <c r="B123" s="58" t="s">
        <v>51</v>
      </c>
      <c r="C123" s="65">
        <v>42961</v>
      </c>
      <c r="D123" s="65">
        <v>42966</v>
      </c>
      <c r="E123" s="58" t="s">
        <v>53</v>
      </c>
      <c r="F123" s="61" t="e">
        <f ca="1">NETWORKDAYS.INTL(tblLeave[[#This Row],[Date de début]],tblLeave[[#This Row],[Date de fin]],11,tblCompanyHolidays[date])</f>
        <v>#NAME?</v>
      </c>
    </row>
    <row r="124" spans="2:6" ht="18.75" customHeight="1">
      <c r="B124" s="58" t="s">
        <v>52</v>
      </c>
      <c r="C124" s="65">
        <v>42954</v>
      </c>
      <c r="D124" s="65">
        <v>42973</v>
      </c>
      <c r="E124" s="58" t="s">
        <v>53</v>
      </c>
      <c r="F124" s="61" t="e">
        <f ca="1">NETWORKDAYS.INTL(tblLeave[[#This Row],[Date de début]],tblLeave[[#This Row],[Date de fin]],11,tblCompanyHolidays[date])</f>
        <v>#NAME?</v>
      </c>
    </row>
    <row r="125" spans="2:6" ht="18.75" customHeight="1">
      <c r="B125" s="58" t="s">
        <v>38</v>
      </c>
      <c r="C125" s="65">
        <v>42982</v>
      </c>
      <c r="D125" s="65">
        <v>43001</v>
      </c>
      <c r="E125" s="58" t="s">
        <v>53</v>
      </c>
      <c r="F125" s="61" t="e">
        <f ca="1">NETWORKDAYS.INTL(tblLeave[[#This Row],[Date de début]],tblLeave[[#This Row],[Date de fin]],11,tblCompanyHolidays[date])</f>
        <v>#NAME?</v>
      </c>
    </row>
    <row r="126" spans="2:6" ht="18.75" customHeight="1">
      <c r="B126" s="58" t="s">
        <v>45</v>
      </c>
      <c r="C126" s="65">
        <v>43038</v>
      </c>
      <c r="D126" s="65">
        <v>43043</v>
      </c>
      <c r="E126" s="58" t="s">
        <v>53</v>
      </c>
      <c r="F126" s="61" t="e">
        <f ca="1">NETWORKDAYS.INTL(tblLeave[[#This Row],[Date de début]],tblLeave[[#This Row],[Date de fin]],11,tblCompanyHolidays[date])</f>
        <v>#NAME?</v>
      </c>
    </row>
    <row r="127" spans="2:6" ht="18.75" customHeight="1">
      <c r="B127" s="58"/>
      <c r="C127" s="65"/>
      <c r="D127" s="65"/>
      <c r="E127" s="58"/>
      <c r="F127" s="61" t="e">
        <f ca="1">NETWORKDAYS.INTL(tblLeave[[#This Row],[Date de début]],tblLeave[[#This Row],[Date de fin]],11,tblCompanyHolidays[date])</f>
        <v>#NAME?</v>
      </c>
    </row>
    <row r="128" spans="2:6" ht="18.75" customHeight="1">
      <c r="C128" s="65"/>
      <c r="D128" s="65"/>
      <c r="F128" s="61"/>
    </row>
    <row r="129" spans="3:6" ht="18.75" customHeight="1">
      <c r="C129" s="65"/>
      <c r="D129" s="65"/>
      <c r="F129" s="61"/>
    </row>
    <row r="130" spans="3:6" ht="18.75" customHeight="1">
      <c r="C130" s="65"/>
      <c r="D130" s="65"/>
      <c r="F130" s="61"/>
    </row>
    <row r="131" spans="3:6" ht="18.75" customHeight="1">
      <c r="C131" s="65"/>
      <c r="D131" s="65"/>
      <c r="F131" s="61"/>
    </row>
    <row r="132" spans="3:6" ht="18.75" customHeight="1">
      <c r="C132" s="65"/>
      <c r="D132" s="65"/>
      <c r="F132" s="61"/>
    </row>
    <row r="133" spans="3:6" ht="18.75" customHeight="1">
      <c r="C133" s="65"/>
      <c r="D133" s="65"/>
      <c r="F133" s="61"/>
    </row>
    <row r="134" spans="3:6" ht="18.75" customHeight="1">
      <c r="C134" s="65"/>
      <c r="D134" s="65"/>
      <c r="F134" s="61"/>
    </row>
    <row r="135" spans="3:6" ht="18.75" customHeight="1">
      <c r="C135" s="65"/>
      <c r="D135" s="65"/>
      <c r="F135" s="61"/>
    </row>
    <row r="136" spans="3:6" ht="18.75" customHeight="1">
      <c r="C136" s="65"/>
      <c r="D136" s="65"/>
      <c r="F136" s="61"/>
    </row>
    <row r="137" spans="3:6" ht="18.75" customHeight="1">
      <c r="C137" s="65"/>
      <c r="D137" s="65"/>
      <c r="F137" s="61"/>
    </row>
    <row r="138" spans="3:6" ht="18.75" customHeight="1">
      <c r="C138" s="65"/>
      <c r="D138" s="65"/>
      <c r="F138" s="61"/>
    </row>
    <row r="139" spans="3:6" ht="18.75" customHeight="1">
      <c r="C139" s="65"/>
      <c r="D139" s="65"/>
      <c r="F139" s="61"/>
    </row>
    <row r="140" spans="3:6" ht="18.75" customHeight="1">
      <c r="C140" s="65"/>
      <c r="D140" s="65"/>
      <c r="F140" s="61"/>
    </row>
    <row r="141" spans="3:6" ht="18.75" customHeight="1">
      <c r="C141" s="65"/>
      <c r="D141" s="65"/>
      <c r="F141" s="61"/>
    </row>
    <row r="142" spans="3:6" ht="18.75" customHeight="1">
      <c r="C142" s="65"/>
      <c r="D142" s="65"/>
      <c r="F142" s="61"/>
    </row>
    <row r="143" spans="3:6" ht="18.75" customHeight="1">
      <c r="C143" s="65"/>
      <c r="D143" s="65"/>
      <c r="F143" s="61"/>
    </row>
    <row r="144" spans="3:6" ht="18.75" customHeight="1">
      <c r="C144" s="65"/>
      <c r="D144" s="65"/>
      <c r="F144" s="61"/>
    </row>
    <row r="145" spans="3:6" ht="18.75" customHeight="1">
      <c r="C145" s="65"/>
      <c r="D145" s="65"/>
      <c r="F145" s="61"/>
    </row>
    <row r="146" spans="3:6" ht="18.75" customHeight="1">
      <c r="C146" s="65"/>
      <c r="D146" s="65"/>
      <c r="F146" s="61"/>
    </row>
    <row r="147" spans="3:6" ht="18.75" customHeight="1">
      <c r="C147" s="65"/>
      <c r="D147" s="65"/>
      <c r="F147" s="61"/>
    </row>
    <row r="148" spans="3:6" ht="18.75" customHeight="1">
      <c r="C148" s="65"/>
      <c r="D148" s="65"/>
      <c r="F148" s="61"/>
    </row>
    <row r="149" spans="3:6" ht="18.75" customHeight="1">
      <c r="C149" s="65"/>
      <c r="D149" s="65"/>
      <c r="F149" s="61"/>
    </row>
    <row r="150" spans="3:6" ht="18.75" customHeight="1">
      <c r="C150" s="65"/>
      <c r="D150" s="65"/>
      <c r="F150" s="61"/>
    </row>
    <row r="151" spans="3:6" ht="18.75" customHeight="1">
      <c r="C151" s="65"/>
      <c r="D151" s="65"/>
      <c r="F151" s="61"/>
    </row>
    <row r="152" spans="3:6" ht="18.75" customHeight="1">
      <c r="C152" s="65"/>
      <c r="D152" s="65"/>
      <c r="F152" s="61"/>
    </row>
    <row r="153" spans="3:6" ht="18.75" customHeight="1">
      <c r="C153" s="65"/>
      <c r="D153" s="65"/>
      <c r="F153" s="61"/>
    </row>
    <row r="154" spans="3:6" ht="18.75" customHeight="1">
      <c r="C154" s="65"/>
      <c r="D154" s="65"/>
      <c r="F154" s="61"/>
    </row>
    <row r="155" spans="3:6" ht="18.75" customHeight="1">
      <c r="C155" s="65"/>
      <c r="D155" s="65"/>
      <c r="F155" s="61"/>
    </row>
    <row r="156" spans="3:6" ht="18.75" customHeight="1">
      <c r="C156" s="65"/>
      <c r="D156" s="65"/>
      <c r="F156" s="61"/>
    </row>
    <row r="157" spans="3:6" ht="18.75" customHeight="1">
      <c r="C157" s="65"/>
      <c r="D157" s="65"/>
    </row>
  </sheetData>
  <dataValidations count="2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2:B835 B4:B34">
      <formula1>lstEmployees</formula1>
    </dataValidation>
    <dataValidation type="list" allowBlank="1" showInputMessage="1" showErrorMessage="1" sqref="E4:E127">
      <formula1>lstHolidayTypes</formula1>
    </dataValidation>
  </dataValidations>
  <pageMargins left="0.7" right="0.7" top="0.75" bottom="0.75" header="0.3" footer="0.3"/>
  <pageSetup fitToHeight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theme="4"/>
    <pageSetUpPr fitToPage="1"/>
  </sheetPr>
  <dimension ref="B1:W502"/>
  <sheetViews>
    <sheetView showGridLines="0" workbookViewId="0">
      <selection activeCell="B3" sqref="B3"/>
    </sheetView>
  </sheetViews>
  <sheetFormatPr defaultColWidth="9.140625" defaultRowHeight="15"/>
  <cols>
    <col min="1" max="1" width="3.42578125" customWidth="1"/>
    <col min="2" max="2" width="26.5703125" customWidth="1"/>
    <col min="3" max="3" width="3.28515625" customWidth="1"/>
    <col min="4" max="4" width="17.7109375" customWidth="1"/>
    <col min="5" max="5" width="3.28515625" customWidth="1"/>
    <col min="6" max="6" width="27.140625" customWidth="1"/>
    <col min="7" max="7" width="12.7109375" bestFit="1" customWidth="1"/>
    <col min="8" max="8" width="12.7109375" style="54" hidden="1" customWidth="1"/>
    <col min="9" max="14" width="11" style="54" hidden="1" customWidth="1"/>
    <col min="15" max="21" width="9.140625" style="54"/>
  </cols>
  <sheetData>
    <row r="1" spans="2:23" ht="53.25" customHeight="1"/>
    <row r="2" spans="2:23" ht="13.5" customHeight="1">
      <c r="B2" s="18"/>
      <c r="C2" s="18"/>
      <c r="D2" s="18"/>
      <c r="E2" s="18"/>
      <c r="F2" s="18"/>
      <c r="G2" s="18"/>
    </row>
    <row r="3" spans="2:23" ht="17.25" customHeight="1">
      <c r="B3" s="41" t="s">
        <v>2</v>
      </c>
      <c r="D3" s="41" t="s">
        <v>15</v>
      </c>
      <c r="F3" s="41" t="s">
        <v>57</v>
      </c>
      <c r="G3" s="41" t="s">
        <v>69</v>
      </c>
      <c r="H3" s="57" t="s">
        <v>70</v>
      </c>
      <c r="I3" s="56" t="s">
        <v>71</v>
      </c>
      <c r="J3" s="56" t="s">
        <v>72</v>
      </c>
      <c r="K3" s="56" t="s">
        <v>73</v>
      </c>
      <c r="L3" s="56" t="s">
        <v>74</v>
      </c>
      <c r="M3" s="56" t="s">
        <v>75</v>
      </c>
      <c r="N3" s="56" t="s">
        <v>76</v>
      </c>
    </row>
    <row r="4" spans="2:23" ht="17.25" customHeight="1">
      <c r="B4" s="53" t="s">
        <v>81</v>
      </c>
      <c r="D4" s="52" t="s">
        <v>56</v>
      </c>
      <c r="F4" s="66" t="s">
        <v>58</v>
      </c>
      <c r="G4" s="67">
        <v>42736</v>
      </c>
      <c r="H4" s="68">
        <v>43101</v>
      </c>
      <c r="I4" s="69">
        <v>43466</v>
      </c>
      <c r="J4" s="69">
        <v>43831</v>
      </c>
      <c r="K4" s="69">
        <v>44197</v>
      </c>
      <c r="L4" s="69">
        <v>44562</v>
      </c>
      <c r="M4" s="69">
        <v>45292</v>
      </c>
      <c r="N4" s="69">
        <v>45658</v>
      </c>
    </row>
    <row r="5" spans="2:23" ht="17.25" customHeight="1">
      <c r="B5" s="53" t="s">
        <v>80</v>
      </c>
      <c r="D5" s="52" t="s">
        <v>53</v>
      </c>
      <c r="F5" s="66" t="s">
        <v>59</v>
      </c>
      <c r="G5" s="67">
        <v>42842</v>
      </c>
      <c r="H5" s="68">
        <v>43192</v>
      </c>
      <c r="I5" s="69">
        <v>43577</v>
      </c>
      <c r="J5" s="69">
        <v>43934</v>
      </c>
      <c r="K5" s="69">
        <v>44291</v>
      </c>
      <c r="L5" s="69">
        <v>44669</v>
      </c>
      <c r="M5" s="69">
        <v>45383</v>
      </c>
      <c r="N5" s="69">
        <v>45768</v>
      </c>
    </row>
    <row r="6" spans="2:23" ht="17.25" customHeight="1">
      <c r="B6" s="53" t="s">
        <v>21</v>
      </c>
      <c r="D6" s="52" t="s">
        <v>54</v>
      </c>
      <c r="F6" s="66" t="s">
        <v>60</v>
      </c>
      <c r="G6" s="67">
        <v>42856</v>
      </c>
      <c r="H6" s="68">
        <v>43221</v>
      </c>
      <c r="I6" s="69">
        <v>43586</v>
      </c>
      <c r="J6" s="69">
        <v>43952</v>
      </c>
      <c r="K6" s="69">
        <v>44317</v>
      </c>
      <c r="L6" s="69">
        <v>44682</v>
      </c>
      <c r="M6" s="69">
        <v>45413</v>
      </c>
      <c r="N6" s="69">
        <v>45778</v>
      </c>
    </row>
    <row r="7" spans="2:23" ht="17.25" customHeight="1">
      <c r="B7" s="53" t="s">
        <v>22</v>
      </c>
      <c r="D7" s="52" t="s">
        <v>1</v>
      </c>
      <c r="F7" s="66" t="s">
        <v>61</v>
      </c>
      <c r="G7" s="67">
        <v>42863</v>
      </c>
      <c r="H7" s="68">
        <v>43228</v>
      </c>
      <c r="I7" s="69">
        <v>43593</v>
      </c>
      <c r="J7" s="69">
        <v>43959</v>
      </c>
      <c r="K7" s="69">
        <v>44324</v>
      </c>
      <c r="L7" s="69">
        <v>44689</v>
      </c>
      <c r="M7" s="69">
        <v>45420</v>
      </c>
      <c r="N7" s="69">
        <v>45785</v>
      </c>
    </row>
    <row r="8" spans="2:23" ht="17.25" customHeight="1">
      <c r="B8" s="53" t="s">
        <v>23</v>
      </c>
      <c r="D8" s="58" t="s">
        <v>55</v>
      </c>
      <c r="F8" s="66" t="s">
        <v>62</v>
      </c>
      <c r="G8" s="67">
        <v>42880</v>
      </c>
      <c r="H8" s="68">
        <v>43230</v>
      </c>
      <c r="I8" s="69">
        <v>43615</v>
      </c>
      <c r="J8" s="69">
        <v>43972</v>
      </c>
      <c r="K8" s="69">
        <v>44329</v>
      </c>
      <c r="L8" s="69">
        <v>44707</v>
      </c>
      <c r="M8" s="69">
        <v>45421</v>
      </c>
      <c r="N8" s="69">
        <v>45806</v>
      </c>
    </row>
    <row r="9" spans="2:23" ht="17.25" customHeight="1">
      <c r="B9" s="53" t="s">
        <v>24</v>
      </c>
      <c r="F9" s="66" t="s">
        <v>63</v>
      </c>
      <c r="G9" s="67">
        <v>42891</v>
      </c>
      <c r="H9" s="68">
        <v>43241</v>
      </c>
      <c r="I9" s="69">
        <v>43626</v>
      </c>
      <c r="J9" s="69">
        <v>43983</v>
      </c>
      <c r="K9" s="69">
        <v>44340</v>
      </c>
      <c r="L9" s="69">
        <v>44718</v>
      </c>
      <c r="M9" s="69">
        <v>45432</v>
      </c>
      <c r="N9" s="69">
        <v>45817</v>
      </c>
    </row>
    <row r="10" spans="2:23" ht="17.25" customHeight="1">
      <c r="B10" s="53" t="s">
        <v>25</v>
      </c>
      <c r="F10" s="66" t="s">
        <v>64</v>
      </c>
      <c r="G10" s="67">
        <v>42930</v>
      </c>
      <c r="H10" s="68">
        <v>43295</v>
      </c>
      <c r="I10" s="69">
        <v>43660</v>
      </c>
      <c r="J10" s="69">
        <v>44026</v>
      </c>
      <c r="K10" s="69">
        <v>44391</v>
      </c>
      <c r="L10" s="69">
        <v>44756</v>
      </c>
      <c r="M10" s="69">
        <v>45487</v>
      </c>
      <c r="N10" s="69">
        <v>45852</v>
      </c>
    </row>
    <row r="11" spans="2:23" ht="17.25" customHeight="1">
      <c r="B11" s="53" t="s">
        <v>26</v>
      </c>
      <c r="F11" s="66" t="s">
        <v>65</v>
      </c>
      <c r="G11" s="67">
        <v>42962</v>
      </c>
      <c r="H11" s="68">
        <v>43327</v>
      </c>
      <c r="I11" s="69">
        <v>43692</v>
      </c>
      <c r="J11" s="69">
        <v>44058</v>
      </c>
      <c r="K11" s="69">
        <v>44423</v>
      </c>
      <c r="L11" s="69">
        <v>44788</v>
      </c>
      <c r="M11" s="69">
        <v>45519</v>
      </c>
      <c r="N11" s="69">
        <v>45884</v>
      </c>
    </row>
    <row r="12" spans="2:23" ht="17.25" customHeight="1">
      <c r="B12" s="76" t="s">
        <v>82</v>
      </c>
      <c r="D12" s="54"/>
      <c r="E12" s="54"/>
      <c r="F12" s="66" t="s">
        <v>66</v>
      </c>
      <c r="G12" s="67">
        <v>43040</v>
      </c>
      <c r="H12" s="68">
        <v>43405</v>
      </c>
      <c r="I12" s="69">
        <v>43770</v>
      </c>
      <c r="J12" s="69">
        <v>44136</v>
      </c>
      <c r="K12" s="69">
        <v>44501</v>
      </c>
      <c r="L12" s="69">
        <v>44866</v>
      </c>
      <c r="M12" s="69">
        <v>45597</v>
      </c>
      <c r="N12" s="69">
        <v>45962</v>
      </c>
      <c r="V12" s="54"/>
      <c r="W12" s="54"/>
    </row>
    <row r="13" spans="2:23" ht="17.25" customHeight="1">
      <c r="B13" s="53" t="s">
        <v>27</v>
      </c>
      <c r="D13" s="54"/>
      <c r="E13" s="54"/>
      <c r="F13" s="66" t="s">
        <v>67</v>
      </c>
      <c r="G13" s="67">
        <v>43050</v>
      </c>
      <c r="H13" s="68">
        <v>43415</v>
      </c>
      <c r="I13" s="69">
        <v>43780</v>
      </c>
      <c r="J13" s="69">
        <v>44146</v>
      </c>
      <c r="K13" s="69">
        <v>44511</v>
      </c>
      <c r="L13" s="69">
        <v>44876</v>
      </c>
      <c r="M13" s="69">
        <v>45607</v>
      </c>
      <c r="N13" s="69">
        <v>45972</v>
      </c>
      <c r="V13" s="54"/>
      <c r="W13" s="54"/>
    </row>
    <row r="14" spans="2:23" ht="17.25" customHeight="1">
      <c r="B14" s="53" t="s">
        <v>28</v>
      </c>
      <c r="D14" s="54"/>
      <c r="E14" s="54"/>
      <c r="F14" s="66" t="s">
        <v>13</v>
      </c>
      <c r="G14" s="67">
        <v>43094</v>
      </c>
      <c r="H14" s="68">
        <v>43459</v>
      </c>
      <c r="I14" s="69">
        <v>43824</v>
      </c>
      <c r="J14" s="69">
        <v>44190</v>
      </c>
      <c r="K14" s="69">
        <v>44555</v>
      </c>
      <c r="L14" s="69">
        <v>44920</v>
      </c>
      <c r="M14" s="69">
        <v>45651</v>
      </c>
      <c r="N14" s="69">
        <v>46016</v>
      </c>
      <c r="V14" s="54"/>
      <c r="W14" s="54"/>
    </row>
    <row r="15" spans="2:23" ht="17.25" customHeight="1">
      <c r="B15" s="53" t="s">
        <v>29</v>
      </c>
      <c r="D15" s="54"/>
      <c r="E15" s="54"/>
      <c r="F15" s="66" t="s">
        <v>68</v>
      </c>
      <c r="G15" s="67">
        <v>42841</v>
      </c>
      <c r="H15" s="68">
        <v>43191</v>
      </c>
      <c r="I15" s="69">
        <v>43576</v>
      </c>
      <c r="J15" s="69">
        <v>43933</v>
      </c>
      <c r="K15" s="69">
        <v>44290</v>
      </c>
      <c r="L15" s="69">
        <v>44668</v>
      </c>
      <c r="M15" s="69">
        <v>45382</v>
      </c>
      <c r="N15" s="69">
        <v>45767</v>
      </c>
      <c r="V15" s="54"/>
      <c r="W15" s="54"/>
    </row>
    <row r="16" spans="2:23" ht="17.25" customHeight="1">
      <c r="B16" s="53" t="s">
        <v>30</v>
      </c>
      <c r="D16" s="54"/>
      <c r="E16" s="54"/>
      <c r="F16" s="54"/>
      <c r="G16" s="54"/>
      <c r="V16" s="54"/>
      <c r="W16" s="54"/>
    </row>
    <row r="17" spans="2:23" ht="17.25" customHeight="1">
      <c r="B17" s="53" t="s">
        <v>31</v>
      </c>
      <c r="D17" s="54"/>
      <c r="E17" s="54"/>
      <c r="F17" s="54"/>
      <c r="G17" s="54"/>
      <c r="V17" s="54"/>
      <c r="W17" s="54"/>
    </row>
    <row r="18" spans="2:23" ht="17.25" customHeight="1">
      <c r="B18" s="53" t="s">
        <v>32</v>
      </c>
      <c r="D18" s="54"/>
      <c r="E18" s="54"/>
      <c r="F18" s="54"/>
      <c r="G18" s="54"/>
      <c r="V18" s="54"/>
      <c r="W18" s="54"/>
    </row>
    <row r="19" spans="2:23" ht="17.25" customHeight="1">
      <c r="B19" s="53" t="s">
        <v>33</v>
      </c>
      <c r="D19" s="54"/>
      <c r="E19" s="54"/>
      <c r="F19" s="54"/>
      <c r="G19" s="54"/>
      <c r="V19" s="54"/>
      <c r="W19" s="54"/>
    </row>
    <row r="20" spans="2:23" ht="17.25" customHeight="1">
      <c r="B20" s="53" t="s">
        <v>34</v>
      </c>
      <c r="D20" s="54"/>
      <c r="E20" s="54"/>
      <c r="F20" s="54"/>
      <c r="G20" s="54"/>
      <c r="V20" s="54"/>
      <c r="W20" s="54"/>
    </row>
    <row r="21" spans="2:23" ht="17.25" customHeight="1">
      <c r="B21" s="53" t="s">
        <v>35</v>
      </c>
      <c r="D21" s="54"/>
      <c r="E21" s="54"/>
      <c r="F21" s="54"/>
      <c r="G21" s="54"/>
      <c r="V21" s="54"/>
      <c r="W21" s="54"/>
    </row>
    <row r="22" spans="2:23" ht="17.25" customHeight="1">
      <c r="B22" s="53" t="s">
        <v>36</v>
      </c>
      <c r="D22" s="54"/>
      <c r="E22" s="54"/>
      <c r="F22" s="54"/>
      <c r="G22" s="54"/>
      <c r="V22" s="54"/>
      <c r="W22" s="54"/>
    </row>
    <row r="23" spans="2:23" ht="17.25" customHeight="1">
      <c r="B23" s="53" t="s">
        <v>37</v>
      </c>
      <c r="D23" s="54"/>
      <c r="E23" s="54"/>
      <c r="F23" s="54"/>
      <c r="G23" s="54"/>
      <c r="V23" s="54"/>
      <c r="W23" s="54"/>
    </row>
    <row r="24" spans="2:23" ht="17.25" customHeight="1">
      <c r="B24" s="53" t="s">
        <v>38</v>
      </c>
      <c r="D24" s="54"/>
      <c r="E24" s="54"/>
      <c r="F24" s="54"/>
      <c r="G24" s="54"/>
      <c r="V24" s="54"/>
      <c r="W24" s="54"/>
    </row>
    <row r="25" spans="2:23" ht="17.25" customHeight="1">
      <c r="B25" s="53" t="s">
        <v>39</v>
      </c>
      <c r="D25" s="54"/>
      <c r="E25" s="54"/>
      <c r="F25" s="54"/>
      <c r="G25" s="54"/>
      <c r="V25" s="54"/>
      <c r="W25" s="54"/>
    </row>
    <row r="26" spans="2:23" ht="17.25" customHeight="1">
      <c r="B26" s="53" t="s">
        <v>40</v>
      </c>
      <c r="D26" s="54"/>
      <c r="E26" s="54"/>
      <c r="F26" s="54"/>
      <c r="G26" s="54"/>
      <c r="V26" s="54"/>
      <c r="W26" s="54"/>
    </row>
    <row r="27" spans="2:23" ht="17.25" customHeight="1">
      <c r="B27" s="53" t="s">
        <v>41</v>
      </c>
      <c r="D27" s="54"/>
      <c r="E27" s="54"/>
      <c r="F27" s="54"/>
      <c r="G27" s="54"/>
      <c r="V27" s="54"/>
      <c r="W27" s="54"/>
    </row>
    <row r="28" spans="2:23" ht="17.25" customHeight="1">
      <c r="B28" s="53" t="s">
        <v>42</v>
      </c>
      <c r="D28" s="54"/>
      <c r="E28" s="54"/>
      <c r="F28" s="54"/>
      <c r="G28" s="54"/>
      <c r="V28" s="54"/>
      <c r="W28" s="54"/>
    </row>
    <row r="29" spans="2:23" ht="17.25" customHeight="1">
      <c r="B29" s="53" t="s">
        <v>43</v>
      </c>
      <c r="D29" s="59"/>
      <c r="E29" s="54"/>
      <c r="F29" s="54"/>
      <c r="G29" s="54"/>
      <c r="V29" s="54"/>
      <c r="W29" s="54"/>
    </row>
    <row r="30" spans="2:23" ht="17.25" customHeight="1">
      <c r="B30" s="53" t="s">
        <v>44</v>
      </c>
      <c r="D30" s="54"/>
      <c r="E30" s="54"/>
      <c r="F30" s="54"/>
      <c r="G30" s="54"/>
      <c r="V30" s="54"/>
      <c r="W30" s="54"/>
    </row>
    <row r="31" spans="2:23" ht="17.25" customHeight="1">
      <c r="B31" s="53" t="s">
        <v>45</v>
      </c>
      <c r="D31" s="54"/>
      <c r="E31" s="54"/>
      <c r="F31" s="54"/>
      <c r="G31" s="54"/>
      <c r="V31" s="54"/>
      <c r="W31" s="54"/>
    </row>
    <row r="32" spans="2:23" ht="17.25" customHeight="1">
      <c r="B32" s="53" t="s">
        <v>46</v>
      </c>
      <c r="D32" s="54"/>
      <c r="E32" s="54"/>
      <c r="F32" s="54"/>
      <c r="G32" s="54"/>
      <c r="V32" s="54"/>
      <c r="W32" s="54"/>
    </row>
    <row r="33" spans="2:23" ht="17.25" customHeight="1">
      <c r="B33" s="53" t="s">
        <v>47</v>
      </c>
      <c r="D33" s="54"/>
      <c r="E33" s="54"/>
      <c r="F33" s="54"/>
      <c r="G33" s="54"/>
      <c r="V33" s="54"/>
      <c r="W33" s="54"/>
    </row>
    <row r="34" spans="2:23" ht="17.25" customHeight="1">
      <c r="B34" s="53" t="s">
        <v>48</v>
      </c>
    </row>
    <row r="35" spans="2:23" ht="17.25" customHeight="1">
      <c r="B35" s="53" t="s">
        <v>49</v>
      </c>
    </row>
    <row r="36" spans="2:23" ht="17.25" customHeight="1">
      <c r="B36" s="53" t="s">
        <v>50</v>
      </c>
    </row>
    <row r="37" spans="2:23" ht="17.25" customHeight="1">
      <c r="B37" s="53" t="s">
        <v>51</v>
      </c>
    </row>
    <row r="38" spans="2:23" ht="17.25" customHeight="1">
      <c r="B38" s="53" t="s">
        <v>52</v>
      </c>
    </row>
    <row r="39" spans="2:23" ht="17.25" customHeight="1"/>
    <row r="40" spans="2:23" ht="17.25" customHeight="1"/>
    <row r="41" spans="2:23" ht="17.25" customHeight="1"/>
    <row r="42" spans="2:23" ht="17.25" customHeight="1"/>
    <row r="43" spans="2:23" ht="17.25" customHeight="1"/>
    <row r="44" spans="2:23" ht="17.25" customHeight="1"/>
    <row r="45" spans="2:23" ht="17.25" customHeight="1"/>
    <row r="46" spans="2:23" ht="17.25" customHeight="1"/>
    <row r="47" spans="2:23" ht="17.25" customHeight="1"/>
    <row r="48" spans="2:23" ht="17.25" customHeight="1"/>
    <row r="49" ht="17.25" customHeight="1"/>
    <row r="50" ht="17.25" customHeight="1"/>
    <row r="51" ht="17.25" customHeight="1"/>
    <row r="52" ht="17.25" customHeight="1"/>
    <row r="53" ht="17.25" customHeight="1"/>
    <row r="54" ht="17.25" customHeight="1"/>
    <row r="55" ht="17.25" customHeight="1"/>
    <row r="56" ht="17.25" customHeight="1"/>
    <row r="57" ht="17.25" customHeight="1"/>
    <row r="58" ht="17.25" customHeight="1"/>
    <row r="59" ht="17.25" customHeight="1"/>
    <row r="60" ht="17.25" customHeight="1"/>
    <row r="61" ht="17.25" customHeight="1"/>
    <row r="62" ht="17.25" customHeight="1"/>
    <row r="63" ht="17.25" customHeight="1"/>
    <row r="64" ht="17.25" customHeight="1"/>
    <row r="65" ht="17.25" customHeight="1"/>
    <row r="66" ht="17.25" customHeight="1"/>
    <row r="67" ht="17.25" customHeight="1"/>
    <row r="68" ht="17.25" customHeight="1"/>
    <row r="69" ht="17.25" customHeight="1"/>
    <row r="70" ht="17.25" customHeight="1"/>
    <row r="71" ht="17.25" customHeight="1"/>
    <row r="72" ht="17.25" customHeight="1"/>
    <row r="73" ht="17.25" customHeight="1"/>
    <row r="74" ht="17.25" customHeight="1"/>
    <row r="75" ht="17.25" customHeight="1"/>
    <row r="76" ht="17.25" customHeight="1"/>
    <row r="77" ht="17.25" customHeight="1"/>
    <row r="78" ht="17.25" customHeight="1"/>
    <row r="79" ht="17.25" customHeight="1"/>
    <row r="80" ht="17.25" customHeight="1"/>
    <row r="81" ht="17.25" customHeight="1"/>
    <row r="82" ht="17.25" customHeight="1"/>
    <row r="83" ht="17.25" customHeight="1"/>
    <row r="84" ht="17.25" customHeight="1"/>
    <row r="85" ht="17.25" customHeight="1"/>
    <row r="86" ht="17.25" customHeight="1"/>
    <row r="87" ht="17.25" customHeight="1"/>
    <row r="88" ht="17.25" customHeight="1"/>
    <row r="89" ht="17.25" customHeight="1"/>
    <row r="90" ht="17.25" customHeight="1"/>
    <row r="91" ht="17.25" customHeight="1"/>
    <row r="92" ht="17.25" customHeight="1"/>
    <row r="93" ht="17.25" customHeight="1"/>
    <row r="94" ht="17.25" customHeight="1"/>
    <row r="95" ht="17.25" customHeight="1"/>
    <row r="96" ht="17.25" customHeight="1"/>
    <row r="97" ht="17.25" customHeight="1"/>
    <row r="98" ht="17.25" customHeight="1"/>
    <row r="99" ht="17.25" customHeight="1"/>
    <row r="100" ht="17.25" customHeight="1"/>
    <row r="101" ht="17.25" customHeight="1"/>
    <row r="102" ht="17.25" customHeight="1"/>
    <row r="103" ht="17.25" customHeight="1"/>
    <row r="104" ht="17.25" customHeight="1"/>
    <row r="105" ht="17.25" customHeight="1"/>
    <row r="106" ht="17.25" customHeight="1"/>
    <row r="107" ht="17.25" customHeight="1"/>
    <row r="108" ht="17.25" customHeight="1"/>
    <row r="109" ht="17.25" customHeight="1"/>
    <row r="110" ht="17.25" customHeight="1"/>
    <row r="111" ht="17.25" customHeight="1"/>
    <row r="112" ht="17.25" customHeight="1"/>
    <row r="113" ht="17.25" customHeight="1"/>
    <row r="114" ht="17.25" customHeight="1"/>
    <row r="115" ht="17.25" customHeight="1"/>
    <row r="116" ht="17.25" customHeight="1"/>
    <row r="117" ht="17.25" customHeight="1"/>
    <row r="118" ht="17.25" customHeight="1"/>
    <row r="119" ht="17.25" customHeight="1"/>
    <row r="120" ht="17.25" customHeight="1"/>
    <row r="121" ht="17.25" customHeight="1"/>
    <row r="122" ht="17.25" customHeight="1"/>
    <row r="123" ht="17.25" customHeight="1"/>
    <row r="124" ht="17.25" customHeight="1"/>
    <row r="125" ht="17.25" customHeight="1"/>
    <row r="126" ht="17.25" customHeight="1"/>
    <row r="127" ht="17.25" customHeight="1"/>
    <row r="128" ht="17.25" customHeight="1"/>
    <row r="129" ht="17.25" customHeight="1"/>
    <row r="130" ht="17.25" customHeight="1"/>
    <row r="131" ht="17.25" customHeight="1"/>
    <row r="132" ht="17.25" customHeight="1"/>
    <row r="133" ht="17.25" customHeight="1"/>
    <row r="134" ht="17.25" customHeight="1"/>
    <row r="135" ht="17.25" customHeight="1"/>
    <row r="136" ht="17.25" customHeight="1"/>
    <row r="137" ht="17.25" customHeight="1"/>
    <row r="138" ht="17.25" customHeight="1"/>
    <row r="139" ht="17.25" customHeight="1"/>
    <row r="140" ht="17.25" customHeight="1"/>
    <row r="141" ht="17.25" customHeight="1"/>
    <row r="142" ht="17.25" customHeight="1"/>
    <row r="143" ht="17.25" customHeight="1"/>
    <row r="144" ht="17.25" customHeight="1"/>
    <row r="145" ht="17.25" customHeight="1"/>
    <row r="146" ht="17.25" customHeight="1"/>
    <row r="147" ht="17.25" customHeight="1"/>
    <row r="148" ht="17.25" customHeight="1"/>
    <row r="149" ht="17.25" customHeight="1"/>
    <row r="150" ht="17.25" customHeight="1"/>
    <row r="151" ht="17.25" customHeight="1"/>
    <row r="152" ht="17.25" customHeight="1"/>
    <row r="153" ht="17.25" customHeight="1"/>
    <row r="154" ht="17.25" customHeight="1"/>
    <row r="155" ht="17.25" customHeight="1"/>
    <row r="156" ht="17.25" customHeight="1"/>
    <row r="157" ht="17.25" customHeight="1"/>
    <row r="158" ht="17.25" customHeight="1"/>
    <row r="159" ht="17.25" customHeight="1"/>
    <row r="160" ht="17.25" customHeight="1"/>
    <row r="161" ht="17.25" customHeight="1"/>
    <row r="162" ht="17.25" customHeight="1"/>
    <row r="163" ht="17.25" customHeight="1"/>
    <row r="164" ht="17.25" customHeight="1"/>
    <row r="165" ht="17.25" customHeight="1"/>
    <row r="166" ht="17.25" customHeight="1"/>
    <row r="167" ht="17.25" customHeight="1"/>
    <row r="168" ht="17.25" customHeight="1"/>
    <row r="169" ht="17.25" customHeight="1"/>
    <row r="170" ht="17.25" customHeight="1"/>
    <row r="171" ht="17.25" customHeight="1"/>
    <row r="172" ht="17.25" customHeight="1"/>
    <row r="173" ht="17.25" customHeight="1"/>
    <row r="174" ht="17.25" customHeight="1"/>
    <row r="175" ht="17.25" customHeight="1"/>
    <row r="176" ht="17.25" customHeight="1"/>
    <row r="177" ht="17.25" customHeight="1"/>
    <row r="178" ht="17.25" customHeight="1"/>
    <row r="179" ht="17.25" customHeight="1"/>
    <row r="180" ht="17.25" customHeight="1"/>
    <row r="181" ht="17.25" customHeight="1"/>
    <row r="182" ht="17.25" customHeight="1"/>
    <row r="183" ht="17.25" customHeight="1"/>
    <row r="184" ht="17.25" customHeight="1"/>
    <row r="185" ht="17.25" customHeight="1"/>
    <row r="186" ht="17.25" customHeight="1"/>
    <row r="187" ht="17.25" customHeight="1"/>
    <row r="188" ht="17.25" customHeight="1"/>
    <row r="189" ht="17.25" customHeight="1"/>
    <row r="190" ht="17.25" customHeight="1"/>
    <row r="191" ht="17.25" customHeight="1"/>
    <row r="192" ht="17.25" customHeight="1"/>
    <row r="193" ht="17.25" customHeight="1"/>
    <row r="194" ht="17.25" customHeight="1"/>
    <row r="195" ht="17.25" customHeight="1"/>
    <row r="196" ht="17.25" customHeight="1"/>
    <row r="197" ht="17.25" customHeight="1"/>
    <row r="198" ht="17.25" customHeight="1"/>
    <row r="199" ht="17.25" customHeight="1"/>
    <row r="200" ht="17.25" customHeight="1"/>
    <row r="201" ht="17.25" customHeight="1"/>
    <row r="202" ht="17.25" customHeight="1"/>
    <row r="203" ht="17.25" customHeight="1"/>
    <row r="204" ht="17.25" customHeight="1"/>
    <row r="205" ht="17.25" customHeight="1"/>
    <row r="206" ht="17.25" customHeight="1"/>
    <row r="207" ht="17.25" customHeight="1"/>
    <row r="208" ht="17.25" customHeight="1"/>
    <row r="209" ht="17.25" customHeight="1"/>
    <row r="210" ht="17.25" customHeight="1"/>
    <row r="211" ht="17.25" customHeight="1"/>
    <row r="212" ht="17.25" customHeight="1"/>
    <row r="213" ht="17.25" customHeight="1"/>
    <row r="214" ht="17.25" customHeight="1"/>
    <row r="215" ht="17.25" customHeight="1"/>
    <row r="216" ht="17.25" customHeight="1"/>
    <row r="217" ht="17.25" customHeight="1"/>
    <row r="218" ht="17.25" customHeight="1"/>
    <row r="219" ht="17.25" customHeight="1"/>
    <row r="220" ht="17.25" customHeight="1"/>
    <row r="221" ht="17.25" customHeight="1"/>
    <row r="222" ht="17.25" customHeight="1"/>
    <row r="223" ht="17.25" customHeight="1"/>
    <row r="224" ht="17.25" customHeight="1"/>
    <row r="225" ht="17.25" customHeight="1"/>
    <row r="226" ht="17.25" customHeight="1"/>
    <row r="227" ht="17.25" customHeight="1"/>
    <row r="228" ht="17.25" customHeight="1"/>
    <row r="229" ht="17.25" customHeight="1"/>
    <row r="230" ht="17.25" customHeight="1"/>
    <row r="231" ht="17.25" customHeight="1"/>
    <row r="232" ht="17.25" customHeight="1"/>
    <row r="233" ht="17.25" customHeight="1"/>
    <row r="234" ht="17.25" customHeight="1"/>
    <row r="235" ht="17.25" customHeight="1"/>
    <row r="236" ht="17.25" customHeight="1"/>
    <row r="237" ht="17.25" customHeight="1"/>
    <row r="238" ht="17.25" customHeight="1"/>
    <row r="239" ht="17.25" customHeight="1"/>
    <row r="240" ht="17.25" customHeight="1"/>
    <row r="241" ht="17.25" customHeight="1"/>
    <row r="242" ht="17.25" customHeight="1"/>
    <row r="243" ht="17.25" customHeight="1"/>
    <row r="244" ht="17.25" customHeight="1"/>
    <row r="245" ht="17.25" customHeight="1"/>
    <row r="246" ht="17.25" customHeight="1"/>
    <row r="247" ht="17.25" customHeight="1"/>
    <row r="248" ht="17.25" customHeight="1"/>
    <row r="249" ht="17.25" customHeight="1"/>
    <row r="250" ht="17.25" customHeight="1"/>
    <row r="251" ht="17.25" customHeight="1"/>
    <row r="252" ht="17.25" customHeight="1"/>
    <row r="253" ht="17.25" customHeight="1"/>
    <row r="254" ht="17.25" customHeight="1"/>
    <row r="255" ht="17.25" customHeight="1"/>
    <row r="256" ht="17.25" customHeight="1"/>
    <row r="257" ht="17.25" customHeight="1"/>
    <row r="258" ht="17.25" customHeight="1"/>
    <row r="259" ht="17.25" customHeight="1"/>
    <row r="260" ht="17.25" customHeight="1"/>
    <row r="261" ht="17.25" customHeight="1"/>
    <row r="262" ht="17.25" customHeight="1"/>
    <row r="263" ht="17.25" customHeight="1"/>
    <row r="264" ht="17.25" customHeight="1"/>
    <row r="265" ht="17.25" customHeight="1"/>
    <row r="266" ht="17.25" customHeight="1"/>
    <row r="267" ht="17.25" customHeight="1"/>
    <row r="268" ht="17.25" customHeight="1"/>
    <row r="269" ht="17.25" customHeight="1"/>
    <row r="270" ht="17.25" customHeight="1"/>
    <row r="271" ht="17.25" customHeight="1"/>
    <row r="272" ht="17.25" customHeight="1"/>
    <row r="273" ht="17.25" customHeight="1"/>
    <row r="274" ht="17.25" customHeight="1"/>
    <row r="275" ht="17.25" customHeight="1"/>
    <row r="276" ht="17.25" customHeight="1"/>
    <row r="277" ht="17.25" customHeight="1"/>
    <row r="278" ht="17.25" customHeight="1"/>
    <row r="279" ht="17.25" customHeight="1"/>
    <row r="280" ht="17.25" customHeight="1"/>
    <row r="281" ht="17.25" customHeight="1"/>
    <row r="282" ht="17.25" customHeight="1"/>
    <row r="283" ht="17.25" customHeight="1"/>
    <row r="284" ht="17.25" customHeight="1"/>
    <row r="285" ht="17.25" customHeight="1"/>
    <row r="286" ht="17.25" customHeight="1"/>
    <row r="287" ht="17.25" customHeight="1"/>
    <row r="288" ht="17.25" customHeight="1"/>
    <row r="289" ht="17.25" customHeight="1"/>
    <row r="290" ht="17.25" customHeight="1"/>
    <row r="291" ht="17.25" customHeight="1"/>
    <row r="292" ht="17.25" customHeight="1"/>
    <row r="293" ht="17.25" customHeight="1"/>
    <row r="294" ht="17.25" customHeight="1"/>
    <row r="295" ht="17.25" customHeight="1"/>
    <row r="296" ht="17.25" customHeight="1"/>
    <row r="297" ht="17.25" customHeight="1"/>
    <row r="298" ht="17.25" customHeight="1"/>
    <row r="299" ht="17.25" customHeight="1"/>
    <row r="300" ht="17.25" customHeight="1"/>
    <row r="301" ht="17.25" customHeight="1"/>
    <row r="302" ht="17.25" customHeight="1"/>
    <row r="303" ht="17.25" customHeight="1"/>
    <row r="304" ht="17.25" customHeight="1"/>
    <row r="305" ht="17.25" customHeight="1"/>
    <row r="306" ht="17.25" customHeight="1"/>
    <row r="307" ht="17.25" customHeight="1"/>
    <row r="308" ht="17.25" customHeight="1"/>
    <row r="309" ht="17.25" customHeight="1"/>
    <row r="310" ht="17.25" customHeight="1"/>
    <row r="311" ht="17.25" customHeight="1"/>
    <row r="312" ht="17.25" customHeight="1"/>
    <row r="313" ht="17.25" customHeight="1"/>
    <row r="314" ht="17.25" customHeight="1"/>
    <row r="315" ht="17.25" customHeight="1"/>
    <row r="316" ht="17.25" customHeight="1"/>
    <row r="317" ht="17.25" customHeight="1"/>
    <row r="318" ht="17.25" customHeight="1"/>
    <row r="319" ht="17.25" customHeight="1"/>
    <row r="320" ht="17.25" customHeight="1"/>
    <row r="321" ht="17.25" customHeight="1"/>
    <row r="322" ht="17.25" customHeight="1"/>
    <row r="323" ht="17.25" customHeight="1"/>
    <row r="324" ht="17.25" customHeight="1"/>
    <row r="325" ht="17.25" customHeight="1"/>
    <row r="326" ht="17.25" customHeight="1"/>
    <row r="327" ht="17.25" customHeight="1"/>
    <row r="328" ht="17.25" customHeight="1"/>
    <row r="329" ht="17.25" customHeight="1"/>
    <row r="330" ht="17.25" customHeight="1"/>
    <row r="331" ht="17.25" customHeight="1"/>
    <row r="332" ht="17.25" customHeight="1"/>
    <row r="333" ht="17.25" customHeight="1"/>
    <row r="334" ht="17.25" customHeight="1"/>
    <row r="335" ht="17.25" customHeight="1"/>
    <row r="336" ht="17.25" customHeight="1"/>
    <row r="337" ht="17.25" customHeight="1"/>
    <row r="338" ht="17.25" customHeight="1"/>
    <row r="339" ht="17.25" customHeight="1"/>
    <row r="340" ht="17.25" customHeight="1"/>
    <row r="341" ht="17.25" customHeight="1"/>
    <row r="342" ht="17.25" customHeight="1"/>
    <row r="343" ht="17.25" customHeight="1"/>
    <row r="344" ht="17.25" customHeight="1"/>
    <row r="345" ht="17.25" customHeight="1"/>
    <row r="346" ht="17.25" customHeight="1"/>
    <row r="347" ht="17.25" customHeight="1"/>
    <row r="348" ht="17.25" customHeight="1"/>
    <row r="349" ht="17.25" customHeight="1"/>
    <row r="350" ht="17.25" customHeight="1"/>
    <row r="351" ht="17.25" customHeight="1"/>
    <row r="352" ht="17.25" customHeight="1"/>
    <row r="353" ht="17.25" customHeight="1"/>
    <row r="354" ht="17.25" customHeight="1"/>
    <row r="355" ht="17.25" customHeight="1"/>
    <row r="356" ht="17.25" customHeight="1"/>
    <row r="357" ht="17.25" customHeight="1"/>
    <row r="358" ht="17.25" customHeight="1"/>
    <row r="359" ht="17.25" customHeight="1"/>
    <row r="360" ht="17.25" customHeight="1"/>
    <row r="361" ht="17.25" customHeight="1"/>
    <row r="362" ht="17.25" customHeight="1"/>
    <row r="363" ht="17.25" customHeight="1"/>
    <row r="364" ht="17.25" customHeight="1"/>
    <row r="365" ht="17.25" customHeight="1"/>
    <row r="366" ht="17.25" customHeight="1"/>
    <row r="367" ht="17.25" customHeight="1"/>
    <row r="368" ht="17.25" customHeight="1"/>
    <row r="369" ht="17.25" customHeight="1"/>
    <row r="370" ht="17.25" customHeight="1"/>
    <row r="371" ht="17.25" customHeight="1"/>
    <row r="372" ht="17.25" customHeight="1"/>
    <row r="373" ht="17.25" customHeight="1"/>
    <row r="374" ht="17.25" customHeight="1"/>
    <row r="375" ht="17.25" customHeight="1"/>
    <row r="376" ht="17.25" customHeight="1"/>
    <row r="377" ht="17.25" customHeight="1"/>
    <row r="378" ht="17.25" customHeight="1"/>
    <row r="379" ht="17.25" customHeight="1"/>
    <row r="380" ht="17.25" customHeight="1"/>
    <row r="381" ht="17.25" customHeight="1"/>
    <row r="382" ht="17.25" customHeight="1"/>
    <row r="383" ht="17.25" customHeight="1"/>
    <row r="384" ht="17.25" customHeight="1"/>
    <row r="385" ht="17.25" customHeight="1"/>
    <row r="386" ht="17.25" customHeight="1"/>
    <row r="387" ht="17.25" customHeight="1"/>
    <row r="388" ht="17.25" customHeight="1"/>
    <row r="389" ht="17.25" customHeight="1"/>
    <row r="390" ht="17.25" customHeight="1"/>
    <row r="391" ht="17.25" customHeight="1"/>
    <row r="392" ht="17.25" customHeight="1"/>
    <row r="393" ht="17.25" customHeight="1"/>
    <row r="394" ht="17.25" customHeight="1"/>
    <row r="395" ht="17.25" customHeight="1"/>
    <row r="396" ht="17.25" customHeight="1"/>
    <row r="397" ht="17.25" customHeight="1"/>
    <row r="398" ht="17.25" customHeight="1"/>
    <row r="399" ht="17.25" customHeight="1"/>
    <row r="400" ht="17.25" customHeight="1"/>
    <row r="401" ht="17.25" customHeight="1"/>
    <row r="402" ht="17.25" customHeight="1"/>
    <row r="403" ht="17.25" customHeight="1"/>
    <row r="404" ht="17.25" customHeight="1"/>
    <row r="405" ht="17.25" customHeight="1"/>
    <row r="406" ht="17.25" customHeight="1"/>
    <row r="407" ht="17.25" customHeight="1"/>
    <row r="408" ht="17.25" customHeight="1"/>
    <row r="409" ht="17.25" customHeight="1"/>
    <row r="410" ht="17.25" customHeight="1"/>
    <row r="411" ht="17.25" customHeight="1"/>
    <row r="412" ht="17.25" customHeight="1"/>
    <row r="413" ht="17.25" customHeight="1"/>
    <row r="414" ht="17.25" customHeight="1"/>
    <row r="415" ht="17.25" customHeight="1"/>
    <row r="416" ht="17.25" customHeight="1"/>
    <row r="417" ht="17.25" customHeight="1"/>
    <row r="418" ht="17.25" customHeight="1"/>
    <row r="419" ht="17.25" customHeight="1"/>
    <row r="420" ht="17.25" customHeight="1"/>
    <row r="421" ht="17.25" customHeight="1"/>
    <row r="422" ht="17.25" customHeight="1"/>
    <row r="423" ht="17.25" customHeight="1"/>
    <row r="424" ht="17.25" customHeight="1"/>
    <row r="425" ht="17.25" customHeight="1"/>
    <row r="426" ht="17.25" customHeight="1"/>
    <row r="427" ht="17.25" customHeight="1"/>
    <row r="428" ht="17.25" customHeight="1"/>
    <row r="429" ht="17.25" customHeight="1"/>
    <row r="430" ht="17.25" customHeight="1"/>
    <row r="431" ht="17.25" customHeight="1"/>
    <row r="432" ht="17.25" customHeight="1"/>
    <row r="433" ht="17.25" customHeight="1"/>
    <row r="434" ht="17.25" customHeight="1"/>
    <row r="435" ht="17.25" customHeight="1"/>
    <row r="436" ht="17.25" customHeight="1"/>
    <row r="437" ht="17.25" customHeight="1"/>
    <row r="438" ht="17.25" customHeight="1"/>
    <row r="439" ht="17.25" customHeight="1"/>
    <row r="440" ht="17.25" customHeight="1"/>
    <row r="441" ht="17.25" customHeight="1"/>
    <row r="442" ht="17.25" customHeight="1"/>
    <row r="443" ht="17.25" customHeight="1"/>
    <row r="444" ht="17.25" customHeight="1"/>
    <row r="445" ht="17.25" customHeight="1"/>
    <row r="446" ht="17.25" customHeight="1"/>
    <row r="447" ht="17.25" customHeight="1"/>
    <row r="448" ht="17.25" customHeight="1"/>
    <row r="449" ht="17.25" customHeight="1"/>
    <row r="450" ht="17.25" customHeight="1"/>
    <row r="451" ht="17.25" customHeight="1"/>
    <row r="452" ht="17.25" customHeight="1"/>
    <row r="453" ht="17.25" customHeight="1"/>
    <row r="454" ht="17.25" customHeight="1"/>
    <row r="455" ht="17.25" customHeight="1"/>
    <row r="456" ht="17.25" customHeight="1"/>
    <row r="457" ht="17.25" customHeight="1"/>
    <row r="458" ht="17.25" customHeight="1"/>
    <row r="459" ht="17.25" customHeight="1"/>
    <row r="460" ht="17.25" customHeight="1"/>
    <row r="461" ht="17.25" customHeight="1"/>
    <row r="462" ht="17.25" customHeight="1"/>
    <row r="463" ht="17.25" customHeight="1"/>
    <row r="464" ht="17.25" customHeight="1"/>
    <row r="465" ht="17.25" customHeight="1"/>
    <row r="466" ht="17.25" customHeight="1"/>
    <row r="467" ht="17.25" customHeight="1"/>
    <row r="468" ht="17.25" customHeight="1"/>
    <row r="469" ht="17.25" customHeight="1"/>
    <row r="470" ht="17.25" customHeight="1"/>
    <row r="471" ht="17.25" customHeight="1"/>
    <row r="472" ht="17.25" customHeight="1"/>
    <row r="473" ht="17.25" customHeight="1"/>
    <row r="474" ht="17.25" customHeight="1"/>
    <row r="475" ht="17.25" customHeight="1"/>
    <row r="476" ht="17.25" customHeight="1"/>
    <row r="477" ht="17.25" customHeight="1"/>
    <row r="478" ht="17.25" customHeight="1"/>
    <row r="479" ht="17.25" customHeight="1"/>
    <row r="480" ht="17.25" customHeight="1"/>
    <row r="481" ht="17.25" customHeight="1"/>
    <row r="482" ht="17.25" customHeight="1"/>
    <row r="483" ht="17.25" customHeight="1"/>
    <row r="484" ht="17.25" customHeight="1"/>
    <row r="485" ht="17.25" customHeight="1"/>
    <row r="486" ht="17.25" customHeight="1"/>
    <row r="487" ht="17.25" customHeight="1"/>
    <row r="488" ht="17.25" customHeight="1"/>
    <row r="489" ht="17.25" customHeight="1"/>
    <row r="490" ht="17.25" customHeight="1"/>
    <row r="491" ht="17.25" customHeight="1"/>
    <row r="492" ht="17.25" customHeight="1"/>
    <row r="493" ht="17.25" customHeight="1"/>
    <row r="494" ht="17.25" customHeight="1"/>
    <row r="495" ht="17.25" customHeight="1"/>
    <row r="496" ht="17.25" customHeight="1"/>
    <row r="497" ht="17.25" customHeight="1"/>
    <row r="498" ht="17.25" customHeight="1"/>
    <row r="499" ht="17.25" customHeight="1"/>
    <row r="500" ht="17.25" customHeight="1"/>
    <row r="501" ht="17.25" customHeight="1"/>
    <row r="502" ht="17.25" customHeight="1"/>
  </sheetData>
  <pageMargins left="0.7" right="0.7" top="0.75" bottom="0.75" header="0.3" footer="0.3"/>
  <pageSetup scale="96" fitToHeight="0" orientation="portrait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8</vt:i4>
      </vt:variant>
    </vt:vector>
  </HeadingPairs>
  <TitlesOfParts>
    <vt:vector size="11" baseType="lpstr">
      <vt:lpstr>Affichage Calendrier</vt:lpstr>
      <vt:lpstr>Suivi d’absence des employés</vt:lpstr>
      <vt:lpstr>Paramètres</vt:lpstr>
      <vt:lpstr>lstEDates</vt:lpstr>
      <vt:lpstr>lstEmployees</vt:lpstr>
      <vt:lpstr>lstEmpNames</vt:lpstr>
      <vt:lpstr>lstHolidays</vt:lpstr>
      <vt:lpstr>lstHolidayTypes</vt:lpstr>
      <vt:lpstr>lstHTypes</vt:lpstr>
      <vt:lpstr>lstSdates</vt:lpstr>
      <vt:lpstr>valSelEmployee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claire</dc:creator>
  <cp:keywords/>
  <cp:lastModifiedBy>Carim</cp:lastModifiedBy>
  <dcterms:created xsi:type="dcterms:W3CDTF">2017-08-11T08:49:10Z</dcterms:created>
  <dcterms:modified xsi:type="dcterms:W3CDTF">2017-09-13T04:58:23Z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