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0" windowWidth="21720" windowHeight="7890" activeTab="2"/>
  </bookViews>
  <sheets>
    <sheet name="Tracking" sheetId="1" r:id="rId1"/>
    <sheet name="Budget" sheetId="4" r:id="rId2"/>
    <sheet name="Report" sheetId="2" r:id="rId3"/>
    <sheet name="Données" sheetId="3" r:id="rId4"/>
  </sheets>
  <calcPr calcId="125725"/>
</workbook>
</file>

<file path=xl/calcChain.xml><?xml version="1.0" encoding="utf-8"?>
<calcChain xmlns="http://schemas.openxmlformats.org/spreadsheetml/2006/main">
  <c r="E30" i="2"/>
  <c r="D30"/>
  <c r="C30"/>
  <c r="E29"/>
  <c r="D29"/>
  <c r="C29"/>
  <c r="E28"/>
  <c r="D28"/>
  <c r="C28"/>
  <c r="E27"/>
  <c r="D27"/>
  <c r="C27"/>
  <c r="B30"/>
  <c r="B29"/>
  <c r="F29" s="1"/>
  <c r="B28"/>
  <c r="B27"/>
  <c r="F27" s="1"/>
  <c r="E24"/>
  <c r="E23"/>
  <c r="E22"/>
  <c r="E21"/>
  <c r="D24"/>
  <c r="D23"/>
  <c r="D22"/>
  <c r="D21"/>
  <c r="C24"/>
  <c r="C23"/>
  <c r="C22"/>
  <c r="C21"/>
  <c r="B24"/>
  <c r="B23"/>
  <c r="B22"/>
  <c r="F22" s="1"/>
  <c r="B21"/>
  <c r="F21" s="1"/>
  <c r="F30"/>
  <c r="F28"/>
  <c r="F24"/>
  <c r="F23"/>
  <c r="F7" i="4"/>
  <c r="E7"/>
  <c r="D7"/>
  <c r="C7"/>
  <c r="B7"/>
  <c r="F6"/>
  <c r="F5"/>
  <c r="F4"/>
  <c r="F3"/>
  <c r="E18" i="2"/>
  <c r="E17"/>
  <c r="E16"/>
  <c r="E15"/>
  <c r="D18"/>
  <c r="D17"/>
  <c r="D16"/>
  <c r="D15"/>
  <c r="C18"/>
  <c r="C17"/>
  <c r="C16"/>
  <c r="C15"/>
  <c r="B18"/>
  <c r="B17"/>
  <c r="B16"/>
  <c r="F16" s="1"/>
  <c r="B15"/>
  <c r="F15" s="1"/>
  <c r="E12"/>
  <c r="E11"/>
  <c r="E10"/>
  <c r="E9"/>
  <c r="D12"/>
  <c r="D11"/>
  <c r="D10"/>
  <c r="D9"/>
  <c r="C12"/>
  <c r="C11"/>
  <c r="C10"/>
  <c r="C9"/>
  <c r="B12"/>
  <c r="F12" s="1"/>
  <c r="B11"/>
  <c r="F11" s="1"/>
  <c r="B10"/>
  <c r="B9"/>
  <c r="E6"/>
  <c r="D6"/>
  <c r="C6"/>
  <c r="B6"/>
  <c r="E5"/>
  <c r="D5"/>
  <c r="C5"/>
  <c r="B5"/>
  <c r="E4"/>
  <c r="D4"/>
  <c r="C4"/>
  <c r="B4"/>
  <c r="E3"/>
  <c r="D3"/>
  <c r="C3"/>
  <c r="B3"/>
  <c r="F6"/>
  <c r="F4"/>
  <c r="F18"/>
  <c r="F17"/>
  <c r="E3" i="1"/>
  <c r="E4"/>
  <c r="E5"/>
  <c r="E6"/>
  <c r="E2"/>
  <c r="F5" i="2" l="1"/>
  <c r="F10"/>
  <c r="F9"/>
  <c r="F3"/>
</calcChain>
</file>

<file path=xl/sharedStrings.xml><?xml version="1.0" encoding="utf-8"?>
<sst xmlns="http://schemas.openxmlformats.org/spreadsheetml/2006/main" count="81" uniqueCount="23">
  <si>
    <t>France</t>
  </si>
  <si>
    <t>Suisse</t>
  </si>
  <si>
    <t>Belgique</t>
  </si>
  <si>
    <t>Autre</t>
  </si>
  <si>
    <t>1 - fruits</t>
  </si>
  <si>
    <t>2 - légumes</t>
  </si>
  <si>
    <t>3 - viande</t>
  </si>
  <si>
    <t>4 - boissons</t>
  </si>
  <si>
    <t>Q1</t>
  </si>
  <si>
    <t>Q2</t>
  </si>
  <si>
    <t>Q3</t>
  </si>
  <si>
    <t>Q4</t>
  </si>
  <si>
    <t>Date</t>
  </si>
  <si>
    <t>Description</t>
  </si>
  <si>
    <t>Montant</t>
  </si>
  <si>
    <t>Quantité</t>
  </si>
  <si>
    <t>Total</t>
  </si>
  <si>
    <t>Pays</t>
  </si>
  <si>
    <t>Budget Annuel</t>
  </si>
  <si>
    <t>Annuel</t>
  </si>
  <si>
    <t>Chiffre d'affaires 2014 (somme selon catégorie)</t>
  </si>
  <si>
    <t>Dépenses par trimestre</t>
  </si>
  <si>
    <r>
      <t xml:space="preserve">Dépenses par trimestre </t>
    </r>
    <r>
      <rPr>
        <b/>
        <sz val="11"/>
        <color rgb="FFFF0000"/>
        <rFont val="Calibri"/>
        <family val="2"/>
        <scheme val="minor"/>
      </rPr>
      <t>en % du budget</t>
    </r>
  </si>
</sst>
</file>

<file path=xl/styles.xml><?xml version="1.0" encoding="utf-8"?>
<styleSheet xmlns="http://schemas.openxmlformats.org/spreadsheetml/2006/main">
  <numFmts count="2">
    <numFmt numFmtId="164" formatCode="[$-409]d\-mmm\-yyyy;@"/>
    <numFmt numFmtId="170" formatCode="0.0%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38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2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7" xfId="0" applyFill="1" applyBorder="1" applyAlignment="1">
      <alignment horizontal="center"/>
    </xf>
    <xf numFmtId="0" fontId="1" fillId="0" borderId="0" xfId="0" applyFont="1"/>
    <xf numFmtId="170" fontId="0" fillId="2" borderId="1" xfId="1" applyNumberFormat="1" applyFont="1" applyFill="1" applyBorder="1" applyAlignment="1">
      <alignment horizontal="center"/>
    </xf>
    <xf numFmtId="170" fontId="0" fillId="3" borderId="1" xfId="1" applyNumberFormat="1" applyFont="1" applyFill="1" applyBorder="1" applyAlignment="1">
      <alignment horizontal="center"/>
    </xf>
    <xf numFmtId="9" fontId="0" fillId="0" borderId="14" xfId="1" applyFont="1" applyBorder="1" applyAlignment="1">
      <alignment horizontal="center"/>
    </xf>
    <xf numFmtId="9" fontId="0" fillId="0" borderId="16" xfId="1" applyFont="1" applyBorder="1" applyAlignment="1">
      <alignment horizontal="center"/>
    </xf>
    <xf numFmtId="9" fontId="0" fillId="0" borderId="15" xfId="1" applyFont="1" applyBorder="1" applyAlignment="1">
      <alignment horizontal="center"/>
    </xf>
    <xf numFmtId="170" fontId="0" fillId="2" borderId="7" xfId="1" applyNumberFormat="1" applyFont="1" applyFill="1" applyBorder="1" applyAlignment="1">
      <alignment horizontal="center"/>
    </xf>
    <xf numFmtId="170" fontId="0" fillId="3" borderId="7" xfId="1" applyNumberFormat="1" applyFont="1" applyFill="1" applyBorder="1" applyAlignment="1">
      <alignment horizontal="center"/>
    </xf>
    <xf numFmtId="0" fontId="1" fillId="0" borderId="2" xfId="0" applyFont="1" applyBorder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6"/>
  <sheetViews>
    <sheetView workbookViewId="0"/>
  </sheetViews>
  <sheetFormatPr defaultRowHeight="15"/>
  <cols>
    <col min="1" max="1" width="10.140625" style="11" bestFit="1" customWidth="1"/>
    <col min="2" max="2" width="22.85546875" customWidth="1"/>
    <col min="3" max="3" width="10.5703125" customWidth="1"/>
    <col min="4" max="4" width="9.140625" style="11"/>
    <col min="6" max="6" width="14.85546875" customWidth="1"/>
  </cols>
  <sheetData>
    <row r="1" spans="1:9">
      <c r="A1" s="11" t="s">
        <v>12</v>
      </c>
      <c r="B1" t="s">
        <v>13</v>
      </c>
      <c r="C1" t="s">
        <v>14</v>
      </c>
      <c r="D1" s="11" t="s">
        <v>15</v>
      </c>
      <c r="E1" t="s">
        <v>16</v>
      </c>
      <c r="F1" t="s">
        <v>17</v>
      </c>
    </row>
    <row r="2" spans="1:9">
      <c r="A2" s="26">
        <v>41975</v>
      </c>
      <c r="B2" t="s">
        <v>4</v>
      </c>
      <c r="C2">
        <v>200</v>
      </c>
      <c r="D2" s="11">
        <v>3</v>
      </c>
      <c r="E2">
        <f>C2*D2</f>
        <v>600</v>
      </c>
      <c r="F2" t="s">
        <v>0</v>
      </c>
      <c r="I2" s="2"/>
    </row>
    <row r="3" spans="1:9">
      <c r="A3" s="26">
        <v>41827</v>
      </c>
      <c r="B3" t="s">
        <v>6</v>
      </c>
      <c r="C3">
        <v>400</v>
      </c>
      <c r="D3" s="11">
        <v>2</v>
      </c>
      <c r="E3">
        <f>C3*D3</f>
        <v>800</v>
      </c>
      <c r="F3" t="s">
        <v>1</v>
      </c>
    </row>
    <row r="4" spans="1:9">
      <c r="A4" s="26">
        <v>41703</v>
      </c>
      <c r="B4" t="s">
        <v>5</v>
      </c>
      <c r="C4">
        <v>300</v>
      </c>
      <c r="D4" s="11">
        <v>5</v>
      </c>
      <c r="E4">
        <f>C4*D4</f>
        <v>1500</v>
      </c>
      <c r="F4" t="s">
        <v>2</v>
      </c>
    </row>
    <row r="5" spans="1:9">
      <c r="A5" s="26">
        <v>41859</v>
      </c>
      <c r="B5" t="s">
        <v>7</v>
      </c>
      <c r="C5">
        <v>150</v>
      </c>
      <c r="D5" s="11">
        <v>7</v>
      </c>
      <c r="E5">
        <f>C5*D5</f>
        <v>1050</v>
      </c>
      <c r="F5" t="s">
        <v>0</v>
      </c>
    </row>
    <row r="6" spans="1:9">
      <c r="A6" s="26">
        <v>41672</v>
      </c>
      <c r="B6" t="s">
        <v>5</v>
      </c>
      <c r="C6">
        <v>350</v>
      </c>
      <c r="D6" s="11">
        <v>4</v>
      </c>
      <c r="E6">
        <f>C6*D6</f>
        <v>1400</v>
      </c>
      <c r="F6" t="s">
        <v>3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F7"/>
  <sheetViews>
    <sheetView workbookViewId="0"/>
  </sheetViews>
  <sheetFormatPr defaultRowHeight="15"/>
  <cols>
    <col min="1" max="1" width="14.28515625" bestFit="1" customWidth="1"/>
  </cols>
  <sheetData>
    <row r="1" spans="1:6">
      <c r="A1" s="29" t="s">
        <v>18</v>
      </c>
    </row>
    <row r="2" spans="1:6">
      <c r="B2" t="s">
        <v>0</v>
      </c>
      <c r="C2" t="s">
        <v>1</v>
      </c>
      <c r="D2" t="s">
        <v>2</v>
      </c>
      <c r="E2" t="s">
        <v>3</v>
      </c>
      <c r="F2" t="s">
        <v>16</v>
      </c>
    </row>
    <row r="3" spans="1:6">
      <c r="A3" t="s">
        <v>4</v>
      </c>
      <c r="B3">
        <v>4000</v>
      </c>
      <c r="C3">
        <v>3000</v>
      </c>
      <c r="D3">
        <v>3000</v>
      </c>
      <c r="E3">
        <v>2000</v>
      </c>
      <c r="F3">
        <f>SUM(B3:E3)</f>
        <v>12000</v>
      </c>
    </row>
    <row r="4" spans="1:6">
      <c r="A4" t="s">
        <v>5</v>
      </c>
      <c r="B4">
        <v>6000</v>
      </c>
      <c r="C4">
        <v>4500</v>
      </c>
      <c r="D4">
        <v>5000</v>
      </c>
      <c r="E4">
        <v>1500</v>
      </c>
      <c r="F4">
        <f t="shared" ref="F4:F6" si="0">SUM(B4:E4)</f>
        <v>17000</v>
      </c>
    </row>
    <row r="5" spans="1:6">
      <c r="A5" t="s">
        <v>6</v>
      </c>
      <c r="B5">
        <v>6000</v>
      </c>
      <c r="C5">
        <v>4500</v>
      </c>
      <c r="D5">
        <v>5000</v>
      </c>
      <c r="E5">
        <v>2000</v>
      </c>
      <c r="F5">
        <f t="shared" si="0"/>
        <v>17500</v>
      </c>
    </row>
    <row r="6" spans="1:6">
      <c r="A6" t="s">
        <v>7</v>
      </c>
      <c r="B6">
        <v>4000</v>
      </c>
      <c r="C6">
        <v>3500</v>
      </c>
      <c r="D6">
        <v>3500</v>
      </c>
      <c r="E6">
        <v>2500</v>
      </c>
      <c r="F6">
        <f t="shared" si="0"/>
        <v>13500</v>
      </c>
    </row>
    <row r="7" spans="1:6">
      <c r="A7" t="s">
        <v>16</v>
      </c>
      <c r="B7">
        <f>SUM(B3:B6)</f>
        <v>20000</v>
      </c>
      <c r="C7">
        <f t="shared" ref="C7:F7" si="1">SUM(C3:C6)</f>
        <v>15500</v>
      </c>
      <c r="D7">
        <f t="shared" si="1"/>
        <v>16500</v>
      </c>
      <c r="E7">
        <f t="shared" si="1"/>
        <v>8000</v>
      </c>
      <c r="F7">
        <f t="shared" si="1"/>
        <v>60000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M30"/>
  <sheetViews>
    <sheetView tabSelected="1" workbookViewId="0"/>
  </sheetViews>
  <sheetFormatPr defaultRowHeight="15"/>
  <cols>
    <col min="1" max="1" width="43.85546875" bestFit="1" customWidth="1"/>
    <col min="2" max="5" width="9.140625" style="11"/>
    <col min="6" max="6" width="15.28515625" style="11" customWidth="1"/>
  </cols>
  <sheetData>
    <row r="1" spans="1:13" ht="15.75" thickBot="1">
      <c r="A1" s="37" t="s">
        <v>20</v>
      </c>
      <c r="B1" s="9"/>
      <c r="C1" s="9"/>
      <c r="D1" s="9"/>
      <c r="E1" s="10"/>
    </row>
    <row r="2" spans="1:13">
      <c r="A2" s="4"/>
      <c r="B2" s="22" t="s">
        <v>0</v>
      </c>
      <c r="C2" s="22" t="s">
        <v>1</v>
      </c>
      <c r="D2" s="22" t="s">
        <v>2</v>
      </c>
      <c r="E2" s="23" t="s">
        <v>3</v>
      </c>
      <c r="F2" s="12" t="s">
        <v>16</v>
      </c>
    </row>
    <row r="3" spans="1:13">
      <c r="A3" s="4" t="s">
        <v>4</v>
      </c>
      <c r="B3" s="13">
        <f>SUMPRODUCT((Tracking!$F$2:$F$6=Report!B$2)*(Tracking!$B$2:$B$6=Report!$A3)*(Tracking!$E$2:$E$6))</f>
        <v>600</v>
      </c>
      <c r="C3" s="13">
        <f>SUMPRODUCT((Tracking!$F$2:$F$6=Report!C$2)*(Tracking!$B$2:$B$6=Report!$A3)*(Tracking!$E$2:$E$6))</f>
        <v>0</v>
      </c>
      <c r="D3" s="13">
        <f>SUMPRODUCT((Tracking!$F$2:$F$6=Report!D$2)*(Tracking!$B$2:$B$6=Report!$A3)*(Tracking!$E$2:$E$6))</f>
        <v>0</v>
      </c>
      <c r="E3" s="13">
        <f>SUMPRODUCT((Tracking!$F$2:$F$6=Report!E$2)*(Tracking!$B$2:$B$6=Report!$A3)*(Tracking!$E$2:$E$6))</f>
        <v>0</v>
      </c>
      <c r="F3" s="14">
        <f>SUM(B3:E3)</f>
        <v>600</v>
      </c>
      <c r="J3" s="25"/>
    </row>
    <row r="4" spans="1:13">
      <c r="A4" s="4" t="s">
        <v>5</v>
      </c>
      <c r="B4" s="13">
        <f>SUMPRODUCT((Tracking!$F$2:$F$6=Report!B$2)*(Tracking!$B$2:$B$6=Report!$A4)*(Tracking!$E$2:$E$6))</f>
        <v>0</v>
      </c>
      <c r="C4" s="13">
        <f>SUMPRODUCT((Tracking!$F$2:$F$6=Report!C$2)*(Tracking!$B$2:$B$6=Report!$A4)*(Tracking!$E$2:$E$6))</f>
        <v>0</v>
      </c>
      <c r="D4" s="13">
        <f>SUMPRODUCT((Tracking!$F$2:$F$6=Report!D$2)*(Tracking!$B$2:$B$6=Report!$A4)*(Tracking!$E$2:$E$6))</f>
        <v>1500</v>
      </c>
      <c r="E4" s="13">
        <f>SUMPRODUCT((Tracking!$F$2:$F$6=Report!E$2)*(Tracking!$B$2:$B$6=Report!$A4)*(Tracking!$E$2:$E$6))</f>
        <v>1400</v>
      </c>
      <c r="F4" s="14">
        <f>SUM(B4:E4)</f>
        <v>2900</v>
      </c>
    </row>
    <row r="5" spans="1:13">
      <c r="A5" s="4" t="s">
        <v>6</v>
      </c>
      <c r="B5" s="13">
        <f>SUMPRODUCT((Tracking!$F$2:$F$6=Report!B$2)*(Tracking!$B$2:$B$6=Report!$A5)*(Tracking!$E$2:$E$6))</f>
        <v>0</v>
      </c>
      <c r="C5" s="13">
        <f>SUMPRODUCT((Tracking!$F$2:$F$6=Report!C$2)*(Tracking!$B$2:$B$6=Report!$A5)*(Tracking!$E$2:$E$6))</f>
        <v>800</v>
      </c>
      <c r="D5" s="13">
        <f>SUMPRODUCT((Tracking!$F$2:$F$6=Report!D$2)*(Tracking!$B$2:$B$6=Report!$A5)*(Tracking!$E$2:$E$6))</f>
        <v>0</v>
      </c>
      <c r="E5" s="13">
        <f>SUMPRODUCT((Tracking!$F$2:$F$6=Report!E$2)*(Tracking!$B$2:$B$6=Report!$A5)*(Tracking!$E$2:$E$6))</f>
        <v>0</v>
      </c>
      <c r="F5" s="14">
        <f>SUM(B5:E5)</f>
        <v>800</v>
      </c>
    </row>
    <row r="6" spans="1:13" ht="15.75" thickBot="1">
      <c r="A6" s="5" t="s">
        <v>7</v>
      </c>
      <c r="B6" s="15">
        <f>SUMPRODUCT((Tracking!$F$2:$F$6=Report!B$2)*(Tracking!$B$2:$B$6=Report!$A6)*(Tracking!$E$2:$E$6))</f>
        <v>1050</v>
      </c>
      <c r="C6" s="15">
        <f>SUMPRODUCT((Tracking!$F$2:$F$6=Report!C$2)*(Tracking!$B$2:$B$6=Report!$A6)*(Tracking!$E$2:$E$6))</f>
        <v>0</v>
      </c>
      <c r="D6" s="15">
        <f>SUMPRODUCT((Tracking!$F$2:$F$6=Report!D$2)*(Tracking!$B$2:$B$6=Report!$A6)*(Tracking!$E$2:$E$6))</f>
        <v>0</v>
      </c>
      <c r="E6" s="24">
        <f>SUMPRODUCT((Tracking!$F$2:$F$6=Report!E$2)*(Tracking!$B$2:$B$6=Report!$A6)*(Tracking!$E$2:$E$6))</f>
        <v>0</v>
      </c>
      <c r="F6" s="16">
        <f>SUM(B6:E6)</f>
        <v>1050</v>
      </c>
    </row>
    <row r="7" spans="1:13" ht="15.75" thickBot="1"/>
    <row r="8" spans="1:13">
      <c r="A8" s="3" t="s">
        <v>21</v>
      </c>
      <c r="B8" s="9" t="s">
        <v>8</v>
      </c>
      <c r="C8" s="9" t="s">
        <v>9</v>
      </c>
      <c r="D8" s="9" t="s">
        <v>10</v>
      </c>
      <c r="E8" s="17" t="s">
        <v>11</v>
      </c>
      <c r="F8" s="12" t="s">
        <v>19</v>
      </c>
    </row>
    <row r="9" spans="1:13">
      <c r="A9" s="4" t="s">
        <v>4</v>
      </c>
      <c r="B9" s="18">
        <f>SUMPRODUCT((ROUNDUP(MONTH(Tracking!$A$2:$A$6)/3,0)=VALUE(RIGHT(Report!B$8,1)))*(Tracking!$B$2:$B$6=Report!$A9)*(Tracking!$E$2:$E$6))</f>
        <v>0</v>
      </c>
      <c r="C9" s="18">
        <f>SUMPRODUCT((ROUNDUP(MONTH(Tracking!$A$2:$A$6)/3,0)=VALUE(RIGHT(Report!C$8,1)))*(Tracking!$B$2:$B$6=Report!$A9)*(Tracking!$E$2:$E$6))</f>
        <v>0</v>
      </c>
      <c r="D9" s="18">
        <f>SUMPRODUCT((ROUNDUP(MONTH(Tracking!$A$2:$A$6)/3,0)=VALUE(RIGHT(Report!D$8,1)))*(Tracking!$B$2:$B$6=Report!$A9)*(Tracking!$E$2:$E$6))</f>
        <v>0</v>
      </c>
      <c r="E9" s="18">
        <f>SUMPRODUCT((ROUNDUP(MONTH(Tracking!$A$2:$A$6)/3,0)=VALUE(RIGHT(Report!E$8,1)))*(Tracking!$B$2:$B$6=Report!$A9)*(Tracking!$E$2:$E$6))</f>
        <v>600</v>
      </c>
      <c r="F9" s="14">
        <f>SUM(B9:E9)</f>
        <v>600</v>
      </c>
      <c r="J9" s="27"/>
      <c r="K9" s="27"/>
      <c r="L9" s="27"/>
      <c r="M9" s="27"/>
    </row>
    <row r="10" spans="1:13">
      <c r="A10" s="4" t="s">
        <v>5</v>
      </c>
      <c r="B10" s="18">
        <f>SUMPRODUCT((ROUNDUP(MONTH(Tracking!$A$2:$A$6)/3,0)=VALUE(RIGHT(Report!B$8,1)))*(Tracking!$B$2:$B$6=Report!$A10)*(Tracking!$E$2:$E$6))</f>
        <v>2900</v>
      </c>
      <c r="C10" s="18">
        <f>SUMPRODUCT((ROUNDUP(MONTH(Tracking!$A$2:$A$6)/3,0)=VALUE(RIGHT(Report!C$8,1)))*(Tracking!$B$2:$B$6=Report!$A10)*(Tracking!$E$2:$E$6))</f>
        <v>0</v>
      </c>
      <c r="D10" s="18">
        <f>SUMPRODUCT((ROUNDUP(MONTH(Tracking!$A$2:$A$6)/3,0)=VALUE(RIGHT(Report!D$8,1)))*(Tracking!$B$2:$B$6=Report!$A10)*(Tracking!$E$2:$E$6))</f>
        <v>0</v>
      </c>
      <c r="E10" s="18">
        <f>SUMPRODUCT((ROUNDUP(MONTH(Tracking!$A$2:$A$6)/3,0)=VALUE(RIGHT(Report!E$8,1)))*(Tracking!$B$2:$B$6=Report!$A10)*(Tracking!$E$2:$E$6))</f>
        <v>0</v>
      </c>
      <c r="F10" s="14">
        <f>SUM(B10:E10)</f>
        <v>2900</v>
      </c>
      <c r="J10" s="27"/>
      <c r="K10" s="27"/>
      <c r="L10" s="27"/>
      <c r="M10" s="27"/>
    </row>
    <row r="11" spans="1:13">
      <c r="A11" s="4" t="s">
        <v>6</v>
      </c>
      <c r="B11" s="18">
        <f>SUMPRODUCT((ROUNDUP(MONTH(Tracking!$A$2:$A$6)/3,0)=VALUE(RIGHT(Report!B$8,1)))*(Tracking!$B$2:$B$6=Report!$A11)*(Tracking!$E$2:$E$6))</f>
        <v>0</v>
      </c>
      <c r="C11" s="18">
        <f>SUMPRODUCT((ROUNDUP(MONTH(Tracking!$A$2:$A$6)/3,0)=VALUE(RIGHT(Report!C$8,1)))*(Tracking!$B$2:$B$6=Report!$A11)*(Tracking!$E$2:$E$6))</f>
        <v>0</v>
      </c>
      <c r="D11" s="18">
        <f>SUMPRODUCT((ROUNDUP(MONTH(Tracking!$A$2:$A$6)/3,0)=VALUE(RIGHT(Report!D$8,1)))*(Tracking!$B$2:$B$6=Report!$A11)*(Tracking!$E$2:$E$6))</f>
        <v>800</v>
      </c>
      <c r="E11" s="18">
        <f>SUMPRODUCT((ROUNDUP(MONTH(Tracking!$A$2:$A$6)/3,0)=VALUE(RIGHT(Report!E$8,1)))*(Tracking!$B$2:$B$6=Report!$A11)*(Tracking!$E$2:$E$6))</f>
        <v>0</v>
      </c>
      <c r="F11" s="14">
        <f>SUM(B11:E11)</f>
        <v>800</v>
      </c>
      <c r="J11" s="27"/>
      <c r="K11" s="27"/>
      <c r="L11" s="27"/>
      <c r="M11" s="27"/>
    </row>
    <row r="12" spans="1:13" ht="15.75" thickBot="1">
      <c r="A12" s="5" t="s">
        <v>7</v>
      </c>
      <c r="B12" s="28">
        <f>SUMPRODUCT((ROUNDUP(MONTH(Tracking!$A$2:$A$6)/3,0)=VALUE(RIGHT(Report!B$8,1)))*(Tracking!$B$2:$B$6=Report!$A12)*(Tracking!$E$2:$E$6))</f>
        <v>0</v>
      </c>
      <c r="C12" s="28">
        <f>SUMPRODUCT((ROUNDUP(MONTH(Tracking!$A$2:$A$6)/3,0)=VALUE(RIGHT(Report!C$8,1)))*(Tracking!$B$2:$B$6=Report!$A12)*(Tracking!$E$2:$E$6))</f>
        <v>0</v>
      </c>
      <c r="D12" s="28">
        <f>SUMPRODUCT((ROUNDUP(MONTH(Tracking!$A$2:$A$6)/3,0)=VALUE(RIGHT(Report!D$8,1)))*(Tracking!$B$2:$B$6=Report!$A12)*(Tracking!$E$2:$E$6))</f>
        <v>1050</v>
      </c>
      <c r="E12" s="28">
        <f>SUMPRODUCT((ROUNDUP(MONTH(Tracking!$A$2:$A$6)/3,0)=VALUE(RIGHT(Report!E$8,1)))*(Tracking!$B$2:$B$6=Report!$A12)*(Tracking!$E$2:$E$6))</f>
        <v>0</v>
      </c>
      <c r="F12" s="21">
        <f>SUM(B12:E12)</f>
        <v>1050</v>
      </c>
      <c r="J12" s="27"/>
      <c r="K12" s="27"/>
      <c r="L12" s="27"/>
      <c r="M12" s="27"/>
    </row>
    <row r="13" spans="1:13" ht="15.75" thickBot="1"/>
    <row r="14" spans="1:13">
      <c r="A14" s="6" t="s">
        <v>21</v>
      </c>
      <c r="B14" s="9" t="s">
        <v>8</v>
      </c>
      <c r="C14" s="9" t="s">
        <v>9</v>
      </c>
      <c r="D14" s="9" t="s">
        <v>10</v>
      </c>
      <c r="E14" s="17" t="s">
        <v>11</v>
      </c>
      <c r="F14" s="12" t="s">
        <v>19</v>
      </c>
    </row>
    <row r="15" spans="1:13">
      <c r="A15" s="7" t="s">
        <v>0</v>
      </c>
      <c r="B15" s="19">
        <f>SUMPRODUCT((ROUNDUP(MONTH(Tracking!$A$2:$A$6)/3,0)=VALUE(RIGHT(Report!B$8,1)))*(Tracking!$F$2:$F$6=Report!$A15)*(Tracking!$E$2:$E$6))</f>
        <v>0</v>
      </c>
      <c r="C15" s="19">
        <f>SUMPRODUCT((ROUNDUP(MONTH(Tracking!$A$2:$A$6)/3,0)=VALUE(RIGHT(Report!C$8,1)))*(Tracking!$F$2:$F$6=Report!$A15)*(Tracking!$E$2:$E$6))</f>
        <v>0</v>
      </c>
      <c r="D15" s="19">
        <f>SUMPRODUCT((ROUNDUP(MONTH(Tracking!$A$2:$A$6)/3,0)=VALUE(RIGHT(Report!D$8,1)))*(Tracking!$F$2:$F$6=Report!$A15)*(Tracking!$E$2:$E$6))</f>
        <v>1050</v>
      </c>
      <c r="E15" s="19">
        <f>SUMPRODUCT((ROUNDUP(MONTH(Tracking!$A$2:$A$6)/3,0)=VALUE(RIGHT(Report!E$8,1)))*(Tracking!$F$2:$F$6=Report!$A15)*(Tracking!$E$2:$E$6))</f>
        <v>600</v>
      </c>
      <c r="F15" s="14">
        <f>SUM(B15:E15)</f>
        <v>1650</v>
      </c>
    </row>
    <row r="16" spans="1:13">
      <c r="A16" s="7" t="s">
        <v>1</v>
      </c>
      <c r="B16" s="19">
        <f>SUMPRODUCT((ROUNDUP(MONTH(Tracking!$A$2:$A$6)/3,0)=VALUE(RIGHT(Report!B$8,1)))*(Tracking!$F$2:$F$6=Report!$A16)*(Tracking!$E$2:$E$6))</f>
        <v>0</v>
      </c>
      <c r="C16" s="19">
        <f>SUMPRODUCT((ROUNDUP(MONTH(Tracking!$A$2:$A$6)/3,0)=VALUE(RIGHT(Report!C$8,1)))*(Tracking!$F$2:$F$6=Report!$A16)*(Tracking!$E$2:$E$6))</f>
        <v>0</v>
      </c>
      <c r="D16" s="19">
        <f>SUMPRODUCT((ROUNDUP(MONTH(Tracking!$A$2:$A$6)/3,0)=VALUE(RIGHT(Report!D$8,1)))*(Tracking!$F$2:$F$6=Report!$A16)*(Tracking!$E$2:$E$6))</f>
        <v>800</v>
      </c>
      <c r="E16" s="19">
        <f>SUMPRODUCT((ROUNDUP(MONTH(Tracking!$A$2:$A$6)/3,0)=VALUE(RIGHT(Report!E$8,1)))*(Tracking!$F$2:$F$6=Report!$A16)*(Tracking!$E$2:$E$6))</f>
        <v>0</v>
      </c>
      <c r="F16" s="14">
        <f>SUM(B16:E16)</f>
        <v>800</v>
      </c>
    </row>
    <row r="17" spans="1:6">
      <c r="A17" s="7" t="s">
        <v>2</v>
      </c>
      <c r="B17" s="19">
        <f>SUMPRODUCT((ROUNDUP(MONTH(Tracking!$A$2:$A$6)/3,0)=VALUE(RIGHT(Report!B$8,1)))*(Tracking!$F$2:$F$6=Report!$A17)*(Tracking!$E$2:$E$6))</f>
        <v>1500</v>
      </c>
      <c r="C17" s="19">
        <f>SUMPRODUCT((ROUNDUP(MONTH(Tracking!$A$2:$A$6)/3,0)=VALUE(RIGHT(Report!C$8,1)))*(Tracking!$F$2:$F$6=Report!$A17)*(Tracking!$E$2:$E$6))</f>
        <v>0</v>
      </c>
      <c r="D17" s="19">
        <f>SUMPRODUCT((ROUNDUP(MONTH(Tracking!$A$2:$A$6)/3,0)=VALUE(RIGHT(Report!D$8,1)))*(Tracking!$F$2:$F$6=Report!$A17)*(Tracking!$E$2:$E$6))</f>
        <v>0</v>
      </c>
      <c r="E17" s="19">
        <f>SUMPRODUCT((ROUNDUP(MONTH(Tracking!$A$2:$A$6)/3,0)=VALUE(RIGHT(Report!E$8,1)))*(Tracking!$F$2:$F$6=Report!$A17)*(Tracking!$E$2:$E$6))</f>
        <v>0</v>
      </c>
      <c r="F17" s="14">
        <f>SUM(B17:E17)</f>
        <v>1500</v>
      </c>
    </row>
    <row r="18" spans="1:6" ht="15.75" thickBot="1">
      <c r="A18" s="8" t="s">
        <v>3</v>
      </c>
      <c r="B18" s="20">
        <f>SUMPRODUCT((ROUNDUP(MONTH(Tracking!$A$2:$A$6)/3,0)=VALUE(RIGHT(Report!B$8,1)))*(Tracking!$F$2:$F$6=Report!$A18)*(Tracking!$E$2:$E$6))</f>
        <v>1400</v>
      </c>
      <c r="C18" s="20">
        <f>SUMPRODUCT((ROUNDUP(MONTH(Tracking!$A$2:$A$6)/3,0)=VALUE(RIGHT(Report!C$8,1)))*(Tracking!$F$2:$F$6=Report!$A18)*(Tracking!$E$2:$E$6))</f>
        <v>0</v>
      </c>
      <c r="D18" s="20">
        <f>SUMPRODUCT((ROUNDUP(MONTH(Tracking!$A$2:$A$6)/3,0)=VALUE(RIGHT(Report!D$8,1)))*(Tracking!$F$2:$F$6=Report!$A18)*(Tracking!$E$2:$E$6))</f>
        <v>0</v>
      </c>
      <c r="E18" s="20">
        <f>SUMPRODUCT((ROUNDUP(MONTH(Tracking!$A$2:$A$6)/3,0)=VALUE(RIGHT(Report!E$8,1)))*(Tracking!$F$2:$F$6=Report!$A18)*(Tracking!$E$2:$E$6))</f>
        <v>0</v>
      </c>
      <c r="F18" s="16">
        <f>SUM(B18:E18)</f>
        <v>1400</v>
      </c>
    </row>
    <row r="19" spans="1:6" ht="15.75" thickBot="1"/>
    <row r="20" spans="1:6">
      <c r="A20" s="3" t="s">
        <v>22</v>
      </c>
      <c r="B20" s="9" t="s">
        <v>8</v>
      </c>
      <c r="C20" s="9" t="s">
        <v>9</v>
      </c>
      <c r="D20" s="9" t="s">
        <v>10</v>
      </c>
      <c r="E20" s="17" t="s">
        <v>11</v>
      </c>
      <c r="F20" s="12" t="s">
        <v>19</v>
      </c>
    </row>
    <row r="21" spans="1:6">
      <c r="A21" s="4" t="s">
        <v>4</v>
      </c>
      <c r="B21" s="30">
        <f>(SUMPRODUCT((ROUNDUP(MONTH(Tracking!$A$2:$A$6)/3,0)=VALUE(RIGHT(Report!B$8,1)))*(Tracking!$B$2:$B$6=Report!$A21)*(Tracking!$E$2:$E$6)))/(INDEX(Budget!$F$1:$F$7,MATCH($A21,Budget!$A$1:$A$7,0))/4)</f>
        <v>0</v>
      </c>
      <c r="C21" s="30">
        <f>(SUMPRODUCT((ROUNDUP(MONTH(Tracking!$A$2:$A$6)/3,0)=VALUE(RIGHT(Report!C$8,1)))*(Tracking!$B$2:$B$6=Report!$A21)*(Tracking!$E$2:$E$6)))/(INDEX(Budget!$F$1:$F$7,MATCH($A21,Budget!$A$1:$A$7,0))/4)</f>
        <v>0</v>
      </c>
      <c r="D21" s="30">
        <f>(SUMPRODUCT((ROUNDUP(MONTH(Tracking!$A$2:$A$6)/3,0)=VALUE(RIGHT(Report!D$8,1)))*(Tracking!$B$2:$B$6=Report!$A21)*(Tracking!$E$2:$E$6)))/(INDEX(Budget!$F$1:$F$7,MATCH($A21,Budget!$A$1:$A$7,0))/4)</f>
        <v>0</v>
      </c>
      <c r="E21" s="30">
        <f>(SUMPRODUCT((ROUNDUP(MONTH(Tracking!$A$2:$A$6)/3,0)=VALUE(RIGHT(Report!E$8,1)))*(Tracking!$B$2:$B$6=Report!$A21)*(Tracking!$E$2:$E$6)))/(INDEX(Budget!$F$1:$F$7,MATCH($A21,Budget!$A$1:$A$7,0))/4)</f>
        <v>0.2</v>
      </c>
      <c r="F21" s="32">
        <f>SUM(B21:E21)</f>
        <v>0.2</v>
      </c>
    </row>
    <row r="22" spans="1:6">
      <c r="A22" s="4" t="s">
        <v>5</v>
      </c>
      <c r="B22" s="30">
        <f>(SUMPRODUCT((ROUNDUP(MONTH(Tracking!$A$2:$A$6)/3,0)=VALUE(RIGHT(Report!B$8,1)))*(Tracking!$B$2:$B$6=Report!$A22)*(Tracking!$E$2:$E$6)))/(INDEX(Budget!$F$1:$F$7,MATCH($A22,Budget!$A$1:$A$7,0))/4)</f>
        <v>0.68235294117647061</v>
      </c>
      <c r="C22" s="30">
        <f>(SUMPRODUCT((ROUNDUP(MONTH(Tracking!$A$2:$A$6)/3,0)=VALUE(RIGHT(Report!C$8,1)))*(Tracking!$B$2:$B$6=Report!$A22)*(Tracking!$E$2:$E$6)))/(INDEX(Budget!$F$1:$F$7,MATCH($A22,Budget!$A$1:$A$7,0))/4)</f>
        <v>0</v>
      </c>
      <c r="D22" s="30">
        <f>(SUMPRODUCT((ROUNDUP(MONTH(Tracking!$A$2:$A$6)/3,0)=VALUE(RIGHT(Report!D$8,1)))*(Tracking!$B$2:$B$6=Report!$A22)*(Tracking!$E$2:$E$6)))/(INDEX(Budget!$F$1:$F$7,MATCH($A22,Budget!$A$1:$A$7,0))/4)</f>
        <v>0</v>
      </c>
      <c r="E22" s="30">
        <f>(SUMPRODUCT((ROUNDUP(MONTH(Tracking!$A$2:$A$6)/3,0)=VALUE(RIGHT(Report!E$8,1)))*(Tracking!$B$2:$B$6=Report!$A22)*(Tracking!$E$2:$E$6)))/(INDEX(Budget!$F$1:$F$7,MATCH($A22,Budget!$A$1:$A$7,0))/4)</f>
        <v>0</v>
      </c>
      <c r="F22" s="32">
        <f>SUM(B22:E22)</f>
        <v>0.68235294117647061</v>
      </c>
    </row>
    <row r="23" spans="1:6">
      <c r="A23" s="4" t="s">
        <v>6</v>
      </c>
      <c r="B23" s="30">
        <f>(SUMPRODUCT((ROUNDUP(MONTH(Tracking!$A$2:$A$6)/3,0)=VALUE(RIGHT(Report!B$8,1)))*(Tracking!$B$2:$B$6=Report!$A23)*(Tracking!$E$2:$E$6)))/(INDEX(Budget!$F$1:$F$7,MATCH($A23,Budget!$A$1:$A$7,0))/4)</f>
        <v>0</v>
      </c>
      <c r="C23" s="30">
        <f>(SUMPRODUCT((ROUNDUP(MONTH(Tracking!$A$2:$A$6)/3,0)=VALUE(RIGHT(Report!C$8,1)))*(Tracking!$B$2:$B$6=Report!$A23)*(Tracking!$E$2:$E$6)))/(INDEX(Budget!$F$1:$F$7,MATCH($A23,Budget!$A$1:$A$7,0))/4)</f>
        <v>0</v>
      </c>
      <c r="D23" s="30">
        <f>(SUMPRODUCT((ROUNDUP(MONTH(Tracking!$A$2:$A$6)/3,0)=VALUE(RIGHT(Report!D$8,1)))*(Tracking!$B$2:$B$6=Report!$A23)*(Tracking!$E$2:$E$6)))/(INDEX(Budget!$F$1:$F$7,MATCH($A23,Budget!$A$1:$A$7,0))/4)</f>
        <v>0.18285714285714286</v>
      </c>
      <c r="E23" s="30">
        <f>(SUMPRODUCT((ROUNDUP(MONTH(Tracking!$A$2:$A$6)/3,0)=VALUE(RIGHT(Report!E$8,1)))*(Tracking!$B$2:$B$6=Report!$A23)*(Tracking!$E$2:$E$6)))/(INDEX(Budget!$F$1:$F$7,MATCH($A23,Budget!$A$1:$A$7,0))/4)</f>
        <v>0</v>
      </c>
      <c r="F23" s="32">
        <f>SUM(B23:E23)</f>
        <v>0.18285714285714286</v>
      </c>
    </row>
    <row r="24" spans="1:6" ht="15.75" thickBot="1">
      <c r="A24" s="5" t="s">
        <v>7</v>
      </c>
      <c r="B24" s="35">
        <f>(SUMPRODUCT((ROUNDUP(MONTH(Tracking!$A$2:$A$6)/3,0)=VALUE(RIGHT(Report!B$8,1)))*(Tracking!$B$2:$B$6=Report!$A24)*(Tracking!$E$2:$E$6)))/(INDEX(Budget!$F$1:$F$7,MATCH($A24,Budget!$A$1:$A$7,0))/4)</f>
        <v>0</v>
      </c>
      <c r="C24" s="35">
        <f>(SUMPRODUCT((ROUNDUP(MONTH(Tracking!$A$2:$A$6)/3,0)=VALUE(RIGHT(Report!C$8,1)))*(Tracking!$B$2:$B$6=Report!$A24)*(Tracking!$E$2:$E$6)))/(INDEX(Budget!$F$1:$F$7,MATCH($A24,Budget!$A$1:$A$7,0))/4)</f>
        <v>0</v>
      </c>
      <c r="D24" s="35">
        <f>(SUMPRODUCT((ROUNDUP(MONTH(Tracking!$A$2:$A$6)/3,0)=VALUE(RIGHT(Report!D$8,1)))*(Tracking!$B$2:$B$6=Report!$A24)*(Tracking!$E$2:$E$6)))/(INDEX(Budget!$F$1:$F$7,MATCH($A24,Budget!$A$1:$A$7,0))/4)</f>
        <v>0.31111111111111112</v>
      </c>
      <c r="E24" s="35">
        <f>(SUMPRODUCT((ROUNDUP(MONTH(Tracking!$A$2:$A$6)/3,0)=VALUE(RIGHT(Report!E$8,1)))*(Tracking!$B$2:$B$6=Report!$A24)*(Tracking!$E$2:$E$6)))/(INDEX(Budget!$F$1:$F$7,MATCH($A24,Budget!$A$1:$A$7,0))/4)</f>
        <v>0</v>
      </c>
      <c r="F24" s="33">
        <f>SUM(B24:E24)</f>
        <v>0.31111111111111112</v>
      </c>
    </row>
    <row r="25" spans="1:6" ht="15.75" thickBot="1"/>
    <row r="26" spans="1:6">
      <c r="A26" s="6" t="s">
        <v>22</v>
      </c>
      <c r="B26" s="9" t="s">
        <v>8</v>
      </c>
      <c r="C26" s="9" t="s">
        <v>9</v>
      </c>
      <c r="D26" s="9" t="s">
        <v>10</v>
      </c>
      <c r="E26" s="17" t="s">
        <v>11</v>
      </c>
      <c r="F26" s="12" t="s">
        <v>19</v>
      </c>
    </row>
    <row r="27" spans="1:6">
      <c r="A27" s="7" t="s">
        <v>0</v>
      </c>
      <c r="B27" s="31">
        <f>(SUMPRODUCT((ROUNDUP(MONTH(Tracking!$A$2:$A$6)/3,0)=VALUE(RIGHT(Report!B$8,1)))*(Tracking!$F$2:$F$6=Report!$A27)*(Tracking!$E$2:$E$6)))/(INDEX(Budget!$A$7:$F$7,MATCH($A27,Budget!$A$2:$F$2,0)))</f>
        <v>0</v>
      </c>
      <c r="C27" s="31">
        <f>(SUMPRODUCT((ROUNDUP(MONTH(Tracking!$A$2:$A$6)/3,0)=VALUE(RIGHT(Report!C$8,1)))*(Tracking!$F$2:$F$6=Report!$A27)*(Tracking!$E$2:$E$6)))/(INDEX(Budget!$A$7:$F$7,MATCH($A27,Budget!$A$2:$F$2,0)))</f>
        <v>0</v>
      </c>
      <c r="D27" s="31">
        <f>(SUMPRODUCT((ROUNDUP(MONTH(Tracking!$A$2:$A$6)/3,0)=VALUE(RIGHT(Report!D$8,1)))*(Tracking!$F$2:$F$6=Report!$A27)*(Tracking!$E$2:$E$6)))/(INDEX(Budget!$A$7:$F$7,MATCH($A27,Budget!$A$2:$F$2,0)))</f>
        <v>5.2499999999999998E-2</v>
      </c>
      <c r="E27" s="31">
        <f>(SUMPRODUCT((ROUNDUP(MONTH(Tracking!$A$2:$A$6)/3,0)=VALUE(RIGHT(Report!E$8,1)))*(Tracking!$F$2:$F$6=Report!$A27)*(Tracking!$E$2:$E$6)))/(INDEX(Budget!$A$7:$F$7,MATCH($A27,Budget!$A$2:$F$2,0)))</f>
        <v>0.03</v>
      </c>
      <c r="F27" s="32">
        <f>SUM(B27:E27)</f>
        <v>8.249999999999999E-2</v>
      </c>
    </row>
    <row r="28" spans="1:6">
      <c r="A28" s="7" t="s">
        <v>1</v>
      </c>
      <c r="B28" s="31">
        <f>(SUMPRODUCT((ROUNDUP(MONTH(Tracking!$A$2:$A$6)/3,0)=VALUE(RIGHT(Report!B$8,1)))*(Tracking!$F$2:$F$6=Report!$A28)*(Tracking!$E$2:$E$6)))/(INDEX(Budget!$A$7:$F$7,MATCH($A28,Budget!$A$2:$F$2,0)))</f>
        <v>0</v>
      </c>
      <c r="C28" s="31">
        <f>(SUMPRODUCT((ROUNDUP(MONTH(Tracking!$A$2:$A$6)/3,0)=VALUE(RIGHT(Report!C$8,1)))*(Tracking!$F$2:$F$6=Report!$A28)*(Tracking!$E$2:$E$6)))/(INDEX(Budget!$A$7:$F$7,MATCH($A28,Budget!$A$2:$F$2,0)))</f>
        <v>0</v>
      </c>
      <c r="D28" s="31">
        <f>(SUMPRODUCT((ROUNDUP(MONTH(Tracking!$A$2:$A$6)/3,0)=VALUE(RIGHT(Report!D$8,1)))*(Tracking!$F$2:$F$6=Report!$A28)*(Tracking!$E$2:$E$6)))/(INDEX(Budget!$A$7:$F$7,MATCH($A28,Budget!$A$2:$F$2,0)))</f>
        <v>5.1612903225806452E-2</v>
      </c>
      <c r="E28" s="31">
        <f>(SUMPRODUCT((ROUNDUP(MONTH(Tracking!$A$2:$A$6)/3,0)=VALUE(RIGHT(Report!E$8,1)))*(Tracking!$F$2:$F$6=Report!$A28)*(Tracking!$E$2:$E$6)))/(INDEX(Budget!$A$7:$F$7,MATCH($A28,Budget!$A$2:$F$2,0)))</f>
        <v>0</v>
      </c>
      <c r="F28" s="32">
        <f>SUM(B28:E28)</f>
        <v>5.1612903225806452E-2</v>
      </c>
    </row>
    <row r="29" spans="1:6">
      <c r="A29" s="7" t="s">
        <v>2</v>
      </c>
      <c r="B29" s="31">
        <f>(SUMPRODUCT((ROUNDUP(MONTH(Tracking!$A$2:$A$6)/3,0)=VALUE(RIGHT(Report!B$8,1)))*(Tracking!$F$2:$F$6=Report!$A29)*(Tracking!$E$2:$E$6)))/(INDEX(Budget!$A$7:$F$7,MATCH($A29,Budget!$A$2:$F$2,0)))</f>
        <v>9.0909090909090912E-2</v>
      </c>
      <c r="C29" s="31">
        <f>(SUMPRODUCT((ROUNDUP(MONTH(Tracking!$A$2:$A$6)/3,0)=VALUE(RIGHT(Report!C$8,1)))*(Tracking!$F$2:$F$6=Report!$A29)*(Tracking!$E$2:$E$6)))/(INDEX(Budget!$A$7:$F$7,MATCH($A29,Budget!$A$2:$F$2,0)))</f>
        <v>0</v>
      </c>
      <c r="D29" s="31">
        <f>(SUMPRODUCT((ROUNDUP(MONTH(Tracking!$A$2:$A$6)/3,0)=VALUE(RIGHT(Report!D$8,1)))*(Tracking!$F$2:$F$6=Report!$A29)*(Tracking!$E$2:$E$6)))/(INDEX(Budget!$A$7:$F$7,MATCH($A29,Budget!$A$2:$F$2,0)))</f>
        <v>0</v>
      </c>
      <c r="E29" s="31">
        <f>(SUMPRODUCT((ROUNDUP(MONTH(Tracking!$A$2:$A$6)/3,0)=VALUE(RIGHT(Report!E$8,1)))*(Tracking!$F$2:$F$6=Report!$A29)*(Tracking!$E$2:$E$6)))/(INDEX(Budget!$A$7:$F$7,MATCH($A29,Budget!$A$2:$F$2,0)))</f>
        <v>0</v>
      </c>
      <c r="F29" s="32">
        <f>SUM(B29:E29)</f>
        <v>9.0909090909090912E-2</v>
      </c>
    </row>
    <row r="30" spans="1:6" ht="15.75" thickBot="1">
      <c r="A30" s="8" t="s">
        <v>3</v>
      </c>
      <c r="B30" s="36">
        <f>(SUMPRODUCT((ROUNDUP(MONTH(Tracking!$A$2:$A$6)/3,0)=VALUE(RIGHT(Report!B$8,1)))*(Tracking!$F$2:$F$6=Report!$A30)*(Tracking!$E$2:$E$6)))/(INDEX(Budget!$A$7:$F$7,MATCH($A30,Budget!$A$2:$F$2,0)))</f>
        <v>0.17499999999999999</v>
      </c>
      <c r="C30" s="36">
        <f>(SUMPRODUCT((ROUNDUP(MONTH(Tracking!$A$2:$A$6)/3,0)=VALUE(RIGHT(Report!C$8,1)))*(Tracking!$F$2:$F$6=Report!$A30)*(Tracking!$E$2:$E$6)))/(INDEX(Budget!$A$7:$F$7,MATCH($A30,Budget!$A$2:$F$2,0)))</f>
        <v>0</v>
      </c>
      <c r="D30" s="36">
        <f>(SUMPRODUCT((ROUNDUP(MONTH(Tracking!$A$2:$A$6)/3,0)=VALUE(RIGHT(Report!D$8,1)))*(Tracking!$F$2:$F$6=Report!$A30)*(Tracking!$E$2:$E$6)))/(INDEX(Budget!$A$7:$F$7,MATCH($A30,Budget!$A$2:$F$2,0)))</f>
        <v>0</v>
      </c>
      <c r="E30" s="36">
        <f>(SUMPRODUCT((ROUNDUP(MONTH(Tracking!$A$2:$A$6)/3,0)=VALUE(RIGHT(Report!E$8,1)))*(Tracking!$F$2:$F$6=Report!$A30)*(Tracking!$E$2:$E$6)))/(INDEX(Budget!$A$7:$F$7,MATCH($A30,Budget!$A$2:$F$2,0)))</f>
        <v>0</v>
      </c>
      <c r="F30" s="34">
        <f>SUM(B30:E30)</f>
        <v>0.17499999999999999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B4"/>
  <sheetViews>
    <sheetView workbookViewId="0"/>
  </sheetViews>
  <sheetFormatPr defaultRowHeight="15"/>
  <cols>
    <col min="2" max="2" width="11.85546875" bestFit="1" customWidth="1"/>
  </cols>
  <sheetData>
    <row r="1" spans="1:2">
      <c r="A1" t="s">
        <v>8</v>
      </c>
      <c r="B1" s="1">
        <v>41729</v>
      </c>
    </row>
    <row r="2" spans="1:2">
      <c r="A2" t="s">
        <v>9</v>
      </c>
      <c r="B2" s="1">
        <v>41820</v>
      </c>
    </row>
    <row r="3" spans="1:2">
      <c r="A3" t="s">
        <v>10</v>
      </c>
      <c r="B3" s="1">
        <v>41912</v>
      </c>
    </row>
    <row r="4" spans="1:2">
      <c r="A4" t="s">
        <v>11</v>
      </c>
      <c r="B4" s="1">
        <v>42004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Tracking</vt:lpstr>
      <vt:lpstr>Budget</vt:lpstr>
      <vt:lpstr>Report</vt:lpstr>
      <vt:lpstr>Données</vt:lpstr>
    </vt:vector>
  </TitlesOfParts>
  <Company>Kudelski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Stevic Stevan</dc:creator>
  <cp:lastModifiedBy>mduquesn</cp:lastModifiedBy>
  <dcterms:created xsi:type="dcterms:W3CDTF">2015-03-02T06:00:59Z</dcterms:created>
  <dcterms:modified xsi:type="dcterms:W3CDTF">2015-03-02T08:26:24Z</dcterms:modified>
</cp:coreProperties>
</file>