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480" windowWidth="21720" windowHeight="13620"/>
  </bookViews>
  <sheets>
    <sheet name="Calcul" sheetId="3" r:id="rId1"/>
    <sheet name="Données" sheetId="4" r:id="rId2"/>
  </sheets>
  <definedNames>
    <definedName name="HEA">Données!$C$2:$C$25</definedName>
    <definedName name="HEB">Données!$D$2:$D$25</definedName>
    <definedName name="IPE">Données!$B$2:$B$25</definedName>
    <definedName name="Prix_IPE">Données!$B$1:$B$19</definedName>
    <definedName name="PrixCoupeIPE_droite">Données!$H$1:$H$19</definedName>
    <definedName name="Section">Données!$A$2:$A$5</definedName>
    <definedName name="Types_de_coupes">Données!$F$2:$F$5</definedName>
    <definedName name="UPN">Données!$E$2:$E$25</definedName>
  </definedNames>
  <calcPr calcId="125725"/>
</workbook>
</file>

<file path=xl/calcChain.xml><?xml version="1.0" encoding="utf-8"?>
<calcChain xmlns="http://schemas.openxmlformats.org/spreadsheetml/2006/main">
  <c r="I15" i="3"/>
  <c r="I14"/>
  <c r="I13"/>
  <c r="I12"/>
  <c r="I11"/>
  <c r="L2" i="4" l="1"/>
  <c r="I3"/>
  <c r="F11" i="3"/>
  <c r="F12"/>
  <c r="N31"/>
  <c r="N20"/>
  <c r="N21"/>
  <c r="N22"/>
  <c r="N23"/>
  <c r="N24"/>
  <c r="N25"/>
  <c r="N26"/>
  <c r="N27"/>
  <c r="N28"/>
  <c r="N29"/>
  <c r="N30"/>
  <c r="M20"/>
  <c r="M21"/>
  <c r="M22"/>
  <c r="M23"/>
  <c r="M24"/>
  <c r="M25"/>
  <c r="M26"/>
  <c r="M27"/>
  <c r="M28"/>
  <c r="M29"/>
  <c r="M30"/>
  <c r="M31"/>
  <c r="F15"/>
  <c r="F14"/>
  <c r="F16"/>
  <c r="F17"/>
  <c r="F18"/>
  <c r="F19"/>
  <c r="F20"/>
  <c r="F21"/>
  <c r="F22"/>
  <c r="F23"/>
  <c r="F24"/>
  <c r="F25"/>
  <c r="F26"/>
  <c r="F27"/>
  <c r="F28"/>
  <c r="F29"/>
  <c r="F30"/>
  <c r="F31"/>
  <c r="F13"/>
  <c r="J17" l="1"/>
  <c r="M17" s="1"/>
  <c r="N17" s="1"/>
  <c r="K17" l="1"/>
  <c r="J31"/>
  <c r="K31"/>
  <c r="J30"/>
  <c r="K30" s="1"/>
  <c r="J29"/>
  <c r="K29" s="1"/>
  <c r="J28"/>
  <c r="K28" s="1"/>
  <c r="J27"/>
  <c r="J26"/>
  <c r="K26" s="1"/>
  <c r="J25"/>
  <c r="J24"/>
  <c r="J23"/>
  <c r="J22"/>
  <c r="J21"/>
  <c r="J20"/>
  <c r="K20" s="1"/>
  <c r="J12"/>
  <c r="J13"/>
  <c r="J14"/>
  <c r="J15"/>
  <c r="J16"/>
  <c r="J18"/>
  <c r="J19"/>
  <c r="J11"/>
  <c r="M11" s="1"/>
  <c r="M18" l="1"/>
  <c r="N18" s="1"/>
  <c r="K18"/>
  <c r="K19"/>
  <c r="M19"/>
  <c r="N19" s="1"/>
  <c r="K16"/>
  <c r="M16"/>
  <c r="N16" s="1"/>
  <c r="K14"/>
  <c r="M14"/>
  <c r="N14" s="1"/>
  <c r="K12"/>
  <c r="M12"/>
  <c r="N12" s="1"/>
  <c r="K15"/>
  <c r="M15"/>
  <c r="N15" s="1"/>
  <c r="K13"/>
  <c r="M13"/>
  <c r="N13" s="1"/>
  <c r="N11"/>
  <c r="K22"/>
  <c r="K27"/>
  <c r="K25"/>
  <c r="K24"/>
  <c r="K21"/>
  <c r="K23"/>
  <c r="K11"/>
  <c r="K33" l="1"/>
  <c r="N33"/>
</calcChain>
</file>

<file path=xl/sharedStrings.xml><?xml version="1.0" encoding="utf-8"?>
<sst xmlns="http://schemas.openxmlformats.org/spreadsheetml/2006/main" count="63" uniqueCount="33">
  <si>
    <t>IPE</t>
  </si>
  <si>
    <t>HEA</t>
  </si>
  <si>
    <t>HEB</t>
  </si>
  <si>
    <t>UPN</t>
  </si>
  <si>
    <t>Section</t>
  </si>
  <si>
    <t>Quantité</t>
  </si>
  <si>
    <t>Longueur (mm)</t>
  </si>
  <si>
    <t>Poids unitaire (kg)</t>
  </si>
  <si>
    <t>Prix/KG HT</t>
  </si>
  <si>
    <t>Prix unitaire HT</t>
  </si>
  <si>
    <t>Total HT</t>
  </si>
  <si>
    <t>Profil</t>
  </si>
  <si>
    <t>Poids KG/ML</t>
  </si>
  <si>
    <t>Type de coupe</t>
  </si>
  <si>
    <t>Types de coupes</t>
  </si>
  <si>
    <t>Droite</t>
  </si>
  <si>
    <t>Droite-biaise</t>
  </si>
  <si>
    <t>Biaise-biaise</t>
  </si>
  <si>
    <t>Chapeau</t>
  </si>
  <si>
    <t>Poids total poste (kg)</t>
  </si>
  <si>
    <t>N°</t>
  </si>
  <si>
    <t>TOTAL HT :</t>
  </si>
  <si>
    <t>POIDS TOTAL :</t>
  </si>
  <si>
    <t>Délai :</t>
  </si>
  <si>
    <t>PrixCoupe</t>
  </si>
  <si>
    <t>Date : 20/02/1982</t>
  </si>
  <si>
    <t>Client : 0293918</t>
  </si>
  <si>
    <t>Référence : F7W82DDE8</t>
  </si>
  <si>
    <t>Validité : 09/04/1983</t>
  </si>
  <si>
    <t>PoidsIPE</t>
  </si>
  <si>
    <t>PoidsHEA</t>
  </si>
  <si>
    <t>PoidsHEB</t>
  </si>
  <si>
    <t>PoidsUPN</t>
  </si>
</sst>
</file>

<file path=xl/styles.xml><?xml version="1.0" encoding="utf-8"?>
<styleSheet xmlns="http://schemas.openxmlformats.org/spreadsheetml/2006/main">
  <numFmts count="3">
    <numFmt numFmtId="164" formatCode="_ * #,##0.00_)\ &quot;€&quot;_ ;_ * \(#,##0.00\)\ &quot;€&quot;_ ;_ * &quot;-&quot;??_)\ &quot;€&quot;_ ;_ @_ "/>
    <numFmt numFmtId="165" formatCode="_-* #,##0.00\ &quot;€&quot;_-;\-* #,##0.00\ &quot;€&quot;_-;_-* &quot;-&quot;??\ &quot;€&quot;_-;_-@_-"/>
    <numFmt numFmtId="166" formatCode="_-* #,##0.00\ [$€-140C]_-;\-* #,##0.00\ [$€-140C]_-;_-* &quot;-&quot;??\ [$€-140C]_-;_-@_-"/>
  </numFmts>
  <fonts count="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 (Corps)_x0000_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rgb="FF4A535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/>
    <xf numFmtId="0" fontId="2" fillId="0" borderId="2" xfId="0" applyFont="1" applyBorder="1"/>
    <xf numFmtId="0" fontId="0" fillId="2" borderId="0" xfId="0" applyFont="1" applyFill="1"/>
    <xf numFmtId="0" fontId="0" fillId="0" borderId="0" xfId="0" applyFont="1"/>
    <xf numFmtId="0" fontId="0" fillId="0" borderId="3" xfId="0" applyFont="1" applyBorder="1"/>
    <xf numFmtId="0" fontId="0" fillId="0" borderId="0" xfId="0" applyAlignment="1">
      <alignment horizontal="center"/>
    </xf>
    <xf numFmtId="0" fontId="4" fillId="0" borderId="1" xfId="0" applyFont="1" applyBorder="1"/>
    <xf numFmtId="165" fontId="4" fillId="0" borderId="1" xfId="1" applyFont="1" applyBorder="1"/>
    <xf numFmtId="164" fontId="4" fillId="0" borderId="1" xfId="0" applyNumberFormat="1" applyFont="1" applyBorder="1"/>
    <xf numFmtId="0" fontId="4" fillId="0" borderId="0" xfId="0" applyFont="1" applyFill="1" applyBorder="1"/>
    <xf numFmtId="164" fontId="4" fillId="0" borderId="0" xfId="0" applyNumberFormat="1" applyFont="1" applyFill="1" applyBorder="1"/>
    <xf numFmtId="0" fontId="4" fillId="0" borderId="0" xfId="0" applyFont="1" applyBorder="1"/>
    <xf numFmtId="165" fontId="4" fillId="0" borderId="0" xfId="1" applyFont="1" applyBorder="1"/>
    <xf numFmtId="164" fontId="4" fillId="0" borderId="0" xfId="0" applyNumberFormat="1" applyFont="1" applyBorder="1"/>
    <xf numFmtId="0" fontId="4" fillId="0" borderId="1" xfId="0" applyFont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/>
    <xf numFmtId="166" fontId="4" fillId="0" borderId="1" xfId="1" applyNumberFormat="1" applyFont="1" applyBorder="1" applyAlignment="1">
      <alignment horizontal="center"/>
    </xf>
    <xf numFmtId="0" fontId="6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</cellXfs>
  <cellStyles count="2">
    <cellStyle name="Currency" xfId="1" builtinId="4"/>
    <cellStyle name="Normal" xfId="0" builtinId="0"/>
  </cellStyles>
  <dxfs count="3"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>
          <fgColor indexed="64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" name="Tableau5" displayName="Tableau5" ref="B10:B31" totalsRowShown="0" headerRowDxfId="2" dataDxfId="1">
  <autoFilter ref="B10:B31"/>
  <tableColumns count="1">
    <tableColumn id="1" name="N°" dataDxfId="0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I1:L18" totalsRowShown="0">
  <autoFilter ref="I1:L18"/>
  <tableColumns count="4">
    <tableColumn id="1" name="PoidsIPE"/>
    <tableColumn id="2" name="PoidsHEA"/>
    <tableColumn id="3" name="PoidsHEB"/>
    <tableColumn id="4" name="PoidsUPN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N34"/>
  <sheetViews>
    <sheetView tabSelected="1" zoomScaleNormal="100" workbookViewId="0">
      <selection activeCell="I10" sqref="I10"/>
    </sheetView>
  </sheetViews>
  <sheetFormatPr defaultColWidth="11.42578125" defaultRowHeight="15"/>
  <cols>
    <col min="2" max="2" width="16.140625" customWidth="1"/>
    <col min="3" max="3" width="12.42578125" customWidth="1"/>
    <col min="5" max="5" width="18.140625" bestFit="1" customWidth="1"/>
    <col min="6" max="6" width="13.85546875" bestFit="1" customWidth="1"/>
    <col min="7" max="7" width="12.28515625" bestFit="1" customWidth="1"/>
    <col min="8" max="8" width="18.85546875" bestFit="1" customWidth="1"/>
    <col min="9" max="9" width="16" bestFit="1" customWidth="1"/>
    <col min="10" max="11" width="22.28515625" bestFit="1" customWidth="1"/>
    <col min="12" max="12" width="14.140625" bestFit="1" customWidth="1"/>
    <col min="13" max="13" width="18.42578125" bestFit="1" customWidth="1"/>
    <col min="14" max="14" width="16.7109375" bestFit="1" customWidth="1"/>
    <col min="15" max="15" width="11.85546875" bestFit="1" customWidth="1"/>
    <col min="16" max="16" width="14.7109375" bestFit="1" customWidth="1"/>
    <col min="17" max="17" width="17" bestFit="1" customWidth="1"/>
    <col min="18" max="18" width="9.28515625" bestFit="1" customWidth="1"/>
    <col min="19" max="19" width="12.85546875" bestFit="1" customWidth="1"/>
    <col min="20" max="20" width="14.28515625" customWidth="1"/>
    <col min="21" max="21" width="14.140625" customWidth="1"/>
    <col min="22" max="22" width="13.7109375" customWidth="1"/>
    <col min="23" max="23" width="10" customWidth="1"/>
    <col min="24" max="24" width="14.85546875" customWidth="1"/>
  </cols>
  <sheetData>
    <row r="2" spans="2:14" ht="15" customHeight="1">
      <c r="B2" s="24"/>
      <c r="C2" s="24"/>
    </row>
    <row r="3" spans="2:14" ht="18.75">
      <c r="B3" s="24"/>
      <c r="C3" s="24"/>
      <c r="E3" s="26" t="s">
        <v>25</v>
      </c>
      <c r="F3" s="26"/>
      <c r="H3" s="23"/>
    </row>
    <row r="4" spans="2:14" ht="18.75">
      <c r="B4" s="24"/>
      <c r="C4" s="24"/>
      <c r="E4" s="25" t="s">
        <v>26</v>
      </c>
      <c r="F4" s="25"/>
    </row>
    <row r="5" spans="2:14" ht="18.75">
      <c r="B5" s="24"/>
      <c r="C5" s="24"/>
      <c r="E5" s="25" t="s">
        <v>27</v>
      </c>
      <c r="F5" s="25"/>
    </row>
    <row r="6" spans="2:14">
      <c r="B6" s="24"/>
      <c r="C6" s="24"/>
      <c r="J6" s="1"/>
    </row>
    <row r="7" spans="2:14">
      <c r="B7" s="6"/>
      <c r="C7" s="6"/>
    </row>
    <row r="8" spans="2:14" ht="18" customHeight="1"/>
    <row r="10" spans="2:14" ht="18.75">
      <c r="B10" s="20" t="s">
        <v>20</v>
      </c>
      <c r="C10" s="20" t="s">
        <v>11</v>
      </c>
      <c r="D10" s="20" t="s">
        <v>4</v>
      </c>
      <c r="E10" s="20" t="s">
        <v>13</v>
      </c>
      <c r="F10" s="20" t="s">
        <v>24</v>
      </c>
      <c r="G10" s="20" t="s">
        <v>5</v>
      </c>
      <c r="H10" s="21" t="s">
        <v>6</v>
      </c>
      <c r="I10" s="21" t="s">
        <v>12</v>
      </c>
      <c r="J10" s="21" t="s">
        <v>7</v>
      </c>
      <c r="K10" s="21" t="s">
        <v>19</v>
      </c>
      <c r="L10" s="21" t="s">
        <v>8</v>
      </c>
      <c r="M10" s="21" t="s">
        <v>9</v>
      </c>
      <c r="N10" s="20" t="s">
        <v>10</v>
      </c>
    </row>
    <row r="11" spans="2:14" ht="18.75">
      <c r="B11" s="15">
        <v>1</v>
      </c>
      <c r="C11" s="15" t="s">
        <v>0</v>
      </c>
      <c r="D11" s="15">
        <v>80</v>
      </c>
      <c r="E11" s="15" t="s">
        <v>15</v>
      </c>
      <c r="F11" s="22" t="str">
        <f>IF(E11="Droite","4€",IF(E11="Droite-biaise","10€",IF(E11="Biaise-biaise","8€",IF(E11="Chapeau","15€","COUPE?"))))</f>
        <v>4€</v>
      </c>
      <c r="G11" s="15"/>
      <c r="H11" s="7"/>
      <c r="I11" s="15">
        <f>IFERROR(INDEX(Données!$A$1:$L$18,MATCH(D11,Données!$B:$B,0),MATCH("Poids"&amp;C11,Données!$1:$1,0)),0)</f>
        <v>6</v>
      </c>
      <c r="J11" s="7">
        <f>(H11/1000)*I11</f>
        <v>0</v>
      </c>
      <c r="K11" s="7">
        <f>G11*J11</f>
        <v>0</v>
      </c>
      <c r="L11" s="9"/>
      <c r="M11" s="8">
        <f t="shared" ref="M11:M16" si="0">IFERROR(J11*L11+F11,"-")</f>
        <v>4</v>
      </c>
      <c r="N11" s="8">
        <f t="shared" ref="N11:N30" si="1">IFERROR(G11*M11,"-")</f>
        <v>0</v>
      </c>
    </row>
    <row r="12" spans="2:14" ht="18.75">
      <c r="B12" s="15">
        <v>2</v>
      </c>
      <c r="C12" s="15" t="s">
        <v>0</v>
      </c>
      <c r="D12" s="15">
        <v>100</v>
      </c>
      <c r="E12" s="15" t="s">
        <v>16</v>
      </c>
      <c r="F12" s="22" t="str">
        <f>IF(E12="Droite","4€",IF(E12="Droite-biaise","10€",IF(E12="Biaise-biaise","8€",IF(E12="Chapeau","15€","COUPE?"))))</f>
        <v>10€</v>
      </c>
      <c r="G12" s="15"/>
      <c r="H12" s="7"/>
      <c r="I12" s="15">
        <f>IFERROR(INDEX(Données!$A$1:$L$18,MATCH(D12,Données!$B:$B,0),MATCH("Poids"&amp;C12,Données!$1:$1,0)),0)</f>
        <v>8.1</v>
      </c>
      <c r="J12" s="7">
        <f t="shared" ref="J12:J19" si="2">(H12/1000)*I12</f>
        <v>0</v>
      </c>
      <c r="K12" s="7">
        <f t="shared" ref="K12:K19" si="3">G12*J12</f>
        <v>0</v>
      </c>
      <c r="L12" s="9"/>
      <c r="M12" s="8">
        <f t="shared" si="0"/>
        <v>10</v>
      </c>
      <c r="N12" s="8">
        <f t="shared" si="1"/>
        <v>0</v>
      </c>
    </row>
    <row r="13" spans="2:14" ht="18.75">
      <c r="B13" s="15">
        <v>3</v>
      </c>
      <c r="C13" s="15" t="s">
        <v>0</v>
      </c>
      <c r="D13" s="15">
        <v>140</v>
      </c>
      <c r="E13" s="15" t="s">
        <v>17</v>
      </c>
      <c r="F13" s="22" t="str">
        <f>IF(E13="Droite","4€",IF(E13="Droite-biaise","10€",IF(E13="Biaise-biaise","8€",IF(E13="Chapeau","15€","COUPE?"))))</f>
        <v>8€</v>
      </c>
      <c r="G13" s="15"/>
      <c r="H13" s="7"/>
      <c r="I13" s="15">
        <f>IFERROR(INDEX(Données!$A$1:$L$18,MATCH(D13,Données!$B:$B,0),MATCH("Poids"&amp;C13,Données!$1:$1,0)),0)</f>
        <v>12.9</v>
      </c>
      <c r="J13" s="7">
        <f t="shared" si="2"/>
        <v>0</v>
      </c>
      <c r="K13" s="7">
        <f t="shared" si="3"/>
        <v>0</v>
      </c>
      <c r="L13" s="9"/>
      <c r="M13" s="8">
        <f t="shared" si="0"/>
        <v>8</v>
      </c>
      <c r="N13" s="8">
        <f t="shared" si="1"/>
        <v>0</v>
      </c>
    </row>
    <row r="14" spans="2:14" ht="18.75">
      <c r="B14" s="15">
        <v>4</v>
      </c>
      <c r="C14" s="15" t="s">
        <v>0</v>
      </c>
      <c r="D14" s="15">
        <v>140</v>
      </c>
      <c r="E14" s="15" t="s">
        <v>18</v>
      </c>
      <c r="F14" s="22" t="str">
        <f t="shared" ref="F14:F31" si="4">IF(E14="Droite","4€",IF(E14="Droite-biaise","10€",IF(E14="Biaise-biaise","8€",IF(E14="Chapeau","15€","COUPE?"))))</f>
        <v>15€</v>
      </c>
      <c r="G14" s="15"/>
      <c r="H14" s="7"/>
      <c r="I14" s="15">
        <f>IFERROR(INDEX(Données!$A$1:$L$18,MATCH(D14,Données!$B:$B,0),MATCH("Poids"&amp;C14,Données!$1:$1,0)),0)</f>
        <v>12.9</v>
      </c>
      <c r="J14" s="7">
        <f t="shared" si="2"/>
        <v>0</v>
      </c>
      <c r="K14" s="7">
        <f t="shared" si="3"/>
        <v>0</v>
      </c>
      <c r="L14" s="9"/>
      <c r="M14" s="8">
        <f t="shared" si="0"/>
        <v>15</v>
      </c>
      <c r="N14" s="8">
        <f t="shared" si="1"/>
        <v>0</v>
      </c>
    </row>
    <row r="15" spans="2:14" ht="18.75">
      <c r="B15" s="15">
        <v>5</v>
      </c>
      <c r="C15" s="15" t="s">
        <v>1</v>
      </c>
      <c r="D15" s="15">
        <v>100</v>
      </c>
      <c r="E15" s="15"/>
      <c r="F15" s="22" t="str">
        <f>IF(E15="Droite","4€",IF(E15="Droite-biaise","10€",IF(E15="Biaise-biaise","8€",IF(E15="Chapeau","15€","COUPE?"))))</f>
        <v>COUPE?</v>
      </c>
      <c r="G15" s="15"/>
      <c r="H15" s="7"/>
      <c r="I15" s="15">
        <f>IFERROR(INDEX(Données!$A$1:$L$18,MATCH(D15,Données!$B:$B,0),MATCH("Poids"&amp;C15,Données!$1:$1,0)),0)</f>
        <v>19.899999999999999</v>
      </c>
      <c r="J15" s="7">
        <f t="shared" si="2"/>
        <v>0</v>
      </c>
      <c r="K15" s="7">
        <f t="shared" si="3"/>
        <v>0</v>
      </c>
      <c r="L15" s="9"/>
      <c r="M15" s="8" t="str">
        <f t="shared" si="0"/>
        <v>-</v>
      </c>
      <c r="N15" s="8" t="str">
        <f t="shared" si="1"/>
        <v>-</v>
      </c>
    </row>
    <row r="16" spans="2:14" ht="18.75">
      <c r="B16" s="15">
        <v>6</v>
      </c>
      <c r="C16" s="15" t="s">
        <v>3</v>
      </c>
      <c r="D16" s="15">
        <v>35</v>
      </c>
      <c r="E16" s="15"/>
      <c r="F16" s="22" t="str">
        <f t="shared" si="4"/>
        <v>COUPE?</v>
      </c>
      <c r="G16" s="15"/>
      <c r="H16" s="7"/>
      <c r="I16" s="15"/>
      <c r="J16" s="7">
        <f t="shared" si="2"/>
        <v>0</v>
      </c>
      <c r="K16" s="7">
        <f t="shared" si="3"/>
        <v>0</v>
      </c>
      <c r="L16" s="9"/>
      <c r="M16" s="8" t="str">
        <f t="shared" si="0"/>
        <v>-</v>
      </c>
      <c r="N16" s="8" t="str">
        <f>IFERROR(G16*M16,"-")</f>
        <v>-</v>
      </c>
    </row>
    <row r="17" spans="2:14" ht="18.75">
      <c r="B17" s="15">
        <v>7</v>
      </c>
      <c r="C17" s="15" t="s">
        <v>0</v>
      </c>
      <c r="D17" s="15">
        <v>140</v>
      </c>
      <c r="E17" s="15"/>
      <c r="F17" s="22" t="str">
        <f t="shared" si="4"/>
        <v>COUPE?</v>
      </c>
      <c r="G17" s="15"/>
      <c r="H17" s="7"/>
      <c r="I17" s="7"/>
      <c r="J17" s="7">
        <f t="shared" si="2"/>
        <v>0</v>
      </c>
      <c r="K17" s="7">
        <f t="shared" si="3"/>
        <v>0</v>
      </c>
      <c r="L17" s="9"/>
      <c r="M17" s="8" t="str">
        <f t="shared" ref="M17:M31" si="5">IFERROR(J17*L17+F17,"-")</f>
        <v>-</v>
      </c>
      <c r="N17" s="8" t="str">
        <f t="shared" si="1"/>
        <v>-</v>
      </c>
    </row>
    <row r="18" spans="2:14" ht="18.75">
      <c r="B18" s="15">
        <v>8</v>
      </c>
      <c r="C18" s="15" t="s">
        <v>0</v>
      </c>
      <c r="D18" s="15">
        <v>160</v>
      </c>
      <c r="E18" s="15"/>
      <c r="F18" s="22" t="str">
        <f t="shared" si="4"/>
        <v>COUPE?</v>
      </c>
      <c r="G18" s="15"/>
      <c r="H18" s="7"/>
      <c r="I18" s="7"/>
      <c r="J18" s="7">
        <f t="shared" si="2"/>
        <v>0</v>
      </c>
      <c r="K18" s="7">
        <f t="shared" si="3"/>
        <v>0</v>
      </c>
      <c r="L18" s="9"/>
      <c r="M18" s="8" t="str">
        <f t="shared" si="5"/>
        <v>-</v>
      </c>
      <c r="N18" s="8" t="str">
        <f t="shared" si="1"/>
        <v>-</v>
      </c>
    </row>
    <row r="19" spans="2:14" ht="18.75">
      <c r="B19" s="15">
        <v>9</v>
      </c>
      <c r="C19" s="15" t="s">
        <v>0</v>
      </c>
      <c r="D19" s="15">
        <v>100</v>
      </c>
      <c r="E19" s="15"/>
      <c r="F19" s="22" t="str">
        <f t="shared" si="4"/>
        <v>COUPE?</v>
      </c>
      <c r="G19" s="15"/>
      <c r="H19" s="7"/>
      <c r="I19" s="7"/>
      <c r="J19" s="7">
        <f t="shared" si="2"/>
        <v>0</v>
      </c>
      <c r="K19" s="7">
        <f t="shared" si="3"/>
        <v>0</v>
      </c>
      <c r="L19" s="9"/>
      <c r="M19" s="8" t="str">
        <f t="shared" si="5"/>
        <v>-</v>
      </c>
      <c r="N19" s="8" t="str">
        <f t="shared" si="1"/>
        <v>-</v>
      </c>
    </row>
    <row r="20" spans="2:14" ht="18.75">
      <c r="B20" s="15">
        <v>10</v>
      </c>
      <c r="C20" s="15" t="s">
        <v>2</v>
      </c>
      <c r="D20" s="15">
        <v>200</v>
      </c>
      <c r="E20" s="15"/>
      <c r="F20" s="22" t="str">
        <f t="shared" si="4"/>
        <v>COUPE?</v>
      </c>
      <c r="G20" s="15"/>
      <c r="H20" s="7"/>
      <c r="I20" s="7"/>
      <c r="J20" s="7">
        <f t="shared" ref="J20" si="6">(H20/1000)*I20</f>
        <v>0</v>
      </c>
      <c r="K20" s="7">
        <f t="shared" ref="K20" si="7">G20*J20</f>
        <v>0</v>
      </c>
      <c r="L20" s="9"/>
      <c r="M20" s="8" t="str">
        <f t="shared" si="5"/>
        <v>-</v>
      </c>
      <c r="N20" s="8" t="str">
        <f t="shared" si="1"/>
        <v>-</v>
      </c>
    </row>
    <row r="21" spans="2:14" ht="18.75">
      <c r="B21" s="15">
        <v>11</v>
      </c>
      <c r="C21" s="15" t="s">
        <v>0</v>
      </c>
      <c r="D21" s="15">
        <v>100</v>
      </c>
      <c r="E21" s="15"/>
      <c r="F21" s="22" t="str">
        <f t="shared" si="4"/>
        <v>COUPE?</v>
      </c>
      <c r="G21" s="15"/>
      <c r="H21" s="7"/>
      <c r="I21" s="7"/>
      <c r="J21" s="7">
        <f t="shared" ref="J21" si="8">(H21/1000)*I21</f>
        <v>0</v>
      </c>
      <c r="K21" s="7">
        <f t="shared" ref="K21" si="9">G21*J21</f>
        <v>0</v>
      </c>
      <c r="L21" s="9"/>
      <c r="M21" s="8" t="str">
        <f t="shared" si="5"/>
        <v>-</v>
      </c>
      <c r="N21" s="8" t="str">
        <f t="shared" si="1"/>
        <v>-</v>
      </c>
    </row>
    <row r="22" spans="2:14" ht="18.75">
      <c r="B22" s="15">
        <v>12</v>
      </c>
      <c r="C22" s="15" t="s">
        <v>2</v>
      </c>
      <c r="D22" s="15">
        <v>181</v>
      </c>
      <c r="E22" s="15"/>
      <c r="F22" s="22" t="str">
        <f t="shared" si="4"/>
        <v>COUPE?</v>
      </c>
      <c r="G22" s="15"/>
      <c r="H22" s="7"/>
      <c r="I22" s="7"/>
      <c r="J22" s="7">
        <f t="shared" ref="J22" si="10">(H22/1000)*I22</f>
        <v>0</v>
      </c>
      <c r="K22" s="7">
        <f t="shared" ref="K22" si="11">G22*J22</f>
        <v>0</v>
      </c>
      <c r="L22" s="9"/>
      <c r="M22" s="8" t="str">
        <f t="shared" si="5"/>
        <v>-</v>
      </c>
      <c r="N22" s="8" t="str">
        <f t="shared" si="1"/>
        <v>-</v>
      </c>
    </row>
    <row r="23" spans="2:14" ht="18.75">
      <c r="B23" s="15">
        <v>13</v>
      </c>
      <c r="C23" s="15" t="s">
        <v>2</v>
      </c>
      <c r="D23" s="15">
        <v>182</v>
      </c>
      <c r="E23" s="15"/>
      <c r="F23" s="22" t="str">
        <f t="shared" si="4"/>
        <v>COUPE?</v>
      </c>
      <c r="G23" s="15"/>
      <c r="H23" s="7"/>
      <c r="I23" s="7"/>
      <c r="J23" s="7">
        <f t="shared" ref="J23" si="12">(H23/1000)*I23</f>
        <v>0</v>
      </c>
      <c r="K23" s="7">
        <f t="shared" ref="K23" si="13">G23*J23</f>
        <v>0</v>
      </c>
      <c r="L23" s="9"/>
      <c r="M23" s="8" t="str">
        <f t="shared" si="5"/>
        <v>-</v>
      </c>
      <c r="N23" s="8" t="str">
        <f t="shared" si="1"/>
        <v>-</v>
      </c>
    </row>
    <row r="24" spans="2:14" ht="18.75">
      <c r="B24" s="15">
        <v>14</v>
      </c>
      <c r="C24" s="15" t="s">
        <v>2</v>
      </c>
      <c r="D24" s="15">
        <v>183</v>
      </c>
      <c r="E24" s="15"/>
      <c r="F24" s="22" t="str">
        <f t="shared" si="4"/>
        <v>COUPE?</v>
      </c>
      <c r="G24" s="15"/>
      <c r="H24" s="7"/>
      <c r="I24" s="7"/>
      <c r="J24" s="7">
        <f t="shared" ref="J24" si="14">(H24/1000)*I24</f>
        <v>0</v>
      </c>
      <c r="K24" s="7">
        <f t="shared" ref="K24" si="15">G24*J24</f>
        <v>0</v>
      </c>
      <c r="L24" s="9"/>
      <c r="M24" s="8" t="str">
        <f t="shared" si="5"/>
        <v>-</v>
      </c>
      <c r="N24" s="8" t="str">
        <f t="shared" si="1"/>
        <v>-</v>
      </c>
    </row>
    <row r="25" spans="2:14" ht="18.75">
      <c r="B25" s="15">
        <v>15</v>
      </c>
      <c r="C25" s="15" t="s">
        <v>2</v>
      </c>
      <c r="D25" s="15">
        <v>184</v>
      </c>
      <c r="E25" s="15"/>
      <c r="F25" s="22" t="str">
        <f t="shared" si="4"/>
        <v>COUPE?</v>
      </c>
      <c r="G25" s="15"/>
      <c r="H25" s="7"/>
      <c r="I25" s="7"/>
      <c r="J25" s="7">
        <f t="shared" ref="J25:J27" si="16">(H25/1000)*I25</f>
        <v>0</v>
      </c>
      <c r="K25" s="7">
        <f t="shared" ref="K25:K27" si="17">G25*J25</f>
        <v>0</v>
      </c>
      <c r="L25" s="9"/>
      <c r="M25" s="8" t="str">
        <f t="shared" si="5"/>
        <v>-</v>
      </c>
      <c r="N25" s="8" t="str">
        <f t="shared" si="1"/>
        <v>-</v>
      </c>
    </row>
    <row r="26" spans="2:14" ht="18.95" customHeight="1">
      <c r="B26" s="15">
        <v>16</v>
      </c>
      <c r="C26" s="15" t="s">
        <v>2</v>
      </c>
      <c r="D26" s="15">
        <v>185</v>
      </c>
      <c r="E26" s="15"/>
      <c r="F26" s="22" t="str">
        <f t="shared" si="4"/>
        <v>COUPE?</v>
      </c>
      <c r="G26" s="15"/>
      <c r="H26" s="7"/>
      <c r="I26" s="7"/>
      <c r="J26" s="7">
        <f t="shared" si="16"/>
        <v>0</v>
      </c>
      <c r="K26" s="7">
        <f t="shared" si="17"/>
        <v>0</v>
      </c>
      <c r="L26" s="9"/>
      <c r="M26" s="8" t="str">
        <f t="shared" si="5"/>
        <v>-</v>
      </c>
      <c r="N26" s="8" t="str">
        <f t="shared" si="1"/>
        <v>-</v>
      </c>
    </row>
    <row r="27" spans="2:14" ht="18.95" customHeight="1">
      <c r="B27" s="15">
        <v>17</v>
      </c>
      <c r="C27" s="15" t="s">
        <v>2</v>
      </c>
      <c r="D27" s="15">
        <v>186</v>
      </c>
      <c r="E27" s="15"/>
      <c r="F27" s="22" t="str">
        <f t="shared" si="4"/>
        <v>COUPE?</v>
      </c>
      <c r="G27" s="15"/>
      <c r="H27" s="7"/>
      <c r="I27" s="7"/>
      <c r="J27" s="7">
        <f t="shared" si="16"/>
        <v>0</v>
      </c>
      <c r="K27" s="7">
        <f t="shared" si="17"/>
        <v>0</v>
      </c>
      <c r="L27" s="9"/>
      <c r="M27" s="8" t="str">
        <f t="shared" si="5"/>
        <v>-</v>
      </c>
      <c r="N27" s="8" t="str">
        <f t="shared" si="1"/>
        <v>-</v>
      </c>
    </row>
    <row r="28" spans="2:14" ht="18.75">
      <c r="B28" s="15">
        <v>18</v>
      </c>
      <c r="C28" s="15" t="s">
        <v>2</v>
      </c>
      <c r="D28" s="15">
        <v>187</v>
      </c>
      <c r="E28" s="15"/>
      <c r="F28" s="22" t="str">
        <f t="shared" si="4"/>
        <v>COUPE?</v>
      </c>
      <c r="G28" s="15"/>
      <c r="H28" s="7"/>
      <c r="I28" s="7"/>
      <c r="J28" s="7">
        <f t="shared" ref="J28:J31" si="18">(H28/1000)*I28</f>
        <v>0</v>
      </c>
      <c r="K28" s="7">
        <f t="shared" ref="K28:K31" si="19">G28*J28</f>
        <v>0</v>
      </c>
      <c r="L28" s="9"/>
      <c r="M28" s="8" t="str">
        <f t="shared" si="5"/>
        <v>-</v>
      </c>
      <c r="N28" s="8" t="str">
        <f t="shared" si="1"/>
        <v>-</v>
      </c>
    </row>
    <row r="29" spans="2:14" ht="18.75">
      <c r="B29" s="15">
        <v>19</v>
      </c>
      <c r="C29" s="15" t="s">
        <v>2</v>
      </c>
      <c r="D29" s="15">
        <v>188</v>
      </c>
      <c r="E29" s="15"/>
      <c r="F29" s="22" t="str">
        <f t="shared" si="4"/>
        <v>COUPE?</v>
      </c>
      <c r="G29" s="15"/>
      <c r="H29" s="7"/>
      <c r="I29" s="7"/>
      <c r="J29" s="7">
        <f t="shared" si="18"/>
        <v>0</v>
      </c>
      <c r="K29" s="7">
        <f t="shared" si="19"/>
        <v>0</v>
      </c>
      <c r="L29" s="9"/>
      <c r="M29" s="8" t="str">
        <f t="shared" si="5"/>
        <v>-</v>
      </c>
      <c r="N29" s="8" t="str">
        <f t="shared" si="1"/>
        <v>-</v>
      </c>
    </row>
    <row r="30" spans="2:14" ht="18.75">
      <c r="B30" s="15">
        <v>20</v>
      </c>
      <c r="C30" s="15" t="s">
        <v>2</v>
      </c>
      <c r="D30" s="15">
        <v>189</v>
      </c>
      <c r="E30" s="15"/>
      <c r="F30" s="22" t="str">
        <f t="shared" si="4"/>
        <v>COUPE?</v>
      </c>
      <c r="G30" s="15"/>
      <c r="H30" s="7"/>
      <c r="I30" s="7"/>
      <c r="J30" s="7">
        <f t="shared" si="18"/>
        <v>0</v>
      </c>
      <c r="K30" s="7">
        <f t="shared" si="19"/>
        <v>0</v>
      </c>
      <c r="L30" s="9"/>
      <c r="M30" s="8" t="str">
        <f t="shared" si="5"/>
        <v>-</v>
      </c>
      <c r="N30" s="8" t="str">
        <f t="shared" si="1"/>
        <v>-</v>
      </c>
    </row>
    <row r="31" spans="2:14" ht="18.75">
      <c r="B31" s="15">
        <v>21</v>
      </c>
      <c r="C31" s="15" t="s">
        <v>2</v>
      </c>
      <c r="D31" s="15">
        <v>190</v>
      </c>
      <c r="E31" s="15"/>
      <c r="F31" s="22" t="str">
        <f t="shared" si="4"/>
        <v>COUPE?</v>
      </c>
      <c r="G31" s="15"/>
      <c r="H31" s="7"/>
      <c r="I31" s="7"/>
      <c r="J31" s="7">
        <f t="shared" si="18"/>
        <v>0</v>
      </c>
      <c r="K31" s="7">
        <f t="shared" si="19"/>
        <v>0</v>
      </c>
      <c r="L31" s="9"/>
      <c r="M31" s="8" t="str">
        <f t="shared" si="5"/>
        <v>-</v>
      </c>
      <c r="N31" s="8" t="str">
        <f>IFERROR(G31*M31,"-")</f>
        <v>-</v>
      </c>
    </row>
    <row r="32" spans="2:14" ht="18.75">
      <c r="C32" s="12"/>
      <c r="D32" s="12"/>
      <c r="E32" s="12"/>
      <c r="F32" s="13"/>
      <c r="G32" s="12"/>
      <c r="H32" s="12"/>
      <c r="I32" s="12"/>
      <c r="J32" s="12"/>
      <c r="K32" s="12"/>
      <c r="L32" s="14"/>
      <c r="M32" s="13"/>
      <c r="N32" s="13"/>
    </row>
    <row r="33" spans="3:14" ht="18.95" customHeight="1">
      <c r="C33" s="25" t="s">
        <v>28</v>
      </c>
      <c r="D33" s="25"/>
      <c r="E33" s="10"/>
      <c r="F33" s="10"/>
      <c r="G33" s="10"/>
      <c r="H33" s="10"/>
      <c r="I33" s="10"/>
      <c r="J33" s="10" t="s">
        <v>22</v>
      </c>
      <c r="K33" s="10">
        <f>SUM(K11:K32)</f>
        <v>0</v>
      </c>
      <c r="L33" s="10"/>
      <c r="M33" s="10" t="s">
        <v>21</v>
      </c>
      <c r="N33" s="11">
        <f>SUM(N11:N32)</f>
        <v>0</v>
      </c>
    </row>
    <row r="34" spans="3:14" ht="18.95" customHeight="1">
      <c r="C34" s="25" t="s">
        <v>23</v>
      </c>
      <c r="D34" s="25"/>
    </row>
  </sheetData>
  <mergeCells count="6">
    <mergeCell ref="B2:C6"/>
    <mergeCell ref="C33:D33"/>
    <mergeCell ref="C34:D34"/>
    <mergeCell ref="E3:F3"/>
    <mergeCell ref="E4:F4"/>
    <mergeCell ref="E5:F5"/>
  </mergeCells>
  <phoneticPr fontId="0" type="noConversion"/>
  <dataValidations count="3">
    <dataValidation type="list" allowBlank="1" showInputMessage="1" showErrorMessage="1" sqref="E11:E32">
      <formula1>Types_de_coupes</formula1>
    </dataValidation>
    <dataValidation type="list" allowBlank="1" showInputMessage="1" showErrorMessage="1" sqref="D11:D32">
      <formula1>INDIRECT(C11)</formula1>
    </dataValidation>
    <dataValidation type="list" allowBlank="1" showInputMessage="1" showErrorMessage="1" sqref="C11:C31">
      <formula1>Section</formula1>
    </dataValidation>
  </dataValidations>
  <pageMargins left="0.7" right="0.7" top="0.75" bottom="0.75" header="0.3" footer="0.3"/>
  <tableParts count="1">
    <tablePart r:id="rId1"/>
  </tableParts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C1358D5-BFAE-6642-919C-082160579EE1}">
          <x14:formula1>
            <xm:f>Données!$A$2:$A$5</xm:f>
          </x14:formula1>
          <xm:sqref>C11:C32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L25"/>
  <sheetViews>
    <sheetView workbookViewId="0">
      <selection activeCell="I1" sqref="I1"/>
    </sheetView>
  </sheetViews>
  <sheetFormatPr defaultColWidth="11.42578125" defaultRowHeight="15"/>
  <cols>
    <col min="1" max="1" width="9.85546875" bestFit="1" customWidth="1"/>
    <col min="2" max="2" width="6" style="6" bestFit="1" customWidth="1"/>
    <col min="3" max="3" width="5.140625" bestFit="1" customWidth="1"/>
    <col min="4" max="4" width="6.85546875" bestFit="1" customWidth="1"/>
    <col min="5" max="5" width="4.42578125" bestFit="1" customWidth="1"/>
    <col min="6" max="6" width="15.7109375" bestFit="1" customWidth="1"/>
    <col min="7" max="7" width="13.7109375" bestFit="1" customWidth="1"/>
    <col min="8" max="8" width="17.140625" style="6" bestFit="1" customWidth="1"/>
    <col min="9" max="9" width="10.85546875" bestFit="1" customWidth="1"/>
    <col min="10" max="10" width="11.7109375" bestFit="1" customWidth="1"/>
    <col min="11" max="11" width="11.5703125" bestFit="1" customWidth="1"/>
    <col min="12" max="12" width="12.140625" bestFit="1" customWidth="1"/>
    <col min="13" max="13" width="23.140625" bestFit="1" customWidth="1"/>
    <col min="14" max="14" width="22.7109375" bestFit="1" customWidth="1"/>
    <col min="15" max="15" width="19.7109375" bestFit="1" customWidth="1"/>
    <col min="16" max="18" width="18" bestFit="1" customWidth="1"/>
  </cols>
  <sheetData>
    <row r="1" spans="1:12">
      <c r="A1" s="2" t="s">
        <v>4</v>
      </c>
      <c r="B1" s="19" t="s">
        <v>0</v>
      </c>
      <c r="C1" s="2" t="s">
        <v>1</v>
      </c>
      <c r="D1" s="2" t="s">
        <v>2</v>
      </c>
      <c r="E1" s="19" t="s">
        <v>3</v>
      </c>
      <c r="F1" s="2" t="s">
        <v>14</v>
      </c>
      <c r="H1"/>
      <c r="I1" t="s">
        <v>29</v>
      </c>
      <c r="J1" t="s">
        <v>30</v>
      </c>
      <c r="K1" t="s">
        <v>31</v>
      </c>
      <c r="L1" t="s">
        <v>32</v>
      </c>
    </row>
    <row r="2" spans="1:12">
      <c r="A2" s="3" t="s">
        <v>0</v>
      </c>
      <c r="B2" s="16">
        <v>80</v>
      </c>
      <c r="C2" s="16">
        <v>100</v>
      </c>
      <c r="D2" s="16">
        <v>100</v>
      </c>
      <c r="E2" s="16">
        <v>30</v>
      </c>
      <c r="F2" s="3" t="s">
        <v>15</v>
      </c>
      <c r="H2"/>
      <c r="I2">
        <v>6</v>
      </c>
      <c r="J2">
        <v>16.7</v>
      </c>
      <c r="K2">
        <v>20.399999999999999</v>
      </c>
      <c r="L2">
        <f>864/100</f>
        <v>8.64</v>
      </c>
    </row>
    <row r="3" spans="1:12">
      <c r="A3" s="4" t="s">
        <v>1</v>
      </c>
      <c r="B3" s="17">
        <v>100</v>
      </c>
      <c r="C3" s="17">
        <v>120</v>
      </c>
      <c r="D3" s="17">
        <v>120</v>
      </c>
      <c r="E3" s="17">
        <v>35</v>
      </c>
      <c r="F3" s="4" t="s">
        <v>16</v>
      </c>
      <c r="H3"/>
      <c r="I3">
        <f>81/10</f>
        <v>8.1</v>
      </c>
      <c r="J3">
        <v>19.899999999999999</v>
      </c>
      <c r="K3">
        <v>26.7</v>
      </c>
      <c r="L3">
        <v>10.6</v>
      </c>
    </row>
    <row r="4" spans="1:12">
      <c r="A4" s="3" t="s">
        <v>2</v>
      </c>
      <c r="B4" s="16">
        <v>120</v>
      </c>
      <c r="C4" s="16">
        <v>140</v>
      </c>
      <c r="D4" s="16">
        <v>140</v>
      </c>
      <c r="E4" s="16">
        <v>40</v>
      </c>
      <c r="F4" s="3" t="s">
        <v>17</v>
      </c>
      <c r="H4"/>
      <c r="I4">
        <v>10.4</v>
      </c>
      <c r="J4">
        <v>24.7</v>
      </c>
      <c r="K4">
        <v>33.700000000000003</v>
      </c>
      <c r="L4">
        <v>13.4</v>
      </c>
    </row>
    <row r="5" spans="1:12">
      <c r="A5" s="5" t="s">
        <v>3</v>
      </c>
      <c r="B5" s="17">
        <v>140</v>
      </c>
      <c r="C5" s="17">
        <v>160</v>
      </c>
      <c r="D5" s="17">
        <v>160</v>
      </c>
      <c r="E5" s="18">
        <v>50</v>
      </c>
      <c r="F5" s="5" t="s">
        <v>18</v>
      </c>
      <c r="H5"/>
      <c r="I5">
        <v>12.9</v>
      </c>
      <c r="J5">
        <v>30.4</v>
      </c>
      <c r="K5">
        <v>42.6</v>
      </c>
      <c r="L5">
        <v>16</v>
      </c>
    </row>
    <row r="6" spans="1:12">
      <c r="B6" s="16">
        <v>160</v>
      </c>
      <c r="C6" s="16">
        <v>180</v>
      </c>
      <c r="D6" s="16">
        <v>180</v>
      </c>
      <c r="E6" s="16">
        <v>60</v>
      </c>
      <c r="H6"/>
      <c r="I6">
        <v>15.8</v>
      </c>
      <c r="J6">
        <v>35.5</v>
      </c>
      <c r="K6">
        <v>51.2</v>
      </c>
      <c r="L6">
        <v>18.8</v>
      </c>
    </row>
    <row r="7" spans="1:12">
      <c r="B7" s="17">
        <v>180</v>
      </c>
      <c r="C7" s="17">
        <v>200</v>
      </c>
      <c r="D7" s="17">
        <v>200</v>
      </c>
      <c r="E7" s="17">
        <v>65</v>
      </c>
      <c r="H7"/>
      <c r="I7">
        <v>18.8</v>
      </c>
      <c r="J7">
        <v>42.3</v>
      </c>
      <c r="K7">
        <v>61.3</v>
      </c>
      <c r="L7">
        <v>22</v>
      </c>
    </row>
    <row r="8" spans="1:12">
      <c r="B8" s="16">
        <v>200</v>
      </c>
      <c r="C8" s="16">
        <v>220</v>
      </c>
      <c r="D8" s="16">
        <v>220</v>
      </c>
      <c r="E8" s="16">
        <v>70</v>
      </c>
      <c r="H8"/>
      <c r="I8">
        <v>22.4</v>
      </c>
      <c r="J8">
        <v>50.5</v>
      </c>
      <c r="K8">
        <v>71.5</v>
      </c>
      <c r="L8">
        <v>25.3</v>
      </c>
    </row>
    <row r="9" spans="1:12">
      <c r="B9" s="17">
        <v>220</v>
      </c>
      <c r="C9" s="17">
        <v>240</v>
      </c>
      <c r="D9" s="17">
        <v>240</v>
      </c>
      <c r="E9" s="17">
        <v>80</v>
      </c>
      <c r="H9"/>
      <c r="I9">
        <v>26.2</v>
      </c>
      <c r="J9">
        <v>60.3</v>
      </c>
      <c r="K9">
        <v>83.2</v>
      </c>
      <c r="L9">
        <v>29.4</v>
      </c>
    </row>
    <row r="10" spans="1:12">
      <c r="B10" s="16">
        <v>240</v>
      </c>
      <c r="C10" s="16">
        <v>260</v>
      </c>
      <c r="D10" s="16">
        <v>260</v>
      </c>
      <c r="E10" s="16">
        <v>100</v>
      </c>
      <c r="H10"/>
      <c r="I10">
        <v>30.7</v>
      </c>
      <c r="J10">
        <v>68.2</v>
      </c>
      <c r="K10">
        <v>93</v>
      </c>
      <c r="L10">
        <v>33.200000000000003</v>
      </c>
    </row>
    <row r="11" spans="1:12">
      <c r="B11" s="17">
        <v>270</v>
      </c>
      <c r="C11" s="17">
        <v>280</v>
      </c>
      <c r="D11" s="17">
        <v>280</v>
      </c>
      <c r="E11" s="17">
        <v>120</v>
      </c>
      <c r="H11"/>
      <c r="I11">
        <v>36.1</v>
      </c>
      <c r="J11">
        <v>76.400000000000006</v>
      </c>
      <c r="K11">
        <v>103</v>
      </c>
      <c r="L11">
        <v>37.9</v>
      </c>
    </row>
    <row r="12" spans="1:12">
      <c r="B12" s="16">
        <v>300</v>
      </c>
      <c r="C12" s="16">
        <v>300</v>
      </c>
      <c r="D12" s="16">
        <v>300</v>
      </c>
      <c r="E12" s="16">
        <v>140</v>
      </c>
      <c r="H12"/>
      <c r="I12">
        <v>42.2</v>
      </c>
      <c r="J12">
        <v>88.3</v>
      </c>
      <c r="K12">
        <v>117</v>
      </c>
      <c r="L12">
        <v>41.8</v>
      </c>
    </row>
    <row r="13" spans="1:12">
      <c r="B13" s="17">
        <v>330</v>
      </c>
      <c r="C13" s="17">
        <v>320</v>
      </c>
      <c r="D13" s="17">
        <v>320</v>
      </c>
      <c r="E13" s="17">
        <v>160</v>
      </c>
      <c r="H13"/>
      <c r="I13">
        <v>49.1</v>
      </c>
      <c r="J13">
        <v>97.6</v>
      </c>
      <c r="K13">
        <v>127</v>
      </c>
      <c r="L13">
        <v>46.2</v>
      </c>
    </row>
    <row r="14" spans="1:12">
      <c r="B14" s="16">
        <v>360</v>
      </c>
      <c r="C14" s="16">
        <v>340</v>
      </c>
      <c r="D14" s="16">
        <v>340</v>
      </c>
      <c r="E14" s="16">
        <v>180</v>
      </c>
      <c r="H14"/>
      <c r="I14">
        <v>57.1</v>
      </c>
      <c r="J14">
        <v>105</v>
      </c>
      <c r="K14">
        <v>134</v>
      </c>
    </row>
    <row r="15" spans="1:12">
      <c r="B15" s="17">
        <v>400</v>
      </c>
      <c r="C15" s="17">
        <v>360</v>
      </c>
      <c r="D15" s="17">
        <v>360</v>
      </c>
      <c r="E15" s="17">
        <v>200</v>
      </c>
      <c r="H15"/>
      <c r="I15">
        <v>66.3</v>
      </c>
      <c r="J15">
        <v>112</v>
      </c>
      <c r="K15">
        <v>142</v>
      </c>
    </row>
    <row r="16" spans="1:12">
      <c r="B16" s="16">
        <v>450</v>
      </c>
      <c r="C16" s="16">
        <v>400</v>
      </c>
      <c r="D16" s="16">
        <v>400</v>
      </c>
      <c r="E16" s="16">
        <v>220</v>
      </c>
      <c r="H16"/>
      <c r="I16">
        <v>77.599999999999994</v>
      </c>
      <c r="J16">
        <v>125</v>
      </c>
      <c r="K16">
        <v>155</v>
      </c>
    </row>
    <row r="17" spans="2:11">
      <c r="B17" s="17">
        <v>500</v>
      </c>
      <c r="C17" s="17">
        <v>450</v>
      </c>
      <c r="D17" s="17">
        <v>450</v>
      </c>
      <c r="E17" s="17">
        <v>240</v>
      </c>
      <c r="H17"/>
      <c r="I17">
        <v>90.7</v>
      </c>
      <c r="J17">
        <v>140</v>
      </c>
      <c r="K17">
        <v>171</v>
      </c>
    </row>
    <row r="18" spans="2:11">
      <c r="B18" s="16"/>
      <c r="C18" s="16">
        <v>500</v>
      </c>
      <c r="D18" s="16">
        <v>500</v>
      </c>
      <c r="E18" s="16">
        <v>250</v>
      </c>
      <c r="H18"/>
      <c r="J18">
        <v>155</v>
      </c>
      <c r="K18">
        <v>187</v>
      </c>
    </row>
    <row r="19" spans="2:11">
      <c r="B19" s="17"/>
      <c r="C19" s="17"/>
      <c r="D19" s="17"/>
      <c r="E19" s="17">
        <v>260</v>
      </c>
      <c r="H19"/>
    </row>
    <row r="20" spans="2:11">
      <c r="B20" s="16"/>
      <c r="C20" s="16"/>
      <c r="D20" s="16"/>
      <c r="E20" s="16">
        <v>280</v>
      </c>
    </row>
    <row r="21" spans="2:11">
      <c r="B21" s="17"/>
      <c r="C21" s="17"/>
      <c r="D21" s="17"/>
      <c r="E21" s="17">
        <v>300</v>
      </c>
    </row>
    <row r="22" spans="2:11">
      <c r="B22" s="16"/>
      <c r="C22" s="16"/>
      <c r="D22" s="16"/>
      <c r="E22" s="16"/>
    </row>
    <row r="23" spans="2:11">
      <c r="B23" s="17"/>
      <c r="C23" s="17"/>
      <c r="D23" s="17"/>
      <c r="E23" s="17"/>
    </row>
    <row r="24" spans="2:11">
      <c r="B24" s="16"/>
      <c r="C24" s="16"/>
      <c r="D24" s="16"/>
      <c r="E24" s="16"/>
    </row>
    <row r="25" spans="2:11">
      <c r="B25" s="18"/>
      <c r="C25" s="18"/>
      <c r="D25" s="18"/>
      <c r="E25" s="1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8</vt:i4>
      </vt:variant>
    </vt:vector>
  </HeadingPairs>
  <TitlesOfParts>
    <vt:vector size="10" baseType="lpstr">
      <vt:lpstr>Calcul</vt:lpstr>
      <vt:lpstr>Données</vt:lpstr>
      <vt:lpstr>HEA</vt:lpstr>
      <vt:lpstr>HEB</vt:lpstr>
      <vt:lpstr>IPE</vt:lpstr>
      <vt:lpstr>Prix_IPE</vt:lpstr>
      <vt:lpstr>PrixCoupeIPE_droite</vt:lpstr>
      <vt:lpstr>Section</vt:lpstr>
      <vt:lpstr>Types_de_coupes</vt:lpstr>
      <vt:lpstr>UPN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ok</dc:creator>
  <cp:keywords/>
  <dc:description/>
  <cp:lastModifiedBy>Carim</cp:lastModifiedBy>
  <cp:revision/>
  <dcterms:created xsi:type="dcterms:W3CDTF">2015-10-29T16:57:19Z</dcterms:created>
  <dcterms:modified xsi:type="dcterms:W3CDTF">2019-06-03T15:37:00Z</dcterms:modified>
  <cp:category/>
  <cp:contentStatus/>
</cp:coreProperties>
</file>