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1720" windowHeight="12075"/>
  </bookViews>
  <sheets>
    <sheet name="Dept 22" sheetId="1" r:id="rId1"/>
    <sheet name="Données brutes" sheetId="2" r:id="rId2"/>
  </sheets>
  <externalReferences>
    <externalReference r:id="rId3"/>
  </externalReferences>
  <definedNames>
    <definedName name="Activités_entrantes_Dept_22_35">'Données brutes'!$A$78:$J$149</definedName>
    <definedName name="Activités_sortantes_Dept_22_35">'Données brutes'!$A$2:$G$76</definedName>
    <definedName name="Analyse_médicale_Dept_22_35">'Données brutes'!$A$504:$D$554</definedName>
    <definedName name="appelsortant22_35">'[1]Matrice Bretagne'!$A$3:$G$76</definedName>
    <definedName name="Non_conformités_prévoyance_Dept_22_35_BN">'Données brutes'!$A$456:$F$502</definedName>
    <definedName name="Non_conformités_santé_Dept_22_35_BN">'Données brutes'!$A$404:$I$453</definedName>
    <definedName name="Opportunités_adhésions_prévoyance_Dept_22_35">'Données brutes'!$A$345:$I$402</definedName>
    <definedName name="Opportunités_adhésions_santé_Dept_22_35">'Données brutes'!$A$286:$I$343</definedName>
    <definedName name="Prospects_Activités_entrantes_Dept_22_35">'Données brutes'!$A$151:$J$222</definedName>
    <definedName name="RDV_Dept_22_35">'Données brutes'!$A$224:$H$283</definedName>
  </definedNames>
  <calcPr calcId="125725"/>
</workbook>
</file>

<file path=xl/calcChain.xml><?xml version="1.0" encoding="utf-8"?>
<calcChain xmlns="http://schemas.openxmlformats.org/spreadsheetml/2006/main">
  <c r="B10" i="1"/>
  <c r="B9"/>
  <c r="B8"/>
  <c r="B7"/>
  <c r="B6"/>
  <c r="B5"/>
  <c r="C11" l="1"/>
  <c r="C12"/>
  <c r="C13"/>
  <c r="C14"/>
  <c r="C15"/>
  <c r="C16"/>
  <c r="C17"/>
  <c r="C18"/>
  <c r="C19"/>
  <c r="C20"/>
  <c r="C21"/>
  <c r="C22"/>
  <c r="C23"/>
  <c r="C24"/>
  <c r="C25"/>
  <c r="C26"/>
  <c r="J222" i="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V26" i="1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B26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B25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B24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B23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B22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B21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B20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B19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B18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B17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B16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B15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B14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B13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B11"/>
  <c r="V10"/>
  <c r="U10"/>
  <c r="T10"/>
  <c r="S10"/>
  <c r="R10"/>
  <c r="Q10"/>
  <c r="P10"/>
  <c r="O10"/>
  <c r="N10"/>
  <c r="M10"/>
  <c r="L10"/>
  <c r="K10"/>
  <c r="J10"/>
  <c r="I10"/>
  <c r="H10"/>
  <c r="G10"/>
  <c r="F10"/>
  <c r="V9"/>
  <c r="U9"/>
  <c r="T9"/>
  <c r="S9"/>
  <c r="R9"/>
  <c r="Q9"/>
  <c r="P9"/>
  <c r="O9"/>
  <c r="N9"/>
  <c r="M9"/>
  <c r="L9"/>
  <c r="K9"/>
  <c r="J9"/>
  <c r="I9"/>
  <c r="H9"/>
  <c r="G9"/>
  <c r="F9"/>
  <c r="V8"/>
  <c r="U8"/>
  <c r="T8"/>
  <c r="S8"/>
  <c r="R8"/>
  <c r="Q8"/>
  <c r="P8"/>
  <c r="O8"/>
  <c r="N8"/>
  <c r="M8"/>
  <c r="L8"/>
  <c r="K8"/>
  <c r="J8"/>
  <c r="I8"/>
  <c r="H8"/>
  <c r="G8"/>
  <c r="F8"/>
  <c r="V7"/>
  <c r="U7"/>
  <c r="T7"/>
  <c r="S7"/>
  <c r="R7"/>
  <c r="Q7"/>
  <c r="P7"/>
  <c r="O7"/>
  <c r="N7"/>
  <c r="M7"/>
  <c r="L7"/>
  <c r="K7"/>
  <c r="J7"/>
  <c r="I7"/>
  <c r="H7"/>
  <c r="G7"/>
  <c r="F7"/>
  <c r="V6"/>
  <c r="U6"/>
  <c r="T6"/>
  <c r="S6"/>
  <c r="R6"/>
  <c r="Q6"/>
  <c r="P6"/>
  <c r="O6"/>
  <c r="N6"/>
  <c r="M6"/>
  <c r="L6"/>
  <c r="K6"/>
  <c r="J6"/>
  <c r="I6"/>
  <c r="H6"/>
  <c r="G6"/>
  <c r="F6"/>
  <c r="V5"/>
  <c r="U5"/>
  <c r="T5"/>
  <c r="S5"/>
  <c r="R5"/>
  <c r="Q5"/>
  <c r="P5"/>
  <c r="O5"/>
  <c r="N5"/>
  <c r="M5"/>
  <c r="L5"/>
  <c r="K5"/>
  <c r="J5"/>
  <c r="I5"/>
  <c r="H5"/>
  <c r="G5"/>
  <c r="F5"/>
  <c r="E27" l="1"/>
  <c r="I27"/>
  <c r="M27"/>
  <c r="Q27"/>
  <c r="U27"/>
  <c r="F27"/>
  <c r="J27"/>
  <c r="N27"/>
  <c r="R27"/>
  <c r="V27"/>
  <c r="D27"/>
  <c r="H27"/>
  <c r="P27"/>
  <c r="T27"/>
  <c r="B27"/>
  <c r="C27"/>
  <c r="G27"/>
  <c r="K27"/>
  <c r="O27"/>
  <c r="S27"/>
  <c r="L27" l="1"/>
</calcChain>
</file>

<file path=xl/sharedStrings.xml><?xml version="1.0" encoding="utf-8"?>
<sst xmlns="http://schemas.openxmlformats.org/spreadsheetml/2006/main" count="194" uniqueCount="81">
  <si>
    <t>SUIVI DES ACTIVITÉS   -   Du 10/05 au 17/05/2015    -    SEMAINE 20</t>
  </si>
  <si>
    <t>Activités</t>
  </si>
  <si>
    <t>Opportunités Santé</t>
  </si>
  <si>
    <t>Opportunités Prévoyance</t>
  </si>
  <si>
    <t>Contrôle</t>
  </si>
  <si>
    <t>Retour acceuil</t>
  </si>
  <si>
    <t>Dont Prospect</t>
  </si>
  <si>
    <t>RDV Fait</t>
  </si>
  <si>
    <t>Nb opportunités</t>
  </si>
  <si>
    <t>Nb opportunité avec adhésion</t>
  </si>
  <si>
    <t>adhésions non annulées</t>
  </si>
  <si>
    <t>adhésions remises</t>
  </si>
  <si>
    <t>adhésions acceptées</t>
  </si>
  <si>
    <t>adhésions
en gestion</t>
  </si>
  <si>
    <t>Tx de concrétisation</t>
  </si>
  <si>
    <t>adhésions
 en gestion</t>
  </si>
  <si>
    <t>NON CONFORMITE</t>
  </si>
  <si>
    <t>ANALYSE MEDICALE</t>
  </si>
  <si>
    <t>Nom Prénom</t>
  </si>
  <si>
    <t>SANTE</t>
  </si>
  <si>
    <t>PREVOYANCE</t>
  </si>
  <si>
    <t>TOTAL</t>
  </si>
  <si>
    <t>Activités sortantes Dept 22-35</t>
  </si>
  <si>
    <t>Coller Ici</t>
  </si>
  <si>
    <t>Année</t>
  </si>
  <si>
    <t>Appel sortant</t>
  </si>
  <si>
    <t>Courrier sortant</t>
  </si>
  <si>
    <t>Email sortant</t>
  </si>
  <si>
    <t>Fax sortant</t>
  </si>
  <si>
    <t>Total</t>
  </si>
  <si>
    <t xml:space="preserve">Total 
</t>
  </si>
  <si>
    <t>Activités entrantes Dept 22-35</t>
  </si>
  <si>
    <t>PART SECTEUR 22 35 BN</t>
  </si>
  <si>
    <t>Appel entrant</t>
  </si>
  <si>
    <t>Coupon Réponse</t>
  </si>
  <si>
    <t>Courrier entrant</t>
  </si>
  <si>
    <t>Email entrant</t>
  </si>
  <si>
    <t>Fax entrant</t>
  </si>
  <si>
    <t>Passage agence</t>
  </si>
  <si>
    <t>Web</t>
  </si>
  <si>
    <t>Prospects Activités entrantes Dept 22-35</t>
  </si>
  <si>
    <t>RDV Dept 22-35</t>
  </si>
  <si>
    <t>Nb de RDV</t>
  </si>
  <si>
    <t>A affecter</t>
  </si>
  <si>
    <t>A faire</t>
  </si>
  <si>
    <t>Annulé - Absent</t>
  </si>
  <si>
    <t>Annulé - Informé</t>
  </si>
  <si>
    <t>Fait</t>
  </si>
  <si>
    <t>Opportunités/adhésions santé Dept 22-35</t>
  </si>
  <si>
    <t>Nb Opportunité avec adhésion</t>
  </si>
  <si>
    <t>Nb adhésions non annulées</t>
  </si>
  <si>
    <t>Nb adhésions remises</t>
  </si>
  <si>
    <t>Nb adhésions acceptées</t>
  </si>
  <si>
    <t>Nb adhésions mises en gestion</t>
  </si>
  <si>
    <t>Taux de concrétisation</t>
  </si>
  <si>
    <t>Opportunités/adhésions prévoyance Dept 22-35</t>
  </si>
  <si>
    <t>Non conformités santé Dept 22-35 BN</t>
  </si>
  <si>
    <t>Nb activités</t>
  </si>
  <si>
    <t>Nb activités Total</t>
  </si>
  <si>
    <t>Non conformité Santé</t>
  </si>
  <si>
    <t>Dossier Santé incomplet</t>
  </si>
  <si>
    <t>Absence justificatifs</t>
  </si>
  <si>
    <t>Anomalie sur cotisations</t>
  </si>
  <si>
    <t>Anomalie sur garantie</t>
  </si>
  <si>
    <t>Bulletin incomplet</t>
  </si>
  <si>
    <t>Dispositif de sortie</t>
  </si>
  <si>
    <t>Non spécifié</t>
  </si>
  <si>
    <t>Non conformités prévoyance Dept 22-35 BN</t>
  </si>
  <si>
    <t>Dossier prévoyance incomplet</t>
  </si>
  <si>
    <t>Non conformité prévoyance</t>
  </si>
  <si>
    <t>Analyse médicale Dept 22-35</t>
  </si>
  <si>
    <t>Coller ici</t>
  </si>
  <si>
    <t>Tout statut médical</t>
  </si>
  <si>
    <t>Nb adhésions</t>
  </si>
  <si>
    <t>CA Prévoyance</t>
  </si>
  <si>
    <t>Mike</t>
  </si>
  <si>
    <t>John</t>
  </si>
  <si>
    <t>Bob</t>
  </si>
  <si>
    <t>Ted</t>
  </si>
  <si>
    <t>Frank</t>
  </si>
  <si>
    <t>Sean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</si>
</sst>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Arial"/>
      <family val="2"/>
    </font>
    <font>
      <u/>
      <sz val="8"/>
      <color rgb="FF0000FF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8"/>
      <color rgb="FF0070C0"/>
      <name val="Calibri"/>
      <family val="2"/>
      <scheme val="minor"/>
    </font>
    <font>
      <sz val="8"/>
      <color theme="6" tint="-0.249977111117893"/>
      <name val="Calibri"/>
      <family val="2"/>
      <scheme val="minor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8"/>
      <color theme="9" tint="-0.249977111117893"/>
      <name val="Arial"/>
      <family val="2"/>
    </font>
    <font>
      <sz val="8"/>
      <color theme="1"/>
      <name val="Arial"/>
      <family val="2"/>
    </font>
    <font>
      <sz val="8"/>
      <color rgb="FF0070C0"/>
      <name val="Arial"/>
      <family val="2"/>
    </font>
    <font>
      <b/>
      <sz val="8"/>
      <color rgb="FF647D33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b/>
      <sz val="8"/>
      <color rgb="FF000066"/>
      <name val="Arial"/>
      <family val="2"/>
    </font>
    <font>
      <b/>
      <sz val="8"/>
      <color rgb="FF003366"/>
      <name val="Arial"/>
      <family val="2"/>
    </font>
    <font>
      <b/>
      <sz val="8"/>
      <color rgb="FFFFFFFF"/>
      <name val="Arial"/>
      <family val="2"/>
    </font>
    <font>
      <sz val="11"/>
      <color theme="9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647D33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66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E7E7E7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D7D7D7"/>
        <bgColor indexed="64"/>
      </patternFill>
    </fill>
  </fills>
  <borders count="10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CCCCCC"/>
      </right>
      <top/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  <border>
      <left style="medium">
        <color rgb="FFBBBBBB"/>
      </left>
      <right/>
      <top/>
      <bottom style="medium">
        <color rgb="FFBBBBBB"/>
      </bottom>
      <diagonal/>
    </border>
    <border>
      <left style="medium">
        <color rgb="FFBBBBBB"/>
      </left>
      <right style="thin">
        <color rgb="FF000000"/>
      </right>
      <top/>
      <bottom style="medium">
        <color rgb="FFBBBBBB"/>
      </bottom>
      <diagonal/>
    </border>
    <border>
      <left style="thin">
        <color indexed="64"/>
      </left>
      <right style="thin">
        <color indexed="64"/>
      </right>
      <top/>
      <bottom style="medium">
        <color theme="0" tint="-0.249977111117893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theme="0" tint="-0.249977111117893"/>
      </bottom>
      <diagonal/>
    </border>
    <border>
      <left/>
      <right/>
      <top/>
      <bottom style="medium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medium">
        <color rgb="FFCCCCCC"/>
      </right>
      <top/>
      <bottom style="medium">
        <color rgb="FFCCCCCC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CCCCCC"/>
      </bottom>
      <diagonal/>
    </border>
    <border>
      <left style="thin">
        <color rgb="FF000000"/>
      </left>
      <right/>
      <top style="medium">
        <color rgb="FFCCCCCC"/>
      </top>
      <bottom style="thin">
        <color rgb="FF000000"/>
      </bottom>
      <diagonal/>
    </border>
    <border>
      <left/>
      <right style="thin">
        <color rgb="FFBBBBBB"/>
      </right>
      <top style="medium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/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medium">
        <color rgb="FFBBBBBB"/>
      </left>
      <right style="thin">
        <color indexed="64"/>
      </right>
      <top/>
      <bottom style="medium">
        <color rgb="FFBBBBBB"/>
      </bottom>
      <diagonal/>
    </border>
    <border>
      <left style="thin">
        <color theme="1"/>
      </left>
      <right style="thin">
        <color rgb="FFCCCCCC"/>
      </right>
      <top/>
      <bottom style="thin">
        <color rgb="FFCCCCCC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rgb="FFCCCCCC"/>
      </bottom>
      <diagonal/>
    </border>
    <border>
      <left style="thin">
        <color theme="1"/>
      </left>
      <right style="medium">
        <color rgb="FFCCCCCC"/>
      </right>
      <top/>
      <bottom style="medium">
        <color rgb="FFCCCCCC"/>
      </bottom>
      <diagonal/>
    </border>
    <border>
      <left style="thin">
        <color theme="1"/>
      </left>
      <right/>
      <top style="medium">
        <color rgb="FFCCCCCC"/>
      </top>
      <bottom style="thin">
        <color theme="1"/>
      </bottom>
      <diagonal/>
    </border>
    <border>
      <left/>
      <right style="thin">
        <color rgb="FFBBBBBB"/>
      </right>
      <top style="medium">
        <color rgb="FFCCCCCC"/>
      </top>
      <bottom style="thin">
        <color theme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theme="1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theme="1"/>
      </bottom>
      <diagonal/>
    </border>
    <border>
      <left/>
      <right/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medium">
        <color rgb="FFBBBBBB"/>
      </right>
      <top/>
      <bottom style="thin">
        <color rgb="FF000000"/>
      </bottom>
      <diagonal/>
    </border>
    <border>
      <left/>
      <right/>
      <top/>
      <bottom style="medium">
        <color rgb="FFBBBBBB"/>
      </bottom>
      <diagonal/>
    </border>
    <border>
      <left/>
      <right style="thin">
        <color rgb="FFBBBBBB"/>
      </right>
      <top/>
      <bottom style="medium">
        <color rgb="FFBBBBBB"/>
      </bottom>
      <diagonal/>
    </border>
    <border>
      <left style="thin">
        <color rgb="FFBBBBBB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BBBBBB"/>
      </left>
      <right style="thin">
        <color rgb="FF000000"/>
      </right>
      <top/>
      <bottom style="thin">
        <color rgb="FFBBBBBB"/>
      </bottom>
      <diagonal/>
    </border>
    <border>
      <left style="thin">
        <color rgb="FFCCCCCC"/>
      </left>
      <right style="thin">
        <color rgb="FFCCCCCC"/>
      </right>
      <top/>
      <bottom style="thin">
        <color theme="1"/>
      </bottom>
      <diagonal/>
    </border>
    <border>
      <left style="thin">
        <color rgb="FFCCCCCC"/>
      </left>
      <right style="thin">
        <color indexed="64"/>
      </right>
      <top/>
      <bottom style="thin">
        <color theme="1"/>
      </bottom>
      <diagonal/>
    </border>
    <border>
      <left style="thin">
        <color rgb="FF000000"/>
      </left>
      <right style="medium">
        <color rgb="FFBBBBBB"/>
      </right>
      <top/>
      <bottom/>
      <diagonal/>
    </border>
    <border>
      <left/>
      <right style="thin">
        <color rgb="FFB7B7B7"/>
      </right>
      <top/>
      <bottom style="medium">
        <color rgb="FFBBBBBB"/>
      </bottom>
      <diagonal/>
    </border>
    <border>
      <left style="thin">
        <color rgb="FFB7B7B7"/>
      </left>
      <right style="thin">
        <color rgb="FF000000"/>
      </right>
      <top style="medium">
        <color indexed="64"/>
      </top>
      <bottom/>
      <diagonal/>
    </border>
    <border>
      <left style="thin">
        <color rgb="FFB7B7B7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BBBBBB"/>
      </right>
      <top/>
      <bottom style="thin">
        <color rgb="FF000000"/>
      </bottom>
      <diagonal/>
    </border>
    <border>
      <left style="medium">
        <color rgb="FFBBBBBB"/>
      </left>
      <right/>
      <top style="medium">
        <color rgb="FFBBBBBB"/>
      </top>
      <bottom style="medium">
        <color rgb="FFBBBBBB"/>
      </bottom>
      <diagonal/>
    </border>
    <border>
      <left/>
      <right/>
      <top style="medium">
        <color rgb="FFBBBBBB"/>
      </top>
      <bottom style="medium">
        <color rgb="FFBBBBBB"/>
      </bottom>
      <diagonal/>
    </border>
    <border>
      <left/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thin">
        <color rgb="FFB7B7B7"/>
      </left>
      <right style="thin">
        <color rgb="FF000000"/>
      </right>
      <top/>
      <bottom style="thin">
        <color rgb="FFB7B7B7"/>
      </bottom>
      <diagonal/>
    </border>
    <border>
      <left/>
      <right style="thin">
        <color rgb="FFB7B7B7"/>
      </right>
      <top style="medium">
        <color rgb="FFBBBBBB"/>
      </top>
      <bottom style="medium">
        <color rgb="FFBBBBB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CCCCCC"/>
      </right>
      <top/>
      <bottom/>
      <diagonal/>
    </border>
    <border>
      <left style="thin">
        <color indexed="64"/>
      </left>
      <right style="thin">
        <color rgb="FFCCCCCC"/>
      </right>
      <top style="thin">
        <color indexed="64"/>
      </top>
      <bottom style="thin">
        <color rgb="FFCCCCCC"/>
      </bottom>
      <diagonal/>
    </border>
    <border>
      <left style="medium">
        <color rgb="FFBBBBBB"/>
      </left>
      <right/>
      <top style="thin">
        <color indexed="64"/>
      </top>
      <bottom style="medium">
        <color rgb="FFBBBBBB"/>
      </bottom>
      <diagonal/>
    </border>
    <border>
      <left style="medium">
        <color rgb="FFBBBBBB"/>
      </left>
      <right style="thin">
        <color indexed="64"/>
      </right>
      <top style="thin">
        <color indexed="64"/>
      </top>
      <bottom style="medium">
        <color rgb="FFBBBBBB"/>
      </bottom>
      <diagonal/>
    </border>
    <border>
      <left style="thin">
        <color indexed="64"/>
      </left>
      <right/>
      <top/>
      <bottom style="medium">
        <color rgb="FFCCCCCC"/>
      </bottom>
      <diagonal/>
    </border>
    <border>
      <left style="thin">
        <color indexed="64"/>
      </left>
      <right/>
      <top style="medium">
        <color rgb="FFCCCCCC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CCCCCC"/>
      </right>
      <top/>
      <bottom style="thin">
        <color rgb="FFCCCCCC"/>
      </bottom>
      <diagonal/>
    </border>
    <border>
      <left style="thin">
        <color indexed="64"/>
      </left>
      <right/>
      <top style="medium">
        <color rgb="FFCCCCCC"/>
      </top>
      <bottom style="thin">
        <color indexed="64"/>
      </bottom>
      <diagonal/>
    </border>
    <border>
      <left/>
      <right style="thin">
        <color rgb="FFBBBBBB"/>
      </right>
      <top style="medium">
        <color rgb="FFCCCCCC"/>
      </top>
      <bottom style="thin">
        <color indexed="64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indexed="64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indexed="64"/>
      </bottom>
      <diagonal/>
    </border>
    <border>
      <left style="thin">
        <color rgb="FFCCCCCC"/>
      </left>
      <right/>
      <top style="thin">
        <color rgb="FFCCCCCC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0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9">
    <xf numFmtId="0" fontId="0" fillId="0" borderId="0" xfId="0"/>
    <xf numFmtId="0" fontId="5" fillId="0" borderId="0" xfId="1" applyAlignment="1">
      <alignment horizontal="center" vertical="center"/>
    </xf>
    <xf numFmtId="0" fontId="10" fillId="10" borderId="1" xfId="0" applyFont="1" applyFill="1" applyBorder="1" applyAlignment="1">
      <alignment horizontal="center" vertical="center" wrapText="1"/>
    </xf>
    <xf numFmtId="0" fontId="6" fillId="8" borderId="16" xfId="0" applyFont="1" applyFill="1" applyBorder="1" applyAlignment="1">
      <alignment horizontal="center" vertical="center" wrapText="1"/>
    </xf>
    <xf numFmtId="0" fontId="6" fillId="8" borderId="18" xfId="0" applyFont="1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4" borderId="24" xfId="0" applyFill="1" applyBorder="1"/>
    <xf numFmtId="0" fontId="12" fillId="5" borderId="22" xfId="0" applyFont="1" applyFill="1" applyBorder="1" applyAlignment="1">
      <alignment horizontal="center" vertical="center"/>
    </xf>
    <xf numFmtId="1" fontId="13" fillId="4" borderId="22" xfId="0" applyNumberFormat="1" applyFont="1" applyFill="1" applyBorder="1" applyAlignment="1">
      <alignment horizontal="center" vertical="center" wrapText="1"/>
    </xf>
    <xf numFmtId="0" fontId="14" fillId="5" borderId="22" xfId="0" applyFont="1" applyFill="1" applyBorder="1" applyAlignment="1">
      <alignment horizontal="center" vertical="center"/>
    </xf>
    <xf numFmtId="9" fontId="15" fillId="5" borderId="25" xfId="0" applyNumberFormat="1" applyFont="1" applyFill="1" applyBorder="1" applyAlignment="1">
      <alignment horizontal="center" vertical="center"/>
    </xf>
    <xf numFmtId="0" fontId="16" fillId="5" borderId="21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  <xf numFmtId="0" fontId="13" fillId="5" borderId="22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  <xf numFmtId="0" fontId="16" fillId="5" borderId="22" xfId="0" applyFont="1" applyFill="1" applyBorder="1" applyAlignment="1">
      <alignment horizontal="center" vertical="center"/>
    </xf>
    <xf numFmtId="9" fontId="15" fillId="7" borderId="23" xfId="0" applyNumberFormat="1" applyFont="1" applyFill="1" applyBorder="1" applyAlignment="1">
      <alignment horizontal="center" vertical="center"/>
    </xf>
    <xf numFmtId="1" fontId="13" fillId="8" borderId="21" xfId="0" applyNumberFormat="1" applyFont="1" applyFill="1" applyBorder="1" applyAlignment="1">
      <alignment horizontal="center" vertical="center" wrapText="1"/>
    </xf>
    <xf numFmtId="1" fontId="13" fillId="8" borderId="23" xfId="0" applyNumberFormat="1" applyFont="1" applyFill="1" applyBorder="1" applyAlignment="1">
      <alignment horizontal="center" vertical="center" wrapText="1"/>
    </xf>
    <xf numFmtId="1" fontId="13" fillId="9" borderId="26" xfId="0" applyNumberFormat="1" applyFont="1" applyFill="1" applyBorder="1" applyAlignment="1">
      <alignment horizontal="center" vertical="center" wrapText="1"/>
    </xf>
    <xf numFmtId="0" fontId="11" fillId="11" borderId="27" xfId="0" applyFont="1" applyFill="1" applyBorder="1" applyAlignment="1">
      <alignment horizontal="center" vertical="center" wrapText="1"/>
    </xf>
    <xf numFmtId="0" fontId="0" fillId="0" borderId="0" xfId="0" applyFill="1"/>
    <xf numFmtId="0" fontId="1" fillId="0" borderId="0" xfId="0" applyFont="1"/>
    <xf numFmtId="0" fontId="19" fillId="0" borderId="2" xfId="0" applyFont="1" applyBorder="1" applyAlignment="1">
      <alignment horizontal="center" vertical="center" wrapText="1"/>
    </xf>
    <xf numFmtId="0" fontId="13" fillId="0" borderId="3" xfId="0" applyFont="1" applyBorder="1"/>
    <xf numFmtId="0" fontId="13" fillId="0" borderId="29" xfId="0" applyFont="1" applyFill="1" applyBorder="1"/>
    <xf numFmtId="0" fontId="13" fillId="0" borderId="0" xfId="0" applyFont="1" applyFill="1" applyBorder="1"/>
    <xf numFmtId="0" fontId="13" fillId="0" borderId="5" xfId="0" applyFont="1" applyBorder="1"/>
    <xf numFmtId="0" fontId="10" fillId="10" borderId="34" xfId="0" applyFont="1" applyFill="1" applyBorder="1" applyAlignment="1">
      <alignment horizontal="center" vertical="center" wrapText="1"/>
    </xf>
    <xf numFmtId="0" fontId="10" fillId="10" borderId="35" xfId="0" applyFont="1" applyFill="1" applyBorder="1" applyAlignment="1">
      <alignment horizontal="center" vertical="center" wrapText="1"/>
    </xf>
    <xf numFmtId="0" fontId="10" fillId="11" borderId="36" xfId="0" applyFont="1" applyFill="1" applyBorder="1" applyAlignment="1">
      <alignment horizontal="center" vertical="center" wrapText="1"/>
    </xf>
    <xf numFmtId="0" fontId="10" fillId="11" borderId="37" xfId="0" applyFont="1" applyFill="1" applyBorder="1" applyAlignment="1">
      <alignment horizontal="center" vertical="center" wrapText="1"/>
    </xf>
    <xf numFmtId="0" fontId="10" fillId="4" borderId="38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4" borderId="39" xfId="0" applyFont="1" applyFill="1" applyBorder="1" applyAlignment="1">
      <alignment horizontal="center" vertical="center" wrapText="1"/>
    </xf>
    <xf numFmtId="0" fontId="11" fillId="11" borderId="40" xfId="0" applyFont="1" applyFill="1" applyBorder="1" applyAlignment="1">
      <alignment horizontal="center" vertical="center" wrapText="1"/>
    </xf>
    <xf numFmtId="1" fontId="13" fillId="10" borderId="41" xfId="0" applyNumberFormat="1" applyFont="1" applyFill="1" applyBorder="1" applyAlignment="1">
      <alignment horizontal="right" wrapText="1"/>
    </xf>
    <xf numFmtId="1" fontId="13" fillId="0" borderId="42" xfId="0" applyNumberFormat="1" applyFont="1" applyFill="1" applyBorder="1" applyAlignment="1">
      <alignment horizontal="right" wrapText="1"/>
    </xf>
    <xf numFmtId="1" fontId="13" fillId="0" borderId="0" xfId="0" applyNumberFormat="1" applyFont="1" applyFill="1" applyBorder="1" applyAlignment="1">
      <alignment horizontal="right" wrapText="1"/>
    </xf>
    <xf numFmtId="0" fontId="11" fillId="11" borderId="43" xfId="0" applyFont="1" applyFill="1" applyBorder="1" applyAlignment="1">
      <alignment horizontal="center" vertical="center" wrapText="1"/>
    </xf>
    <xf numFmtId="1" fontId="13" fillId="10" borderId="44" xfId="0" applyNumberFormat="1" applyFont="1" applyFill="1" applyBorder="1" applyAlignment="1">
      <alignment horizontal="right" wrapText="1"/>
    </xf>
    <xf numFmtId="1" fontId="18" fillId="11" borderId="47" xfId="0" applyNumberFormat="1" applyFont="1" applyFill="1" applyBorder="1" applyAlignment="1">
      <alignment horizontal="right" wrapText="1"/>
    </xf>
    <xf numFmtId="1" fontId="13" fillId="10" borderId="49" xfId="0" applyNumberFormat="1" applyFont="1" applyFill="1" applyBorder="1" applyAlignment="1">
      <alignment horizontal="right" wrapText="1"/>
    </xf>
    <xf numFmtId="1" fontId="18" fillId="13" borderId="47" xfId="0" applyNumberFormat="1" applyFont="1" applyFill="1" applyBorder="1" applyAlignment="1">
      <alignment horizontal="right" wrapText="1"/>
    </xf>
    <xf numFmtId="1" fontId="18" fillId="13" borderId="50" xfId="0" applyNumberFormat="1" applyFont="1" applyFill="1" applyBorder="1" applyAlignment="1">
      <alignment horizontal="right" wrapText="1"/>
    </xf>
    <xf numFmtId="1" fontId="13" fillId="5" borderId="51" xfId="0" applyNumberFormat="1" applyFont="1" applyFill="1" applyBorder="1" applyAlignment="1">
      <alignment horizontal="right" wrapText="1"/>
    </xf>
    <xf numFmtId="1" fontId="18" fillId="0" borderId="0" xfId="0" applyNumberFormat="1" applyFont="1" applyFill="1" applyBorder="1" applyAlignment="1">
      <alignment horizontal="right" wrapText="1"/>
    </xf>
    <xf numFmtId="0" fontId="20" fillId="12" borderId="45" xfId="0" applyFont="1" applyFill="1" applyBorder="1" applyAlignment="1"/>
    <xf numFmtId="0" fontId="20" fillId="12" borderId="46" xfId="0" applyFont="1" applyFill="1" applyBorder="1" applyAlignment="1"/>
    <xf numFmtId="0" fontId="1" fillId="0" borderId="7" xfId="0" applyFont="1" applyBorder="1"/>
    <xf numFmtId="0" fontId="13" fillId="0" borderId="4" xfId="0" applyFont="1" applyBorder="1"/>
    <xf numFmtId="0" fontId="13" fillId="0" borderId="8" xfId="0" applyFont="1" applyBorder="1"/>
    <xf numFmtId="0" fontId="0" fillId="0" borderId="5" xfId="0" applyBorder="1"/>
    <xf numFmtId="0" fontId="10" fillId="11" borderId="52" xfId="0" applyFont="1" applyFill="1" applyBorder="1" applyAlignment="1">
      <alignment horizontal="center" vertical="center" wrapText="1"/>
    </xf>
    <xf numFmtId="0" fontId="10" fillId="10" borderId="53" xfId="0" applyFont="1" applyFill="1" applyBorder="1" applyAlignment="1">
      <alignment horizontal="center" vertical="center" wrapText="1"/>
    </xf>
    <xf numFmtId="1" fontId="13" fillId="10" borderId="54" xfId="0" applyNumberFormat="1" applyFont="1" applyFill="1" applyBorder="1" applyAlignment="1">
      <alignment horizontal="right" wrapText="1"/>
    </xf>
    <xf numFmtId="0" fontId="11" fillId="11" borderId="55" xfId="0" applyFont="1" applyFill="1" applyBorder="1" applyAlignment="1">
      <alignment horizontal="center" vertical="center" wrapText="1"/>
    </xf>
    <xf numFmtId="1" fontId="18" fillId="11" borderId="58" xfId="0" applyNumberFormat="1" applyFont="1" applyFill="1" applyBorder="1" applyAlignment="1">
      <alignment horizontal="right" wrapText="1"/>
    </xf>
    <xf numFmtId="1" fontId="18" fillId="11" borderId="59" xfId="0" applyNumberFormat="1" applyFont="1" applyFill="1" applyBorder="1" applyAlignment="1">
      <alignment horizontal="right" wrapText="1"/>
    </xf>
    <xf numFmtId="0" fontId="20" fillId="12" borderId="56" xfId="0" applyFont="1" applyFill="1" applyBorder="1" applyAlignment="1"/>
    <xf numFmtId="0" fontId="20" fillId="12" borderId="57" xfId="0" applyFont="1" applyFill="1" applyBorder="1" applyAlignment="1"/>
    <xf numFmtId="0" fontId="0" fillId="0" borderId="60" xfId="0" applyFill="1" applyBorder="1"/>
    <xf numFmtId="0" fontId="1" fillId="0" borderId="61" xfId="0" applyFont="1" applyBorder="1"/>
    <xf numFmtId="0" fontId="13" fillId="0" borderId="62" xfId="0" applyFont="1" applyBorder="1"/>
    <xf numFmtId="0" fontId="13" fillId="0" borderId="63" xfId="0" applyFont="1" applyBorder="1"/>
    <xf numFmtId="0" fontId="1" fillId="0" borderId="2" xfId="0" applyFont="1" applyBorder="1"/>
    <xf numFmtId="0" fontId="0" fillId="0" borderId="3" xfId="0" applyBorder="1"/>
    <xf numFmtId="0" fontId="0" fillId="0" borderId="3" xfId="0" applyFill="1" applyBorder="1"/>
    <xf numFmtId="0" fontId="0" fillId="0" borderId="5" xfId="0" applyFill="1" applyBorder="1"/>
    <xf numFmtId="0" fontId="10" fillId="10" borderId="69" xfId="0" applyFont="1" applyFill="1" applyBorder="1" applyAlignment="1">
      <alignment horizontal="center" vertical="center" wrapText="1"/>
    </xf>
    <xf numFmtId="0" fontId="10" fillId="10" borderId="41" xfId="0" applyFont="1" applyFill="1" applyBorder="1" applyAlignment="1">
      <alignment horizontal="center" vertical="center" wrapText="1"/>
    </xf>
    <xf numFmtId="1" fontId="18" fillId="15" borderId="44" xfId="0" applyNumberFormat="1" applyFont="1" applyFill="1" applyBorder="1" applyAlignment="1">
      <alignment horizontal="right" wrapText="1"/>
    </xf>
    <xf numFmtId="1" fontId="18" fillId="15" borderId="54" xfId="0" applyNumberFormat="1" applyFont="1" applyFill="1" applyBorder="1" applyAlignment="1">
      <alignment horizontal="right" wrapText="1"/>
    </xf>
    <xf numFmtId="1" fontId="18" fillId="11" borderId="71" xfId="0" applyNumberFormat="1" applyFont="1" applyFill="1" applyBorder="1" applyAlignment="1">
      <alignment horizontal="right" wrapText="1"/>
    </xf>
    <xf numFmtId="1" fontId="18" fillId="11" borderId="72" xfId="0" applyNumberFormat="1" applyFont="1" applyFill="1" applyBorder="1" applyAlignment="1">
      <alignment horizontal="right" wrapText="1"/>
    </xf>
    <xf numFmtId="1" fontId="18" fillId="15" borderId="47" xfId="0" applyNumberFormat="1" applyFont="1" applyFill="1" applyBorder="1" applyAlignment="1">
      <alignment horizontal="right" wrapText="1"/>
    </xf>
    <xf numFmtId="0" fontId="20" fillId="0" borderId="0" xfId="0" applyFont="1" applyFill="1" applyBorder="1" applyAlignment="1"/>
    <xf numFmtId="49" fontId="18" fillId="0" borderId="0" xfId="0" applyNumberFormat="1" applyFont="1" applyFill="1" applyBorder="1" applyAlignment="1">
      <alignment horizontal="right" wrapText="1"/>
    </xf>
    <xf numFmtId="0" fontId="0" fillId="0" borderId="0" xfId="0" applyFill="1" applyBorder="1"/>
    <xf numFmtId="0" fontId="13" fillId="0" borderId="0" xfId="0" applyFont="1" applyBorder="1"/>
    <xf numFmtId="0" fontId="18" fillId="0" borderId="0" xfId="0" applyFont="1" applyFill="1" applyBorder="1" applyAlignment="1">
      <alignment wrapText="1"/>
    </xf>
    <xf numFmtId="0" fontId="1" fillId="0" borderId="2" xfId="0" applyFont="1" applyBorder="1" applyAlignment="1">
      <alignment horizontal="left" vertical="center"/>
    </xf>
    <xf numFmtId="1" fontId="18" fillId="11" borderId="44" xfId="0" applyNumberFormat="1" applyFont="1" applyFill="1" applyBorder="1" applyAlignment="1">
      <alignment horizontal="right" wrapText="1"/>
    </xf>
    <xf numFmtId="1" fontId="18" fillId="13" borderId="48" xfId="0" applyNumberFormat="1" applyFont="1" applyFill="1" applyBorder="1" applyAlignment="1">
      <alignment horizontal="right" wrapText="1"/>
    </xf>
    <xf numFmtId="0" fontId="10" fillId="11" borderId="37" xfId="0" applyFont="1" applyFill="1" applyBorder="1" applyAlignment="1">
      <alignment vertical="center" wrapText="1"/>
    </xf>
    <xf numFmtId="0" fontId="13" fillId="10" borderId="44" xfId="0" applyFont="1" applyFill="1" applyBorder="1" applyAlignment="1">
      <alignment horizontal="right" wrapText="1"/>
    </xf>
    <xf numFmtId="0" fontId="18" fillId="11" borderId="48" xfId="0" applyFont="1" applyFill="1" applyBorder="1" applyAlignment="1">
      <alignment horizontal="right" wrapText="1"/>
    </xf>
    <xf numFmtId="0" fontId="0" fillId="3" borderId="24" xfId="0" applyFill="1" applyBorder="1" applyAlignment="1">
      <alignment horizontal="center" vertical="center"/>
    </xf>
    <xf numFmtId="0" fontId="11" fillId="11" borderId="83" xfId="0" applyFont="1" applyFill="1" applyBorder="1" applyAlignment="1">
      <alignment horizontal="center" vertical="center" wrapText="1"/>
    </xf>
    <xf numFmtId="0" fontId="11" fillId="11" borderId="26" xfId="0" applyFont="1" applyFill="1" applyBorder="1" applyAlignment="1">
      <alignment horizontal="center" vertical="center" wrapText="1"/>
    </xf>
    <xf numFmtId="0" fontId="11" fillId="11" borderId="85" xfId="0" applyFont="1" applyFill="1" applyBorder="1" applyAlignment="1">
      <alignment horizontal="center" vertical="center" wrapText="1"/>
    </xf>
    <xf numFmtId="0" fontId="11" fillId="11" borderId="86" xfId="0" applyFont="1" applyFill="1" applyBorder="1" applyAlignment="1">
      <alignment horizontal="center" vertical="center" wrapText="1"/>
    </xf>
    <xf numFmtId="0" fontId="11" fillId="11" borderId="87" xfId="0" applyFont="1" applyFill="1" applyBorder="1" applyAlignment="1">
      <alignment horizontal="center" vertical="center" wrapText="1"/>
    </xf>
    <xf numFmtId="0" fontId="10" fillId="10" borderId="88" xfId="0" applyFont="1" applyFill="1" applyBorder="1" applyAlignment="1">
      <alignment horizontal="center" vertical="center" wrapText="1"/>
    </xf>
    <xf numFmtId="0" fontId="21" fillId="5" borderId="22" xfId="0" applyFont="1" applyFill="1" applyBorder="1" applyAlignment="1">
      <alignment horizontal="center" vertical="center"/>
    </xf>
    <xf numFmtId="1" fontId="0" fillId="4" borderId="22" xfId="0" applyNumberFormat="1" applyFont="1" applyFill="1" applyBorder="1" applyAlignment="1">
      <alignment horizontal="center" vertical="center" wrapText="1"/>
    </xf>
    <xf numFmtId="0" fontId="22" fillId="5" borderId="22" xfId="0" applyFont="1" applyFill="1" applyBorder="1" applyAlignment="1">
      <alignment horizontal="center" vertical="center"/>
    </xf>
    <xf numFmtId="9" fontId="23" fillId="5" borderId="25" xfId="0" applyNumberFormat="1" applyFont="1" applyFill="1" applyBorder="1" applyAlignment="1">
      <alignment horizontal="center" vertical="center"/>
    </xf>
    <xf numFmtId="0" fontId="24" fillId="5" borderId="21" xfId="0" applyFont="1" applyFill="1" applyBorder="1" applyAlignment="1">
      <alignment horizontal="center" vertical="center"/>
    </xf>
    <xf numFmtId="0" fontId="21" fillId="7" borderId="22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22" fillId="7" borderId="22" xfId="0" applyFont="1" applyFill="1" applyBorder="1" applyAlignment="1">
      <alignment horizontal="center" vertical="center"/>
    </xf>
    <xf numFmtId="0" fontId="24" fillId="5" borderId="22" xfId="0" applyFont="1" applyFill="1" applyBorder="1" applyAlignment="1">
      <alignment horizontal="center" vertical="center"/>
    </xf>
    <xf numFmtId="9" fontId="23" fillId="7" borderId="23" xfId="0" applyNumberFormat="1" applyFont="1" applyFill="1" applyBorder="1" applyAlignment="1">
      <alignment horizontal="center" vertical="center"/>
    </xf>
    <xf numFmtId="1" fontId="0" fillId="8" borderId="21" xfId="0" applyNumberFormat="1" applyFont="1" applyFill="1" applyBorder="1" applyAlignment="1">
      <alignment horizontal="center" vertical="center" wrapText="1"/>
    </xf>
    <xf numFmtId="1" fontId="0" fillId="8" borderId="23" xfId="0" applyNumberFormat="1" applyFont="1" applyFill="1" applyBorder="1" applyAlignment="1">
      <alignment horizontal="center" vertical="center" wrapText="1"/>
    </xf>
    <xf numFmtId="1" fontId="0" fillId="9" borderId="26" xfId="0" applyNumberFormat="1" applyFont="1" applyFill="1" applyBorder="1" applyAlignment="1">
      <alignment horizontal="center" vertical="center" wrapText="1"/>
    </xf>
    <xf numFmtId="0" fontId="0" fillId="4" borderId="24" xfId="0" applyFont="1" applyFill="1" applyBorder="1" applyAlignment="1">
      <alignment horizontal="center" vertical="center"/>
    </xf>
    <xf numFmtId="3" fontId="25" fillId="3" borderId="28" xfId="0" applyNumberFormat="1" applyFont="1" applyFill="1" applyBorder="1" applyAlignment="1">
      <alignment horizontal="center" vertical="center" wrapText="1"/>
    </xf>
    <xf numFmtId="3" fontId="25" fillId="3" borderId="29" xfId="0" applyNumberFormat="1" applyFont="1" applyFill="1" applyBorder="1" applyAlignment="1">
      <alignment horizontal="center" vertical="center" wrapText="1"/>
    </xf>
    <xf numFmtId="3" fontId="26" fillId="4" borderId="30" xfId="0" applyNumberFormat="1" applyFont="1" applyFill="1" applyBorder="1" applyAlignment="1">
      <alignment horizontal="center" vertical="center"/>
    </xf>
    <xf numFmtId="3" fontId="27" fillId="5" borderId="28" xfId="0" applyNumberFormat="1" applyFont="1" applyFill="1" applyBorder="1" applyAlignment="1">
      <alignment horizontal="center" vertical="center"/>
    </xf>
    <xf numFmtId="3" fontId="1" fillId="4" borderId="28" xfId="0" applyNumberFormat="1" applyFont="1" applyFill="1" applyBorder="1" applyAlignment="1">
      <alignment horizontal="center" vertical="center"/>
    </xf>
    <xf numFmtId="3" fontId="28" fillId="5" borderId="28" xfId="0" applyNumberFormat="1" applyFont="1" applyFill="1" applyBorder="1" applyAlignment="1">
      <alignment horizontal="center" vertical="center"/>
    </xf>
    <xf numFmtId="3" fontId="25" fillId="4" borderId="28" xfId="0" applyNumberFormat="1" applyFont="1" applyFill="1" applyBorder="1" applyAlignment="1">
      <alignment horizontal="center" vertical="center" wrapText="1"/>
    </xf>
    <xf numFmtId="9" fontId="23" fillId="5" borderId="31" xfId="0" applyNumberFormat="1" applyFont="1" applyFill="1" applyBorder="1" applyAlignment="1">
      <alignment horizontal="center" vertical="center"/>
    </xf>
    <xf numFmtId="0" fontId="26" fillId="5" borderId="32" xfId="0" applyFont="1" applyFill="1" applyBorder="1" applyAlignment="1">
      <alignment horizontal="center" vertical="center"/>
    </xf>
    <xf numFmtId="3" fontId="27" fillId="7" borderId="28" xfId="0" applyNumberFormat="1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28" fillId="7" borderId="28" xfId="0" applyFont="1" applyFill="1" applyBorder="1" applyAlignment="1">
      <alignment horizontal="center" vertical="center"/>
    </xf>
    <xf numFmtId="0" fontId="26" fillId="5" borderId="28" xfId="0" applyFont="1" applyFill="1" applyBorder="1" applyAlignment="1">
      <alignment horizontal="center" vertical="center"/>
    </xf>
    <xf numFmtId="9" fontId="23" fillId="7" borderId="31" xfId="0" applyNumberFormat="1" applyFont="1" applyFill="1" applyBorder="1" applyAlignment="1">
      <alignment horizontal="center" vertical="center"/>
    </xf>
    <xf numFmtId="3" fontId="25" fillId="8" borderId="32" xfId="0" applyNumberFormat="1" applyFont="1" applyFill="1" applyBorder="1" applyAlignment="1">
      <alignment horizontal="center" vertical="center" wrapText="1"/>
    </xf>
    <xf numFmtId="3" fontId="25" fillId="8" borderId="29" xfId="0" applyNumberFormat="1" applyFont="1" applyFill="1" applyBorder="1" applyAlignment="1">
      <alignment horizontal="center" vertical="center" wrapText="1"/>
    </xf>
    <xf numFmtId="3" fontId="25" fillId="9" borderId="33" xfId="0" applyNumberFormat="1" applyFont="1" applyFill="1" applyBorder="1" applyAlignment="1">
      <alignment horizontal="center" vertical="center" wrapText="1"/>
    </xf>
    <xf numFmtId="3" fontId="25" fillId="3" borderId="30" xfId="0" applyNumberFormat="1" applyFont="1" applyFill="1" applyBorder="1" applyAlignment="1">
      <alignment horizontal="center" vertical="center" wrapText="1"/>
    </xf>
    <xf numFmtId="0" fontId="17" fillId="2" borderId="33" xfId="0" applyFont="1" applyFill="1" applyBorder="1" applyAlignment="1">
      <alignment horizontal="center" vertical="center" wrapText="1"/>
    </xf>
    <xf numFmtId="0" fontId="19" fillId="0" borderId="7" xfId="0" applyFont="1" applyBorder="1" applyAlignment="1">
      <alignment horizontal="center" vertical="center" wrapText="1"/>
    </xf>
    <xf numFmtId="0" fontId="10" fillId="10" borderId="89" xfId="0" applyFont="1" applyFill="1" applyBorder="1" applyAlignment="1">
      <alignment horizontal="center" vertical="center" wrapText="1"/>
    </xf>
    <xf numFmtId="0" fontId="10" fillId="11" borderId="90" xfId="0" applyFont="1" applyFill="1" applyBorder="1" applyAlignment="1">
      <alignment horizontal="center" vertical="center" wrapText="1"/>
    </xf>
    <xf numFmtId="0" fontId="10" fillId="11" borderId="91" xfId="0" applyFont="1" applyFill="1" applyBorder="1" applyAlignment="1">
      <alignment horizontal="center" vertical="center" wrapText="1"/>
    </xf>
    <xf numFmtId="49" fontId="13" fillId="10" borderId="54" xfId="0" applyNumberFormat="1" applyFont="1" applyFill="1" applyBorder="1" applyAlignment="1">
      <alignment horizontal="right" wrapText="1"/>
    </xf>
    <xf numFmtId="0" fontId="11" fillId="11" borderId="92" xfId="0" applyFont="1" applyFill="1" applyBorder="1" applyAlignment="1">
      <alignment horizontal="center" vertical="center" wrapText="1"/>
    </xf>
    <xf numFmtId="0" fontId="20" fillId="12" borderId="93" xfId="0" applyFont="1" applyFill="1" applyBorder="1" applyAlignment="1"/>
    <xf numFmtId="49" fontId="18" fillId="15" borderId="50" xfId="0" applyNumberFormat="1" applyFont="1" applyFill="1" applyBorder="1" applyAlignment="1">
      <alignment horizontal="right" wrapText="1"/>
    </xf>
    <xf numFmtId="0" fontId="20" fillId="0" borderId="94" xfId="0" applyFont="1" applyFill="1" applyBorder="1" applyAlignment="1"/>
    <xf numFmtId="49" fontId="18" fillId="0" borderId="95" xfId="0" applyNumberFormat="1" applyFont="1" applyFill="1" applyBorder="1" applyAlignment="1">
      <alignment horizontal="right" wrapText="1"/>
    </xf>
    <xf numFmtId="0" fontId="1" fillId="0" borderId="31" xfId="0" applyFont="1" applyBorder="1"/>
    <xf numFmtId="0" fontId="0" fillId="0" borderId="30" xfId="0" applyFill="1" applyBorder="1"/>
    <xf numFmtId="0" fontId="19" fillId="0" borderId="31" xfId="0" applyFont="1" applyBorder="1" applyAlignment="1">
      <alignment horizontal="center" vertical="center" wrapText="1"/>
    </xf>
    <xf numFmtId="0" fontId="13" fillId="0" borderId="30" xfId="0" applyFont="1" applyBorder="1"/>
    <xf numFmtId="0" fontId="10" fillId="10" borderId="96" xfId="0" applyFont="1" applyFill="1" applyBorder="1" applyAlignment="1">
      <alignment horizontal="center" vertical="center" wrapText="1"/>
    </xf>
    <xf numFmtId="0" fontId="20" fillId="12" borderId="97" xfId="0" applyFont="1" applyFill="1" applyBorder="1" applyAlignment="1"/>
    <xf numFmtId="0" fontId="20" fillId="12" borderId="98" xfId="0" applyFont="1" applyFill="1" applyBorder="1" applyAlignment="1"/>
    <xf numFmtId="1" fontId="18" fillId="15" borderId="99" xfId="0" applyNumberFormat="1" applyFont="1" applyFill="1" applyBorder="1" applyAlignment="1">
      <alignment horizontal="right" wrapText="1"/>
    </xf>
    <xf numFmtId="49" fontId="18" fillId="15" borderId="100" xfId="0" applyNumberFormat="1" applyFont="1" applyFill="1" applyBorder="1" applyAlignment="1">
      <alignment horizontal="right" wrapText="1"/>
    </xf>
    <xf numFmtId="1" fontId="18" fillId="11" borderId="101" xfId="0" applyNumberFormat="1" applyFont="1" applyFill="1" applyBorder="1" applyAlignment="1">
      <alignment horizontal="right" wrapText="1"/>
    </xf>
    <xf numFmtId="0" fontId="0" fillId="0" borderId="8" xfId="0" applyBorder="1"/>
    <xf numFmtId="0" fontId="10" fillId="4" borderId="102" xfId="0" applyFont="1" applyFill="1" applyBorder="1" applyAlignment="1">
      <alignment horizontal="center" vertical="center" wrapText="1"/>
    </xf>
    <xf numFmtId="1" fontId="13" fillId="0" borderId="22" xfId="0" applyNumberFormat="1" applyFont="1" applyFill="1" applyBorder="1" applyAlignment="1">
      <alignment horizontal="right" wrapText="1"/>
    </xf>
    <xf numFmtId="0" fontId="6" fillId="8" borderId="12" xfId="0" applyFont="1" applyFill="1" applyBorder="1" applyAlignment="1">
      <alignment horizontal="center" vertical="center" wrapText="1"/>
    </xf>
    <xf numFmtId="0" fontId="6" fillId="8" borderId="14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6" fillId="9" borderId="20" xfId="0" applyFont="1" applyFill="1" applyBorder="1" applyAlignment="1">
      <alignment horizontal="center" vertical="center" wrapText="1"/>
    </xf>
    <xf numFmtId="0" fontId="7" fillId="7" borderId="13" xfId="0" applyFont="1" applyFill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7" xfId="0" applyFont="1" applyFill="1" applyBorder="1" applyAlignment="1">
      <alignment horizontal="center" vertical="center" wrapText="1"/>
    </xf>
    <xf numFmtId="0" fontId="8" fillId="7" borderId="13" xfId="0" applyFont="1" applyFill="1" applyBorder="1" applyAlignment="1">
      <alignment horizontal="center" vertical="center" wrapText="1"/>
    </xf>
    <xf numFmtId="0" fontId="8" fillId="7" borderId="17" xfId="0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9" fillId="7" borderId="19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 vertical="center" wrapText="1"/>
    </xf>
    <xf numFmtId="0" fontId="8" fillId="5" borderId="17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9" fillId="5" borderId="19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84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20" fillId="12" borderId="45" xfId="0" applyFont="1" applyFill="1" applyBorder="1" applyAlignment="1"/>
    <xf numFmtId="0" fontId="20" fillId="12" borderId="46" xfId="0" applyFont="1" applyFill="1" applyBorder="1" applyAlignment="1"/>
    <xf numFmtId="0" fontId="10" fillId="11" borderId="78" xfId="0" applyFont="1" applyFill="1" applyBorder="1" applyAlignment="1">
      <alignment horizontal="center" vertical="center" wrapText="1"/>
    </xf>
    <xf numFmtId="0" fontId="10" fillId="11" borderId="80" xfId="0" applyFont="1" applyFill="1" applyBorder="1" applyAlignment="1">
      <alignment horizontal="center" vertical="center" wrapText="1"/>
    </xf>
    <xf numFmtId="0" fontId="10" fillId="11" borderId="82" xfId="0" applyFont="1" applyFill="1" applyBorder="1" applyAlignment="1">
      <alignment horizontal="center" vertical="center" wrapText="1"/>
    </xf>
    <xf numFmtId="0" fontId="10" fillId="11" borderId="79" xfId="0" applyFont="1" applyFill="1" applyBorder="1" applyAlignment="1">
      <alignment horizontal="center" vertical="center" wrapText="1"/>
    </xf>
    <xf numFmtId="0" fontId="13" fillId="10" borderId="73" xfId="0" applyFont="1" applyFill="1" applyBorder="1" applyAlignment="1">
      <alignment wrapText="1"/>
    </xf>
    <xf numFmtId="0" fontId="13" fillId="10" borderId="77" xfId="0" applyFont="1" applyFill="1" applyBorder="1" applyAlignment="1">
      <alignment wrapText="1"/>
    </xf>
    <xf numFmtId="0" fontId="10" fillId="11" borderId="36" xfId="0" applyFont="1" applyFill="1" applyBorder="1" applyAlignment="1">
      <alignment horizontal="center" vertical="center" wrapText="1"/>
    </xf>
    <xf numFmtId="0" fontId="10" fillId="11" borderId="66" xfId="0" applyFont="1" applyFill="1" applyBorder="1" applyAlignment="1">
      <alignment horizontal="center" vertical="center" wrapText="1"/>
    </xf>
    <xf numFmtId="0" fontId="10" fillId="11" borderId="74" xfId="0" applyFont="1" applyFill="1" applyBorder="1" applyAlignment="1">
      <alignment horizontal="center" vertical="center" wrapText="1"/>
    </xf>
    <xf numFmtId="0" fontId="18" fillId="16" borderId="76" xfId="0" applyFont="1" applyFill="1" applyBorder="1" applyAlignment="1">
      <alignment wrapText="1"/>
    </xf>
    <xf numFmtId="0" fontId="18" fillId="16" borderId="81" xfId="0" applyFont="1" applyFill="1" applyBorder="1" applyAlignment="1">
      <alignment wrapText="1"/>
    </xf>
    <xf numFmtId="0" fontId="18" fillId="16" borderId="75" xfId="0" applyFont="1" applyFill="1" applyBorder="1" applyAlignment="1">
      <alignment wrapText="1"/>
    </xf>
    <xf numFmtId="0" fontId="13" fillId="10" borderId="64" xfId="0" applyFont="1" applyFill="1" applyBorder="1" applyAlignment="1">
      <alignment wrapText="1"/>
    </xf>
    <xf numFmtId="0" fontId="13" fillId="10" borderId="65" xfId="0" applyFont="1" applyFill="1" applyBorder="1" applyAlignment="1">
      <alignment wrapText="1"/>
    </xf>
    <xf numFmtId="0" fontId="10" fillId="11" borderId="67" xfId="0" applyFont="1" applyFill="1" applyBorder="1" applyAlignment="1">
      <alignment horizontal="center" vertical="center" wrapText="1"/>
    </xf>
    <xf numFmtId="0" fontId="18" fillId="14" borderId="68" xfId="0" applyFont="1" applyFill="1" applyBorder="1" applyAlignment="1">
      <alignment horizontal="center" vertical="center" wrapText="1"/>
    </xf>
    <xf numFmtId="0" fontId="18" fillId="14" borderId="70" xfId="0" applyFont="1" applyFill="1" applyBorder="1" applyAlignment="1">
      <alignment horizontal="center" vertical="center" wrapText="1"/>
    </xf>
    <xf numFmtId="0" fontId="20" fillId="12" borderId="56" xfId="0" applyFont="1" applyFill="1" applyBorder="1" applyAlignment="1"/>
    <xf numFmtId="0" fontId="20" fillId="12" borderId="57" xfId="0" applyFont="1" applyFill="1" applyBorder="1" applyAlignme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%20SUIVI%20ACTIVI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Dépt 22"/>
      <sheetName val="Dépt 35"/>
      <sheetName val="Dépt 29"/>
      <sheetName val="Dépt 61"/>
      <sheetName val="Dépt 56"/>
      <sheetName val="CAD BN"/>
      <sheetName val="Dépt 27"/>
      <sheetName val="Dépt 76 Est"/>
      <sheetName val="Dépt 76 Ouest"/>
      <sheetName val="Dépt 14"/>
      <sheetName val="Dépt 50"/>
      <sheetName val="Matrice Bretagne"/>
      <sheetName val="Matrice Normandi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3">
          <cell r="A3" t="str">
            <v>Coller Ici</v>
          </cell>
        </row>
        <row r="4">
          <cell r="A4" t="str">
            <v>Nom Prénom</v>
          </cell>
          <cell r="B4" t="str">
            <v>Année</v>
          </cell>
          <cell r="C4" t="str">
            <v>Appel sortant</v>
          </cell>
          <cell r="D4" t="str">
            <v>Courrier sortant</v>
          </cell>
          <cell r="E4" t="str">
            <v>Email sortant</v>
          </cell>
          <cell r="F4" t="str">
            <v>Fax sortant</v>
          </cell>
          <cell r="G4" t="str">
            <v>Total</v>
          </cell>
        </row>
        <row r="5">
          <cell r="A5" t="str">
            <v>ALLANOU, JULIE</v>
          </cell>
          <cell r="C5">
            <v>22</v>
          </cell>
          <cell r="G5">
            <v>22</v>
          </cell>
        </row>
        <row r="6">
          <cell r="A6" t="str">
            <v>BAUMANN, CATHERINE</v>
          </cell>
          <cell r="C6">
            <v>33</v>
          </cell>
          <cell r="G6">
            <v>33</v>
          </cell>
        </row>
        <row r="7">
          <cell r="A7" t="str">
            <v>BLANCHARD, SOPHIE</v>
          </cell>
          <cell r="C7">
            <v>44</v>
          </cell>
          <cell r="G7">
            <v>44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>
            <v>0</v>
          </cell>
        </row>
        <row r="56">
          <cell r="G56">
            <v>0</v>
          </cell>
        </row>
        <row r="57">
          <cell r="G57">
            <v>0</v>
          </cell>
        </row>
        <row r="58">
          <cell r="G58">
            <v>0</v>
          </cell>
        </row>
        <row r="59">
          <cell r="G59">
            <v>0</v>
          </cell>
        </row>
        <row r="60">
          <cell r="G60">
            <v>0</v>
          </cell>
        </row>
        <row r="61">
          <cell r="G61">
            <v>0</v>
          </cell>
        </row>
        <row r="62">
          <cell r="G62">
            <v>0</v>
          </cell>
        </row>
        <row r="63">
          <cell r="G63">
            <v>0</v>
          </cell>
        </row>
        <row r="64">
          <cell r="G64">
            <v>0</v>
          </cell>
        </row>
        <row r="65">
          <cell r="G65">
            <v>0</v>
          </cell>
        </row>
        <row r="66">
          <cell r="G66">
            <v>0</v>
          </cell>
        </row>
        <row r="67">
          <cell r="G67">
            <v>0</v>
          </cell>
        </row>
        <row r="68">
          <cell r="G68">
            <v>0</v>
          </cell>
        </row>
        <row r="69">
          <cell r="G69">
            <v>0</v>
          </cell>
        </row>
        <row r="70">
          <cell r="G70">
            <v>0</v>
          </cell>
        </row>
        <row r="71">
          <cell r="G71">
            <v>0</v>
          </cell>
        </row>
        <row r="72">
          <cell r="G72">
            <v>0</v>
          </cell>
        </row>
        <row r="73">
          <cell r="G73">
            <v>0</v>
          </cell>
        </row>
        <row r="74">
          <cell r="G74">
            <v>0</v>
          </cell>
        </row>
        <row r="75">
          <cell r="G75">
            <v>0</v>
          </cell>
        </row>
        <row r="76">
          <cell r="A76" t="str">
            <v xml:space="preserve">Total 
</v>
          </cell>
          <cell r="G76">
            <v>0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7"/>
  <sheetViews>
    <sheetView tabSelected="1" workbookViewId="0">
      <selection activeCell="B5" sqref="B5"/>
    </sheetView>
  </sheetViews>
  <sheetFormatPr defaultColWidth="11.42578125" defaultRowHeight="15"/>
  <cols>
    <col min="1" max="1" width="12.85546875" customWidth="1"/>
    <col min="2" max="2" width="7.85546875" customWidth="1"/>
    <col min="3" max="3" width="8.7109375" customWidth="1"/>
    <col min="4" max="4" width="7.7109375" customWidth="1"/>
    <col min="5" max="5" width="6.5703125" customWidth="1"/>
    <col min="6" max="6" width="10.5703125" customWidth="1"/>
    <col min="7" max="7" width="9" customWidth="1"/>
    <col min="8" max="8" width="8.28515625" customWidth="1"/>
    <col min="9" max="10" width="8.7109375" bestFit="1" customWidth="1"/>
    <col min="11" max="11" width="8.42578125" customWidth="1"/>
    <col min="12" max="12" width="10.5703125" customWidth="1"/>
    <col min="13" max="14" width="9.5703125" customWidth="1"/>
    <col min="15" max="15" width="9.28515625" customWidth="1"/>
    <col min="16" max="16" width="8.7109375" bestFit="1" customWidth="1"/>
    <col min="17" max="17" width="8.42578125" customWidth="1"/>
    <col min="18" max="18" width="9.140625" customWidth="1"/>
    <col min="19" max="19" width="10.85546875" customWidth="1"/>
    <col min="20" max="21" width="13" customWidth="1"/>
    <col min="22" max="22" width="11.42578125" customWidth="1"/>
  </cols>
  <sheetData>
    <row r="1" spans="1:22" ht="19.5" thickBot="1">
      <c r="A1" s="181">
        <v>22</v>
      </c>
      <c r="B1" s="183" t="s">
        <v>0</v>
      </c>
      <c r="C1" s="184"/>
      <c r="D1" s="184"/>
      <c r="E1" s="184"/>
      <c r="F1" s="185"/>
      <c r="G1" s="185"/>
      <c r="H1" s="185"/>
      <c r="I1" s="185"/>
      <c r="J1" s="185"/>
      <c r="K1" s="185"/>
      <c r="L1" s="185"/>
      <c r="M1" s="184"/>
      <c r="N1" s="184"/>
      <c r="O1" s="184"/>
      <c r="P1" s="184"/>
      <c r="Q1" s="184"/>
      <c r="R1" s="184"/>
      <c r="S1" s="184"/>
      <c r="T1" s="184"/>
      <c r="U1" s="184"/>
      <c r="V1" s="186"/>
    </row>
    <row r="2" spans="1:22" ht="24.75" customHeight="1" thickBot="1">
      <c r="A2" s="182"/>
      <c r="B2" s="187" t="s">
        <v>1</v>
      </c>
      <c r="C2" s="188"/>
      <c r="D2" s="188"/>
      <c r="E2" s="189"/>
      <c r="F2" s="190" t="s">
        <v>2</v>
      </c>
      <c r="G2" s="191"/>
      <c r="H2" s="191"/>
      <c r="I2" s="191"/>
      <c r="J2" s="191"/>
      <c r="K2" s="191"/>
      <c r="L2" s="192"/>
      <c r="M2" s="193" t="s">
        <v>3</v>
      </c>
      <c r="N2" s="193"/>
      <c r="O2" s="193"/>
      <c r="P2" s="193"/>
      <c r="Q2" s="193"/>
      <c r="R2" s="193"/>
      <c r="S2" s="194"/>
      <c r="T2" s="195" t="s">
        <v>4</v>
      </c>
      <c r="U2" s="196"/>
      <c r="V2" s="197"/>
    </row>
    <row r="3" spans="1:22" ht="15.75" thickBot="1">
      <c r="A3" s="1" t="s">
        <v>5</v>
      </c>
      <c r="B3" s="171" t="s">
        <v>25</v>
      </c>
      <c r="C3" s="173" t="s">
        <v>38</v>
      </c>
      <c r="D3" s="173" t="s">
        <v>6</v>
      </c>
      <c r="E3" s="175" t="s">
        <v>7</v>
      </c>
      <c r="F3" s="177" t="s">
        <v>8</v>
      </c>
      <c r="G3" s="179" t="s">
        <v>9</v>
      </c>
      <c r="H3" s="163" t="s">
        <v>10</v>
      </c>
      <c r="I3" s="163" t="s">
        <v>11</v>
      </c>
      <c r="J3" s="165" t="s">
        <v>12</v>
      </c>
      <c r="K3" s="163" t="s">
        <v>13</v>
      </c>
      <c r="L3" s="167" t="s">
        <v>14</v>
      </c>
      <c r="M3" s="169" t="s">
        <v>8</v>
      </c>
      <c r="N3" s="155" t="s">
        <v>9</v>
      </c>
      <c r="O3" s="157" t="s">
        <v>10</v>
      </c>
      <c r="P3" s="157" t="s">
        <v>11</v>
      </c>
      <c r="Q3" s="159" t="s">
        <v>12</v>
      </c>
      <c r="R3" s="157" t="s">
        <v>15</v>
      </c>
      <c r="S3" s="161" t="s">
        <v>14</v>
      </c>
      <c r="T3" s="151" t="s">
        <v>16</v>
      </c>
      <c r="U3" s="152"/>
      <c r="V3" s="153" t="s">
        <v>17</v>
      </c>
    </row>
    <row r="4" spans="1:22" ht="32.25" customHeight="1" thickBot="1">
      <c r="A4" s="2" t="s">
        <v>18</v>
      </c>
      <c r="B4" s="172"/>
      <c r="C4" s="174"/>
      <c r="D4" s="174"/>
      <c r="E4" s="176"/>
      <c r="F4" s="178"/>
      <c r="G4" s="180"/>
      <c r="H4" s="164"/>
      <c r="I4" s="164"/>
      <c r="J4" s="166"/>
      <c r="K4" s="164"/>
      <c r="L4" s="168"/>
      <c r="M4" s="170"/>
      <c r="N4" s="156"/>
      <c r="O4" s="158"/>
      <c r="P4" s="158"/>
      <c r="Q4" s="160"/>
      <c r="R4" s="158"/>
      <c r="S4" s="162"/>
      <c r="T4" s="3" t="s">
        <v>19</v>
      </c>
      <c r="U4" s="4" t="s">
        <v>20</v>
      </c>
      <c r="V4" s="154"/>
    </row>
    <row r="5" spans="1:22" ht="15" customHeight="1">
      <c r="A5" s="93" t="s">
        <v>75</v>
      </c>
      <c r="B5" s="88">
        <f>INDEX('Données brutes'!$A$1:$Z$100,MATCH($A5,'Données brutes'!$A:$A,0),MATCH(B$3,'Données brutes'!$4:$4,0))</f>
        <v>22</v>
      </c>
      <c r="C5" s="5"/>
      <c r="D5" s="5"/>
      <c r="E5" s="6"/>
      <c r="F5" s="108">
        <f t="shared" ref="F5:F26" si="0">IFERROR((VLOOKUP($A5,Opportunités_adhésions_santé_Dept_22_35,2,FALSE)),"")</f>
        <v>0</v>
      </c>
      <c r="G5" s="95">
        <f t="shared" ref="G5:G26" si="1">IFERROR((VLOOKUP($A5,Opportunités_adhésions_santé_Dept_22_35,3,FALSE)),"")</f>
        <v>0</v>
      </c>
      <c r="H5" s="96">
        <f t="shared" ref="H5:H26" si="2">IFERROR((VLOOKUP($A5,Opportunités_adhésions_santé_Dept_22_35,4,FALSE)),"")</f>
        <v>0</v>
      </c>
      <c r="I5" s="96">
        <f t="shared" ref="I5:I26" si="3">IFERROR((VLOOKUP($A5,Opportunités_adhésions_santé_Dept_22_35,5,FALSE)),"")</f>
        <v>0</v>
      </c>
      <c r="J5" s="97">
        <f t="shared" ref="J5:J26" si="4">IFERROR((VLOOKUP($A5,Opportunités_adhésions_santé_Dept_22_35,6,FALSE)),"")</f>
        <v>0</v>
      </c>
      <c r="K5" s="96">
        <f t="shared" ref="K5:K26" si="5">IFERROR((VLOOKUP($A5,Opportunités_adhésions_santé_Dept_22_35,7,FALSE)),"")</f>
        <v>0</v>
      </c>
      <c r="L5" s="98">
        <f t="shared" ref="L5:L26" si="6">IFERROR((VLOOKUP($A5,Opportunités_adhésions_santé_Dept_22_35,8,FALSE)),"")</f>
        <v>0</v>
      </c>
      <c r="M5" s="99">
        <f t="shared" ref="M5:M26" si="7">IFERROR((VLOOKUP($A5,Opportunités_adhésions_prévoyance_Dept_22_35,2,FALSE)),"")</f>
        <v>0</v>
      </c>
      <c r="N5" s="100">
        <f t="shared" ref="N5:N26" si="8">IFERROR((VLOOKUP($A5,Opportunités_adhésions_prévoyance_Dept_22_35,3,FALSE)),"")</f>
        <v>0</v>
      </c>
      <c r="O5" s="101">
        <f t="shared" ref="O5:O26" si="9">IFERROR((VLOOKUP($A5,Opportunités_adhésions_prévoyance_Dept_22_35,4,FALSE)),"")</f>
        <v>0</v>
      </c>
      <c r="P5" s="101">
        <f t="shared" ref="P5:P26" si="10">IFERROR((VLOOKUP($A5,Opportunités_adhésions_prévoyance_Dept_22_35,5,FALSE)),"")</f>
        <v>0</v>
      </c>
      <c r="Q5" s="102">
        <f t="shared" ref="Q5:Q26" si="11">IFERROR((VLOOKUP($A5,Opportunités_adhésions_prévoyance_Dept_22_35,6,FALSE)),"")</f>
        <v>0</v>
      </c>
      <c r="R5" s="103">
        <f t="shared" ref="R5:R26" si="12">IFERROR((VLOOKUP($A5,Opportunités_adhésions_prévoyance_Dept_22_35,7,FALSE)),"")</f>
        <v>0</v>
      </c>
      <c r="S5" s="104">
        <f t="shared" ref="S5:S26" si="13">IFERROR((VLOOKUP($A5,Opportunités_adhésions_prévoyance_Dept_22_35,8,FALSE)),"")</f>
        <v>0</v>
      </c>
      <c r="T5" s="105">
        <f t="shared" ref="T5:T26" si="14">IFERROR((VLOOKUP($A5,Non_conformités_santé_Dept_22_35_BN,9,FALSE)),"")</f>
        <v>0</v>
      </c>
      <c r="U5" s="106" t="str">
        <f t="shared" ref="U5:U26" si="15">IFERROR((VLOOKUP($A5,Non_conformités_prévoyance_Dept_22_35_BN,9,FALSE)),"")</f>
        <v/>
      </c>
      <c r="V5" s="107">
        <f t="shared" ref="V5:V26" si="16">IFERROR((VLOOKUP($A5,Analyse_médicale_Dept_22_35,3,FALSE)),"")</f>
        <v>0</v>
      </c>
    </row>
    <row r="6" spans="1:22">
      <c r="A6" s="91" t="s">
        <v>76</v>
      </c>
      <c r="B6" s="88">
        <f>INDEX('Données brutes'!$A$1:$Z$100,MATCH($A6,'Données brutes'!$A:$A,0),MATCH(B$3,'Données brutes'!$4:$4,0))</f>
        <v>33</v>
      </c>
      <c r="C6" s="5"/>
      <c r="D6" s="5"/>
      <c r="E6" s="6"/>
      <c r="F6" s="108">
        <f t="shared" si="0"/>
        <v>0</v>
      </c>
      <c r="G6" s="95">
        <f t="shared" si="1"/>
        <v>0</v>
      </c>
      <c r="H6" s="96">
        <f t="shared" si="2"/>
        <v>0</v>
      </c>
      <c r="I6" s="96">
        <f t="shared" si="3"/>
        <v>0</v>
      </c>
      <c r="J6" s="97">
        <f t="shared" si="4"/>
        <v>0</v>
      </c>
      <c r="K6" s="96">
        <f t="shared" si="5"/>
        <v>0</v>
      </c>
      <c r="L6" s="98">
        <f t="shared" si="6"/>
        <v>0</v>
      </c>
      <c r="M6" s="99">
        <f t="shared" si="7"/>
        <v>0</v>
      </c>
      <c r="N6" s="100">
        <f t="shared" si="8"/>
        <v>0</v>
      </c>
      <c r="O6" s="101">
        <f t="shared" si="9"/>
        <v>0</v>
      </c>
      <c r="P6" s="101">
        <f t="shared" si="10"/>
        <v>0</v>
      </c>
      <c r="Q6" s="102">
        <f t="shared" si="11"/>
        <v>0</v>
      </c>
      <c r="R6" s="103">
        <f t="shared" si="12"/>
        <v>0</v>
      </c>
      <c r="S6" s="104">
        <f t="shared" si="13"/>
        <v>0</v>
      </c>
      <c r="T6" s="105">
        <f t="shared" si="14"/>
        <v>0</v>
      </c>
      <c r="U6" s="106" t="str">
        <f t="shared" si="15"/>
        <v/>
      </c>
      <c r="V6" s="107">
        <f t="shared" si="16"/>
        <v>0</v>
      </c>
    </row>
    <row r="7" spans="1:22">
      <c r="A7" s="91" t="s">
        <v>77</v>
      </c>
      <c r="B7" s="88">
        <f>INDEX('Données brutes'!$A$1:$Z$100,MATCH($A7,'Données brutes'!$A:$A,0),MATCH(B$3,'Données brutes'!$4:$4,0))</f>
        <v>44</v>
      </c>
      <c r="C7" s="5"/>
      <c r="D7" s="5"/>
      <c r="E7" s="6"/>
      <c r="F7" s="108">
        <f t="shared" si="0"/>
        <v>0</v>
      </c>
      <c r="G7" s="95">
        <f t="shared" si="1"/>
        <v>0</v>
      </c>
      <c r="H7" s="96">
        <f t="shared" si="2"/>
        <v>0</v>
      </c>
      <c r="I7" s="96">
        <f t="shared" si="3"/>
        <v>0</v>
      </c>
      <c r="J7" s="97">
        <f t="shared" si="4"/>
        <v>0</v>
      </c>
      <c r="K7" s="96">
        <f t="shared" si="5"/>
        <v>0</v>
      </c>
      <c r="L7" s="98">
        <f t="shared" si="6"/>
        <v>0</v>
      </c>
      <c r="M7" s="99">
        <f t="shared" si="7"/>
        <v>0</v>
      </c>
      <c r="N7" s="100">
        <f t="shared" si="8"/>
        <v>0</v>
      </c>
      <c r="O7" s="101">
        <f t="shared" si="9"/>
        <v>0</v>
      </c>
      <c r="P7" s="101">
        <f t="shared" si="10"/>
        <v>0</v>
      </c>
      <c r="Q7" s="102">
        <f t="shared" si="11"/>
        <v>0</v>
      </c>
      <c r="R7" s="103">
        <f t="shared" si="12"/>
        <v>0</v>
      </c>
      <c r="S7" s="104">
        <f t="shared" si="13"/>
        <v>0</v>
      </c>
      <c r="T7" s="105">
        <f t="shared" si="14"/>
        <v>0</v>
      </c>
      <c r="U7" s="106" t="str">
        <f t="shared" si="15"/>
        <v/>
      </c>
      <c r="V7" s="107">
        <f t="shared" si="16"/>
        <v>0</v>
      </c>
    </row>
    <row r="8" spans="1:22">
      <c r="A8" s="91" t="s">
        <v>78</v>
      </c>
      <c r="B8" s="88">
        <f>INDEX('Données brutes'!$A$1:$Z$100,MATCH($A8,'Données brutes'!$A:$A,0),MATCH(B$3,'Données brutes'!$4:$4,0))</f>
        <v>10</v>
      </c>
      <c r="C8" s="5"/>
      <c r="D8" s="5"/>
      <c r="E8" s="6"/>
      <c r="F8" s="108">
        <f t="shared" si="0"/>
        <v>0</v>
      </c>
      <c r="G8" s="95">
        <f t="shared" si="1"/>
        <v>0</v>
      </c>
      <c r="H8" s="96">
        <f t="shared" si="2"/>
        <v>0</v>
      </c>
      <c r="I8" s="96">
        <f t="shared" si="3"/>
        <v>0</v>
      </c>
      <c r="J8" s="97">
        <f t="shared" si="4"/>
        <v>0</v>
      </c>
      <c r="K8" s="96">
        <f t="shared" si="5"/>
        <v>0</v>
      </c>
      <c r="L8" s="98">
        <f t="shared" si="6"/>
        <v>0</v>
      </c>
      <c r="M8" s="99">
        <f t="shared" si="7"/>
        <v>0</v>
      </c>
      <c r="N8" s="100">
        <f t="shared" si="8"/>
        <v>0</v>
      </c>
      <c r="O8" s="101">
        <f t="shared" si="9"/>
        <v>0</v>
      </c>
      <c r="P8" s="101">
        <f t="shared" si="10"/>
        <v>0</v>
      </c>
      <c r="Q8" s="102">
        <f t="shared" si="11"/>
        <v>0</v>
      </c>
      <c r="R8" s="103">
        <f t="shared" si="12"/>
        <v>0</v>
      </c>
      <c r="S8" s="104">
        <f t="shared" si="13"/>
        <v>0</v>
      </c>
      <c r="T8" s="105">
        <f t="shared" si="14"/>
        <v>0</v>
      </c>
      <c r="U8" s="106" t="str">
        <f t="shared" si="15"/>
        <v/>
      </c>
      <c r="V8" s="107">
        <f t="shared" si="16"/>
        <v>0</v>
      </c>
    </row>
    <row r="9" spans="1:22">
      <c r="A9" s="91" t="s">
        <v>79</v>
      </c>
      <c r="B9" s="88">
        <f>INDEX('Données brutes'!$A$1:$Z$100,MATCH($A9,'Données brutes'!$A:$A,0),MATCH(B$3,'Données brutes'!$4:$4,0))</f>
        <v>56</v>
      </c>
      <c r="C9" s="5"/>
      <c r="D9" s="5"/>
      <c r="E9" s="6"/>
      <c r="F9" s="108">
        <f t="shared" si="0"/>
        <v>0</v>
      </c>
      <c r="G9" s="95">
        <f t="shared" si="1"/>
        <v>0</v>
      </c>
      <c r="H9" s="96">
        <f t="shared" si="2"/>
        <v>0</v>
      </c>
      <c r="I9" s="96">
        <f t="shared" si="3"/>
        <v>0</v>
      </c>
      <c r="J9" s="97">
        <f t="shared" si="4"/>
        <v>0</v>
      </c>
      <c r="K9" s="96">
        <f t="shared" si="5"/>
        <v>0</v>
      </c>
      <c r="L9" s="98">
        <f t="shared" si="6"/>
        <v>0</v>
      </c>
      <c r="M9" s="99">
        <f t="shared" si="7"/>
        <v>0</v>
      </c>
      <c r="N9" s="100">
        <f t="shared" si="8"/>
        <v>0</v>
      </c>
      <c r="O9" s="101">
        <f t="shared" si="9"/>
        <v>0</v>
      </c>
      <c r="P9" s="101">
        <f t="shared" si="10"/>
        <v>0</v>
      </c>
      <c r="Q9" s="102">
        <f t="shared" si="11"/>
        <v>0</v>
      </c>
      <c r="R9" s="103">
        <f t="shared" si="12"/>
        <v>0</v>
      </c>
      <c r="S9" s="104">
        <f t="shared" si="13"/>
        <v>0</v>
      </c>
      <c r="T9" s="105">
        <f t="shared" si="14"/>
        <v>0</v>
      </c>
      <c r="U9" s="106" t="str">
        <f t="shared" si="15"/>
        <v/>
      </c>
      <c r="V9" s="107">
        <f t="shared" si="16"/>
        <v>0</v>
      </c>
    </row>
    <row r="10" spans="1:22">
      <c r="A10" s="91" t="s">
        <v>80</v>
      </c>
      <c r="B10" s="88">
        <f>INDEX('Données brutes'!$A$1:$Z$100,MATCH($A10,'Données brutes'!$A:$A,0),MATCH(B$3,'Données brutes'!$4:$4,0))</f>
        <v>75</v>
      </c>
      <c r="C10" s="5"/>
      <c r="D10" s="5"/>
      <c r="E10" s="6"/>
      <c r="F10" s="108">
        <f t="shared" si="0"/>
        <v>0</v>
      </c>
      <c r="G10" s="95">
        <f t="shared" si="1"/>
        <v>0</v>
      </c>
      <c r="H10" s="96">
        <f t="shared" si="2"/>
        <v>0</v>
      </c>
      <c r="I10" s="96">
        <f t="shared" si="3"/>
        <v>0</v>
      </c>
      <c r="J10" s="97">
        <f t="shared" si="4"/>
        <v>0</v>
      </c>
      <c r="K10" s="96">
        <f t="shared" si="5"/>
        <v>0</v>
      </c>
      <c r="L10" s="98">
        <f t="shared" si="6"/>
        <v>0</v>
      </c>
      <c r="M10" s="99">
        <f t="shared" si="7"/>
        <v>0</v>
      </c>
      <c r="N10" s="100">
        <f t="shared" si="8"/>
        <v>0</v>
      </c>
      <c r="O10" s="101">
        <f t="shared" si="9"/>
        <v>0</v>
      </c>
      <c r="P10" s="101">
        <f t="shared" si="10"/>
        <v>0</v>
      </c>
      <c r="Q10" s="102">
        <f t="shared" si="11"/>
        <v>0</v>
      </c>
      <c r="R10" s="103">
        <f t="shared" si="12"/>
        <v>0</v>
      </c>
      <c r="S10" s="104">
        <f t="shared" si="13"/>
        <v>0</v>
      </c>
      <c r="T10" s="105">
        <f t="shared" si="14"/>
        <v>0</v>
      </c>
      <c r="U10" s="106" t="str">
        <f t="shared" si="15"/>
        <v/>
      </c>
      <c r="V10" s="107">
        <f t="shared" si="16"/>
        <v>0</v>
      </c>
    </row>
    <row r="11" spans="1:22">
      <c r="A11" s="91"/>
      <c r="B11" s="88" t="str">
        <f t="shared" ref="B11:B26" si="17">IFERROR((VLOOKUP($A11,appelsortant22_35,7,FALSE)),"")</f>
        <v/>
      </c>
      <c r="C11" s="5" t="str">
        <f t="shared" ref="C6:C26" si="18">IFERROR((VLOOKUP($A11,Activités_entrantes_Dept_22_35,8,FALSE)),"")</f>
        <v/>
      </c>
      <c r="D11" s="5" t="str">
        <f t="shared" ref="D11:D26" si="19">IFERROR((VLOOKUP($A11,Prospects_Activités_entrantes_Dept_22_35,10,FALSE)),"")</f>
        <v/>
      </c>
      <c r="E11" s="6" t="str">
        <f t="shared" ref="E5:E26" si="20">IFERROR((VLOOKUP($A11,RDV_Dept_22_35,7,FALSE)),"")</f>
        <v/>
      </c>
      <c r="F11" s="7" t="str">
        <f t="shared" si="0"/>
        <v/>
      </c>
      <c r="G11" s="8" t="str">
        <f t="shared" si="1"/>
        <v/>
      </c>
      <c r="H11" s="9" t="str">
        <f t="shared" si="2"/>
        <v/>
      </c>
      <c r="I11" s="9" t="str">
        <f t="shared" si="3"/>
        <v/>
      </c>
      <c r="J11" s="10" t="str">
        <f t="shared" si="4"/>
        <v/>
      </c>
      <c r="K11" s="9" t="str">
        <f t="shared" si="5"/>
        <v/>
      </c>
      <c r="L11" s="11" t="str">
        <f t="shared" si="6"/>
        <v/>
      </c>
      <c r="M11" s="12" t="str">
        <f t="shared" si="7"/>
        <v/>
      </c>
      <c r="N11" s="13" t="str">
        <f t="shared" si="8"/>
        <v/>
      </c>
      <c r="O11" s="14" t="str">
        <f t="shared" si="9"/>
        <v/>
      </c>
      <c r="P11" s="14" t="str">
        <f t="shared" si="10"/>
        <v/>
      </c>
      <c r="Q11" s="15" t="str">
        <f t="shared" si="11"/>
        <v/>
      </c>
      <c r="R11" s="16" t="str">
        <f t="shared" si="12"/>
        <v/>
      </c>
      <c r="S11" s="17" t="str">
        <f t="shared" si="13"/>
        <v/>
      </c>
      <c r="T11" s="18" t="str">
        <f t="shared" si="14"/>
        <v/>
      </c>
      <c r="U11" s="19" t="str">
        <f t="shared" si="15"/>
        <v/>
      </c>
      <c r="V11" s="20" t="str">
        <f t="shared" si="16"/>
        <v/>
      </c>
    </row>
    <row r="12" spans="1:22">
      <c r="A12" s="91"/>
      <c r="B12" s="88"/>
      <c r="C12" s="5" t="str">
        <f t="shared" si="18"/>
        <v/>
      </c>
      <c r="D12" s="5" t="str">
        <f t="shared" si="19"/>
        <v/>
      </c>
      <c r="E12" s="6" t="str">
        <f t="shared" si="20"/>
        <v/>
      </c>
      <c r="F12" s="7" t="str">
        <f t="shared" si="0"/>
        <v/>
      </c>
      <c r="G12" s="8" t="str">
        <f t="shared" si="1"/>
        <v/>
      </c>
      <c r="H12" s="9" t="str">
        <f t="shared" si="2"/>
        <v/>
      </c>
      <c r="I12" s="9" t="str">
        <f t="shared" si="3"/>
        <v/>
      </c>
      <c r="J12" s="10" t="str">
        <f t="shared" si="4"/>
        <v/>
      </c>
      <c r="K12" s="9" t="str">
        <f t="shared" si="5"/>
        <v/>
      </c>
      <c r="L12" s="11" t="str">
        <f t="shared" si="6"/>
        <v/>
      </c>
      <c r="M12" s="12" t="str">
        <f t="shared" si="7"/>
        <v/>
      </c>
      <c r="N12" s="13" t="str">
        <f t="shared" si="8"/>
        <v/>
      </c>
      <c r="O12" s="14" t="str">
        <f t="shared" si="9"/>
        <v/>
      </c>
      <c r="P12" s="14" t="str">
        <f t="shared" si="10"/>
        <v/>
      </c>
      <c r="Q12" s="15" t="str">
        <f t="shared" si="11"/>
        <v/>
      </c>
      <c r="R12" s="16" t="str">
        <f t="shared" si="12"/>
        <v/>
      </c>
      <c r="S12" s="17" t="str">
        <f t="shared" si="13"/>
        <v/>
      </c>
      <c r="T12" s="18" t="str">
        <f t="shared" si="14"/>
        <v/>
      </c>
      <c r="U12" s="19" t="str">
        <f t="shared" si="15"/>
        <v/>
      </c>
      <c r="V12" s="20" t="str">
        <f t="shared" si="16"/>
        <v/>
      </c>
    </row>
    <row r="13" spans="1:22">
      <c r="A13" s="90"/>
      <c r="B13" s="88" t="str">
        <f t="shared" si="17"/>
        <v/>
      </c>
      <c r="C13" s="5" t="str">
        <f t="shared" si="18"/>
        <v/>
      </c>
      <c r="D13" s="5" t="str">
        <f t="shared" si="19"/>
        <v/>
      </c>
      <c r="E13" s="6" t="str">
        <f t="shared" si="20"/>
        <v/>
      </c>
      <c r="F13" s="7" t="str">
        <f t="shared" si="0"/>
        <v/>
      </c>
      <c r="G13" s="8" t="str">
        <f t="shared" si="1"/>
        <v/>
      </c>
      <c r="H13" s="9" t="str">
        <f t="shared" si="2"/>
        <v/>
      </c>
      <c r="I13" s="9" t="str">
        <f t="shared" si="3"/>
        <v/>
      </c>
      <c r="J13" s="10" t="str">
        <f t="shared" si="4"/>
        <v/>
      </c>
      <c r="K13" s="9" t="str">
        <f t="shared" si="5"/>
        <v/>
      </c>
      <c r="L13" s="11" t="str">
        <f t="shared" si="6"/>
        <v/>
      </c>
      <c r="M13" s="12" t="str">
        <f t="shared" si="7"/>
        <v/>
      </c>
      <c r="N13" s="13" t="str">
        <f t="shared" si="8"/>
        <v/>
      </c>
      <c r="O13" s="14" t="str">
        <f t="shared" si="9"/>
        <v/>
      </c>
      <c r="P13" s="14" t="str">
        <f t="shared" si="10"/>
        <v/>
      </c>
      <c r="Q13" s="15" t="str">
        <f t="shared" si="11"/>
        <v/>
      </c>
      <c r="R13" s="16" t="str">
        <f t="shared" si="12"/>
        <v/>
      </c>
      <c r="S13" s="17" t="str">
        <f t="shared" si="13"/>
        <v/>
      </c>
      <c r="T13" s="18" t="str">
        <f t="shared" si="14"/>
        <v/>
      </c>
      <c r="U13" s="19" t="str">
        <f t="shared" si="15"/>
        <v/>
      </c>
      <c r="V13" s="20" t="str">
        <f t="shared" si="16"/>
        <v/>
      </c>
    </row>
    <row r="14" spans="1:22">
      <c r="A14" s="91"/>
      <c r="B14" s="88" t="str">
        <f t="shared" si="17"/>
        <v/>
      </c>
      <c r="C14" s="5" t="str">
        <f t="shared" si="18"/>
        <v/>
      </c>
      <c r="D14" s="5" t="str">
        <f t="shared" si="19"/>
        <v/>
      </c>
      <c r="E14" s="6" t="str">
        <f t="shared" si="20"/>
        <v/>
      </c>
      <c r="F14" s="7" t="str">
        <f t="shared" si="0"/>
        <v/>
      </c>
      <c r="G14" s="8" t="str">
        <f t="shared" si="1"/>
        <v/>
      </c>
      <c r="H14" s="9" t="str">
        <f t="shared" si="2"/>
        <v/>
      </c>
      <c r="I14" s="9" t="str">
        <f t="shared" si="3"/>
        <v/>
      </c>
      <c r="J14" s="10" t="str">
        <f t="shared" si="4"/>
        <v/>
      </c>
      <c r="K14" s="9" t="str">
        <f t="shared" si="5"/>
        <v/>
      </c>
      <c r="L14" s="11" t="str">
        <f t="shared" si="6"/>
        <v/>
      </c>
      <c r="M14" s="12" t="str">
        <f t="shared" si="7"/>
        <v/>
      </c>
      <c r="N14" s="13" t="str">
        <f t="shared" si="8"/>
        <v/>
      </c>
      <c r="O14" s="14" t="str">
        <f t="shared" si="9"/>
        <v/>
      </c>
      <c r="P14" s="14" t="str">
        <f t="shared" si="10"/>
        <v/>
      </c>
      <c r="Q14" s="15" t="str">
        <f t="shared" si="11"/>
        <v/>
      </c>
      <c r="R14" s="16" t="str">
        <f t="shared" si="12"/>
        <v/>
      </c>
      <c r="S14" s="17" t="str">
        <f t="shared" si="13"/>
        <v/>
      </c>
      <c r="T14" s="18" t="str">
        <f t="shared" si="14"/>
        <v/>
      </c>
      <c r="U14" s="19" t="str">
        <f t="shared" si="15"/>
        <v/>
      </c>
      <c r="V14" s="20" t="str">
        <f t="shared" si="16"/>
        <v/>
      </c>
    </row>
    <row r="15" spans="1:22">
      <c r="A15" s="91"/>
      <c r="B15" s="88" t="str">
        <f t="shared" si="17"/>
        <v/>
      </c>
      <c r="C15" s="5" t="str">
        <f t="shared" si="18"/>
        <v/>
      </c>
      <c r="D15" s="5" t="str">
        <f t="shared" si="19"/>
        <v/>
      </c>
      <c r="E15" s="6" t="str">
        <f t="shared" si="20"/>
        <v/>
      </c>
      <c r="F15" s="7" t="str">
        <f t="shared" si="0"/>
        <v/>
      </c>
      <c r="G15" s="8" t="str">
        <f t="shared" si="1"/>
        <v/>
      </c>
      <c r="H15" s="9" t="str">
        <f t="shared" si="2"/>
        <v/>
      </c>
      <c r="I15" s="9" t="str">
        <f t="shared" si="3"/>
        <v/>
      </c>
      <c r="J15" s="10" t="str">
        <f t="shared" si="4"/>
        <v/>
      </c>
      <c r="K15" s="9" t="str">
        <f t="shared" si="5"/>
        <v/>
      </c>
      <c r="L15" s="11" t="str">
        <f t="shared" si="6"/>
        <v/>
      </c>
      <c r="M15" s="12" t="str">
        <f t="shared" si="7"/>
        <v/>
      </c>
      <c r="N15" s="13" t="str">
        <f t="shared" si="8"/>
        <v/>
      </c>
      <c r="O15" s="14" t="str">
        <f t="shared" si="9"/>
        <v/>
      </c>
      <c r="P15" s="14" t="str">
        <f t="shared" si="10"/>
        <v/>
      </c>
      <c r="Q15" s="15" t="str">
        <f t="shared" si="11"/>
        <v/>
      </c>
      <c r="R15" s="16" t="str">
        <f t="shared" si="12"/>
        <v/>
      </c>
      <c r="S15" s="17" t="str">
        <f t="shared" si="13"/>
        <v/>
      </c>
      <c r="T15" s="18" t="str">
        <f t="shared" si="14"/>
        <v/>
      </c>
      <c r="U15" s="19" t="str">
        <f t="shared" si="15"/>
        <v/>
      </c>
      <c r="V15" s="20" t="str">
        <f t="shared" si="16"/>
        <v/>
      </c>
    </row>
    <row r="16" spans="1:22">
      <c r="A16" s="91"/>
      <c r="B16" s="88" t="str">
        <f t="shared" si="17"/>
        <v/>
      </c>
      <c r="C16" s="5" t="str">
        <f t="shared" si="18"/>
        <v/>
      </c>
      <c r="D16" s="5" t="str">
        <f t="shared" si="19"/>
        <v/>
      </c>
      <c r="E16" s="6" t="str">
        <f t="shared" si="20"/>
        <v/>
      </c>
      <c r="F16" s="7" t="str">
        <f t="shared" si="0"/>
        <v/>
      </c>
      <c r="G16" s="8" t="str">
        <f t="shared" si="1"/>
        <v/>
      </c>
      <c r="H16" s="9" t="str">
        <f t="shared" si="2"/>
        <v/>
      </c>
      <c r="I16" s="9" t="str">
        <f t="shared" si="3"/>
        <v/>
      </c>
      <c r="J16" s="10" t="str">
        <f t="shared" si="4"/>
        <v/>
      </c>
      <c r="K16" s="9" t="str">
        <f t="shared" si="5"/>
        <v/>
      </c>
      <c r="L16" s="11" t="str">
        <f t="shared" si="6"/>
        <v/>
      </c>
      <c r="M16" s="12" t="str">
        <f t="shared" si="7"/>
        <v/>
      </c>
      <c r="N16" s="13" t="str">
        <f t="shared" si="8"/>
        <v/>
      </c>
      <c r="O16" s="14" t="str">
        <f t="shared" si="9"/>
        <v/>
      </c>
      <c r="P16" s="14" t="str">
        <f t="shared" si="10"/>
        <v/>
      </c>
      <c r="Q16" s="15" t="str">
        <f t="shared" si="11"/>
        <v/>
      </c>
      <c r="R16" s="16" t="str">
        <f t="shared" si="12"/>
        <v/>
      </c>
      <c r="S16" s="17" t="str">
        <f t="shared" si="13"/>
        <v/>
      </c>
      <c r="T16" s="18" t="str">
        <f t="shared" si="14"/>
        <v/>
      </c>
      <c r="U16" s="19" t="str">
        <f t="shared" si="15"/>
        <v/>
      </c>
      <c r="V16" s="20" t="str">
        <f t="shared" si="16"/>
        <v/>
      </c>
    </row>
    <row r="17" spans="1:22">
      <c r="A17" s="91"/>
      <c r="B17" s="88" t="str">
        <f t="shared" si="17"/>
        <v/>
      </c>
      <c r="C17" s="5" t="str">
        <f t="shared" si="18"/>
        <v/>
      </c>
      <c r="D17" s="5" t="str">
        <f t="shared" si="19"/>
        <v/>
      </c>
      <c r="E17" s="6" t="str">
        <f t="shared" si="20"/>
        <v/>
      </c>
      <c r="F17" s="7" t="str">
        <f t="shared" si="0"/>
        <v/>
      </c>
      <c r="G17" s="8" t="str">
        <f t="shared" si="1"/>
        <v/>
      </c>
      <c r="H17" s="9" t="str">
        <f t="shared" si="2"/>
        <v/>
      </c>
      <c r="I17" s="9" t="str">
        <f t="shared" si="3"/>
        <v/>
      </c>
      <c r="J17" s="10" t="str">
        <f t="shared" si="4"/>
        <v/>
      </c>
      <c r="K17" s="9" t="str">
        <f t="shared" si="5"/>
        <v/>
      </c>
      <c r="L17" s="11" t="str">
        <f t="shared" si="6"/>
        <v/>
      </c>
      <c r="M17" s="12" t="str">
        <f t="shared" si="7"/>
        <v/>
      </c>
      <c r="N17" s="13" t="str">
        <f t="shared" si="8"/>
        <v/>
      </c>
      <c r="O17" s="14" t="str">
        <f t="shared" si="9"/>
        <v/>
      </c>
      <c r="P17" s="14" t="str">
        <f t="shared" si="10"/>
        <v/>
      </c>
      <c r="Q17" s="15" t="str">
        <f t="shared" si="11"/>
        <v/>
      </c>
      <c r="R17" s="16" t="str">
        <f t="shared" si="12"/>
        <v/>
      </c>
      <c r="S17" s="17" t="str">
        <f t="shared" si="13"/>
        <v/>
      </c>
      <c r="T17" s="18" t="str">
        <f t="shared" si="14"/>
        <v/>
      </c>
      <c r="U17" s="19" t="str">
        <f t="shared" si="15"/>
        <v/>
      </c>
      <c r="V17" s="20" t="str">
        <f t="shared" si="16"/>
        <v/>
      </c>
    </row>
    <row r="18" spans="1:22">
      <c r="A18" s="91"/>
      <c r="B18" s="88" t="str">
        <f t="shared" si="17"/>
        <v/>
      </c>
      <c r="C18" s="5" t="str">
        <f t="shared" si="18"/>
        <v/>
      </c>
      <c r="D18" s="5" t="str">
        <f t="shared" si="19"/>
        <v/>
      </c>
      <c r="E18" s="6" t="str">
        <f t="shared" si="20"/>
        <v/>
      </c>
      <c r="F18" s="7" t="str">
        <f t="shared" si="0"/>
        <v/>
      </c>
      <c r="G18" s="8" t="str">
        <f t="shared" si="1"/>
        <v/>
      </c>
      <c r="H18" s="9" t="str">
        <f t="shared" si="2"/>
        <v/>
      </c>
      <c r="I18" s="9" t="str">
        <f t="shared" si="3"/>
        <v/>
      </c>
      <c r="J18" s="10" t="str">
        <f t="shared" si="4"/>
        <v/>
      </c>
      <c r="K18" s="9" t="str">
        <f t="shared" si="5"/>
        <v/>
      </c>
      <c r="L18" s="11" t="str">
        <f t="shared" si="6"/>
        <v/>
      </c>
      <c r="M18" s="12" t="str">
        <f t="shared" si="7"/>
        <v/>
      </c>
      <c r="N18" s="13" t="str">
        <f t="shared" si="8"/>
        <v/>
      </c>
      <c r="O18" s="14" t="str">
        <f t="shared" si="9"/>
        <v/>
      </c>
      <c r="P18" s="14" t="str">
        <f t="shared" si="10"/>
        <v/>
      </c>
      <c r="Q18" s="15" t="str">
        <f t="shared" si="11"/>
        <v/>
      </c>
      <c r="R18" s="16" t="str">
        <f t="shared" si="12"/>
        <v/>
      </c>
      <c r="S18" s="17" t="str">
        <f t="shared" si="13"/>
        <v/>
      </c>
      <c r="T18" s="18" t="str">
        <f t="shared" si="14"/>
        <v/>
      </c>
      <c r="U18" s="19" t="str">
        <f t="shared" si="15"/>
        <v/>
      </c>
      <c r="V18" s="20" t="str">
        <f t="shared" si="16"/>
        <v/>
      </c>
    </row>
    <row r="19" spans="1:22">
      <c r="A19" s="91"/>
      <c r="B19" s="88" t="str">
        <f t="shared" si="17"/>
        <v/>
      </c>
      <c r="C19" s="5" t="str">
        <f t="shared" si="18"/>
        <v/>
      </c>
      <c r="D19" s="5" t="str">
        <f t="shared" si="19"/>
        <v/>
      </c>
      <c r="E19" s="6" t="str">
        <f t="shared" si="20"/>
        <v/>
      </c>
      <c r="F19" s="7" t="str">
        <f t="shared" si="0"/>
        <v/>
      </c>
      <c r="G19" s="8" t="str">
        <f t="shared" si="1"/>
        <v/>
      </c>
      <c r="H19" s="9" t="str">
        <f t="shared" si="2"/>
        <v/>
      </c>
      <c r="I19" s="9" t="str">
        <f t="shared" si="3"/>
        <v/>
      </c>
      <c r="J19" s="10" t="str">
        <f t="shared" si="4"/>
        <v/>
      </c>
      <c r="K19" s="9" t="str">
        <f t="shared" si="5"/>
        <v/>
      </c>
      <c r="L19" s="11" t="str">
        <f t="shared" si="6"/>
        <v/>
      </c>
      <c r="M19" s="12" t="str">
        <f t="shared" si="7"/>
        <v/>
      </c>
      <c r="N19" s="13" t="str">
        <f t="shared" si="8"/>
        <v/>
      </c>
      <c r="O19" s="14" t="str">
        <f t="shared" si="9"/>
        <v/>
      </c>
      <c r="P19" s="14" t="str">
        <f t="shared" si="10"/>
        <v/>
      </c>
      <c r="Q19" s="15" t="str">
        <f t="shared" si="11"/>
        <v/>
      </c>
      <c r="R19" s="16" t="str">
        <f t="shared" si="12"/>
        <v/>
      </c>
      <c r="S19" s="17" t="str">
        <f t="shared" si="13"/>
        <v/>
      </c>
      <c r="T19" s="18" t="str">
        <f t="shared" si="14"/>
        <v/>
      </c>
      <c r="U19" s="19" t="str">
        <f t="shared" si="15"/>
        <v/>
      </c>
      <c r="V19" s="20" t="str">
        <f t="shared" si="16"/>
        <v/>
      </c>
    </row>
    <row r="20" spans="1:22">
      <c r="A20" s="91"/>
      <c r="B20" s="88" t="str">
        <f t="shared" si="17"/>
        <v/>
      </c>
      <c r="C20" s="5" t="str">
        <f t="shared" si="18"/>
        <v/>
      </c>
      <c r="D20" s="5" t="str">
        <f t="shared" si="19"/>
        <v/>
      </c>
      <c r="E20" s="6" t="str">
        <f t="shared" si="20"/>
        <v/>
      </c>
      <c r="F20" s="7" t="str">
        <f t="shared" si="0"/>
        <v/>
      </c>
      <c r="G20" s="8" t="str">
        <f t="shared" si="1"/>
        <v/>
      </c>
      <c r="H20" s="9" t="str">
        <f t="shared" si="2"/>
        <v/>
      </c>
      <c r="I20" s="9" t="str">
        <f t="shared" si="3"/>
        <v/>
      </c>
      <c r="J20" s="10" t="str">
        <f t="shared" si="4"/>
        <v/>
      </c>
      <c r="K20" s="9" t="str">
        <f t="shared" si="5"/>
        <v/>
      </c>
      <c r="L20" s="11" t="str">
        <f t="shared" si="6"/>
        <v/>
      </c>
      <c r="M20" s="12" t="str">
        <f t="shared" si="7"/>
        <v/>
      </c>
      <c r="N20" s="13" t="str">
        <f t="shared" si="8"/>
        <v/>
      </c>
      <c r="O20" s="14" t="str">
        <f t="shared" si="9"/>
        <v/>
      </c>
      <c r="P20" s="14" t="str">
        <f t="shared" si="10"/>
        <v/>
      </c>
      <c r="Q20" s="15" t="str">
        <f t="shared" si="11"/>
        <v/>
      </c>
      <c r="R20" s="16" t="str">
        <f t="shared" si="12"/>
        <v/>
      </c>
      <c r="S20" s="17" t="str">
        <f t="shared" si="13"/>
        <v/>
      </c>
      <c r="T20" s="18" t="str">
        <f t="shared" si="14"/>
        <v/>
      </c>
      <c r="U20" s="19" t="str">
        <f t="shared" si="15"/>
        <v/>
      </c>
      <c r="V20" s="20" t="str">
        <f t="shared" si="16"/>
        <v/>
      </c>
    </row>
    <row r="21" spans="1:22">
      <c r="A21" s="91"/>
      <c r="B21" s="88" t="str">
        <f t="shared" si="17"/>
        <v/>
      </c>
      <c r="C21" s="5" t="str">
        <f t="shared" si="18"/>
        <v/>
      </c>
      <c r="D21" s="5" t="str">
        <f t="shared" si="19"/>
        <v/>
      </c>
      <c r="E21" s="6" t="str">
        <f t="shared" si="20"/>
        <v/>
      </c>
      <c r="F21" s="7" t="str">
        <f t="shared" si="0"/>
        <v/>
      </c>
      <c r="G21" s="8" t="str">
        <f t="shared" si="1"/>
        <v/>
      </c>
      <c r="H21" s="9" t="str">
        <f t="shared" si="2"/>
        <v/>
      </c>
      <c r="I21" s="9" t="str">
        <f t="shared" si="3"/>
        <v/>
      </c>
      <c r="J21" s="10" t="str">
        <f t="shared" si="4"/>
        <v/>
      </c>
      <c r="K21" s="9" t="str">
        <f t="shared" si="5"/>
        <v/>
      </c>
      <c r="L21" s="11" t="str">
        <f t="shared" si="6"/>
        <v/>
      </c>
      <c r="M21" s="12" t="str">
        <f t="shared" si="7"/>
        <v/>
      </c>
      <c r="N21" s="13" t="str">
        <f t="shared" si="8"/>
        <v/>
      </c>
      <c r="O21" s="14" t="str">
        <f t="shared" si="9"/>
        <v/>
      </c>
      <c r="P21" s="14" t="str">
        <f t="shared" si="10"/>
        <v/>
      </c>
      <c r="Q21" s="15" t="str">
        <f t="shared" si="11"/>
        <v/>
      </c>
      <c r="R21" s="16" t="str">
        <f t="shared" si="12"/>
        <v/>
      </c>
      <c r="S21" s="17" t="str">
        <f t="shared" si="13"/>
        <v/>
      </c>
      <c r="T21" s="18" t="str">
        <f t="shared" si="14"/>
        <v/>
      </c>
      <c r="U21" s="19" t="str">
        <f t="shared" si="15"/>
        <v/>
      </c>
      <c r="V21" s="20" t="str">
        <f t="shared" si="16"/>
        <v/>
      </c>
    </row>
    <row r="22" spans="1:22">
      <c r="A22" s="91"/>
      <c r="B22" s="88" t="str">
        <f t="shared" si="17"/>
        <v/>
      </c>
      <c r="C22" s="5" t="str">
        <f t="shared" si="18"/>
        <v/>
      </c>
      <c r="D22" s="5" t="str">
        <f t="shared" si="19"/>
        <v/>
      </c>
      <c r="E22" s="6" t="str">
        <f t="shared" si="20"/>
        <v/>
      </c>
      <c r="F22" s="7" t="str">
        <f t="shared" si="0"/>
        <v/>
      </c>
      <c r="G22" s="8" t="str">
        <f t="shared" si="1"/>
        <v/>
      </c>
      <c r="H22" s="9" t="str">
        <f t="shared" si="2"/>
        <v/>
      </c>
      <c r="I22" s="9" t="str">
        <f t="shared" si="3"/>
        <v/>
      </c>
      <c r="J22" s="10" t="str">
        <f t="shared" si="4"/>
        <v/>
      </c>
      <c r="K22" s="9" t="str">
        <f t="shared" si="5"/>
        <v/>
      </c>
      <c r="L22" s="11" t="str">
        <f t="shared" si="6"/>
        <v/>
      </c>
      <c r="M22" s="12" t="str">
        <f t="shared" si="7"/>
        <v/>
      </c>
      <c r="N22" s="13" t="str">
        <f t="shared" si="8"/>
        <v/>
      </c>
      <c r="O22" s="14" t="str">
        <f t="shared" si="9"/>
        <v/>
      </c>
      <c r="P22" s="14" t="str">
        <f t="shared" si="10"/>
        <v/>
      </c>
      <c r="Q22" s="15" t="str">
        <f t="shared" si="11"/>
        <v/>
      </c>
      <c r="R22" s="16" t="str">
        <f t="shared" si="12"/>
        <v/>
      </c>
      <c r="S22" s="17" t="str">
        <f t="shared" si="13"/>
        <v/>
      </c>
      <c r="T22" s="18" t="str">
        <f t="shared" si="14"/>
        <v/>
      </c>
      <c r="U22" s="19" t="str">
        <f t="shared" si="15"/>
        <v/>
      </c>
      <c r="V22" s="20" t="str">
        <f t="shared" si="16"/>
        <v/>
      </c>
    </row>
    <row r="23" spans="1:22">
      <c r="A23" s="91"/>
      <c r="B23" s="88" t="str">
        <f t="shared" si="17"/>
        <v/>
      </c>
      <c r="C23" s="5" t="str">
        <f t="shared" si="18"/>
        <v/>
      </c>
      <c r="D23" s="5" t="str">
        <f t="shared" si="19"/>
        <v/>
      </c>
      <c r="E23" s="6" t="str">
        <f t="shared" si="20"/>
        <v/>
      </c>
      <c r="F23" s="7" t="str">
        <f t="shared" si="0"/>
        <v/>
      </c>
      <c r="G23" s="8" t="str">
        <f t="shared" si="1"/>
        <v/>
      </c>
      <c r="H23" s="9" t="str">
        <f t="shared" si="2"/>
        <v/>
      </c>
      <c r="I23" s="9" t="str">
        <f t="shared" si="3"/>
        <v/>
      </c>
      <c r="J23" s="10" t="str">
        <f t="shared" si="4"/>
        <v/>
      </c>
      <c r="K23" s="9" t="str">
        <f t="shared" si="5"/>
        <v/>
      </c>
      <c r="L23" s="11" t="str">
        <f t="shared" si="6"/>
        <v/>
      </c>
      <c r="M23" s="12" t="str">
        <f t="shared" si="7"/>
        <v/>
      </c>
      <c r="N23" s="13" t="str">
        <f t="shared" si="8"/>
        <v/>
      </c>
      <c r="O23" s="14" t="str">
        <f t="shared" si="9"/>
        <v/>
      </c>
      <c r="P23" s="14" t="str">
        <f t="shared" si="10"/>
        <v/>
      </c>
      <c r="Q23" s="15" t="str">
        <f t="shared" si="11"/>
        <v/>
      </c>
      <c r="R23" s="16" t="str">
        <f t="shared" si="12"/>
        <v/>
      </c>
      <c r="S23" s="17" t="str">
        <f t="shared" si="13"/>
        <v/>
      </c>
      <c r="T23" s="18" t="str">
        <f t="shared" si="14"/>
        <v/>
      </c>
      <c r="U23" s="19" t="str">
        <f t="shared" si="15"/>
        <v/>
      </c>
      <c r="V23" s="20" t="str">
        <f t="shared" si="16"/>
        <v/>
      </c>
    </row>
    <row r="24" spans="1:22">
      <c r="A24" s="91"/>
      <c r="B24" s="88" t="str">
        <f t="shared" si="17"/>
        <v/>
      </c>
      <c r="C24" s="5" t="str">
        <f t="shared" si="18"/>
        <v/>
      </c>
      <c r="D24" s="5" t="str">
        <f t="shared" si="19"/>
        <v/>
      </c>
      <c r="E24" s="6" t="str">
        <f t="shared" si="20"/>
        <v/>
      </c>
      <c r="F24" s="7" t="str">
        <f t="shared" si="0"/>
        <v/>
      </c>
      <c r="G24" s="8" t="str">
        <f t="shared" si="1"/>
        <v/>
      </c>
      <c r="H24" s="9" t="str">
        <f t="shared" si="2"/>
        <v/>
      </c>
      <c r="I24" s="9" t="str">
        <f t="shared" si="3"/>
        <v/>
      </c>
      <c r="J24" s="10" t="str">
        <f t="shared" si="4"/>
        <v/>
      </c>
      <c r="K24" s="9" t="str">
        <f t="shared" si="5"/>
        <v/>
      </c>
      <c r="L24" s="11" t="str">
        <f t="shared" si="6"/>
        <v/>
      </c>
      <c r="M24" s="12" t="str">
        <f t="shared" si="7"/>
        <v/>
      </c>
      <c r="N24" s="13" t="str">
        <f t="shared" si="8"/>
        <v/>
      </c>
      <c r="O24" s="14" t="str">
        <f t="shared" si="9"/>
        <v/>
      </c>
      <c r="P24" s="14" t="str">
        <f t="shared" si="10"/>
        <v/>
      </c>
      <c r="Q24" s="15" t="str">
        <f t="shared" si="11"/>
        <v/>
      </c>
      <c r="R24" s="16" t="str">
        <f t="shared" si="12"/>
        <v/>
      </c>
      <c r="S24" s="17" t="str">
        <f t="shared" si="13"/>
        <v/>
      </c>
      <c r="T24" s="18" t="str">
        <f t="shared" si="14"/>
        <v/>
      </c>
      <c r="U24" s="19" t="str">
        <f t="shared" si="15"/>
        <v/>
      </c>
      <c r="V24" s="20" t="str">
        <f t="shared" si="16"/>
        <v/>
      </c>
    </row>
    <row r="25" spans="1:22">
      <c r="A25" s="91"/>
      <c r="B25" s="88" t="str">
        <f t="shared" si="17"/>
        <v/>
      </c>
      <c r="C25" s="5" t="str">
        <f t="shared" si="18"/>
        <v/>
      </c>
      <c r="D25" s="5" t="str">
        <f t="shared" si="19"/>
        <v/>
      </c>
      <c r="E25" s="6" t="str">
        <f t="shared" si="20"/>
        <v/>
      </c>
      <c r="F25" s="7" t="str">
        <f t="shared" si="0"/>
        <v/>
      </c>
      <c r="G25" s="8" t="str">
        <f t="shared" si="1"/>
        <v/>
      </c>
      <c r="H25" s="9" t="str">
        <f t="shared" si="2"/>
        <v/>
      </c>
      <c r="I25" s="9" t="str">
        <f t="shared" si="3"/>
        <v/>
      </c>
      <c r="J25" s="10" t="str">
        <f t="shared" si="4"/>
        <v/>
      </c>
      <c r="K25" s="9" t="str">
        <f t="shared" si="5"/>
        <v/>
      </c>
      <c r="L25" s="11" t="str">
        <f t="shared" si="6"/>
        <v/>
      </c>
      <c r="M25" s="12" t="str">
        <f t="shared" si="7"/>
        <v/>
      </c>
      <c r="N25" s="13" t="str">
        <f t="shared" si="8"/>
        <v/>
      </c>
      <c r="O25" s="14" t="str">
        <f t="shared" si="9"/>
        <v/>
      </c>
      <c r="P25" s="14" t="str">
        <f t="shared" si="10"/>
        <v/>
      </c>
      <c r="Q25" s="15" t="str">
        <f t="shared" si="11"/>
        <v/>
      </c>
      <c r="R25" s="16" t="str">
        <f t="shared" si="12"/>
        <v/>
      </c>
      <c r="S25" s="17" t="str">
        <f t="shared" si="13"/>
        <v/>
      </c>
      <c r="T25" s="18" t="str">
        <f t="shared" si="14"/>
        <v/>
      </c>
      <c r="U25" s="19" t="str">
        <f t="shared" si="15"/>
        <v/>
      </c>
      <c r="V25" s="20" t="str">
        <f t="shared" si="16"/>
        <v/>
      </c>
    </row>
    <row r="26" spans="1:22" ht="15.75" thickBot="1">
      <c r="A26" s="92"/>
      <c r="B26" s="88" t="str">
        <f t="shared" si="17"/>
        <v/>
      </c>
      <c r="C26" s="5" t="str">
        <f t="shared" si="18"/>
        <v/>
      </c>
      <c r="D26" s="5" t="str">
        <f t="shared" si="19"/>
        <v/>
      </c>
      <c r="E26" s="6" t="str">
        <f t="shared" si="20"/>
        <v/>
      </c>
      <c r="F26" s="7" t="str">
        <f t="shared" si="0"/>
        <v/>
      </c>
      <c r="G26" s="8" t="str">
        <f t="shared" si="1"/>
        <v/>
      </c>
      <c r="H26" s="9" t="str">
        <f t="shared" si="2"/>
        <v/>
      </c>
      <c r="I26" s="9" t="str">
        <f t="shared" si="3"/>
        <v/>
      </c>
      <c r="J26" s="10" t="str">
        <f t="shared" si="4"/>
        <v/>
      </c>
      <c r="K26" s="9" t="str">
        <f t="shared" si="5"/>
        <v/>
      </c>
      <c r="L26" s="11" t="str">
        <f t="shared" si="6"/>
        <v/>
      </c>
      <c r="M26" s="12" t="str">
        <f t="shared" si="7"/>
        <v/>
      </c>
      <c r="N26" s="13" t="str">
        <f t="shared" si="8"/>
        <v/>
      </c>
      <c r="O26" s="14" t="str">
        <f t="shared" si="9"/>
        <v/>
      </c>
      <c r="P26" s="14" t="str">
        <f t="shared" si="10"/>
        <v/>
      </c>
      <c r="Q26" s="15" t="str">
        <f t="shared" si="11"/>
        <v/>
      </c>
      <c r="R26" s="16" t="str">
        <f t="shared" si="12"/>
        <v/>
      </c>
      <c r="S26" s="17" t="str">
        <f t="shared" si="13"/>
        <v/>
      </c>
      <c r="T26" s="18" t="str">
        <f t="shared" si="14"/>
        <v/>
      </c>
      <c r="U26" s="19" t="str">
        <f t="shared" si="15"/>
        <v/>
      </c>
      <c r="V26" s="20" t="str">
        <f t="shared" si="16"/>
        <v/>
      </c>
    </row>
    <row r="27" spans="1:22" ht="15.75" thickBot="1">
      <c r="A27" s="127" t="s">
        <v>21</v>
      </c>
      <c r="B27" s="126">
        <f>SUM(B5:B26)</f>
        <v>240</v>
      </c>
      <c r="C27" s="109">
        <f>SUM(C5:C26)</f>
        <v>0</v>
      </c>
      <c r="D27" s="109">
        <f>SUM(D5:D26)</f>
        <v>0</v>
      </c>
      <c r="E27" s="110">
        <f>SUM(E5:E26)</f>
        <v>0</v>
      </c>
      <c r="F27" s="111">
        <f t="shared" ref="F27:K27" si="21">SUM(F5:F26)</f>
        <v>0</v>
      </c>
      <c r="G27" s="112">
        <f t="shared" si="21"/>
        <v>0</v>
      </c>
      <c r="H27" s="113">
        <f t="shared" si="21"/>
        <v>0</v>
      </c>
      <c r="I27" s="113">
        <f t="shared" si="21"/>
        <v>0</v>
      </c>
      <c r="J27" s="114">
        <f t="shared" si="21"/>
        <v>0</v>
      </c>
      <c r="K27" s="115">
        <f t="shared" si="21"/>
        <v>0</v>
      </c>
      <c r="L27" s="116" t="e">
        <f t="shared" ref="L27" si="22">J27/G27</f>
        <v>#DIV/0!</v>
      </c>
      <c r="M27" s="117">
        <f t="shared" ref="M27:R27" si="23">SUM(M5:M26)</f>
        <v>0</v>
      </c>
      <c r="N27" s="118">
        <f t="shared" si="23"/>
        <v>0</v>
      </c>
      <c r="O27" s="119">
        <f t="shared" si="23"/>
        <v>0</v>
      </c>
      <c r="P27" s="119">
        <f t="shared" si="23"/>
        <v>0</v>
      </c>
      <c r="Q27" s="120">
        <f t="shared" si="23"/>
        <v>0</v>
      </c>
      <c r="R27" s="121">
        <f t="shared" si="23"/>
        <v>0</v>
      </c>
      <c r="S27" s="122" t="e">
        <f t="shared" ref="S27" si="24">Q27/N27</f>
        <v>#DIV/0!</v>
      </c>
      <c r="T27" s="123">
        <f>SUM(T5:T26)</f>
        <v>0</v>
      </c>
      <c r="U27" s="124">
        <f>SUM(U5:U26)</f>
        <v>0</v>
      </c>
      <c r="V27" s="125">
        <f>SUM(V5:V26)</f>
        <v>0</v>
      </c>
    </row>
  </sheetData>
  <mergeCells count="26">
    <mergeCell ref="A1:A2"/>
    <mergeCell ref="B1:V1"/>
    <mergeCell ref="B2:E2"/>
    <mergeCell ref="F2:L2"/>
    <mergeCell ref="M2:S2"/>
    <mergeCell ref="T2:V2"/>
    <mergeCell ref="M3:M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T3:U3"/>
    <mergeCell ref="V3:V4"/>
    <mergeCell ref="N3:N4"/>
    <mergeCell ref="O3:O4"/>
    <mergeCell ref="P3:P4"/>
    <mergeCell ref="Q3:Q4"/>
    <mergeCell ref="R3:R4"/>
    <mergeCell ref="S3:S4"/>
  </mergeCells>
  <hyperlinks>
    <hyperlink ref="A3" location="acceuil!A1" display="Retour acceuil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554"/>
  <sheetViews>
    <sheetView workbookViewId="0"/>
  </sheetViews>
  <sheetFormatPr defaultColWidth="11.42578125" defaultRowHeight="15"/>
  <cols>
    <col min="3" max="3" width="10.7109375" bestFit="1" customWidth="1"/>
    <col min="4" max="4" width="10.5703125" bestFit="1" customWidth="1"/>
    <col min="5" max="5" width="11.28515625" bestFit="1" customWidth="1"/>
    <col min="6" max="6" width="14.42578125" bestFit="1" customWidth="1"/>
    <col min="7" max="7" width="11.42578125" style="22"/>
    <col min="8" max="8" width="12.140625" style="22" customWidth="1"/>
    <col min="9" max="10" width="11.42578125" style="22"/>
  </cols>
  <sheetData>
    <row r="2" spans="1:10" ht="15.75" thickBot="1">
      <c r="A2" s="23" t="s">
        <v>22</v>
      </c>
    </row>
    <row r="3" spans="1:10" ht="15.75" thickBot="1">
      <c r="A3" s="24" t="s">
        <v>23</v>
      </c>
      <c r="B3" s="25"/>
      <c r="C3" s="25"/>
      <c r="D3" s="25"/>
      <c r="E3" s="25"/>
      <c r="F3" s="25"/>
      <c r="G3" s="26"/>
      <c r="H3" s="27"/>
      <c r="I3" s="27"/>
      <c r="J3" s="27"/>
    </row>
    <row r="4" spans="1:10" ht="23.25" thickBot="1">
      <c r="A4" s="94" t="s">
        <v>18</v>
      </c>
      <c r="B4" s="30" t="s">
        <v>24</v>
      </c>
      <c r="C4" s="31" t="s">
        <v>25</v>
      </c>
      <c r="D4" s="31" t="s">
        <v>26</v>
      </c>
      <c r="E4" s="31" t="s">
        <v>27</v>
      </c>
      <c r="F4" s="32" t="s">
        <v>28</v>
      </c>
      <c r="G4" s="33" t="s">
        <v>29</v>
      </c>
      <c r="H4" s="34"/>
      <c r="I4" s="34"/>
      <c r="J4" s="34"/>
    </row>
    <row r="5" spans="1:10" ht="15.75" thickBot="1">
      <c r="A5" s="89" t="s">
        <v>75</v>
      </c>
      <c r="B5" s="36"/>
      <c r="C5" s="37">
        <v>22</v>
      </c>
      <c r="D5" s="37"/>
      <c r="E5" s="37"/>
      <c r="G5" s="38">
        <f>SUM(C5:F5)</f>
        <v>22</v>
      </c>
      <c r="H5" s="39"/>
      <c r="I5" s="39"/>
      <c r="J5" s="39"/>
    </row>
    <row r="6" spans="1:10" ht="15.75" thickBot="1">
      <c r="A6" s="89" t="s">
        <v>76</v>
      </c>
      <c r="B6" s="36"/>
      <c r="C6" s="37">
        <v>33</v>
      </c>
      <c r="D6" s="37"/>
      <c r="E6" s="37"/>
      <c r="F6" s="41"/>
      <c r="G6" s="38">
        <f t="shared" ref="G6:G69" si="0">SUM(C6:F6)</f>
        <v>33</v>
      </c>
      <c r="H6" s="39"/>
      <c r="I6" s="39"/>
      <c r="J6" s="39"/>
    </row>
    <row r="7" spans="1:10" ht="15.75" thickBot="1">
      <c r="A7" s="89" t="s">
        <v>77</v>
      </c>
      <c r="B7" s="36"/>
      <c r="C7" s="37">
        <v>44</v>
      </c>
      <c r="D7" s="37"/>
      <c r="E7" s="37"/>
      <c r="F7" s="41"/>
      <c r="G7" s="38">
        <f t="shared" si="0"/>
        <v>44</v>
      </c>
      <c r="H7" s="39"/>
      <c r="I7" s="39"/>
      <c r="J7" s="39"/>
    </row>
    <row r="8" spans="1:10" ht="15.75" thickBot="1">
      <c r="A8" s="89" t="s">
        <v>78</v>
      </c>
      <c r="B8" s="36"/>
      <c r="C8" s="37">
        <v>10</v>
      </c>
      <c r="D8" s="37"/>
      <c r="E8" s="37"/>
      <c r="F8" s="41"/>
      <c r="G8" s="38">
        <f t="shared" si="0"/>
        <v>10</v>
      </c>
      <c r="H8" s="39"/>
      <c r="I8" s="39"/>
      <c r="J8" s="39"/>
    </row>
    <row r="9" spans="1:10" ht="15.75" thickBot="1">
      <c r="A9" s="89" t="s">
        <v>79</v>
      </c>
      <c r="B9" s="36"/>
      <c r="C9" s="37">
        <v>56</v>
      </c>
      <c r="D9" s="37"/>
      <c r="E9" s="37"/>
      <c r="F9" s="41"/>
      <c r="G9" s="38">
        <f t="shared" si="0"/>
        <v>56</v>
      </c>
      <c r="H9" s="39"/>
      <c r="I9" s="39"/>
      <c r="J9" s="39"/>
    </row>
    <row r="10" spans="1:10" ht="15.75" thickBot="1">
      <c r="A10" s="89" t="s">
        <v>80</v>
      </c>
      <c r="B10" s="36"/>
      <c r="C10" s="37">
        <v>75</v>
      </c>
      <c r="D10" s="37"/>
      <c r="E10" s="37"/>
      <c r="F10" s="41"/>
      <c r="G10" s="38">
        <f t="shared" si="0"/>
        <v>75</v>
      </c>
      <c r="H10" s="39"/>
      <c r="I10" s="39"/>
      <c r="J10" s="39"/>
    </row>
    <row r="11" spans="1:10" ht="15.75" thickBot="1">
      <c r="A11" s="40"/>
      <c r="B11" s="36"/>
      <c r="C11" s="37"/>
      <c r="D11" s="37"/>
      <c r="E11" s="37"/>
      <c r="F11" s="41"/>
      <c r="G11" s="38">
        <f t="shared" si="0"/>
        <v>0</v>
      </c>
      <c r="H11" s="39"/>
      <c r="I11" s="39"/>
      <c r="J11" s="39"/>
    </row>
    <row r="12" spans="1:10" ht="15.75" thickBot="1">
      <c r="A12" s="40"/>
      <c r="B12" s="36"/>
      <c r="C12" s="37"/>
      <c r="D12" s="37"/>
      <c r="E12" s="37"/>
      <c r="F12" s="41"/>
      <c r="G12" s="38">
        <f t="shared" si="0"/>
        <v>0</v>
      </c>
      <c r="H12" s="39"/>
      <c r="I12" s="39"/>
      <c r="J12" s="39"/>
    </row>
    <row r="13" spans="1:10" ht="15.75" thickBot="1">
      <c r="A13" s="40"/>
      <c r="B13" s="36"/>
      <c r="C13" s="37"/>
      <c r="D13" s="37"/>
      <c r="E13" s="37"/>
      <c r="F13" s="41"/>
      <c r="G13" s="38">
        <f t="shared" si="0"/>
        <v>0</v>
      </c>
      <c r="H13" s="39"/>
      <c r="I13" s="39"/>
      <c r="J13" s="39"/>
    </row>
    <row r="14" spans="1:10" ht="15.75" thickBot="1">
      <c r="A14" s="40"/>
      <c r="B14" s="36"/>
      <c r="C14" s="37"/>
      <c r="D14" s="37"/>
      <c r="E14" s="37"/>
      <c r="F14" s="41"/>
      <c r="G14" s="38">
        <f t="shared" si="0"/>
        <v>0</v>
      </c>
      <c r="H14" s="39"/>
      <c r="I14" s="39"/>
      <c r="J14" s="39"/>
    </row>
    <row r="15" spans="1:10" ht="15.75" thickBot="1">
      <c r="A15" s="40"/>
      <c r="B15" s="36"/>
      <c r="C15" s="37"/>
      <c r="D15" s="37"/>
      <c r="E15" s="37"/>
      <c r="F15" s="41"/>
      <c r="G15" s="38">
        <f t="shared" si="0"/>
        <v>0</v>
      </c>
      <c r="H15" s="39"/>
      <c r="I15" s="39"/>
      <c r="J15" s="39"/>
    </row>
    <row r="16" spans="1:10" ht="15.75" thickBot="1">
      <c r="A16" s="40"/>
      <c r="B16" s="36"/>
      <c r="C16" s="37"/>
      <c r="D16" s="37"/>
      <c r="E16" s="37"/>
      <c r="F16" s="41"/>
      <c r="G16" s="38">
        <f t="shared" si="0"/>
        <v>0</v>
      </c>
      <c r="H16" s="39"/>
      <c r="I16" s="39"/>
      <c r="J16" s="39"/>
    </row>
    <row r="17" spans="1:10" ht="15.75" thickBot="1">
      <c r="A17" s="40"/>
      <c r="B17" s="36"/>
      <c r="C17" s="37"/>
      <c r="D17" s="37"/>
      <c r="E17" s="37"/>
      <c r="F17" s="41"/>
      <c r="G17" s="38">
        <f t="shared" si="0"/>
        <v>0</v>
      </c>
      <c r="H17" s="39"/>
      <c r="I17" s="39"/>
      <c r="J17" s="39"/>
    </row>
    <row r="18" spans="1:10" ht="15.75" thickBot="1">
      <c r="A18" s="40"/>
      <c r="B18" s="36"/>
      <c r="C18" s="37"/>
      <c r="D18" s="37"/>
      <c r="E18" s="37"/>
      <c r="F18" s="41"/>
      <c r="G18" s="38">
        <f t="shared" si="0"/>
        <v>0</v>
      </c>
      <c r="H18" s="39"/>
      <c r="I18" s="39"/>
      <c r="J18" s="39"/>
    </row>
    <row r="19" spans="1:10" ht="15.75" thickBot="1">
      <c r="A19" s="40"/>
      <c r="B19" s="36"/>
      <c r="C19" s="37"/>
      <c r="D19" s="37"/>
      <c r="E19" s="37"/>
      <c r="F19" s="41"/>
      <c r="G19" s="38">
        <f t="shared" si="0"/>
        <v>0</v>
      </c>
      <c r="H19" s="39"/>
      <c r="I19" s="39"/>
      <c r="J19" s="39"/>
    </row>
    <row r="20" spans="1:10" ht="15.75" thickBot="1">
      <c r="A20" s="40"/>
      <c r="B20" s="36"/>
      <c r="C20" s="37"/>
      <c r="D20" s="37"/>
      <c r="E20" s="37"/>
      <c r="F20" s="41"/>
      <c r="G20" s="38">
        <f t="shared" si="0"/>
        <v>0</v>
      </c>
      <c r="H20" s="39"/>
      <c r="I20" s="39"/>
      <c r="J20" s="39"/>
    </row>
    <row r="21" spans="1:10" ht="15.75" thickBot="1">
      <c r="A21" s="40"/>
      <c r="B21" s="36"/>
      <c r="C21" s="37"/>
      <c r="D21" s="37"/>
      <c r="E21" s="37"/>
      <c r="F21" s="41"/>
      <c r="G21" s="38">
        <f t="shared" si="0"/>
        <v>0</v>
      </c>
      <c r="H21" s="39"/>
      <c r="I21" s="39"/>
      <c r="J21" s="39"/>
    </row>
    <row r="22" spans="1:10" ht="15.75" thickBot="1">
      <c r="A22" s="40"/>
      <c r="B22" s="36"/>
      <c r="C22" s="37"/>
      <c r="D22" s="37"/>
      <c r="E22" s="37"/>
      <c r="F22" s="41"/>
      <c r="G22" s="38">
        <f t="shared" si="0"/>
        <v>0</v>
      </c>
      <c r="H22" s="39"/>
      <c r="I22" s="39"/>
      <c r="J22" s="39"/>
    </row>
    <row r="23" spans="1:10" ht="15.75" thickBot="1">
      <c r="A23" s="40"/>
      <c r="B23" s="36"/>
      <c r="C23" s="37"/>
      <c r="D23" s="37"/>
      <c r="E23" s="37"/>
      <c r="F23" s="41"/>
      <c r="G23" s="38">
        <f t="shared" si="0"/>
        <v>0</v>
      </c>
      <c r="H23" s="39"/>
      <c r="I23" s="39"/>
      <c r="J23" s="39"/>
    </row>
    <row r="24" spans="1:10" ht="15.75" thickBot="1">
      <c r="A24" s="40"/>
      <c r="B24" s="36"/>
      <c r="C24" s="37"/>
      <c r="D24" s="37"/>
      <c r="E24" s="37"/>
      <c r="F24" s="41"/>
      <c r="G24" s="38">
        <f t="shared" si="0"/>
        <v>0</v>
      </c>
      <c r="H24" s="39"/>
      <c r="I24" s="39"/>
      <c r="J24" s="39"/>
    </row>
    <row r="25" spans="1:10" ht="15.75" thickBot="1">
      <c r="A25" s="40"/>
      <c r="B25" s="36"/>
      <c r="C25" s="37"/>
      <c r="D25" s="37"/>
      <c r="E25" s="37"/>
      <c r="F25" s="41"/>
      <c r="G25" s="38">
        <f t="shared" si="0"/>
        <v>0</v>
      </c>
      <c r="H25" s="39"/>
      <c r="I25" s="39"/>
      <c r="J25" s="39"/>
    </row>
    <row r="26" spans="1:10" ht="15.75" thickBot="1">
      <c r="A26" s="40"/>
      <c r="B26" s="36"/>
      <c r="C26" s="37"/>
      <c r="D26" s="37"/>
      <c r="E26" s="37"/>
      <c r="F26" s="41"/>
      <c r="G26" s="38">
        <f t="shared" si="0"/>
        <v>0</v>
      </c>
      <c r="H26" s="39"/>
      <c r="I26" s="39"/>
      <c r="J26" s="39"/>
    </row>
    <row r="27" spans="1:10" ht="15.75" thickBot="1">
      <c r="A27" s="40"/>
      <c r="B27" s="36"/>
      <c r="C27" s="37"/>
      <c r="D27" s="37"/>
      <c r="E27" s="37"/>
      <c r="F27" s="41"/>
      <c r="G27" s="38">
        <f t="shared" si="0"/>
        <v>0</v>
      </c>
      <c r="H27" s="39"/>
      <c r="I27" s="39"/>
      <c r="J27" s="39"/>
    </row>
    <row r="28" spans="1:10" ht="15.75" thickBot="1">
      <c r="A28" s="40"/>
      <c r="B28" s="36"/>
      <c r="C28" s="37"/>
      <c r="D28" s="37"/>
      <c r="E28" s="37"/>
      <c r="F28" s="41"/>
      <c r="G28" s="38">
        <f t="shared" si="0"/>
        <v>0</v>
      </c>
      <c r="H28" s="39"/>
      <c r="I28" s="39"/>
      <c r="J28" s="39"/>
    </row>
    <row r="29" spans="1:10" ht="15.75" thickBot="1">
      <c r="A29" s="40"/>
      <c r="B29" s="36"/>
      <c r="C29" s="37"/>
      <c r="D29" s="37"/>
      <c r="E29" s="37"/>
      <c r="F29" s="41"/>
      <c r="G29" s="38">
        <f t="shared" si="0"/>
        <v>0</v>
      </c>
      <c r="H29" s="39"/>
      <c r="I29" s="39"/>
      <c r="J29" s="39"/>
    </row>
    <row r="30" spans="1:10" ht="15.75" thickBot="1">
      <c r="A30" s="40"/>
      <c r="B30" s="36"/>
      <c r="C30" s="37"/>
      <c r="D30" s="37"/>
      <c r="E30" s="37"/>
      <c r="F30" s="41"/>
      <c r="G30" s="38">
        <f t="shared" si="0"/>
        <v>0</v>
      </c>
      <c r="H30" s="39"/>
      <c r="I30" s="39"/>
      <c r="J30" s="39"/>
    </row>
    <row r="31" spans="1:10" ht="15.75" thickBot="1">
      <c r="A31" s="40"/>
      <c r="B31" s="36"/>
      <c r="C31" s="37"/>
      <c r="D31" s="37"/>
      <c r="E31" s="37"/>
      <c r="F31" s="41"/>
      <c r="G31" s="38">
        <f t="shared" si="0"/>
        <v>0</v>
      </c>
      <c r="H31" s="39"/>
      <c r="I31" s="39"/>
      <c r="J31" s="39"/>
    </row>
    <row r="32" spans="1:10" ht="15.75" thickBot="1">
      <c r="A32" s="40"/>
      <c r="B32" s="36"/>
      <c r="C32" s="37"/>
      <c r="D32" s="37"/>
      <c r="E32" s="37"/>
      <c r="F32" s="41"/>
      <c r="G32" s="38">
        <f t="shared" si="0"/>
        <v>0</v>
      </c>
      <c r="H32" s="39"/>
      <c r="I32" s="39"/>
      <c r="J32" s="39"/>
    </row>
    <row r="33" spans="1:10" ht="15.75" thickBot="1">
      <c r="A33" s="40"/>
      <c r="B33" s="36"/>
      <c r="C33" s="37"/>
      <c r="D33" s="37"/>
      <c r="E33" s="37"/>
      <c r="F33" s="41"/>
      <c r="G33" s="38">
        <f t="shared" si="0"/>
        <v>0</v>
      </c>
      <c r="H33" s="39"/>
      <c r="I33" s="39"/>
      <c r="J33" s="39"/>
    </row>
    <row r="34" spans="1:10" ht="15.75" thickBot="1">
      <c r="A34" s="40"/>
      <c r="B34" s="36"/>
      <c r="C34" s="37"/>
      <c r="D34" s="37"/>
      <c r="E34" s="37"/>
      <c r="F34" s="41"/>
      <c r="G34" s="38">
        <f t="shared" si="0"/>
        <v>0</v>
      </c>
      <c r="H34" s="39"/>
      <c r="I34" s="39"/>
      <c r="J34" s="39"/>
    </row>
    <row r="35" spans="1:10" ht="15.75" thickBot="1">
      <c r="A35" s="40"/>
      <c r="B35" s="36"/>
      <c r="C35" s="37"/>
      <c r="D35" s="37"/>
      <c r="E35" s="37"/>
      <c r="F35" s="41"/>
      <c r="G35" s="38">
        <f t="shared" si="0"/>
        <v>0</v>
      </c>
      <c r="H35" s="39"/>
      <c r="I35" s="39"/>
      <c r="J35" s="39"/>
    </row>
    <row r="36" spans="1:10" ht="15.75" thickBot="1">
      <c r="A36" s="40"/>
      <c r="B36" s="36"/>
      <c r="C36" s="37"/>
      <c r="D36" s="37"/>
      <c r="E36" s="37"/>
      <c r="F36" s="41"/>
      <c r="G36" s="38">
        <f t="shared" si="0"/>
        <v>0</v>
      </c>
      <c r="H36" s="39"/>
      <c r="I36" s="39"/>
      <c r="J36" s="39"/>
    </row>
    <row r="37" spans="1:10" ht="15.75" thickBot="1">
      <c r="A37" s="40"/>
      <c r="B37" s="36"/>
      <c r="C37" s="37"/>
      <c r="D37" s="37"/>
      <c r="E37" s="37"/>
      <c r="F37" s="41"/>
      <c r="G37" s="38">
        <f t="shared" si="0"/>
        <v>0</v>
      </c>
      <c r="H37" s="39"/>
      <c r="I37" s="39"/>
      <c r="J37" s="39"/>
    </row>
    <row r="38" spans="1:10" ht="15.75" thickBot="1">
      <c r="A38" s="40"/>
      <c r="B38" s="36"/>
      <c r="C38" s="37"/>
      <c r="D38" s="37"/>
      <c r="E38" s="37"/>
      <c r="F38" s="41"/>
      <c r="G38" s="38">
        <f t="shared" si="0"/>
        <v>0</v>
      </c>
      <c r="H38" s="39"/>
      <c r="I38" s="39"/>
      <c r="J38" s="39"/>
    </row>
    <row r="39" spans="1:10" ht="15.75" thickBot="1">
      <c r="A39" s="40"/>
      <c r="B39" s="36"/>
      <c r="C39" s="37"/>
      <c r="D39" s="37"/>
      <c r="E39" s="37"/>
      <c r="F39" s="41"/>
      <c r="G39" s="38">
        <f t="shared" si="0"/>
        <v>0</v>
      </c>
      <c r="H39" s="39"/>
      <c r="I39" s="39"/>
      <c r="J39" s="39"/>
    </row>
    <row r="40" spans="1:10" ht="15.75" thickBot="1">
      <c r="A40" s="40"/>
      <c r="B40" s="36"/>
      <c r="C40" s="37"/>
      <c r="D40" s="37"/>
      <c r="E40" s="37"/>
      <c r="F40" s="41"/>
      <c r="G40" s="38">
        <f t="shared" si="0"/>
        <v>0</v>
      </c>
      <c r="H40" s="39"/>
      <c r="I40" s="39"/>
      <c r="J40" s="39"/>
    </row>
    <row r="41" spans="1:10" ht="15.75" thickBot="1">
      <c r="A41" s="40"/>
      <c r="B41" s="36"/>
      <c r="C41" s="37"/>
      <c r="D41" s="37"/>
      <c r="E41" s="37"/>
      <c r="F41" s="41"/>
      <c r="G41" s="38">
        <f t="shared" si="0"/>
        <v>0</v>
      </c>
      <c r="H41" s="39"/>
      <c r="I41" s="39"/>
      <c r="J41" s="39"/>
    </row>
    <row r="42" spans="1:10" ht="15.75" thickBot="1">
      <c r="A42" s="40"/>
      <c r="B42" s="36"/>
      <c r="C42" s="37"/>
      <c r="D42" s="37"/>
      <c r="E42" s="37"/>
      <c r="F42" s="41"/>
      <c r="G42" s="38">
        <f t="shared" si="0"/>
        <v>0</v>
      </c>
      <c r="H42" s="39"/>
      <c r="I42" s="39"/>
      <c r="J42" s="39"/>
    </row>
    <row r="43" spans="1:10" ht="15.75" thickBot="1">
      <c r="A43" s="40"/>
      <c r="B43" s="36"/>
      <c r="C43" s="37"/>
      <c r="D43" s="37"/>
      <c r="E43" s="37"/>
      <c r="F43" s="41"/>
      <c r="G43" s="38">
        <f t="shared" si="0"/>
        <v>0</v>
      </c>
      <c r="H43" s="39"/>
      <c r="I43" s="39"/>
      <c r="J43" s="39"/>
    </row>
    <row r="44" spans="1:10" ht="15.75" thickBot="1">
      <c r="A44" s="40"/>
      <c r="B44" s="36"/>
      <c r="C44" s="37"/>
      <c r="D44" s="37"/>
      <c r="E44" s="37"/>
      <c r="F44" s="41"/>
      <c r="G44" s="38">
        <f t="shared" si="0"/>
        <v>0</v>
      </c>
      <c r="H44" s="39"/>
      <c r="I44" s="39"/>
      <c r="J44" s="39"/>
    </row>
    <row r="45" spans="1:10" ht="15.75" thickBot="1">
      <c r="A45" s="40"/>
      <c r="B45" s="36"/>
      <c r="C45" s="37"/>
      <c r="D45" s="37"/>
      <c r="E45" s="37"/>
      <c r="F45" s="41"/>
      <c r="G45" s="38">
        <f t="shared" si="0"/>
        <v>0</v>
      </c>
      <c r="H45" s="39"/>
      <c r="I45" s="39"/>
      <c r="J45" s="39"/>
    </row>
    <row r="46" spans="1:10" ht="15.75" thickBot="1">
      <c r="A46" s="40"/>
      <c r="B46" s="36"/>
      <c r="C46" s="37"/>
      <c r="D46" s="37"/>
      <c r="E46" s="37"/>
      <c r="F46" s="41"/>
      <c r="G46" s="38">
        <f t="shared" si="0"/>
        <v>0</v>
      </c>
      <c r="H46" s="39"/>
      <c r="I46" s="39"/>
      <c r="J46" s="39"/>
    </row>
    <row r="47" spans="1:10" ht="15.75" thickBot="1">
      <c r="A47" s="40"/>
      <c r="B47" s="36"/>
      <c r="C47" s="37"/>
      <c r="D47" s="37"/>
      <c r="E47" s="37"/>
      <c r="F47" s="41"/>
      <c r="G47" s="38">
        <f t="shared" si="0"/>
        <v>0</v>
      </c>
      <c r="H47" s="39"/>
      <c r="I47" s="39"/>
      <c r="J47" s="39"/>
    </row>
    <row r="48" spans="1:10" ht="15.75" thickBot="1">
      <c r="A48" s="40"/>
      <c r="B48" s="36"/>
      <c r="C48" s="37"/>
      <c r="D48" s="37"/>
      <c r="E48" s="37"/>
      <c r="F48" s="41"/>
      <c r="G48" s="38">
        <f t="shared" si="0"/>
        <v>0</v>
      </c>
      <c r="H48" s="39"/>
      <c r="I48" s="39"/>
      <c r="J48" s="39"/>
    </row>
    <row r="49" spans="1:10" ht="15.75" thickBot="1">
      <c r="A49" s="40"/>
      <c r="B49" s="36"/>
      <c r="C49" s="37"/>
      <c r="D49" s="37"/>
      <c r="E49" s="37"/>
      <c r="F49" s="41"/>
      <c r="G49" s="38">
        <f>SUM(C49:F49)</f>
        <v>0</v>
      </c>
      <c r="H49" s="39"/>
      <c r="I49" s="39"/>
      <c r="J49" s="39"/>
    </row>
    <row r="50" spans="1:10" ht="15.75" thickBot="1">
      <c r="A50" s="40"/>
      <c r="B50" s="36"/>
      <c r="C50" s="37"/>
      <c r="D50" s="37"/>
      <c r="E50" s="37"/>
      <c r="F50" s="41"/>
      <c r="G50" s="38">
        <f t="shared" si="0"/>
        <v>0</v>
      </c>
      <c r="H50" s="39"/>
      <c r="I50" s="39"/>
      <c r="J50" s="39"/>
    </row>
    <row r="51" spans="1:10" ht="15.75" thickBot="1">
      <c r="A51" s="40"/>
      <c r="B51" s="36"/>
      <c r="C51" s="37"/>
      <c r="D51" s="37"/>
      <c r="E51" s="37"/>
      <c r="F51" s="41"/>
      <c r="G51" s="38">
        <f t="shared" si="0"/>
        <v>0</v>
      </c>
      <c r="H51" s="39"/>
      <c r="I51" s="39"/>
      <c r="J51" s="39"/>
    </row>
    <row r="52" spans="1:10" ht="15.75" thickBot="1">
      <c r="A52" s="40"/>
      <c r="B52" s="36"/>
      <c r="C52" s="37"/>
      <c r="D52" s="37"/>
      <c r="E52" s="37"/>
      <c r="F52" s="41"/>
      <c r="G52" s="38">
        <f t="shared" si="0"/>
        <v>0</v>
      </c>
      <c r="H52" s="39"/>
      <c r="I52" s="39"/>
      <c r="J52" s="39"/>
    </row>
    <row r="53" spans="1:10" ht="15.75" thickBot="1">
      <c r="A53" s="40"/>
      <c r="B53" s="36"/>
      <c r="C53" s="37"/>
      <c r="D53" s="37"/>
      <c r="E53" s="37"/>
      <c r="F53" s="41"/>
      <c r="G53" s="38">
        <f t="shared" si="0"/>
        <v>0</v>
      </c>
      <c r="H53" s="39"/>
      <c r="I53" s="39"/>
      <c r="J53" s="39"/>
    </row>
    <row r="54" spans="1:10" ht="15.75" thickBot="1">
      <c r="A54" s="40"/>
      <c r="B54" s="36"/>
      <c r="C54" s="37"/>
      <c r="D54" s="37"/>
      <c r="E54" s="37"/>
      <c r="F54" s="41"/>
      <c r="G54" s="38">
        <f t="shared" si="0"/>
        <v>0</v>
      </c>
      <c r="H54" s="39"/>
      <c r="I54" s="39"/>
      <c r="J54" s="39"/>
    </row>
    <row r="55" spans="1:10" ht="15.75" thickBot="1">
      <c r="A55" s="40"/>
      <c r="B55" s="36"/>
      <c r="C55" s="37"/>
      <c r="D55" s="37"/>
      <c r="E55" s="37"/>
      <c r="F55" s="41"/>
      <c r="G55" s="38">
        <f t="shared" si="0"/>
        <v>0</v>
      </c>
      <c r="H55" s="39"/>
      <c r="I55" s="39"/>
      <c r="J55" s="39"/>
    </row>
    <row r="56" spans="1:10" ht="15.75" thickBot="1">
      <c r="A56" s="40"/>
      <c r="B56" s="36"/>
      <c r="C56" s="37"/>
      <c r="D56" s="37"/>
      <c r="E56" s="37"/>
      <c r="F56" s="41"/>
      <c r="G56" s="38">
        <f t="shared" si="0"/>
        <v>0</v>
      </c>
      <c r="H56" s="39"/>
      <c r="I56" s="39"/>
      <c r="J56" s="39"/>
    </row>
    <row r="57" spans="1:10" ht="15.75" thickBot="1">
      <c r="A57" s="40"/>
      <c r="B57" s="36"/>
      <c r="C57" s="37"/>
      <c r="D57" s="37"/>
      <c r="E57" s="37"/>
      <c r="F57" s="41"/>
      <c r="G57" s="38">
        <f t="shared" si="0"/>
        <v>0</v>
      </c>
      <c r="H57" s="39"/>
      <c r="I57" s="39"/>
      <c r="J57" s="39"/>
    </row>
    <row r="58" spans="1:10" ht="15.75" thickBot="1">
      <c r="A58" s="40"/>
      <c r="B58" s="36"/>
      <c r="C58" s="37"/>
      <c r="D58" s="37"/>
      <c r="E58" s="37"/>
      <c r="F58" s="41"/>
      <c r="G58" s="38">
        <f t="shared" si="0"/>
        <v>0</v>
      </c>
      <c r="H58" s="39"/>
      <c r="I58" s="39"/>
      <c r="J58" s="39"/>
    </row>
    <row r="59" spans="1:10" ht="15.75" thickBot="1">
      <c r="A59" s="40"/>
      <c r="B59" s="36"/>
      <c r="C59" s="37"/>
      <c r="D59" s="37"/>
      <c r="E59" s="37"/>
      <c r="F59" s="41"/>
      <c r="G59" s="38">
        <f t="shared" si="0"/>
        <v>0</v>
      </c>
      <c r="H59" s="39"/>
      <c r="I59" s="39"/>
      <c r="J59" s="39"/>
    </row>
    <row r="60" spans="1:10" ht="15.75" thickBot="1">
      <c r="A60" s="40"/>
      <c r="B60" s="36"/>
      <c r="C60" s="37"/>
      <c r="D60" s="37"/>
      <c r="E60" s="37"/>
      <c r="F60" s="41"/>
      <c r="G60" s="38">
        <f t="shared" si="0"/>
        <v>0</v>
      </c>
      <c r="H60" s="39"/>
      <c r="I60" s="39"/>
      <c r="J60" s="39"/>
    </row>
    <row r="61" spans="1:10" ht="15.75" thickBot="1">
      <c r="A61" s="40"/>
      <c r="B61" s="36"/>
      <c r="C61" s="37"/>
      <c r="D61" s="37"/>
      <c r="E61" s="37"/>
      <c r="F61" s="43"/>
      <c r="G61" s="38">
        <f t="shared" si="0"/>
        <v>0</v>
      </c>
      <c r="H61" s="39"/>
      <c r="I61" s="39"/>
      <c r="J61" s="39"/>
    </row>
    <row r="62" spans="1:10" ht="15.75" thickBot="1">
      <c r="A62" s="40"/>
      <c r="B62" s="36"/>
      <c r="C62" s="37"/>
      <c r="D62" s="37"/>
      <c r="E62" s="37"/>
      <c r="F62" s="43"/>
      <c r="G62" s="38">
        <f t="shared" si="0"/>
        <v>0</v>
      </c>
      <c r="H62" s="39"/>
      <c r="I62" s="39"/>
      <c r="J62" s="39"/>
    </row>
    <row r="63" spans="1:10" ht="15.75" thickBot="1">
      <c r="A63" s="40"/>
      <c r="B63" s="36"/>
      <c r="C63" s="37"/>
      <c r="D63" s="37"/>
      <c r="E63" s="37"/>
      <c r="F63" s="43"/>
      <c r="G63" s="38">
        <f t="shared" si="0"/>
        <v>0</v>
      </c>
      <c r="H63" s="39"/>
      <c r="I63" s="39"/>
      <c r="J63" s="39"/>
    </row>
    <row r="64" spans="1:10" ht="15.75" thickBot="1">
      <c r="A64" s="40"/>
      <c r="B64" s="36"/>
      <c r="C64" s="37"/>
      <c r="D64" s="37"/>
      <c r="E64" s="37"/>
      <c r="F64" s="43"/>
      <c r="G64" s="38">
        <f t="shared" si="0"/>
        <v>0</v>
      </c>
      <c r="H64" s="39"/>
      <c r="I64" s="39"/>
      <c r="J64" s="39"/>
    </row>
    <row r="65" spans="1:10" ht="20.100000000000001" customHeight="1" thickBot="1">
      <c r="A65" s="40"/>
      <c r="B65" s="36"/>
      <c r="C65" s="37"/>
      <c r="D65" s="37"/>
      <c r="E65" s="37"/>
      <c r="F65" s="43"/>
      <c r="G65" s="38">
        <f t="shared" si="0"/>
        <v>0</v>
      </c>
      <c r="H65" s="39"/>
      <c r="I65" s="39"/>
      <c r="J65" s="39"/>
    </row>
    <row r="66" spans="1:10" ht="20.100000000000001" customHeight="1" thickBot="1">
      <c r="A66" s="40"/>
      <c r="B66" s="36"/>
      <c r="C66" s="37"/>
      <c r="D66" s="37"/>
      <c r="E66" s="37"/>
      <c r="F66" s="43"/>
      <c r="G66" s="38">
        <f t="shared" si="0"/>
        <v>0</v>
      </c>
      <c r="H66" s="39"/>
      <c r="I66" s="39"/>
      <c r="J66" s="39"/>
    </row>
    <row r="67" spans="1:10" ht="20.100000000000001" customHeight="1" thickBot="1">
      <c r="A67" s="40"/>
      <c r="B67" s="36"/>
      <c r="C67" s="37"/>
      <c r="D67" s="37"/>
      <c r="E67" s="37"/>
      <c r="F67" s="43"/>
      <c r="G67" s="38">
        <f t="shared" si="0"/>
        <v>0</v>
      </c>
      <c r="H67" s="39"/>
      <c r="I67" s="39"/>
      <c r="J67" s="39"/>
    </row>
    <row r="68" spans="1:10" ht="20.100000000000001" customHeight="1" thickBot="1">
      <c r="A68" s="40"/>
      <c r="B68" s="36"/>
      <c r="C68" s="37"/>
      <c r="D68" s="37"/>
      <c r="E68" s="37"/>
      <c r="F68" s="43"/>
      <c r="G68" s="38">
        <f t="shared" si="0"/>
        <v>0</v>
      </c>
      <c r="H68" s="39"/>
      <c r="I68" s="39"/>
      <c r="J68" s="39"/>
    </row>
    <row r="69" spans="1:10" ht="20.100000000000001" customHeight="1" thickBot="1">
      <c r="A69" s="40"/>
      <c r="B69" s="36"/>
      <c r="C69" s="37"/>
      <c r="D69" s="37"/>
      <c r="E69" s="37"/>
      <c r="F69" s="43"/>
      <c r="G69" s="38">
        <f t="shared" si="0"/>
        <v>0</v>
      </c>
      <c r="H69" s="39"/>
      <c r="I69" s="39"/>
      <c r="J69" s="39"/>
    </row>
    <row r="70" spans="1:10" ht="20.100000000000001" customHeight="1" thickBot="1">
      <c r="A70" s="40"/>
      <c r="B70" s="36"/>
      <c r="C70" s="37"/>
      <c r="D70" s="37"/>
      <c r="E70" s="37"/>
      <c r="F70" s="43"/>
      <c r="G70" s="38">
        <f t="shared" ref="G70:G76" si="1">SUM(C70:F70)</f>
        <v>0</v>
      </c>
      <c r="H70" s="39"/>
      <c r="I70" s="39"/>
      <c r="J70" s="39"/>
    </row>
    <row r="71" spans="1:10" ht="20.100000000000001" customHeight="1" thickBot="1">
      <c r="A71" s="40"/>
      <c r="B71" s="36"/>
      <c r="C71" s="37"/>
      <c r="D71" s="37"/>
      <c r="E71" s="37"/>
      <c r="F71" s="43"/>
      <c r="G71" s="38">
        <f t="shared" si="1"/>
        <v>0</v>
      </c>
      <c r="H71" s="39"/>
      <c r="I71" s="39"/>
      <c r="J71" s="39"/>
    </row>
    <row r="72" spans="1:10" ht="20.100000000000001" customHeight="1" thickBot="1">
      <c r="A72" s="40"/>
      <c r="B72" s="36"/>
      <c r="C72" s="37"/>
      <c r="D72" s="37"/>
      <c r="E72" s="37"/>
      <c r="F72" s="43"/>
      <c r="G72" s="38">
        <f t="shared" si="1"/>
        <v>0</v>
      </c>
      <c r="H72" s="39"/>
      <c r="I72" s="39"/>
      <c r="J72" s="39"/>
    </row>
    <row r="73" spans="1:10" ht="20.100000000000001" customHeight="1" thickBot="1">
      <c r="A73" s="40"/>
      <c r="B73" s="36"/>
      <c r="C73" s="37"/>
      <c r="D73" s="37"/>
      <c r="E73" s="37"/>
      <c r="F73" s="43"/>
      <c r="G73" s="38">
        <f t="shared" si="1"/>
        <v>0</v>
      </c>
      <c r="H73" s="39"/>
      <c r="I73" s="39"/>
      <c r="J73" s="39"/>
    </row>
    <row r="74" spans="1:10" ht="20.100000000000001" customHeight="1" thickBot="1">
      <c r="A74" s="40"/>
      <c r="B74" s="36"/>
      <c r="C74" s="37"/>
      <c r="D74" s="37"/>
      <c r="E74" s="37"/>
      <c r="F74" s="43"/>
      <c r="G74" s="38">
        <f t="shared" si="1"/>
        <v>0</v>
      </c>
      <c r="H74" s="39"/>
      <c r="I74" s="39"/>
      <c r="J74" s="39"/>
    </row>
    <row r="75" spans="1:10" ht="20.100000000000001" customHeight="1" thickBot="1">
      <c r="A75" s="40"/>
      <c r="B75" s="36"/>
      <c r="C75" s="37"/>
      <c r="D75" s="37"/>
      <c r="E75" s="37"/>
      <c r="F75" s="43"/>
      <c r="G75" s="38">
        <f t="shared" si="1"/>
        <v>0</v>
      </c>
      <c r="H75" s="39"/>
      <c r="I75" s="39"/>
      <c r="J75" s="39"/>
    </row>
    <row r="76" spans="1:10" ht="20.100000000000001" customHeight="1">
      <c r="A76" s="198" t="s">
        <v>30</v>
      </c>
      <c r="B76" s="199"/>
      <c r="C76" s="44"/>
      <c r="D76" s="44"/>
      <c r="E76" s="44"/>
      <c r="F76" s="45"/>
      <c r="G76" s="46">
        <f t="shared" si="1"/>
        <v>0</v>
      </c>
      <c r="H76" s="47"/>
      <c r="I76" s="47"/>
      <c r="J76" s="47"/>
    </row>
    <row r="77" spans="1:10" ht="15.75" thickBot="1"/>
    <row r="78" spans="1:10" ht="15.75" thickBot="1">
      <c r="A78" s="50" t="s">
        <v>31</v>
      </c>
      <c r="B78" s="51"/>
      <c r="C78" s="51"/>
      <c r="D78" s="51"/>
      <c r="E78" s="51"/>
      <c r="F78" s="51"/>
      <c r="G78" s="51"/>
      <c r="H78" s="51"/>
      <c r="I78" s="52"/>
      <c r="J78" s="26"/>
    </row>
    <row r="79" spans="1:10" ht="20.100000000000001" customHeight="1" thickBot="1">
      <c r="A79" s="24" t="s">
        <v>32</v>
      </c>
      <c r="B79" s="25"/>
      <c r="C79" s="25"/>
      <c r="D79" s="25"/>
      <c r="E79" s="25"/>
      <c r="F79" s="25"/>
      <c r="G79" s="25"/>
      <c r="H79" s="25"/>
      <c r="I79" s="28"/>
      <c r="J79" s="53"/>
    </row>
    <row r="80" spans="1:10" ht="23.25" thickBot="1">
      <c r="A80" s="29" t="s">
        <v>18</v>
      </c>
      <c r="B80" s="30" t="s">
        <v>24</v>
      </c>
      <c r="C80" s="31" t="s">
        <v>33</v>
      </c>
      <c r="D80" s="31" t="s">
        <v>34</v>
      </c>
      <c r="E80" s="31" t="s">
        <v>35</v>
      </c>
      <c r="F80" s="31" t="s">
        <v>36</v>
      </c>
      <c r="G80" s="31" t="s">
        <v>37</v>
      </c>
      <c r="H80" s="31" t="s">
        <v>38</v>
      </c>
      <c r="I80" s="54" t="s">
        <v>39</v>
      </c>
      <c r="J80" s="35" t="s">
        <v>29</v>
      </c>
    </row>
    <row r="81" spans="1:10" ht="20.100000000000001" customHeight="1" thickBot="1">
      <c r="A81" s="89" t="s">
        <v>75</v>
      </c>
      <c r="B81" s="36"/>
      <c r="C81" s="37"/>
      <c r="D81" s="37"/>
      <c r="E81" s="37"/>
      <c r="F81" s="37"/>
      <c r="G81" s="37"/>
      <c r="H81" s="37">
        <v>65</v>
      </c>
      <c r="I81" s="56"/>
      <c r="J81" s="38"/>
    </row>
    <row r="82" spans="1:10" ht="20.100000000000001" customHeight="1" thickBot="1">
      <c r="A82" s="89" t="s">
        <v>76</v>
      </c>
      <c r="B82" s="36"/>
      <c r="C82" s="37"/>
      <c r="D82" s="37"/>
      <c r="E82" s="37"/>
      <c r="F82" s="37"/>
      <c r="G82" s="37"/>
      <c r="H82" s="37">
        <v>95</v>
      </c>
      <c r="I82" s="56"/>
      <c r="J82" s="38">
        <f t="shared" ref="J82:J145" si="2">SUM(C82:I82)</f>
        <v>95</v>
      </c>
    </row>
    <row r="83" spans="1:10" ht="20.100000000000001" customHeight="1" thickBot="1">
      <c r="A83" s="89" t="s">
        <v>77</v>
      </c>
      <c r="B83" s="36"/>
      <c r="C83" s="37"/>
      <c r="D83" s="37"/>
      <c r="E83" s="37"/>
      <c r="F83" s="37"/>
      <c r="G83" s="37"/>
      <c r="H83" s="37">
        <v>150</v>
      </c>
      <c r="I83" s="56"/>
      <c r="J83" s="38">
        <f t="shared" si="2"/>
        <v>150</v>
      </c>
    </row>
    <row r="84" spans="1:10" ht="20.100000000000001" customHeight="1" thickBot="1">
      <c r="A84" s="89" t="s">
        <v>78</v>
      </c>
      <c r="B84" s="36"/>
      <c r="C84" s="37"/>
      <c r="D84" s="37"/>
      <c r="E84" s="37"/>
      <c r="F84" s="37"/>
      <c r="G84" s="37"/>
      <c r="H84" s="37">
        <v>119</v>
      </c>
      <c r="I84" s="56"/>
      <c r="J84" s="38">
        <f t="shared" si="2"/>
        <v>119</v>
      </c>
    </row>
    <row r="85" spans="1:10" ht="20.100000000000001" customHeight="1" thickBot="1">
      <c r="A85" s="89" t="s">
        <v>79</v>
      </c>
      <c r="B85" s="36"/>
      <c r="C85" s="37"/>
      <c r="D85" s="37"/>
      <c r="E85" s="37"/>
      <c r="F85" s="37"/>
      <c r="G85" s="37"/>
      <c r="H85" s="37">
        <v>156</v>
      </c>
      <c r="I85" s="56"/>
      <c r="J85" s="38">
        <f t="shared" si="2"/>
        <v>156</v>
      </c>
    </row>
    <row r="86" spans="1:10" ht="20.100000000000001" customHeight="1" thickBot="1">
      <c r="A86" s="89" t="s">
        <v>80</v>
      </c>
      <c r="B86" s="36"/>
      <c r="C86" s="37"/>
      <c r="D86" s="37"/>
      <c r="E86" s="37"/>
      <c r="F86" s="37"/>
      <c r="G86" s="37"/>
      <c r="H86" s="37">
        <v>85</v>
      </c>
      <c r="I86" s="56"/>
      <c r="J86" s="38">
        <f t="shared" si="2"/>
        <v>85</v>
      </c>
    </row>
    <row r="87" spans="1:10" ht="20.100000000000001" customHeight="1" thickBot="1">
      <c r="A87" s="40"/>
      <c r="B87" s="36"/>
      <c r="C87" s="37"/>
      <c r="D87" s="37"/>
      <c r="E87" s="37"/>
      <c r="F87" s="37"/>
      <c r="G87" s="37"/>
      <c r="H87" s="37"/>
      <c r="I87" s="56"/>
      <c r="J87" s="38">
        <f t="shared" si="2"/>
        <v>0</v>
      </c>
    </row>
    <row r="88" spans="1:10" ht="20.100000000000001" customHeight="1" thickBot="1">
      <c r="A88" s="40"/>
      <c r="B88" s="36"/>
      <c r="C88" s="37"/>
      <c r="D88" s="37"/>
      <c r="E88" s="37"/>
      <c r="F88" s="37"/>
      <c r="G88" s="37"/>
      <c r="H88" s="37"/>
      <c r="I88" s="56"/>
      <c r="J88" s="38">
        <f t="shared" si="2"/>
        <v>0</v>
      </c>
    </row>
    <row r="89" spans="1:10" ht="20.100000000000001" customHeight="1" thickBot="1">
      <c r="A89" s="40"/>
      <c r="B89" s="36"/>
      <c r="C89" s="37"/>
      <c r="D89" s="37"/>
      <c r="E89" s="37"/>
      <c r="F89" s="37"/>
      <c r="G89" s="37"/>
      <c r="H89" s="37"/>
      <c r="I89" s="56"/>
      <c r="J89" s="38">
        <f t="shared" si="2"/>
        <v>0</v>
      </c>
    </row>
    <row r="90" spans="1:10" ht="20.100000000000001" customHeight="1" thickBot="1">
      <c r="A90" s="40"/>
      <c r="B90" s="36"/>
      <c r="C90" s="37"/>
      <c r="D90" s="37"/>
      <c r="E90" s="37"/>
      <c r="F90" s="37"/>
      <c r="G90" s="37"/>
      <c r="H90" s="37"/>
      <c r="I90" s="56"/>
      <c r="J90" s="38">
        <f t="shared" si="2"/>
        <v>0</v>
      </c>
    </row>
    <row r="91" spans="1:10" ht="20.100000000000001" customHeight="1" thickBot="1">
      <c r="A91" s="40"/>
      <c r="B91" s="36"/>
      <c r="C91" s="37"/>
      <c r="D91" s="37"/>
      <c r="E91" s="37"/>
      <c r="F91" s="37"/>
      <c r="G91" s="37"/>
      <c r="H91" s="37"/>
      <c r="I91" s="56"/>
      <c r="J91" s="38">
        <f t="shared" si="2"/>
        <v>0</v>
      </c>
    </row>
    <row r="92" spans="1:10" ht="20.100000000000001" customHeight="1" thickBot="1">
      <c r="A92" s="40"/>
      <c r="B92" s="36"/>
      <c r="C92" s="37"/>
      <c r="D92" s="37"/>
      <c r="E92" s="37"/>
      <c r="F92" s="37"/>
      <c r="G92" s="37"/>
      <c r="H92" s="37"/>
      <c r="I92" s="56"/>
      <c r="J92" s="38">
        <f t="shared" si="2"/>
        <v>0</v>
      </c>
    </row>
    <row r="93" spans="1:10" ht="20.100000000000001" customHeight="1" thickBot="1">
      <c r="A93" s="40"/>
      <c r="B93" s="36"/>
      <c r="C93" s="37"/>
      <c r="D93" s="37"/>
      <c r="E93" s="37"/>
      <c r="F93" s="37"/>
      <c r="G93" s="37"/>
      <c r="H93" s="37"/>
      <c r="I93" s="56"/>
      <c r="J93" s="38">
        <f t="shared" si="2"/>
        <v>0</v>
      </c>
    </row>
    <row r="94" spans="1:10" ht="20.100000000000001" customHeight="1" thickBot="1">
      <c r="A94" s="40"/>
      <c r="B94" s="36"/>
      <c r="C94" s="37"/>
      <c r="D94" s="37"/>
      <c r="E94" s="37"/>
      <c r="F94" s="37"/>
      <c r="G94" s="37"/>
      <c r="H94" s="37"/>
      <c r="I94" s="56"/>
      <c r="J94" s="38">
        <f t="shared" si="2"/>
        <v>0</v>
      </c>
    </row>
    <row r="95" spans="1:10" ht="20.100000000000001" customHeight="1" thickBot="1">
      <c r="A95" s="40"/>
      <c r="B95" s="36"/>
      <c r="C95" s="37"/>
      <c r="D95" s="37"/>
      <c r="E95" s="37"/>
      <c r="F95" s="37"/>
      <c r="G95" s="37"/>
      <c r="H95" s="37"/>
      <c r="I95" s="56"/>
      <c r="J95" s="38">
        <f t="shared" si="2"/>
        <v>0</v>
      </c>
    </row>
    <row r="96" spans="1:10" ht="20.100000000000001" customHeight="1" thickBot="1">
      <c r="A96" s="40"/>
      <c r="B96" s="36"/>
      <c r="C96" s="37"/>
      <c r="D96" s="37"/>
      <c r="E96" s="37"/>
      <c r="F96" s="37"/>
      <c r="G96" s="37"/>
      <c r="H96" s="37"/>
      <c r="I96" s="56"/>
      <c r="J96" s="38">
        <f t="shared" si="2"/>
        <v>0</v>
      </c>
    </row>
    <row r="97" spans="1:10" ht="20.100000000000001" customHeight="1" thickBot="1">
      <c r="A97" s="40"/>
      <c r="B97" s="36"/>
      <c r="C97" s="37"/>
      <c r="D97" s="37"/>
      <c r="E97" s="37"/>
      <c r="F97" s="37"/>
      <c r="G97" s="37"/>
      <c r="H97" s="37"/>
      <c r="I97" s="56"/>
      <c r="J97" s="38">
        <f t="shared" si="2"/>
        <v>0</v>
      </c>
    </row>
    <row r="98" spans="1:10" ht="20.100000000000001" customHeight="1" thickBot="1">
      <c r="A98" s="40"/>
      <c r="B98" s="36"/>
      <c r="C98" s="37"/>
      <c r="D98" s="37"/>
      <c r="E98" s="37"/>
      <c r="F98" s="37"/>
      <c r="G98" s="37"/>
      <c r="H98" s="37"/>
      <c r="I98" s="56"/>
      <c r="J98" s="38">
        <f t="shared" si="2"/>
        <v>0</v>
      </c>
    </row>
    <row r="99" spans="1:10" ht="20.100000000000001" customHeight="1" thickBot="1">
      <c r="A99" s="40"/>
      <c r="B99" s="36"/>
      <c r="C99" s="37"/>
      <c r="D99" s="37"/>
      <c r="E99" s="37"/>
      <c r="F99" s="37"/>
      <c r="G99" s="37"/>
      <c r="H99" s="37"/>
      <c r="I99" s="56"/>
      <c r="J99" s="38">
        <f t="shared" si="2"/>
        <v>0</v>
      </c>
    </row>
    <row r="100" spans="1:10" ht="20.100000000000001" customHeight="1" thickBot="1">
      <c r="A100" s="40"/>
      <c r="B100" s="36"/>
      <c r="C100" s="37"/>
      <c r="D100" s="37"/>
      <c r="E100" s="37"/>
      <c r="F100" s="37"/>
      <c r="G100" s="37"/>
      <c r="H100" s="37"/>
      <c r="I100" s="56"/>
      <c r="J100" s="38">
        <f t="shared" si="2"/>
        <v>0</v>
      </c>
    </row>
    <row r="101" spans="1:10" ht="20.100000000000001" customHeight="1" thickBot="1">
      <c r="A101" s="40"/>
      <c r="B101" s="36"/>
      <c r="C101" s="37"/>
      <c r="D101" s="37"/>
      <c r="E101" s="37"/>
      <c r="F101" s="37"/>
      <c r="G101" s="37"/>
      <c r="H101" s="37"/>
      <c r="I101" s="56"/>
      <c r="J101" s="38">
        <f t="shared" si="2"/>
        <v>0</v>
      </c>
    </row>
    <row r="102" spans="1:10" ht="20.100000000000001" customHeight="1" thickBot="1">
      <c r="A102" s="40"/>
      <c r="B102" s="36"/>
      <c r="C102" s="37"/>
      <c r="D102" s="37"/>
      <c r="E102" s="37"/>
      <c r="F102" s="37"/>
      <c r="G102" s="37"/>
      <c r="H102" s="37"/>
      <c r="I102" s="56"/>
      <c r="J102" s="38">
        <f t="shared" si="2"/>
        <v>0</v>
      </c>
    </row>
    <row r="103" spans="1:10" ht="20.100000000000001" customHeight="1" thickBot="1">
      <c r="A103" s="40"/>
      <c r="B103" s="36"/>
      <c r="C103" s="37"/>
      <c r="D103" s="37"/>
      <c r="E103" s="37"/>
      <c r="F103" s="37"/>
      <c r="G103" s="37"/>
      <c r="H103" s="37"/>
      <c r="I103" s="56"/>
      <c r="J103" s="38">
        <f t="shared" si="2"/>
        <v>0</v>
      </c>
    </row>
    <row r="104" spans="1:10" ht="20.100000000000001" customHeight="1" thickBot="1">
      <c r="A104" s="40"/>
      <c r="B104" s="36"/>
      <c r="C104" s="37"/>
      <c r="D104" s="37"/>
      <c r="E104" s="37"/>
      <c r="F104" s="37"/>
      <c r="G104" s="37"/>
      <c r="H104" s="37"/>
      <c r="I104" s="56"/>
      <c r="J104" s="38">
        <f t="shared" si="2"/>
        <v>0</v>
      </c>
    </row>
    <row r="105" spans="1:10" ht="20.100000000000001" customHeight="1" thickBot="1">
      <c r="A105" s="40"/>
      <c r="B105" s="36"/>
      <c r="C105" s="37"/>
      <c r="D105" s="37"/>
      <c r="E105" s="37"/>
      <c r="F105" s="37"/>
      <c r="G105" s="37"/>
      <c r="H105" s="37"/>
      <c r="I105" s="56"/>
      <c r="J105" s="38">
        <f t="shared" si="2"/>
        <v>0</v>
      </c>
    </row>
    <row r="106" spans="1:10" ht="20.100000000000001" customHeight="1" thickBot="1">
      <c r="A106" s="40"/>
      <c r="B106" s="36"/>
      <c r="C106" s="37"/>
      <c r="D106" s="37"/>
      <c r="E106" s="37"/>
      <c r="F106" s="37"/>
      <c r="G106" s="37"/>
      <c r="H106" s="37"/>
      <c r="I106" s="56"/>
      <c r="J106" s="38">
        <f t="shared" si="2"/>
        <v>0</v>
      </c>
    </row>
    <row r="107" spans="1:10" ht="20.100000000000001" customHeight="1" thickBot="1">
      <c r="A107" s="40"/>
      <c r="B107" s="36"/>
      <c r="C107" s="37"/>
      <c r="D107" s="37"/>
      <c r="E107" s="37"/>
      <c r="F107" s="37"/>
      <c r="G107" s="37"/>
      <c r="H107" s="37"/>
      <c r="I107" s="56"/>
      <c r="J107" s="38">
        <f t="shared" si="2"/>
        <v>0</v>
      </c>
    </row>
    <row r="108" spans="1:10" ht="20.100000000000001" customHeight="1" thickBot="1">
      <c r="A108" s="40"/>
      <c r="B108" s="36"/>
      <c r="C108" s="37"/>
      <c r="D108" s="37"/>
      <c r="E108" s="37"/>
      <c r="F108" s="37"/>
      <c r="G108" s="37"/>
      <c r="H108" s="37"/>
      <c r="I108" s="56"/>
      <c r="J108" s="38">
        <f t="shared" si="2"/>
        <v>0</v>
      </c>
    </row>
    <row r="109" spans="1:10" ht="20.100000000000001" customHeight="1" thickBot="1">
      <c r="A109" s="40"/>
      <c r="B109" s="36"/>
      <c r="C109" s="37"/>
      <c r="D109" s="37"/>
      <c r="E109" s="37"/>
      <c r="F109" s="37"/>
      <c r="G109" s="37"/>
      <c r="H109" s="37"/>
      <c r="I109" s="56"/>
      <c r="J109" s="38">
        <f t="shared" si="2"/>
        <v>0</v>
      </c>
    </row>
    <row r="110" spans="1:10" ht="20.100000000000001" customHeight="1" thickBot="1">
      <c r="A110" s="40"/>
      <c r="B110" s="36"/>
      <c r="C110" s="37"/>
      <c r="D110" s="37"/>
      <c r="E110" s="37"/>
      <c r="F110" s="37"/>
      <c r="G110" s="37"/>
      <c r="H110" s="37"/>
      <c r="I110" s="56"/>
      <c r="J110" s="38">
        <f t="shared" si="2"/>
        <v>0</v>
      </c>
    </row>
    <row r="111" spans="1:10" ht="20.100000000000001" customHeight="1" thickBot="1">
      <c r="A111" s="40"/>
      <c r="B111" s="36"/>
      <c r="C111" s="37"/>
      <c r="D111" s="37"/>
      <c r="E111" s="37"/>
      <c r="F111" s="37"/>
      <c r="G111" s="37"/>
      <c r="H111" s="37"/>
      <c r="I111" s="56"/>
      <c r="J111" s="38">
        <f t="shared" si="2"/>
        <v>0</v>
      </c>
    </row>
    <row r="112" spans="1:10" ht="20.100000000000001" customHeight="1" thickBot="1">
      <c r="A112" s="40"/>
      <c r="B112" s="36"/>
      <c r="C112" s="37"/>
      <c r="D112" s="37"/>
      <c r="E112" s="37"/>
      <c r="F112" s="37"/>
      <c r="G112" s="37"/>
      <c r="H112" s="37"/>
      <c r="I112" s="56"/>
      <c r="J112" s="38">
        <f t="shared" si="2"/>
        <v>0</v>
      </c>
    </row>
    <row r="113" spans="1:10" ht="20.100000000000001" customHeight="1" thickBot="1">
      <c r="A113" s="40"/>
      <c r="B113" s="36"/>
      <c r="C113" s="37"/>
      <c r="D113" s="37"/>
      <c r="E113" s="37"/>
      <c r="F113" s="37"/>
      <c r="G113" s="37"/>
      <c r="H113" s="37"/>
      <c r="I113" s="56"/>
      <c r="J113" s="38">
        <f t="shared" si="2"/>
        <v>0</v>
      </c>
    </row>
    <row r="114" spans="1:10" ht="20.100000000000001" customHeight="1" thickBot="1">
      <c r="A114" s="40"/>
      <c r="B114" s="36"/>
      <c r="C114" s="37"/>
      <c r="D114" s="37"/>
      <c r="E114" s="37"/>
      <c r="F114" s="37"/>
      <c r="G114" s="37"/>
      <c r="H114" s="37"/>
      <c r="I114" s="56"/>
      <c r="J114" s="38">
        <f t="shared" si="2"/>
        <v>0</v>
      </c>
    </row>
    <row r="115" spans="1:10" ht="20.100000000000001" customHeight="1" thickBot="1">
      <c r="A115" s="40"/>
      <c r="B115" s="36"/>
      <c r="C115" s="37"/>
      <c r="D115" s="37"/>
      <c r="E115" s="37"/>
      <c r="F115" s="37"/>
      <c r="G115" s="37"/>
      <c r="H115" s="37"/>
      <c r="I115" s="56"/>
      <c r="J115" s="38">
        <f t="shared" si="2"/>
        <v>0</v>
      </c>
    </row>
    <row r="116" spans="1:10" ht="20.100000000000001" customHeight="1" thickBot="1">
      <c r="A116" s="40"/>
      <c r="B116" s="36"/>
      <c r="C116" s="37"/>
      <c r="D116" s="37"/>
      <c r="E116" s="37"/>
      <c r="F116" s="37"/>
      <c r="G116" s="37"/>
      <c r="H116" s="37"/>
      <c r="I116" s="56"/>
      <c r="J116" s="38">
        <f t="shared" si="2"/>
        <v>0</v>
      </c>
    </row>
    <row r="117" spans="1:10" ht="20.100000000000001" customHeight="1" thickBot="1">
      <c r="A117" s="40"/>
      <c r="B117" s="36"/>
      <c r="C117" s="37"/>
      <c r="D117" s="37"/>
      <c r="E117" s="37"/>
      <c r="F117" s="37"/>
      <c r="G117" s="37"/>
      <c r="H117" s="37"/>
      <c r="I117" s="56"/>
      <c r="J117" s="38">
        <f t="shared" si="2"/>
        <v>0</v>
      </c>
    </row>
    <row r="118" spans="1:10" ht="20.100000000000001" customHeight="1" thickBot="1">
      <c r="A118" s="40"/>
      <c r="B118" s="36"/>
      <c r="C118" s="37"/>
      <c r="D118" s="37"/>
      <c r="E118" s="37"/>
      <c r="F118" s="37"/>
      <c r="G118" s="37"/>
      <c r="H118" s="37"/>
      <c r="I118" s="56"/>
      <c r="J118" s="38">
        <f t="shared" si="2"/>
        <v>0</v>
      </c>
    </row>
    <row r="119" spans="1:10" ht="20.100000000000001" customHeight="1" thickBot="1">
      <c r="A119" s="40"/>
      <c r="B119" s="36"/>
      <c r="C119" s="37"/>
      <c r="D119" s="37"/>
      <c r="E119" s="37"/>
      <c r="F119" s="37"/>
      <c r="G119" s="37"/>
      <c r="H119" s="37"/>
      <c r="I119" s="56"/>
      <c r="J119" s="38">
        <f t="shared" si="2"/>
        <v>0</v>
      </c>
    </row>
    <row r="120" spans="1:10" ht="20.100000000000001" customHeight="1" thickBot="1">
      <c r="A120" s="40"/>
      <c r="B120" s="36"/>
      <c r="C120" s="37"/>
      <c r="D120" s="37"/>
      <c r="E120" s="37"/>
      <c r="F120" s="37"/>
      <c r="G120" s="37"/>
      <c r="H120" s="37"/>
      <c r="I120" s="56"/>
      <c r="J120" s="38">
        <f t="shared" si="2"/>
        <v>0</v>
      </c>
    </row>
    <row r="121" spans="1:10" ht="20.100000000000001" customHeight="1" thickBot="1">
      <c r="A121" s="40"/>
      <c r="B121" s="36"/>
      <c r="C121" s="37"/>
      <c r="D121" s="37"/>
      <c r="E121" s="37"/>
      <c r="F121" s="37"/>
      <c r="G121" s="37"/>
      <c r="H121" s="37"/>
      <c r="I121" s="56"/>
      <c r="J121" s="38">
        <f t="shared" si="2"/>
        <v>0</v>
      </c>
    </row>
    <row r="122" spans="1:10" ht="20.100000000000001" customHeight="1" thickBot="1">
      <c r="A122" s="40"/>
      <c r="B122" s="36"/>
      <c r="C122" s="37"/>
      <c r="D122" s="37"/>
      <c r="E122" s="37"/>
      <c r="F122" s="37"/>
      <c r="G122" s="37"/>
      <c r="H122" s="37"/>
      <c r="I122" s="56"/>
      <c r="J122" s="38">
        <f t="shared" si="2"/>
        <v>0</v>
      </c>
    </row>
    <row r="123" spans="1:10" ht="20.100000000000001" customHeight="1" thickBot="1">
      <c r="A123" s="40"/>
      <c r="B123" s="36"/>
      <c r="C123" s="37"/>
      <c r="D123" s="37"/>
      <c r="E123" s="37"/>
      <c r="F123" s="37"/>
      <c r="G123" s="37"/>
      <c r="H123" s="37"/>
      <c r="I123" s="56"/>
      <c r="J123" s="38">
        <f t="shared" si="2"/>
        <v>0</v>
      </c>
    </row>
    <row r="124" spans="1:10" ht="20.100000000000001" customHeight="1" thickBot="1">
      <c r="A124" s="40"/>
      <c r="B124" s="36"/>
      <c r="C124" s="37"/>
      <c r="D124" s="37"/>
      <c r="E124" s="37"/>
      <c r="F124" s="37"/>
      <c r="G124" s="37"/>
      <c r="H124" s="37"/>
      <c r="I124" s="56"/>
      <c r="J124" s="38">
        <f t="shared" si="2"/>
        <v>0</v>
      </c>
    </row>
    <row r="125" spans="1:10" ht="20.100000000000001" customHeight="1" thickBot="1">
      <c r="A125" s="40"/>
      <c r="B125" s="36"/>
      <c r="C125" s="37"/>
      <c r="D125" s="37"/>
      <c r="E125" s="37"/>
      <c r="F125" s="37"/>
      <c r="G125" s="37"/>
      <c r="H125" s="37"/>
      <c r="I125" s="56"/>
      <c r="J125" s="38">
        <f t="shared" si="2"/>
        <v>0</v>
      </c>
    </row>
    <row r="126" spans="1:10" ht="20.100000000000001" customHeight="1" thickBot="1">
      <c r="A126" s="40"/>
      <c r="B126" s="36"/>
      <c r="C126" s="37"/>
      <c r="D126" s="37"/>
      <c r="E126" s="37"/>
      <c r="F126" s="37"/>
      <c r="G126" s="37"/>
      <c r="H126" s="37"/>
      <c r="I126" s="56"/>
      <c r="J126" s="38">
        <f t="shared" si="2"/>
        <v>0</v>
      </c>
    </row>
    <row r="127" spans="1:10" ht="20.100000000000001" customHeight="1" thickBot="1">
      <c r="A127" s="40"/>
      <c r="B127" s="36"/>
      <c r="C127" s="37"/>
      <c r="D127" s="37"/>
      <c r="E127" s="37"/>
      <c r="F127" s="37"/>
      <c r="G127" s="37"/>
      <c r="H127" s="37"/>
      <c r="I127" s="56"/>
      <c r="J127" s="38">
        <f t="shared" si="2"/>
        <v>0</v>
      </c>
    </row>
    <row r="128" spans="1:10" ht="20.100000000000001" customHeight="1" thickBot="1">
      <c r="A128" s="40"/>
      <c r="B128" s="36"/>
      <c r="C128" s="37"/>
      <c r="D128" s="37"/>
      <c r="E128" s="37"/>
      <c r="F128" s="37"/>
      <c r="G128" s="37"/>
      <c r="H128" s="37"/>
      <c r="I128" s="56"/>
      <c r="J128" s="38">
        <f t="shared" si="2"/>
        <v>0</v>
      </c>
    </row>
    <row r="129" spans="1:10" ht="20.100000000000001" customHeight="1" thickBot="1">
      <c r="A129" s="40"/>
      <c r="B129" s="36"/>
      <c r="C129" s="37"/>
      <c r="D129" s="37"/>
      <c r="E129" s="37"/>
      <c r="F129" s="37"/>
      <c r="G129" s="37"/>
      <c r="H129" s="37"/>
      <c r="I129" s="56"/>
      <c r="J129" s="38">
        <f t="shared" si="2"/>
        <v>0</v>
      </c>
    </row>
    <row r="130" spans="1:10" ht="20.100000000000001" customHeight="1" thickBot="1">
      <c r="A130" s="57"/>
      <c r="B130" s="36"/>
      <c r="C130" s="37"/>
      <c r="D130" s="37"/>
      <c r="E130" s="37"/>
      <c r="F130" s="37"/>
      <c r="G130" s="37"/>
      <c r="H130" s="37"/>
      <c r="I130" s="56"/>
      <c r="J130" s="38">
        <f t="shared" si="2"/>
        <v>0</v>
      </c>
    </row>
    <row r="131" spans="1:10" ht="20.100000000000001" customHeight="1" thickBot="1">
      <c r="A131" s="57"/>
      <c r="B131" s="36"/>
      <c r="C131" s="37"/>
      <c r="D131" s="37"/>
      <c r="E131" s="37"/>
      <c r="F131" s="37"/>
      <c r="G131" s="37"/>
      <c r="H131" s="37"/>
      <c r="I131" s="56"/>
      <c r="J131" s="38">
        <f t="shared" si="2"/>
        <v>0</v>
      </c>
    </row>
    <row r="132" spans="1:10" ht="20.100000000000001" customHeight="1" thickBot="1">
      <c r="A132" s="57"/>
      <c r="B132" s="36"/>
      <c r="C132" s="37"/>
      <c r="D132" s="37"/>
      <c r="E132" s="37"/>
      <c r="F132" s="37"/>
      <c r="G132" s="37"/>
      <c r="H132" s="37"/>
      <c r="I132" s="56"/>
      <c r="J132" s="38">
        <f t="shared" si="2"/>
        <v>0</v>
      </c>
    </row>
    <row r="133" spans="1:10" ht="20.100000000000001" customHeight="1" thickBot="1">
      <c r="A133" s="57"/>
      <c r="B133" s="36"/>
      <c r="C133" s="37"/>
      <c r="D133" s="37"/>
      <c r="E133" s="37"/>
      <c r="F133" s="37"/>
      <c r="G133" s="37"/>
      <c r="H133" s="37"/>
      <c r="I133" s="56"/>
      <c r="J133" s="38">
        <f t="shared" si="2"/>
        <v>0</v>
      </c>
    </row>
    <row r="134" spans="1:10" ht="20.100000000000001" customHeight="1" thickBot="1">
      <c r="A134" s="57"/>
      <c r="B134" s="36"/>
      <c r="C134" s="37"/>
      <c r="D134" s="37"/>
      <c r="E134" s="37"/>
      <c r="F134" s="37"/>
      <c r="G134" s="37"/>
      <c r="H134" s="37"/>
      <c r="I134" s="56"/>
      <c r="J134" s="38">
        <f t="shared" si="2"/>
        <v>0</v>
      </c>
    </row>
    <row r="135" spans="1:10" ht="20.100000000000001" customHeight="1" thickBot="1">
      <c r="A135" s="57"/>
      <c r="B135" s="36"/>
      <c r="C135" s="37"/>
      <c r="D135" s="37"/>
      <c r="E135" s="37"/>
      <c r="F135" s="37"/>
      <c r="G135" s="37"/>
      <c r="H135" s="37"/>
      <c r="I135" s="56"/>
      <c r="J135" s="38">
        <f t="shared" si="2"/>
        <v>0</v>
      </c>
    </row>
    <row r="136" spans="1:10" ht="20.100000000000001" customHeight="1" thickBot="1">
      <c r="A136" s="57"/>
      <c r="B136" s="36"/>
      <c r="C136" s="37"/>
      <c r="D136" s="37"/>
      <c r="E136" s="37"/>
      <c r="F136" s="37"/>
      <c r="G136" s="37"/>
      <c r="H136" s="37"/>
      <c r="I136" s="56"/>
      <c r="J136" s="38">
        <f t="shared" si="2"/>
        <v>0</v>
      </c>
    </row>
    <row r="137" spans="1:10" ht="20.100000000000001" customHeight="1" thickBot="1">
      <c r="A137" s="57"/>
      <c r="B137" s="36"/>
      <c r="C137" s="37"/>
      <c r="D137" s="37"/>
      <c r="E137" s="37"/>
      <c r="F137" s="37"/>
      <c r="G137" s="37"/>
      <c r="H137" s="37"/>
      <c r="I137" s="56"/>
      <c r="J137" s="38">
        <f t="shared" si="2"/>
        <v>0</v>
      </c>
    </row>
    <row r="138" spans="1:10" ht="20.100000000000001" customHeight="1" thickBot="1">
      <c r="A138" s="57"/>
      <c r="B138" s="36"/>
      <c r="C138" s="37"/>
      <c r="D138" s="37"/>
      <c r="E138" s="37"/>
      <c r="F138" s="37"/>
      <c r="G138" s="37"/>
      <c r="H138" s="37"/>
      <c r="I138" s="56"/>
      <c r="J138" s="38">
        <f t="shared" si="2"/>
        <v>0</v>
      </c>
    </row>
    <row r="139" spans="1:10" ht="20.100000000000001" customHeight="1" thickBot="1">
      <c r="A139" s="57"/>
      <c r="B139" s="36"/>
      <c r="C139" s="37"/>
      <c r="D139" s="37"/>
      <c r="E139" s="37"/>
      <c r="F139" s="37"/>
      <c r="G139" s="37"/>
      <c r="H139" s="37"/>
      <c r="I139" s="56"/>
      <c r="J139" s="38">
        <f t="shared" si="2"/>
        <v>0</v>
      </c>
    </row>
    <row r="140" spans="1:10" ht="20.100000000000001" customHeight="1" thickBot="1">
      <c r="A140" s="57"/>
      <c r="B140" s="36"/>
      <c r="C140" s="37"/>
      <c r="D140" s="37"/>
      <c r="E140" s="37"/>
      <c r="F140" s="37"/>
      <c r="G140" s="37"/>
      <c r="H140" s="37"/>
      <c r="I140" s="56"/>
      <c r="J140" s="38">
        <f t="shared" si="2"/>
        <v>0</v>
      </c>
    </row>
    <row r="141" spans="1:10" ht="20.100000000000001" customHeight="1" thickBot="1">
      <c r="A141" s="57"/>
      <c r="B141" s="36"/>
      <c r="C141" s="37"/>
      <c r="D141" s="37"/>
      <c r="E141" s="37"/>
      <c r="F141" s="37"/>
      <c r="G141" s="37"/>
      <c r="H141" s="37"/>
      <c r="I141" s="56"/>
      <c r="J141" s="38">
        <f t="shared" si="2"/>
        <v>0</v>
      </c>
    </row>
    <row r="142" spans="1:10" ht="20.100000000000001" customHeight="1" thickBot="1">
      <c r="A142" s="57"/>
      <c r="B142" s="36"/>
      <c r="C142" s="37"/>
      <c r="D142" s="37"/>
      <c r="E142" s="37"/>
      <c r="F142" s="37"/>
      <c r="G142" s="37"/>
      <c r="H142" s="37"/>
      <c r="I142" s="56"/>
      <c r="J142" s="38">
        <f t="shared" si="2"/>
        <v>0</v>
      </c>
    </row>
    <row r="143" spans="1:10" ht="20.100000000000001" customHeight="1" thickBot="1">
      <c r="A143" s="57"/>
      <c r="B143" s="36"/>
      <c r="C143" s="37"/>
      <c r="D143" s="37"/>
      <c r="E143" s="37"/>
      <c r="F143" s="37"/>
      <c r="G143" s="37"/>
      <c r="H143" s="37"/>
      <c r="I143" s="56"/>
      <c r="J143" s="38">
        <f t="shared" si="2"/>
        <v>0</v>
      </c>
    </row>
    <row r="144" spans="1:10" ht="20.100000000000001" customHeight="1" thickBot="1">
      <c r="A144" s="57"/>
      <c r="B144" s="36"/>
      <c r="C144" s="37"/>
      <c r="D144" s="37"/>
      <c r="E144" s="37"/>
      <c r="F144" s="37"/>
      <c r="G144" s="37"/>
      <c r="H144" s="37"/>
      <c r="I144" s="56"/>
      <c r="J144" s="38">
        <f t="shared" si="2"/>
        <v>0</v>
      </c>
    </row>
    <row r="145" spans="1:10" ht="20.100000000000001" customHeight="1" thickBot="1">
      <c r="A145" s="57"/>
      <c r="B145" s="36"/>
      <c r="C145" s="37"/>
      <c r="D145" s="37"/>
      <c r="E145" s="37"/>
      <c r="F145" s="37"/>
      <c r="G145" s="37"/>
      <c r="H145" s="37"/>
      <c r="I145" s="56"/>
      <c r="J145" s="38">
        <f t="shared" si="2"/>
        <v>0</v>
      </c>
    </row>
    <row r="146" spans="1:10" ht="20.100000000000001" customHeight="1" thickBot="1">
      <c r="A146" s="57"/>
      <c r="B146" s="36"/>
      <c r="C146" s="37"/>
      <c r="D146" s="37"/>
      <c r="E146" s="37"/>
      <c r="F146" s="37"/>
      <c r="G146" s="37"/>
      <c r="H146" s="37"/>
      <c r="I146" s="56"/>
      <c r="J146" s="38">
        <f t="shared" ref="J146:J149" si="3">SUM(C146:I146)</f>
        <v>0</v>
      </c>
    </row>
    <row r="147" spans="1:10" ht="15.75" thickBot="1">
      <c r="A147" s="57"/>
      <c r="B147" s="36"/>
      <c r="C147" s="37"/>
      <c r="D147" s="37"/>
      <c r="E147" s="37"/>
      <c r="F147" s="37"/>
      <c r="G147" s="37"/>
      <c r="H147" s="37"/>
      <c r="I147" s="56"/>
      <c r="J147" s="38">
        <f t="shared" si="3"/>
        <v>0</v>
      </c>
    </row>
    <row r="148" spans="1:10" ht="15.75" thickBot="1">
      <c r="A148" s="57"/>
      <c r="B148" s="36"/>
      <c r="C148" s="37"/>
      <c r="D148" s="37"/>
      <c r="E148" s="37"/>
      <c r="F148" s="37"/>
      <c r="G148" s="37"/>
      <c r="H148" s="37"/>
      <c r="I148" s="56"/>
      <c r="J148" s="38">
        <f t="shared" si="3"/>
        <v>0</v>
      </c>
    </row>
    <row r="149" spans="1:10">
      <c r="A149" s="217" t="s">
        <v>30</v>
      </c>
      <c r="B149" s="218"/>
      <c r="C149" s="58"/>
      <c r="D149" s="58"/>
      <c r="E149" s="58"/>
      <c r="F149" s="58"/>
      <c r="G149" s="58"/>
      <c r="H149" s="58"/>
      <c r="I149" s="59"/>
      <c r="J149" s="38">
        <f t="shared" si="3"/>
        <v>0</v>
      </c>
    </row>
    <row r="150" spans="1:10" ht="15.75" thickBot="1">
      <c r="I150" s="62"/>
      <c r="J150" s="39"/>
    </row>
    <row r="151" spans="1:10" ht="15.75" thickBot="1">
      <c r="A151" s="63" t="s">
        <v>40</v>
      </c>
      <c r="B151" s="64"/>
      <c r="C151" s="64"/>
      <c r="D151" s="64"/>
      <c r="E151" s="64"/>
      <c r="F151" s="64"/>
      <c r="G151" s="64"/>
      <c r="H151" s="64"/>
      <c r="I151" s="65"/>
      <c r="J151" s="26"/>
    </row>
    <row r="152" spans="1:10" ht="15.75" thickBot="1">
      <c r="A152" s="24" t="s">
        <v>23</v>
      </c>
      <c r="B152" s="25"/>
      <c r="C152" s="25"/>
      <c r="D152" s="25"/>
      <c r="E152" s="25"/>
      <c r="F152" s="25"/>
      <c r="G152" s="25"/>
      <c r="H152" s="25"/>
      <c r="I152" s="28"/>
      <c r="J152" s="148"/>
    </row>
    <row r="153" spans="1:10" ht="23.25" thickBot="1">
      <c r="A153" s="55" t="s">
        <v>18</v>
      </c>
      <c r="B153" s="30" t="s">
        <v>24</v>
      </c>
      <c r="C153" s="31" t="s">
        <v>33</v>
      </c>
      <c r="D153" s="31" t="s">
        <v>34</v>
      </c>
      <c r="E153" s="31" t="s">
        <v>35</v>
      </c>
      <c r="F153" s="31" t="s">
        <v>36</v>
      </c>
      <c r="G153" s="31" t="s">
        <v>37</v>
      </c>
      <c r="H153" s="31" t="s">
        <v>38</v>
      </c>
      <c r="I153" s="31" t="s">
        <v>39</v>
      </c>
      <c r="J153" s="149" t="s">
        <v>29</v>
      </c>
    </row>
    <row r="154" spans="1:10" ht="15.75" thickBot="1">
      <c r="A154" s="89" t="s">
        <v>75</v>
      </c>
      <c r="B154" s="36"/>
      <c r="C154" s="37"/>
      <c r="D154" s="37"/>
      <c r="E154" s="37"/>
      <c r="F154" s="37"/>
      <c r="G154" s="37"/>
      <c r="H154" s="37">
        <v>10</v>
      </c>
      <c r="I154" s="43"/>
      <c r="J154" s="38">
        <f>SUM(C154:I154)</f>
        <v>10</v>
      </c>
    </row>
    <row r="155" spans="1:10" ht="15.75" thickBot="1">
      <c r="A155" s="89" t="s">
        <v>76</v>
      </c>
      <c r="B155" s="36"/>
      <c r="C155" s="37"/>
      <c r="D155" s="37"/>
      <c r="E155" s="37"/>
      <c r="F155" s="37"/>
      <c r="G155" s="37"/>
      <c r="H155" s="37">
        <v>20</v>
      </c>
      <c r="I155" s="43"/>
      <c r="J155" s="38">
        <f t="shared" ref="J155:J218" si="4">SUM(C155:I155)</f>
        <v>20</v>
      </c>
    </row>
    <row r="156" spans="1:10" ht="15.75" thickBot="1">
      <c r="A156" s="89" t="s">
        <v>77</v>
      </c>
      <c r="B156" s="36"/>
      <c r="C156" s="37"/>
      <c r="D156" s="37"/>
      <c r="E156" s="37"/>
      <c r="F156" s="37"/>
      <c r="G156" s="37"/>
      <c r="H156" s="37">
        <v>65</v>
      </c>
      <c r="I156" s="43"/>
      <c r="J156" s="38">
        <f t="shared" si="4"/>
        <v>65</v>
      </c>
    </row>
    <row r="157" spans="1:10" ht="15.75" thickBot="1">
      <c r="A157" s="89" t="s">
        <v>78</v>
      </c>
      <c r="B157" s="36"/>
      <c r="C157" s="37"/>
      <c r="D157" s="37"/>
      <c r="E157" s="37"/>
      <c r="F157" s="37"/>
      <c r="G157" s="37"/>
      <c r="H157" s="37">
        <v>70</v>
      </c>
      <c r="I157" s="43"/>
      <c r="J157" s="38">
        <f t="shared" si="4"/>
        <v>70</v>
      </c>
    </row>
    <row r="158" spans="1:10" ht="15.75" thickBot="1">
      <c r="A158" s="89" t="s">
        <v>79</v>
      </c>
      <c r="B158" s="36"/>
      <c r="C158" s="37"/>
      <c r="D158" s="37"/>
      <c r="E158" s="37"/>
      <c r="F158" s="37"/>
      <c r="G158" s="37"/>
      <c r="H158" s="37">
        <v>39</v>
      </c>
      <c r="I158" s="43"/>
      <c r="J158" s="38">
        <f t="shared" si="4"/>
        <v>39</v>
      </c>
    </row>
    <row r="159" spans="1:10" ht="15.75" thickBot="1">
      <c r="A159" s="89" t="s">
        <v>80</v>
      </c>
      <c r="B159" s="36"/>
      <c r="C159" s="37"/>
      <c r="D159" s="37"/>
      <c r="E159" s="37"/>
      <c r="F159" s="37"/>
      <c r="G159" s="37"/>
      <c r="H159" s="37">
        <v>20</v>
      </c>
      <c r="I159" s="43"/>
      <c r="J159" s="38">
        <f t="shared" si="4"/>
        <v>20</v>
      </c>
    </row>
    <row r="160" spans="1:10" ht="15.75" thickBot="1">
      <c r="A160" s="57"/>
      <c r="B160" s="36"/>
      <c r="C160" s="37"/>
      <c r="D160" s="37"/>
      <c r="E160" s="37"/>
      <c r="F160" s="37"/>
      <c r="G160" s="37"/>
      <c r="H160" s="37"/>
      <c r="I160" s="43"/>
      <c r="J160" s="38">
        <f t="shared" si="4"/>
        <v>0</v>
      </c>
    </row>
    <row r="161" spans="1:10" ht="15.75" thickBot="1">
      <c r="A161" s="57"/>
      <c r="B161" s="36"/>
      <c r="C161" s="37"/>
      <c r="D161" s="37"/>
      <c r="E161" s="37"/>
      <c r="F161" s="37"/>
      <c r="G161" s="37"/>
      <c r="H161" s="37"/>
      <c r="I161" s="43"/>
      <c r="J161" s="38">
        <f t="shared" si="4"/>
        <v>0</v>
      </c>
    </row>
    <row r="162" spans="1:10" ht="15.75" thickBot="1">
      <c r="A162" s="57"/>
      <c r="B162" s="36"/>
      <c r="C162" s="37"/>
      <c r="D162" s="37"/>
      <c r="E162" s="37"/>
      <c r="F162" s="37"/>
      <c r="G162" s="37"/>
      <c r="H162" s="37"/>
      <c r="I162" s="43"/>
      <c r="J162" s="38">
        <f t="shared" si="4"/>
        <v>0</v>
      </c>
    </row>
    <row r="163" spans="1:10" ht="15.75" thickBot="1">
      <c r="A163" s="57"/>
      <c r="B163" s="36"/>
      <c r="C163" s="37"/>
      <c r="D163" s="37"/>
      <c r="E163" s="37"/>
      <c r="F163" s="37"/>
      <c r="G163" s="37"/>
      <c r="H163" s="37"/>
      <c r="I163" s="43"/>
      <c r="J163" s="38">
        <f t="shared" si="4"/>
        <v>0</v>
      </c>
    </row>
    <row r="164" spans="1:10" ht="15.75" thickBot="1">
      <c r="A164" s="57"/>
      <c r="B164" s="36"/>
      <c r="C164" s="37"/>
      <c r="D164" s="37"/>
      <c r="E164" s="37"/>
      <c r="F164" s="37"/>
      <c r="G164" s="37"/>
      <c r="H164" s="37"/>
      <c r="I164" s="43"/>
      <c r="J164" s="38">
        <f t="shared" si="4"/>
        <v>0</v>
      </c>
    </row>
    <row r="165" spans="1:10" ht="15.75" thickBot="1">
      <c r="A165" s="57"/>
      <c r="B165" s="36"/>
      <c r="C165" s="37"/>
      <c r="D165" s="37"/>
      <c r="E165" s="37"/>
      <c r="F165" s="37"/>
      <c r="G165" s="37"/>
      <c r="H165" s="37"/>
      <c r="I165" s="43"/>
      <c r="J165" s="38">
        <f t="shared" si="4"/>
        <v>0</v>
      </c>
    </row>
    <row r="166" spans="1:10" ht="15.75" thickBot="1">
      <c r="A166" s="57"/>
      <c r="B166" s="36"/>
      <c r="C166" s="37"/>
      <c r="D166" s="37"/>
      <c r="E166" s="37"/>
      <c r="F166" s="37"/>
      <c r="G166" s="37"/>
      <c r="H166" s="37"/>
      <c r="I166" s="43"/>
      <c r="J166" s="38">
        <f t="shared" si="4"/>
        <v>0</v>
      </c>
    </row>
    <row r="167" spans="1:10" ht="15.75" thickBot="1">
      <c r="A167" s="57"/>
      <c r="B167" s="36"/>
      <c r="C167" s="37"/>
      <c r="D167" s="37"/>
      <c r="E167" s="37"/>
      <c r="F167" s="37"/>
      <c r="G167" s="37"/>
      <c r="H167" s="37"/>
      <c r="I167" s="43"/>
      <c r="J167" s="38">
        <f t="shared" si="4"/>
        <v>0</v>
      </c>
    </row>
    <row r="168" spans="1:10" ht="15.75" thickBot="1">
      <c r="A168" s="57"/>
      <c r="B168" s="36"/>
      <c r="C168" s="37"/>
      <c r="D168" s="37"/>
      <c r="E168" s="37"/>
      <c r="F168" s="37"/>
      <c r="G168" s="37"/>
      <c r="H168" s="37"/>
      <c r="I168" s="43"/>
      <c r="J168" s="38">
        <f t="shared" si="4"/>
        <v>0</v>
      </c>
    </row>
    <row r="169" spans="1:10" ht="15.75" thickBot="1">
      <c r="A169" s="57"/>
      <c r="B169" s="36"/>
      <c r="C169" s="37"/>
      <c r="D169" s="37"/>
      <c r="E169" s="37"/>
      <c r="F169" s="37"/>
      <c r="G169" s="37"/>
      <c r="H169" s="37"/>
      <c r="I169" s="43"/>
      <c r="J169" s="38">
        <f t="shared" si="4"/>
        <v>0</v>
      </c>
    </row>
    <row r="170" spans="1:10" ht="15.75" thickBot="1">
      <c r="A170" s="57"/>
      <c r="B170" s="36"/>
      <c r="C170" s="37"/>
      <c r="D170" s="37"/>
      <c r="E170" s="37"/>
      <c r="F170" s="37"/>
      <c r="G170" s="37"/>
      <c r="H170" s="37"/>
      <c r="I170" s="43"/>
      <c r="J170" s="38">
        <f t="shared" si="4"/>
        <v>0</v>
      </c>
    </row>
    <row r="171" spans="1:10" ht="15.75" thickBot="1">
      <c r="A171" s="57"/>
      <c r="B171" s="36"/>
      <c r="C171" s="37"/>
      <c r="D171" s="37"/>
      <c r="E171" s="37"/>
      <c r="F171" s="37"/>
      <c r="G171" s="37"/>
      <c r="H171" s="37"/>
      <c r="I171" s="43"/>
      <c r="J171" s="38">
        <f t="shared" si="4"/>
        <v>0</v>
      </c>
    </row>
    <row r="172" spans="1:10" ht="15.75" thickBot="1">
      <c r="A172" s="57"/>
      <c r="B172" s="36"/>
      <c r="C172" s="37"/>
      <c r="D172" s="37"/>
      <c r="E172" s="37"/>
      <c r="F172" s="37"/>
      <c r="G172" s="37"/>
      <c r="H172" s="37"/>
      <c r="I172" s="43"/>
      <c r="J172" s="38">
        <f t="shared" si="4"/>
        <v>0</v>
      </c>
    </row>
    <row r="173" spans="1:10" ht="15.75" thickBot="1">
      <c r="A173" s="57"/>
      <c r="B173" s="36"/>
      <c r="C173" s="37"/>
      <c r="D173" s="37"/>
      <c r="E173" s="37"/>
      <c r="F173" s="37"/>
      <c r="G173" s="37"/>
      <c r="H173" s="37"/>
      <c r="I173" s="43"/>
      <c r="J173" s="38">
        <f t="shared" si="4"/>
        <v>0</v>
      </c>
    </row>
    <row r="174" spans="1:10" ht="15.75" thickBot="1">
      <c r="A174" s="57"/>
      <c r="B174" s="36"/>
      <c r="C174" s="37"/>
      <c r="D174" s="37"/>
      <c r="E174" s="37"/>
      <c r="F174" s="37"/>
      <c r="G174" s="37"/>
      <c r="H174" s="37"/>
      <c r="I174" s="43"/>
      <c r="J174" s="38">
        <f t="shared" si="4"/>
        <v>0</v>
      </c>
    </row>
    <row r="175" spans="1:10" ht="15.75" thickBot="1">
      <c r="A175" s="57"/>
      <c r="B175" s="36"/>
      <c r="C175" s="37"/>
      <c r="D175" s="37"/>
      <c r="E175" s="37"/>
      <c r="F175" s="37"/>
      <c r="G175" s="37"/>
      <c r="H175" s="37"/>
      <c r="I175" s="43"/>
      <c r="J175" s="38">
        <f t="shared" si="4"/>
        <v>0</v>
      </c>
    </row>
    <row r="176" spans="1:10" ht="15.75" thickBot="1">
      <c r="A176" s="57"/>
      <c r="B176" s="36"/>
      <c r="C176" s="37"/>
      <c r="D176" s="37"/>
      <c r="E176" s="37"/>
      <c r="F176" s="37"/>
      <c r="G176" s="37"/>
      <c r="H176" s="37"/>
      <c r="I176" s="43"/>
      <c r="J176" s="38">
        <f t="shared" si="4"/>
        <v>0</v>
      </c>
    </row>
    <row r="177" spans="1:10" ht="15.75" thickBot="1">
      <c r="A177" s="57"/>
      <c r="B177" s="36"/>
      <c r="C177" s="37"/>
      <c r="D177" s="37"/>
      <c r="E177" s="37"/>
      <c r="F177" s="37"/>
      <c r="G177" s="37"/>
      <c r="H177" s="37"/>
      <c r="I177" s="43"/>
      <c r="J177" s="38">
        <f t="shared" si="4"/>
        <v>0</v>
      </c>
    </row>
    <row r="178" spans="1:10" ht="15.75" thickBot="1">
      <c r="A178" s="57"/>
      <c r="B178" s="36"/>
      <c r="C178" s="37"/>
      <c r="D178" s="37"/>
      <c r="E178" s="37"/>
      <c r="F178" s="37"/>
      <c r="G178" s="37"/>
      <c r="H178" s="37"/>
      <c r="I178" s="43"/>
      <c r="J178" s="38">
        <f t="shared" si="4"/>
        <v>0</v>
      </c>
    </row>
    <row r="179" spans="1:10" ht="15.75" thickBot="1">
      <c r="A179" s="57"/>
      <c r="B179" s="36"/>
      <c r="C179" s="37"/>
      <c r="D179" s="37"/>
      <c r="E179" s="37"/>
      <c r="F179" s="37"/>
      <c r="G179" s="37"/>
      <c r="H179" s="37"/>
      <c r="I179" s="43"/>
      <c r="J179" s="38">
        <f t="shared" si="4"/>
        <v>0</v>
      </c>
    </row>
    <row r="180" spans="1:10" ht="15.75" thickBot="1">
      <c r="A180" s="57"/>
      <c r="B180" s="36"/>
      <c r="C180" s="37"/>
      <c r="D180" s="37"/>
      <c r="E180" s="37"/>
      <c r="F180" s="37"/>
      <c r="G180" s="37"/>
      <c r="H180" s="37"/>
      <c r="I180" s="43"/>
      <c r="J180" s="38">
        <f t="shared" si="4"/>
        <v>0</v>
      </c>
    </row>
    <row r="181" spans="1:10" ht="15.75" thickBot="1">
      <c r="A181" s="57"/>
      <c r="B181" s="36"/>
      <c r="C181" s="37"/>
      <c r="D181" s="37"/>
      <c r="E181" s="37"/>
      <c r="F181" s="37"/>
      <c r="G181" s="37"/>
      <c r="H181" s="37"/>
      <c r="I181" s="43"/>
      <c r="J181" s="38">
        <f t="shared" si="4"/>
        <v>0</v>
      </c>
    </row>
    <row r="182" spans="1:10" ht="15.75" thickBot="1">
      <c r="A182" s="57"/>
      <c r="B182" s="36"/>
      <c r="C182" s="37"/>
      <c r="D182" s="37"/>
      <c r="E182" s="37"/>
      <c r="F182" s="37"/>
      <c r="G182" s="37"/>
      <c r="H182" s="37"/>
      <c r="I182" s="43"/>
      <c r="J182" s="38">
        <f t="shared" si="4"/>
        <v>0</v>
      </c>
    </row>
    <row r="183" spans="1:10" ht="15.75" thickBot="1">
      <c r="A183" s="57"/>
      <c r="B183" s="36"/>
      <c r="C183" s="37"/>
      <c r="D183" s="37"/>
      <c r="E183" s="37"/>
      <c r="F183" s="37"/>
      <c r="G183" s="37"/>
      <c r="H183" s="37"/>
      <c r="I183" s="43"/>
      <c r="J183" s="38">
        <f t="shared" si="4"/>
        <v>0</v>
      </c>
    </row>
    <row r="184" spans="1:10" ht="15.75" thickBot="1">
      <c r="A184" s="57"/>
      <c r="B184" s="36"/>
      <c r="C184" s="37"/>
      <c r="D184" s="37"/>
      <c r="E184" s="37"/>
      <c r="F184" s="37"/>
      <c r="G184" s="37"/>
      <c r="H184" s="37"/>
      <c r="I184" s="43"/>
      <c r="J184" s="38">
        <f t="shared" si="4"/>
        <v>0</v>
      </c>
    </row>
    <row r="185" spans="1:10" ht="15.75" thickBot="1">
      <c r="A185" s="57"/>
      <c r="B185" s="36"/>
      <c r="C185" s="37"/>
      <c r="D185" s="37"/>
      <c r="E185" s="37"/>
      <c r="F185" s="37"/>
      <c r="G185" s="37"/>
      <c r="H185" s="37"/>
      <c r="I185" s="43"/>
      <c r="J185" s="38">
        <f t="shared" si="4"/>
        <v>0</v>
      </c>
    </row>
    <row r="186" spans="1:10" ht="15.75" thickBot="1">
      <c r="A186" s="57"/>
      <c r="B186" s="36"/>
      <c r="C186" s="37"/>
      <c r="D186" s="37"/>
      <c r="E186" s="37"/>
      <c r="F186" s="37"/>
      <c r="G186" s="37"/>
      <c r="H186" s="37"/>
      <c r="I186" s="43"/>
      <c r="J186" s="38">
        <f t="shared" si="4"/>
        <v>0</v>
      </c>
    </row>
    <row r="187" spans="1:10" ht="15.75" thickBot="1">
      <c r="A187" s="57"/>
      <c r="B187" s="36"/>
      <c r="C187" s="37"/>
      <c r="D187" s="37"/>
      <c r="E187" s="37"/>
      <c r="F187" s="37"/>
      <c r="G187" s="37"/>
      <c r="H187" s="37"/>
      <c r="I187" s="43"/>
      <c r="J187" s="38">
        <f t="shared" si="4"/>
        <v>0</v>
      </c>
    </row>
    <row r="188" spans="1:10" ht="15.75" thickBot="1">
      <c r="A188" s="57"/>
      <c r="B188" s="36"/>
      <c r="C188" s="37"/>
      <c r="D188" s="37"/>
      <c r="E188" s="37"/>
      <c r="F188" s="37"/>
      <c r="G188" s="37"/>
      <c r="H188" s="37"/>
      <c r="I188" s="43"/>
      <c r="J188" s="38">
        <f t="shared" si="4"/>
        <v>0</v>
      </c>
    </row>
    <row r="189" spans="1:10" ht="15.75" thickBot="1">
      <c r="A189" s="57"/>
      <c r="B189" s="36"/>
      <c r="C189" s="37"/>
      <c r="D189" s="37"/>
      <c r="E189" s="37"/>
      <c r="F189" s="37"/>
      <c r="G189" s="37"/>
      <c r="H189" s="37"/>
      <c r="I189" s="43"/>
      <c r="J189" s="38">
        <f t="shared" si="4"/>
        <v>0</v>
      </c>
    </row>
    <row r="190" spans="1:10" ht="15.75" thickBot="1">
      <c r="A190" s="57"/>
      <c r="B190" s="36"/>
      <c r="C190" s="37"/>
      <c r="D190" s="37"/>
      <c r="E190" s="37"/>
      <c r="F190" s="37"/>
      <c r="G190" s="37"/>
      <c r="H190" s="37"/>
      <c r="I190" s="43"/>
      <c r="J190" s="38">
        <f t="shared" si="4"/>
        <v>0</v>
      </c>
    </row>
    <row r="191" spans="1:10" ht="15.75" thickBot="1">
      <c r="A191" s="57"/>
      <c r="B191" s="36"/>
      <c r="C191" s="37"/>
      <c r="D191" s="37"/>
      <c r="E191" s="37"/>
      <c r="F191" s="37"/>
      <c r="G191" s="37"/>
      <c r="H191" s="37"/>
      <c r="I191" s="43"/>
      <c r="J191" s="38">
        <f t="shared" si="4"/>
        <v>0</v>
      </c>
    </row>
    <row r="192" spans="1:10" ht="15.75" thickBot="1">
      <c r="A192" s="57"/>
      <c r="B192" s="36"/>
      <c r="C192" s="37"/>
      <c r="D192" s="37"/>
      <c r="E192" s="37"/>
      <c r="F192" s="37"/>
      <c r="G192" s="37"/>
      <c r="H192" s="37"/>
      <c r="I192" s="43"/>
      <c r="J192" s="38">
        <f t="shared" si="4"/>
        <v>0</v>
      </c>
    </row>
    <row r="193" spans="1:10" ht="15.75" thickBot="1">
      <c r="A193" s="57"/>
      <c r="B193" s="36"/>
      <c r="C193" s="37"/>
      <c r="D193" s="37"/>
      <c r="E193" s="37"/>
      <c r="F193" s="37"/>
      <c r="G193" s="37"/>
      <c r="H193" s="37"/>
      <c r="I193" s="43"/>
      <c r="J193" s="38">
        <f t="shared" si="4"/>
        <v>0</v>
      </c>
    </row>
    <row r="194" spans="1:10" ht="15.75" thickBot="1">
      <c r="A194" s="57"/>
      <c r="B194" s="36"/>
      <c r="C194" s="37"/>
      <c r="D194" s="37"/>
      <c r="E194" s="37"/>
      <c r="F194" s="37"/>
      <c r="G194" s="37"/>
      <c r="H194" s="37"/>
      <c r="I194" s="43"/>
      <c r="J194" s="38">
        <f t="shared" si="4"/>
        <v>0</v>
      </c>
    </row>
    <row r="195" spans="1:10" ht="15.75" thickBot="1">
      <c r="A195" s="57"/>
      <c r="B195" s="36"/>
      <c r="C195" s="37"/>
      <c r="D195" s="37"/>
      <c r="E195" s="37"/>
      <c r="F195" s="37"/>
      <c r="G195" s="37"/>
      <c r="H195" s="37"/>
      <c r="I195" s="43"/>
      <c r="J195" s="38">
        <f t="shared" si="4"/>
        <v>0</v>
      </c>
    </row>
    <row r="196" spans="1:10" ht="15.75" thickBot="1">
      <c r="A196" s="57"/>
      <c r="B196" s="36"/>
      <c r="C196" s="37"/>
      <c r="D196" s="37"/>
      <c r="E196" s="37"/>
      <c r="F196" s="37"/>
      <c r="G196" s="37"/>
      <c r="H196" s="37"/>
      <c r="I196" s="43"/>
      <c r="J196" s="38">
        <f t="shared" si="4"/>
        <v>0</v>
      </c>
    </row>
    <row r="197" spans="1:10" ht="15.75" thickBot="1">
      <c r="A197" s="57"/>
      <c r="B197" s="36"/>
      <c r="C197" s="37"/>
      <c r="D197" s="37"/>
      <c r="E197" s="37"/>
      <c r="F197" s="37"/>
      <c r="G197" s="37"/>
      <c r="H197" s="37"/>
      <c r="I197" s="43"/>
      <c r="J197" s="38">
        <f t="shared" si="4"/>
        <v>0</v>
      </c>
    </row>
    <row r="198" spans="1:10" ht="15.75" thickBot="1">
      <c r="A198" s="57"/>
      <c r="B198" s="36"/>
      <c r="C198" s="37"/>
      <c r="D198" s="37"/>
      <c r="E198" s="37"/>
      <c r="F198" s="37"/>
      <c r="G198" s="37"/>
      <c r="H198" s="37"/>
      <c r="I198" s="43"/>
      <c r="J198" s="38">
        <f t="shared" si="4"/>
        <v>0</v>
      </c>
    </row>
    <row r="199" spans="1:10" ht="15.75" thickBot="1">
      <c r="A199" s="57"/>
      <c r="B199" s="36"/>
      <c r="C199" s="37"/>
      <c r="D199" s="37"/>
      <c r="E199" s="37"/>
      <c r="F199" s="37"/>
      <c r="G199" s="37"/>
      <c r="H199" s="37"/>
      <c r="I199" s="43"/>
      <c r="J199" s="38">
        <f t="shared" si="4"/>
        <v>0</v>
      </c>
    </row>
    <row r="200" spans="1:10" ht="15.75" thickBot="1">
      <c r="A200" s="57"/>
      <c r="B200" s="36"/>
      <c r="C200" s="37"/>
      <c r="D200" s="37"/>
      <c r="E200" s="37"/>
      <c r="F200" s="37"/>
      <c r="G200" s="37"/>
      <c r="H200" s="37"/>
      <c r="I200" s="43"/>
      <c r="J200" s="38">
        <f t="shared" si="4"/>
        <v>0</v>
      </c>
    </row>
    <row r="201" spans="1:10" ht="15.75" thickBot="1">
      <c r="A201" s="57"/>
      <c r="B201" s="36"/>
      <c r="C201" s="37"/>
      <c r="D201" s="37"/>
      <c r="E201" s="37"/>
      <c r="F201" s="37"/>
      <c r="G201" s="37"/>
      <c r="H201" s="37"/>
      <c r="I201" s="43"/>
      <c r="J201" s="38">
        <f t="shared" si="4"/>
        <v>0</v>
      </c>
    </row>
    <row r="202" spans="1:10" ht="15.75" thickBot="1">
      <c r="A202" s="57"/>
      <c r="B202" s="36"/>
      <c r="C202" s="37"/>
      <c r="D202" s="37"/>
      <c r="E202" s="37"/>
      <c r="F202" s="37"/>
      <c r="G202" s="37"/>
      <c r="H202" s="37"/>
      <c r="I202" s="43"/>
      <c r="J202" s="38">
        <f t="shared" si="4"/>
        <v>0</v>
      </c>
    </row>
    <row r="203" spans="1:10" ht="15.75" thickBot="1">
      <c r="A203" s="57"/>
      <c r="B203" s="36"/>
      <c r="C203" s="37"/>
      <c r="D203" s="37"/>
      <c r="E203" s="37"/>
      <c r="F203" s="37"/>
      <c r="G203" s="37"/>
      <c r="H203" s="37"/>
      <c r="I203" s="43"/>
      <c r="J203" s="38">
        <f t="shared" si="4"/>
        <v>0</v>
      </c>
    </row>
    <row r="204" spans="1:10" ht="15.75" thickBot="1">
      <c r="A204" s="57"/>
      <c r="B204" s="36"/>
      <c r="C204" s="37"/>
      <c r="D204" s="37"/>
      <c r="E204" s="37"/>
      <c r="F204" s="37"/>
      <c r="G204" s="37"/>
      <c r="H204" s="37"/>
      <c r="I204" s="43"/>
      <c r="J204" s="38">
        <f t="shared" si="4"/>
        <v>0</v>
      </c>
    </row>
    <row r="205" spans="1:10" ht="15.75" thickBot="1">
      <c r="A205" s="57"/>
      <c r="B205" s="36"/>
      <c r="C205" s="37"/>
      <c r="D205" s="37"/>
      <c r="E205" s="37"/>
      <c r="F205" s="37"/>
      <c r="G205" s="37"/>
      <c r="H205" s="37"/>
      <c r="I205" s="43"/>
      <c r="J205" s="38">
        <f t="shared" si="4"/>
        <v>0</v>
      </c>
    </row>
    <row r="206" spans="1:10" ht="15.75" thickBot="1">
      <c r="A206" s="57"/>
      <c r="B206" s="36"/>
      <c r="C206" s="37"/>
      <c r="D206" s="37"/>
      <c r="E206" s="37"/>
      <c r="F206" s="37"/>
      <c r="G206" s="37"/>
      <c r="H206" s="37"/>
      <c r="I206" s="43"/>
      <c r="J206" s="38">
        <f t="shared" si="4"/>
        <v>0</v>
      </c>
    </row>
    <row r="207" spans="1:10" ht="15.75" thickBot="1">
      <c r="A207" s="57"/>
      <c r="B207" s="36"/>
      <c r="C207" s="37"/>
      <c r="D207" s="37"/>
      <c r="E207" s="37"/>
      <c r="F207" s="37"/>
      <c r="G207" s="37"/>
      <c r="H207" s="37"/>
      <c r="I207" s="43"/>
      <c r="J207" s="38">
        <f t="shared" si="4"/>
        <v>0</v>
      </c>
    </row>
    <row r="208" spans="1:10" ht="15.75" thickBot="1">
      <c r="A208" s="57"/>
      <c r="B208" s="36"/>
      <c r="C208" s="37"/>
      <c r="D208" s="37"/>
      <c r="E208" s="37"/>
      <c r="F208" s="37"/>
      <c r="G208" s="37"/>
      <c r="H208" s="37"/>
      <c r="I208" s="43"/>
      <c r="J208" s="38">
        <f t="shared" si="4"/>
        <v>0</v>
      </c>
    </row>
    <row r="209" spans="1:10" ht="15.75" thickBot="1">
      <c r="A209" s="57"/>
      <c r="B209" s="36"/>
      <c r="C209" s="37"/>
      <c r="D209" s="37"/>
      <c r="E209" s="37"/>
      <c r="F209" s="37"/>
      <c r="G209" s="37"/>
      <c r="H209" s="37"/>
      <c r="I209" s="43"/>
      <c r="J209" s="38">
        <f t="shared" si="4"/>
        <v>0</v>
      </c>
    </row>
    <row r="210" spans="1:10" ht="15.75" thickBot="1">
      <c r="A210" s="57"/>
      <c r="B210" s="36"/>
      <c r="C210" s="37"/>
      <c r="D210" s="37"/>
      <c r="E210" s="37"/>
      <c r="F210" s="37"/>
      <c r="G210" s="37"/>
      <c r="H210" s="37"/>
      <c r="I210" s="43"/>
      <c r="J210" s="38">
        <f t="shared" si="4"/>
        <v>0</v>
      </c>
    </row>
    <row r="211" spans="1:10" ht="15.75" thickBot="1">
      <c r="A211" s="57"/>
      <c r="B211" s="36"/>
      <c r="C211" s="37"/>
      <c r="D211" s="37"/>
      <c r="E211" s="37"/>
      <c r="F211" s="37"/>
      <c r="G211" s="37"/>
      <c r="H211" s="37"/>
      <c r="I211" s="43"/>
      <c r="J211" s="38">
        <f t="shared" si="4"/>
        <v>0</v>
      </c>
    </row>
    <row r="212" spans="1:10" ht="15.75" thickBot="1">
      <c r="A212" s="57"/>
      <c r="B212" s="36"/>
      <c r="C212" s="37"/>
      <c r="D212" s="37"/>
      <c r="E212" s="37"/>
      <c r="F212" s="37"/>
      <c r="G212" s="37"/>
      <c r="H212" s="37"/>
      <c r="I212" s="43"/>
      <c r="J212" s="38">
        <f t="shared" si="4"/>
        <v>0</v>
      </c>
    </row>
    <row r="213" spans="1:10" ht="15.75" thickBot="1">
      <c r="A213" s="57"/>
      <c r="B213" s="36"/>
      <c r="C213" s="37"/>
      <c r="D213" s="37"/>
      <c r="E213" s="37"/>
      <c r="F213" s="37"/>
      <c r="G213" s="37"/>
      <c r="H213" s="37"/>
      <c r="I213" s="43"/>
      <c r="J213" s="38">
        <f t="shared" si="4"/>
        <v>0</v>
      </c>
    </row>
    <row r="214" spans="1:10" ht="15.75" thickBot="1">
      <c r="A214" s="57"/>
      <c r="B214" s="36"/>
      <c r="C214" s="37"/>
      <c r="D214" s="37"/>
      <c r="E214" s="37"/>
      <c r="F214" s="37"/>
      <c r="G214" s="37"/>
      <c r="H214" s="37"/>
      <c r="I214" s="43"/>
      <c r="J214" s="38">
        <f t="shared" si="4"/>
        <v>0</v>
      </c>
    </row>
    <row r="215" spans="1:10" ht="15.75" thickBot="1">
      <c r="A215" s="57"/>
      <c r="B215" s="36"/>
      <c r="C215" s="37"/>
      <c r="D215" s="37"/>
      <c r="E215" s="37"/>
      <c r="F215" s="37"/>
      <c r="G215" s="37"/>
      <c r="H215" s="37"/>
      <c r="I215" s="43"/>
      <c r="J215" s="38">
        <f t="shared" si="4"/>
        <v>0</v>
      </c>
    </row>
    <row r="216" spans="1:10" ht="15.75" thickBot="1">
      <c r="A216" s="57"/>
      <c r="B216" s="36"/>
      <c r="C216" s="37"/>
      <c r="D216" s="37"/>
      <c r="E216" s="37"/>
      <c r="F216" s="37"/>
      <c r="G216" s="37"/>
      <c r="H216" s="37"/>
      <c r="I216" s="43"/>
      <c r="J216" s="38">
        <f t="shared" si="4"/>
        <v>0</v>
      </c>
    </row>
    <row r="217" spans="1:10" ht="15.75" thickBot="1">
      <c r="A217" s="57"/>
      <c r="B217" s="36"/>
      <c r="C217" s="37"/>
      <c r="D217" s="37"/>
      <c r="E217" s="37"/>
      <c r="F217" s="37"/>
      <c r="G217" s="37"/>
      <c r="H217" s="37"/>
      <c r="I217" s="43"/>
      <c r="J217" s="38">
        <f t="shared" si="4"/>
        <v>0</v>
      </c>
    </row>
    <row r="218" spans="1:10" ht="15.75" thickBot="1">
      <c r="A218" s="57"/>
      <c r="B218" s="36"/>
      <c r="C218" s="37"/>
      <c r="D218" s="37"/>
      <c r="E218" s="37"/>
      <c r="F218" s="37"/>
      <c r="G218" s="37"/>
      <c r="H218" s="37"/>
      <c r="I218" s="43"/>
      <c r="J218" s="38">
        <f t="shared" si="4"/>
        <v>0</v>
      </c>
    </row>
    <row r="219" spans="1:10" ht="15.75" thickBot="1">
      <c r="A219" s="57"/>
      <c r="B219" s="36"/>
      <c r="C219" s="37"/>
      <c r="D219" s="37"/>
      <c r="E219" s="37"/>
      <c r="F219" s="37"/>
      <c r="G219" s="37"/>
      <c r="H219" s="37"/>
      <c r="I219" s="43"/>
      <c r="J219" s="38">
        <f t="shared" ref="J219:J222" si="5">SUM(C219:I219)</f>
        <v>0</v>
      </c>
    </row>
    <row r="220" spans="1:10" ht="15.75" thickBot="1">
      <c r="A220" s="57"/>
      <c r="B220" s="36"/>
      <c r="C220" s="37"/>
      <c r="D220" s="37"/>
      <c r="E220" s="37"/>
      <c r="F220" s="37"/>
      <c r="G220" s="37"/>
      <c r="H220" s="37"/>
      <c r="I220" s="43"/>
      <c r="J220" s="38">
        <f t="shared" si="5"/>
        <v>0</v>
      </c>
    </row>
    <row r="221" spans="1:10" ht="15.75" thickBot="1">
      <c r="A221" s="57"/>
      <c r="B221" s="36"/>
      <c r="C221" s="37"/>
      <c r="D221" s="37"/>
      <c r="E221" s="37"/>
      <c r="F221" s="37"/>
      <c r="G221" s="37"/>
      <c r="H221" s="37"/>
      <c r="I221" s="43"/>
      <c r="J221" s="38">
        <f t="shared" si="5"/>
        <v>0</v>
      </c>
    </row>
    <row r="222" spans="1:10">
      <c r="A222" s="60" t="s">
        <v>30</v>
      </c>
      <c r="B222" s="61"/>
      <c r="C222" s="58"/>
      <c r="D222" s="58"/>
      <c r="E222" s="58"/>
      <c r="F222" s="58"/>
      <c r="G222" s="58"/>
      <c r="H222" s="58"/>
      <c r="I222" s="147"/>
      <c r="J222" s="150">
        <f t="shared" si="5"/>
        <v>0</v>
      </c>
    </row>
    <row r="223" spans="1:10" ht="15.75" thickBot="1"/>
    <row r="224" spans="1:10" ht="15.75" thickBot="1">
      <c r="A224" s="66" t="s">
        <v>41</v>
      </c>
      <c r="B224" s="67"/>
      <c r="C224" s="67"/>
      <c r="D224" s="67"/>
      <c r="E224" s="67"/>
      <c r="F224" s="67"/>
      <c r="G224" s="68"/>
      <c r="H224" s="69"/>
    </row>
    <row r="225" spans="1:8" ht="15.75" thickBot="1">
      <c r="A225" s="24" t="s">
        <v>23</v>
      </c>
      <c r="B225" s="25"/>
      <c r="C225" s="25"/>
      <c r="D225" s="25"/>
      <c r="E225" s="25"/>
      <c r="F225" s="25"/>
      <c r="G225" s="25"/>
      <c r="H225" s="28"/>
    </row>
    <row r="226" spans="1:8" ht="15.75" thickBot="1">
      <c r="A226" s="212"/>
      <c r="B226" s="213"/>
      <c r="C226" s="206" t="s">
        <v>42</v>
      </c>
      <c r="D226" s="207"/>
      <c r="E226" s="207"/>
      <c r="F226" s="207"/>
      <c r="G226" s="214"/>
      <c r="H226" s="215" t="s">
        <v>29</v>
      </c>
    </row>
    <row r="227" spans="1:8" ht="23.25" thickBot="1">
      <c r="A227" s="70" t="s">
        <v>18</v>
      </c>
      <c r="B227" s="71" t="s">
        <v>24</v>
      </c>
      <c r="C227" s="31" t="s">
        <v>43</v>
      </c>
      <c r="D227" s="31" t="s">
        <v>44</v>
      </c>
      <c r="E227" s="31" t="s">
        <v>45</v>
      </c>
      <c r="F227" s="31" t="s">
        <v>46</v>
      </c>
      <c r="G227" s="31" t="s">
        <v>47</v>
      </c>
      <c r="H227" s="216"/>
    </row>
    <row r="228" spans="1:8" ht="15.75" thickBot="1">
      <c r="A228" s="89" t="s">
        <v>75</v>
      </c>
      <c r="B228" s="36"/>
      <c r="C228" s="37"/>
      <c r="D228" s="37"/>
      <c r="E228" s="37"/>
      <c r="F228" s="37"/>
      <c r="G228" s="37">
        <v>3</v>
      </c>
      <c r="H228" s="72"/>
    </row>
    <row r="229" spans="1:8" ht="15.75" thickBot="1">
      <c r="A229" s="89" t="s">
        <v>76</v>
      </c>
      <c r="B229" s="36"/>
      <c r="C229" s="37"/>
      <c r="D229" s="37"/>
      <c r="E229" s="37"/>
      <c r="F229" s="37"/>
      <c r="G229" s="37">
        <v>4</v>
      </c>
      <c r="H229" s="72"/>
    </row>
    <row r="230" spans="1:8" ht="15.75" thickBot="1">
      <c r="A230" s="89" t="s">
        <v>77</v>
      </c>
      <c r="B230" s="36"/>
      <c r="C230" s="37"/>
      <c r="D230" s="37"/>
      <c r="E230" s="37"/>
      <c r="F230" s="37"/>
      <c r="G230" s="37">
        <v>5</v>
      </c>
      <c r="H230" s="72"/>
    </row>
    <row r="231" spans="1:8" ht="15.75" thickBot="1">
      <c r="A231" s="89" t="s">
        <v>78</v>
      </c>
      <c r="B231" s="36"/>
      <c r="C231" s="37"/>
      <c r="D231" s="37"/>
      <c r="E231" s="37"/>
      <c r="F231" s="37"/>
      <c r="G231" s="37">
        <v>6</v>
      </c>
      <c r="H231" s="72"/>
    </row>
    <row r="232" spans="1:8" ht="15.75" thickBot="1">
      <c r="A232" s="89" t="s">
        <v>79</v>
      </c>
      <c r="B232" s="36"/>
      <c r="C232" s="37"/>
      <c r="D232" s="37"/>
      <c r="E232" s="37"/>
      <c r="F232" s="37"/>
      <c r="G232" s="37">
        <v>8</v>
      </c>
      <c r="H232" s="72"/>
    </row>
    <row r="233" spans="1:8" ht="15.75" thickBot="1">
      <c r="A233" s="89" t="s">
        <v>80</v>
      </c>
      <c r="B233" s="36"/>
      <c r="C233" s="37"/>
      <c r="D233" s="37"/>
      <c r="E233" s="37"/>
      <c r="F233" s="37"/>
      <c r="G233" s="37">
        <v>4</v>
      </c>
      <c r="H233" s="72"/>
    </row>
    <row r="234" spans="1:8" ht="15.75" thickBot="1">
      <c r="A234" s="40"/>
      <c r="B234" s="36"/>
      <c r="C234" s="37"/>
      <c r="D234" s="37"/>
      <c r="E234" s="37"/>
      <c r="F234" s="37"/>
      <c r="G234" s="37"/>
      <c r="H234" s="72"/>
    </row>
    <row r="235" spans="1:8" ht="15.75" thickBot="1">
      <c r="A235" s="40"/>
      <c r="B235" s="36"/>
      <c r="C235" s="37"/>
      <c r="D235" s="37"/>
      <c r="E235" s="37"/>
      <c r="F235" s="37"/>
      <c r="G235" s="37"/>
      <c r="H235" s="72"/>
    </row>
    <row r="236" spans="1:8" ht="15.75" thickBot="1">
      <c r="A236" s="40"/>
      <c r="B236" s="36"/>
      <c r="C236" s="37"/>
      <c r="D236" s="37"/>
      <c r="E236" s="37"/>
      <c r="F236" s="37"/>
      <c r="G236" s="37"/>
      <c r="H236" s="72"/>
    </row>
    <row r="237" spans="1:8" ht="15.75" thickBot="1">
      <c r="A237" s="40"/>
      <c r="B237" s="36"/>
      <c r="C237" s="37"/>
      <c r="D237" s="37"/>
      <c r="E237" s="37"/>
      <c r="F237" s="37"/>
      <c r="G237" s="37"/>
      <c r="H237" s="72"/>
    </row>
    <row r="238" spans="1:8" ht="15.75" thickBot="1">
      <c r="A238" s="40"/>
      <c r="B238" s="36"/>
      <c r="C238" s="37"/>
      <c r="D238" s="37"/>
      <c r="E238" s="37"/>
      <c r="F238" s="37"/>
      <c r="G238" s="37"/>
      <c r="H238" s="72"/>
    </row>
    <row r="239" spans="1:8" ht="15.75" thickBot="1">
      <c r="A239" s="40"/>
      <c r="B239" s="36"/>
      <c r="C239" s="37"/>
      <c r="D239" s="37"/>
      <c r="E239" s="37"/>
      <c r="F239" s="37"/>
      <c r="G239" s="37"/>
      <c r="H239" s="72"/>
    </row>
    <row r="240" spans="1:8" ht="15.75" thickBot="1">
      <c r="A240" s="40"/>
      <c r="B240" s="36"/>
      <c r="C240" s="37"/>
      <c r="D240" s="37"/>
      <c r="E240" s="37"/>
      <c r="F240" s="37"/>
      <c r="G240" s="37"/>
      <c r="H240" s="72"/>
    </row>
    <row r="241" spans="1:8" ht="15.75" thickBot="1">
      <c r="A241" s="40"/>
      <c r="B241" s="36"/>
      <c r="C241" s="37"/>
      <c r="D241" s="37"/>
      <c r="E241" s="37"/>
      <c r="F241" s="37"/>
      <c r="G241" s="37"/>
      <c r="H241" s="72"/>
    </row>
    <row r="242" spans="1:8" ht="15.75" thickBot="1">
      <c r="A242" s="40"/>
      <c r="B242" s="36"/>
      <c r="C242" s="37"/>
      <c r="D242" s="37"/>
      <c r="E242" s="37"/>
      <c r="F242" s="37"/>
      <c r="G242" s="37"/>
      <c r="H242" s="72"/>
    </row>
    <row r="243" spans="1:8" ht="15.75" thickBot="1">
      <c r="A243" s="40"/>
      <c r="B243" s="36"/>
      <c r="C243" s="37"/>
      <c r="D243" s="37"/>
      <c r="E243" s="37"/>
      <c r="F243" s="37"/>
      <c r="G243" s="37"/>
      <c r="H243" s="72"/>
    </row>
    <row r="244" spans="1:8" ht="15.75" thickBot="1">
      <c r="A244" s="40"/>
      <c r="B244" s="36"/>
      <c r="C244" s="37"/>
      <c r="D244" s="37"/>
      <c r="E244" s="37"/>
      <c r="F244" s="37"/>
      <c r="G244" s="37"/>
      <c r="H244" s="72"/>
    </row>
    <row r="245" spans="1:8" ht="15.75" thickBot="1">
      <c r="A245" s="40"/>
      <c r="B245" s="36"/>
      <c r="C245" s="37"/>
      <c r="D245" s="37"/>
      <c r="E245" s="37"/>
      <c r="F245" s="37"/>
      <c r="G245" s="37"/>
      <c r="H245" s="72"/>
    </row>
    <row r="246" spans="1:8" ht="15.75" thickBot="1">
      <c r="A246" s="40"/>
      <c r="B246" s="36"/>
      <c r="C246" s="37"/>
      <c r="D246" s="37"/>
      <c r="E246" s="37"/>
      <c r="F246" s="37"/>
      <c r="G246" s="37"/>
      <c r="H246" s="72"/>
    </row>
    <row r="247" spans="1:8" ht="15.75" thickBot="1">
      <c r="A247" s="40"/>
      <c r="B247" s="36"/>
      <c r="C247" s="37"/>
      <c r="D247" s="37"/>
      <c r="E247" s="37"/>
      <c r="F247" s="37"/>
      <c r="G247" s="37"/>
      <c r="H247" s="72"/>
    </row>
    <row r="248" spans="1:8" ht="15.75" thickBot="1">
      <c r="A248" s="40"/>
      <c r="B248" s="36"/>
      <c r="C248" s="37"/>
      <c r="D248" s="37"/>
      <c r="E248" s="37"/>
      <c r="F248" s="37"/>
      <c r="G248" s="37"/>
      <c r="H248" s="72"/>
    </row>
    <row r="249" spans="1:8" ht="15.75" thickBot="1">
      <c r="A249" s="40"/>
      <c r="B249" s="36"/>
      <c r="C249" s="37"/>
      <c r="D249" s="37"/>
      <c r="E249" s="37"/>
      <c r="F249" s="37"/>
      <c r="G249" s="37"/>
      <c r="H249" s="72"/>
    </row>
    <row r="250" spans="1:8" ht="15.75" thickBot="1">
      <c r="A250" s="40"/>
      <c r="B250" s="36"/>
      <c r="C250" s="37"/>
      <c r="D250" s="37"/>
      <c r="E250" s="37"/>
      <c r="F250" s="37"/>
      <c r="G250" s="37"/>
      <c r="H250" s="72"/>
    </row>
    <row r="251" spans="1:8" ht="15.75" thickBot="1">
      <c r="A251" s="40"/>
      <c r="B251" s="36"/>
      <c r="C251" s="37"/>
      <c r="D251" s="37"/>
      <c r="E251" s="37"/>
      <c r="F251" s="37"/>
      <c r="G251" s="37"/>
      <c r="H251" s="72"/>
    </row>
    <row r="252" spans="1:8" ht="15.75" thickBot="1">
      <c r="A252" s="40"/>
      <c r="B252" s="36"/>
      <c r="C252" s="37"/>
      <c r="D252" s="37"/>
      <c r="E252" s="37"/>
      <c r="F252" s="37"/>
      <c r="G252" s="37"/>
      <c r="H252" s="72"/>
    </row>
    <row r="253" spans="1:8" ht="15.75" thickBot="1">
      <c r="A253" s="40"/>
      <c r="B253" s="36"/>
      <c r="C253" s="37"/>
      <c r="D253" s="37"/>
      <c r="E253" s="37"/>
      <c r="F253" s="37"/>
      <c r="G253" s="37"/>
      <c r="H253" s="72"/>
    </row>
    <row r="254" spans="1:8" ht="15.75" thickBot="1">
      <c r="A254" s="40"/>
      <c r="B254" s="36"/>
      <c r="C254" s="37"/>
      <c r="D254" s="37"/>
      <c r="E254" s="37"/>
      <c r="F254" s="37"/>
      <c r="G254" s="37"/>
      <c r="H254" s="72"/>
    </row>
    <row r="255" spans="1:8" ht="15.75" thickBot="1">
      <c r="A255" s="40"/>
      <c r="B255" s="36"/>
      <c r="C255" s="37"/>
      <c r="D255" s="37"/>
      <c r="E255" s="37"/>
      <c r="F255" s="37"/>
      <c r="G255" s="37"/>
      <c r="H255" s="72"/>
    </row>
    <row r="256" spans="1:8" ht="15.75" thickBot="1">
      <c r="A256" s="40"/>
      <c r="B256" s="36"/>
      <c r="C256" s="37"/>
      <c r="D256" s="37"/>
      <c r="E256" s="37"/>
      <c r="F256" s="37"/>
      <c r="G256" s="37"/>
      <c r="H256" s="72"/>
    </row>
    <row r="257" spans="1:8" ht="15.75" thickBot="1">
      <c r="A257" s="40"/>
      <c r="B257" s="36"/>
      <c r="C257" s="37"/>
      <c r="D257" s="37"/>
      <c r="E257" s="37"/>
      <c r="F257" s="37"/>
      <c r="G257" s="37"/>
      <c r="H257" s="72"/>
    </row>
    <row r="258" spans="1:8" ht="15.75" thickBot="1">
      <c r="A258" s="40"/>
      <c r="B258" s="36"/>
      <c r="C258" s="37"/>
      <c r="D258" s="37"/>
      <c r="E258" s="37"/>
      <c r="F258" s="37"/>
      <c r="G258" s="37"/>
      <c r="H258" s="72"/>
    </row>
    <row r="259" spans="1:8" ht="15.75" thickBot="1">
      <c r="A259" s="40"/>
      <c r="B259" s="36"/>
      <c r="C259" s="37"/>
      <c r="D259" s="37"/>
      <c r="E259" s="37"/>
      <c r="F259" s="37"/>
      <c r="G259" s="37"/>
      <c r="H259" s="72"/>
    </row>
    <row r="260" spans="1:8" ht="15.75" thickBot="1">
      <c r="A260" s="40"/>
      <c r="B260" s="36"/>
      <c r="C260" s="37"/>
      <c r="D260" s="37"/>
      <c r="E260" s="37"/>
      <c r="F260" s="37"/>
      <c r="G260" s="37"/>
      <c r="H260" s="72"/>
    </row>
    <row r="261" spans="1:8" ht="15.75" thickBot="1">
      <c r="A261" s="40"/>
      <c r="B261" s="36"/>
      <c r="C261" s="37"/>
      <c r="D261" s="37"/>
      <c r="E261" s="37"/>
      <c r="F261" s="37"/>
      <c r="G261" s="37"/>
      <c r="H261" s="72"/>
    </row>
    <row r="262" spans="1:8" ht="15.75" thickBot="1">
      <c r="A262" s="40"/>
      <c r="B262" s="36"/>
      <c r="C262" s="37"/>
      <c r="D262" s="37"/>
      <c r="E262" s="37"/>
      <c r="F262" s="37"/>
      <c r="G262" s="37"/>
      <c r="H262" s="72"/>
    </row>
    <row r="263" spans="1:8" ht="15.75" thickBot="1">
      <c r="A263" s="40"/>
      <c r="B263" s="36"/>
      <c r="C263" s="37"/>
      <c r="D263" s="37"/>
      <c r="E263" s="37"/>
      <c r="F263" s="37"/>
      <c r="G263" s="37"/>
      <c r="H263" s="72"/>
    </row>
    <row r="264" spans="1:8" ht="15.75" thickBot="1">
      <c r="A264" s="40"/>
      <c r="B264" s="36"/>
      <c r="C264" s="37"/>
      <c r="D264" s="37"/>
      <c r="E264" s="37"/>
      <c r="F264" s="37"/>
      <c r="G264" s="37"/>
      <c r="H264" s="72"/>
    </row>
    <row r="265" spans="1:8" ht="15.75" thickBot="1">
      <c r="A265" s="40"/>
      <c r="B265" s="36"/>
      <c r="C265" s="37"/>
      <c r="D265" s="37"/>
      <c r="E265" s="37"/>
      <c r="F265" s="37"/>
      <c r="G265" s="37"/>
      <c r="H265" s="72"/>
    </row>
    <row r="266" spans="1:8" ht="15.75" thickBot="1">
      <c r="A266" s="40"/>
      <c r="B266" s="36"/>
      <c r="C266" s="37"/>
      <c r="D266" s="37"/>
      <c r="E266" s="37"/>
      <c r="F266" s="37"/>
      <c r="G266" s="37"/>
      <c r="H266" s="72"/>
    </row>
    <row r="267" spans="1:8" ht="15.75" thickBot="1">
      <c r="A267" s="40"/>
      <c r="B267" s="36"/>
      <c r="C267" s="37"/>
      <c r="D267" s="37"/>
      <c r="E267" s="37"/>
      <c r="F267" s="37"/>
      <c r="G267" s="37"/>
      <c r="H267" s="72"/>
    </row>
    <row r="268" spans="1:8" ht="15.75" thickBot="1">
      <c r="A268" s="40"/>
      <c r="B268" s="36"/>
      <c r="C268" s="37"/>
      <c r="D268" s="37"/>
      <c r="E268" s="37"/>
      <c r="F268" s="37"/>
      <c r="G268" s="37"/>
      <c r="H268" s="72"/>
    </row>
    <row r="269" spans="1:8" ht="15.75" thickBot="1">
      <c r="A269" s="40"/>
      <c r="B269" s="36"/>
      <c r="C269" s="37"/>
      <c r="D269" s="37"/>
      <c r="E269" s="37"/>
      <c r="F269" s="37"/>
      <c r="G269" s="37"/>
      <c r="H269" s="72"/>
    </row>
    <row r="270" spans="1:8" ht="15.75" thickBot="1">
      <c r="A270" s="40"/>
      <c r="B270" s="36"/>
      <c r="C270" s="37"/>
      <c r="D270" s="37"/>
      <c r="E270" s="37"/>
      <c r="F270" s="37"/>
      <c r="G270" s="37"/>
      <c r="H270" s="72"/>
    </row>
    <row r="271" spans="1:8" ht="15.75" thickBot="1">
      <c r="A271" s="40"/>
      <c r="B271" s="36"/>
      <c r="C271" s="37"/>
      <c r="D271" s="37"/>
      <c r="E271" s="37"/>
      <c r="F271" s="37"/>
      <c r="G271" s="37"/>
      <c r="H271" s="72"/>
    </row>
    <row r="272" spans="1:8" ht="15.75" thickBot="1">
      <c r="A272" s="40"/>
      <c r="B272" s="36"/>
      <c r="C272" s="37"/>
      <c r="D272" s="37"/>
      <c r="E272" s="37"/>
      <c r="F272" s="37"/>
      <c r="G272" s="37"/>
      <c r="H272" s="72"/>
    </row>
    <row r="273" spans="1:9" ht="15.75" thickBot="1">
      <c r="A273" s="40"/>
      <c r="B273" s="36"/>
      <c r="C273" s="37"/>
      <c r="D273" s="37"/>
      <c r="E273" s="37"/>
      <c r="F273" s="37"/>
      <c r="G273" s="37"/>
      <c r="H273" s="72"/>
    </row>
    <row r="274" spans="1:9" ht="15.75" thickBot="1">
      <c r="A274" s="40"/>
      <c r="B274" s="36"/>
      <c r="C274" s="37"/>
      <c r="D274" s="37"/>
      <c r="E274" s="37"/>
      <c r="F274" s="37"/>
      <c r="G274" s="37"/>
      <c r="H274" s="72"/>
    </row>
    <row r="275" spans="1:9" ht="15.75" thickBot="1">
      <c r="A275" s="40"/>
      <c r="B275" s="36"/>
      <c r="C275" s="37"/>
      <c r="D275" s="37"/>
      <c r="E275" s="37"/>
      <c r="F275" s="37"/>
      <c r="G275" s="37"/>
      <c r="H275" s="72"/>
    </row>
    <row r="276" spans="1:9" ht="15.75" thickBot="1">
      <c r="A276" s="40"/>
      <c r="B276" s="36"/>
      <c r="C276" s="37"/>
      <c r="D276" s="37"/>
      <c r="E276" s="37"/>
      <c r="F276" s="37"/>
      <c r="G276" s="37"/>
      <c r="H276" s="72"/>
    </row>
    <row r="277" spans="1:9" ht="15.75" thickBot="1">
      <c r="A277" s="40"/>
      <c r="B277" s="36"/>
      <c r="C277" s="37"/>
      <c r="D277" s="37"/>
      <c r="E277" s="37"/>
      <c r="F277" s="37"/>
      <c r="G277" s="37"/>
      <c r="H277" s="72"/>
    </row>
    <row r="278" spans="1:9" ht="15.75" thickBot="1">
      <c r="A278" s="40"/>
      <c r="B278" s="36"/>
      <c r="C278" s="37"/>
      <c r="D278" s="37"/>
      <c r="E278" s="37"/>
      <c r="F278" s="37"/>
      <c r="G278" s="37"/>
      <c r="H278" s="72"/>
    </row>
    <row r="279" spans="1:9" ht="15.75" thickBot="1">
      <c r="A279" s="40"/>
      <c r="B279" s="36"/>
      <c r="C279" s="37"/>
      <c r="D279" s="37"/>
      <c r="E279" s="37"/>
      <c r="F279" s="37"/>
      <c r="G279" s="37"/>
      <c r="H279" s="72"/>
    </row>
    <row r="280" spans="1:9" ht="15.75" thickBot="1">
      <c r="A280" s="40"/>
      <c r="B280" s="36"/>
      <c r="C280" s="37"/>
      <c r="D280" s="37"/>
      <c r="E280" s="37"/>
      <c r="F280" s="37"/>
      <c r="G280" s="37"/>
      <c r="H280" s="72"/>
    </row>
    <row r="281" spans="1:9" ht="15.75" thickBot="1">
      <c r="A281" s="40"/>
      <c r="B281" s="36"/>
      <c r="C281" s="37"/>
      <c r="D281" s="37"/>
      <c r="E281" s="37"/>
      <c r="F281" s="37"/>
      <c r="G281" s="37"/>
      <c r="H281" s="72"/>
    </row>
    <row r="282" spans="1:9" ht="15.75" thickBot="1">
      <c r="A282" s="40"/>
      <c r="B282" s="36"/>
      <c r="C282" s="37"/>
      <c r="D282" s="37"/>
      <c r="E282" s="37"/>
      <c r="F282" s="37"/>
      <c r="G282" s="37"/>
      <c r="H282" s="73"/>
    </row>
    <row r="283" spans="1:9">
      <c r="A283" s="60" t="s">
        <v>30</v>
      </c>
      <c r="B283" s="61"/>
      <c r="C283" s="74"/>
      <c r="D283" s="74"/>
      <c r="E283" s="74"/>
      <c r="F283" s="74"/>
      <c r="G283" s="74"/>
      <c r="H283" s="75"/>
    </row>
    <row r="285" spans="1:9" ht="15.75" thickBot="1"/>
    <row r="286" spans="1:9" ht="15.75" thickBot="1">
      <c r="A286" s="66" t="s">
        <v>48</v>
      </c>
      <c r="B286" s="67"/>
      <c r="C286" s="67"/>
      <c r="D286" s="67"/>
      <c r="E286" s="67"/>
      <c r="F286" s="67"/>
      <c r="G286" s="68"/>
      <c r="H286" s="68"/>
      <c r="I286" s="27"/>
    </row>
    <row r="287" spans="1:9">
      <c r="A287" s="128" t="s">
        <v>23</v>
      </c>
      <c r="B287" s="51"/>
      <c r="C287" s="51"/>
      <c r="D287" s="51"/>
      <c r="E287" s="51"/>
      <c r="F287" s="51"/>
      <c r="G287" s="51"/>
      <c r="H287" s="51"/>
      <c r="I287" s="79"/>
    </row>
    <row r="288" spans="1:9" ht="45.75" thickBot="1">
      <c r="A288" s="129" t="s">
        <v>18</v>
      </c>
      <c r="B288" s="130" t="s">
        <v>8</v>
      </c>
      <c r="C288" s="130" t="s">
        <v>49</v>
      </c>
      <c r="D288" s="130" t="s">
        <v>50</v>
      </c>
      <c r="E288" s="130" t="s">
        <v>51</v>
      </c>
      <c r="F288" s="130" t="s">
        <v>52</v>
      </c>
      <c r="G288" s="130" t="s">
        <v>53</v>
      </c>
      <c r="H288" s="131" t="s">
        <v>54</v>
      </c>
      <c r="I288" s="34"/>
    </row>
    <row r="289" spans="1:9">
      <c r="A289" s="89" t="s">
        <v>75</v>
      </c>
      <c r="B289" s="37"/>
      <c r="C289" s="37"/>
      <c r="D289" s="37"/>
      <c r="E289" s="37"/>
      <c r="F289" s="37"/>
      <c r="G289" s="37"/>
      <c r="H289" s="132"/>
      <c r="I289" s="39"/>
    </row>
    <row r="290" spans="1:9">
      <c r="A290" s="89" t="s">
        <v>76</v>
      </c>
      <c r="B290" s="37"/>
      <c r="C290" s="37"/>
      <c r="D290" s="37"/>
      <c r="E290" s="37"/>
      <c r="F290" s="37"/>
      <c r="G290" s="37"/>
      <c r="H290" s="132"/>
      <c r="I290" s="39"/>
    </row>
    <row r="291" spans="1:9">
      <c r="A291" s="89" t="s">
        <v>77</v>
      </c>
      <c r="B291" s="37"/>
      <c r="C291" s="37"/>
      <c r="D291" s="37"/>
      <c r="E291" s="37"/>
      <c r="F291" s="37"/>
      <c r="G291" s="37"/>
      <c r="H291" s="132"/>
      <c r="I291" s="39"/>
    </row>
    <row r="292" spans="1:9">
      <c r="A292" s="89" t="s">
        <v>78</v>
      </c>
      <c r="B292" s="37"/>
      <c r="C292" s="37"/>
      <c r="D292" s="37"/>
      <c r="E292" s="37"/>
      <c r="F292" s="37"/>
      <c r="G292" s="37"/>
      <c r="H292" s="132"/>
      <c r="I292" s="39"/>
    </row>
    <row r="293" spans="1:9">
      <c r="A293" s="89" t="s">
        <v>79</v>
      </c>
      <c r="B293" s="37"/>
      <c r="C293" s="37"/>
      <c r="D293" s="37"/>
      <c r="E293" s="37"/>
      <c r="F293" s="37"/>
      <c r="G293" s="37"/>
      <c r="H293" s="132"/>
      <c r="I293" s="39"/>
    </row>
    <row r="294" spans="1:9">
      <c r="A294" s="89" t="s">
        <v>80</v>
      </c>
      <c r="B294" s="37"/>
      <c r="C294" s="37"/>
      <c r="D294" s="37"/>
      <c r="E294" s="37"/>
      <c r="F294" s="37"/>
      <c r="G294" s="37"/>
      <c r="H294" s="132"/>
      <c r="I294" s="39"/>
    </row>
    <row r="295" spans="1:9" ht="15.75" thickBot="1">
      <c r="A295" s="133"/>
      <c r="B295" s="37"/>
      <c r="C295" s="37"/>
      <c r="D295" s="37"/>
      <c r="E295" s="37"/>
      <c r="F295" s="37"/>
      <c r="G295" s="37"/>
      <c r="H295" s="132"/>
      <c r="I295" s="39"/>
    </row>
    <row r="296" spans="1:9" ht="15.75" thickBot="1">
      <c r="A296" s="133"/>
      <c r="B296" s="37"/>
      <c r="C296" s="37"/>
      <c r="D296" s="37"/>
      <c r="E296" s="37"/>
      <c r="F296" s="37"/>
      <c r="G296" s="37"/>
      <c r="H296" s="132"/>
      <c r="I296" s="39"/>
    </row>
    <row r="297" spans="1:9" ht="15.75" thickBot="1">
      <c r="A297" s="133"/>
      <c r="B297" s="37"/>
      <c r="C297" s="37"/>
      <c r="D297" s="37"/>
      <c r="E297" s="37"/>
      <c r="F297" s="37"/>
      <c r="G297" s="37"/>
      <c r="H297" s="132"/>
      <c r="I297" s="39"/>
    </row>
    <row r="298" spans="1:9" ht="15.75" thickBot="1">
      <c r="A298" s="133"/>
      <c r="B298" s="37"/>
      <c r="C298" s="37"/>
      <c r="D298" s="37"/>
      <c r="E298" s="37"/>
      <c r="F298" s="37"/>
      <c r="G298" s="37"/>
      <c r="H298" s="132"/>
      <c r="I298" s="39"/>
    </row>
    <row r="299" spans="1:9" ht="15.75" thickBot="1">
      <c r="A299" s="133"/>
      <c r="B299" s="37"/>
      <c r="C299" s="37"/>
      <c r="D299" s="37"/>
      <c r="E299" s="37"/>
      <c r="F299" s="37"/>
      <c r="G299" s="37"/>
      <c r="H299" s="132"/>
      <c r="I299" s="39"/>
    </row>
    <row r="300" spans="1:9" ht="15.75" thickBot="1">
      <c r="A300" s="133"/>
      <c r="B300" s="37"/>
      <c r="C300" s="37"/>
      <c r="D300" s="37"/>
      <c r="E300" s="37"/>
      <c r="F300" s="37"/>
      <c r="G300" s="37"/>
      <c r="H300" s="132"/>
      <c r="I300" s="39"/>
    </row>
    <row r="301" spans="1:9" ht="15.75" thickBot="1">
      <c r="A301" s="133"/>
      <c r="B301" s="37"/>
      <c r="C301" s="37"/>
      <c r="D301" s="37"/>
      <c r="E301" s="37"/>
      <c r="F301" s="37"/>
      <c r="G301" s="37"/>
      <c r="H301" s="132"/>
      <c r="I301" s="39"/>
    </row>
    <row r="302" spans="1:9" ht="15.75" thickBot="1">
      <c r="A302" s="133"/>
      <c r="B302" s="37"/>
      <c r="C302" s="37"/>
      <c r="D302" s="37"/>
      <c r="E302" s="37"/>
      <c r="F302" s="37"/>
      <c r="G302" s="37"/>
      <c r="H302" s="132"/>
      <c r="I302" s="39"/>
    </row>
    <row r="303" spans="1:9" ht="15.75" thickBot="1">
      <c r="A303" s="133"/>
      <c r="B303" s="37"/>
      <c r="C303" s="37"/>
      <c r="D303" s="37"/>
      <c r="E303" s="37"/>
      <c r="F303" s="37"/>
      <c r="G303" s="37"/>
      <c r="H303" s="132"/>
      <c r="I303" s="39"/>
    </row>
    <row r="304" spans="1:9" ht="15.75" thickBot="1">
      <c r="A304" s="133"/>
      <c r="B304" s="37"/>
      <c r="C304" s="37"/>
      <c r="D304" s="37"/>
      <c r="E304" s="37"/>
      <c r="F304" s="37"/>
      <c r="G304" s="37"/>
      <c r="H304" s="132"/>
      <c r="I304" s="39"/>
    </row>
    <row r="305" spans="1:9" ht="15.75" thickBot="1">
      <c r="A305" s="133"/>
      <c r="B305" s="37"/>
      <c r="C305" s="37"/>
      <c r="D305" s="37"/>
      <c r="E305" s="37"/>
      <c r="F305" s="37"/>
      <c r="G305" s="37"/>
      <c r="H305" s="132"/>
      <c r="I305" s="39"/>
    </row>
    <row r="306" spans="1:9" ht="15.75" thickBot="1">
      <c r="A306" s="133"/>
      <c r="B306" s="37"/>
      <c r="C306" s="37"/>
      <c r="D306" s="37"/>
      <c r="E306" s="37"/>
      <c r="F306" s="37"/>
      <c r="G306" s="37"/>
      <c r="H306" s="132"/>
      <c r="I306" s="39"/>
    </row>
    <row r="307" spans="1:9" ht="15.75" thickBot="1">
      <c r="A307" s="133"/>
      <c r="B307" s="37"/>
      <c r="C307" s="37"/>
      <c r="D307" s="37"/>
      <c r="E307" s="37"/>
      <c r="F307" s="37"/>
      <c r="G307" s="37"/>
      <c r="H307" s="132"/>
      <c r="I307" s="39"/>
    </row>
    <row r="308" spans="1:9" ht="15.75" thickBot="1">
      <c r="A308" s="133"/>
      <c r="B308" s="37"/>
      <c r="C308" s="37"/>
      <c r="D308" s="37"/>
      <c r="E308" s="37"/>
      <c r="F308" s="37"/>
      <c r="G308" s="37"/>
      <c r="H308" s="132"/>
      <c r="I308" s="39"/>
    </row>
    <row r="309" spans="1:9" ht="15.75" thickBot="1">
      <c r="A309" s="133"/>
      <c r="B309" s="37"/>
      <c r="C309" s="37"/>
      <c r="D309" s="37"/>
      <c r="E309" s="37"/>
      <c r="F309" s="37"/>
      <c r="G309" s="37"/>
      <c r="H309" s="132"/>
      <c r="I309" s="39"/>
    </row>
    <row r="310" spans="1:9" ht="15.75" thickBot="1">
      <c r="A310" s="133"/>
      <c r="B310" s="37"/>
      <c r="C310" s="37"/>
      <c r="D310" s="37"/>
      <c r="E310" s="37"/>
      <c r="F310" s="37"/>
      <c r="G310" s="37"/>
      <c r="H310" s="132"/>
      <c r="I310" s="39"/>
    </row>
    <row r="311" spans="1:9" ht="15.75" thickBot="1">
      <c r="A311" s="133"/>
      <c r="B311" s="37"/>
      <c r="C311" s="37"/>
      <c r="D311" s="37"/>
      <c r="E311" s="37"/>
      <c r="F311" s="37"/>
      <c r="G311" s="37"/>
      <c r="H311" s="132"/>
      <c r="I311" s="39"/>
    </row>
    <row r="312" spans="1:9" ht="15.75" thickBot="1">
      <c r="A312" s="133"/>
      <c r="B312" s="37"/>
      <c r="C312" s="37"/>
      <c r="D312" s="37"/>
      <c r="E312" s="37"/>
      <c r="F312" s="37"/>
      <c r="G312" s="37"/>
      <c r="H312" s="132"/>
      <c r="I312" s="39"/>
    </row>
    <row r="313" spans="1:9" ht="15.75" thickBot="1">
      <c r="A313" s="133"/>
      <c r="B313" s="37"/>
      <c r="C313" s="37"/>
      <c r="D313" s="37"/>
      <c r="E313" s="37"/>
      <c r="F313" s="37"/>
      <c r="G313" s="37"/>
      <c r="H313" s="132"/>
      <c r="I313" s="39"/>
    </row>
    <row r="314" spans="1:9" ht="15.75" thickBot="1">
      <c r="A314" s="133"/>
      <c r="B314" s="37"/>
      <c r="C314" s="37"/>
      <c r="D314" s="37"/>
      <c r="E314" s="37"/>
      <c r="F314" s="37"/>
      <c r="G314" s="37"/>
      <c r="H314" s="132"/>
      <c r="I314" s="39"/>
    </row>
    <row r="315" spans="1:9" ht="15.75" thickBot="1">
      <c r="A315" s="133"/>
      <c r="B315" s="37"/>
      <c r="C315" s="37"/>
      <c r="D315" s="37"/>
      <c r="E315" s="37"/>
      <c r="F315" s="37"/>
      <c r="G315" s="37"/>
      <c r="H315" s="132"/>
      <c r="I315" s="39"/>
    </row>
    <row r="316" spans="1:9" ht="15.75" thickBot="1">
      <c r="A316" s="133"/>
      <c r="B316" s="37"/>
      <c r="C316" s="37"/>
      <c r="D316" s="37"/>
      <c r="E316" s="37"/>
      <c r="F316" s="37"/>
      <c r="G316" s="37"/>
      <c r="H316" s="132"/>
      <c r="I316" s="39"/>
    </row>
    <row r="317" spans="1:9" ht="15.75" thickBot="1">
      <c r="A317" s="133"/>
      <c r="B317" s="37"/>
      <c r="C317" s="37"/>
      <c r="D317" s="37"/>
      <c r="E317" s="37"/>
      <c r="F317" s="37"/>
      <c r="G317" s="37"/>
      <c r="H317" s="132"/>
      <c r="I317" s="39"/>
    </row>
    <row r="318" spans="1:9" ht="15.75" thickBot="1">
      <c r="A318" s="133"/>
      <c r="B318" s="37"/>
      <c r="C318" s="37"/>
      <c r="D318" s="37"/>
      <c r="E318" s="37"/>
      <c r="F318" s="37"/>
      <c r="G318" s="37"/>
      <c r="H318" s="132"/>
      <c r="I318" s="39"/>
    </row>
    <row r="319" spans="1:9" ht="15.75" thickBot="1">
      <c r="A319" s="133"/>
      <c r="B319" s="37"/>
      <c r="C319" s="37"/>
      <c r="D319" s="37"/>
      <c r="E319" s="37"/>
      <c r="F319" s="37"/>
      <c r="G319" s="37"/>
      <c r="H319" s="132"/>
      <c r="I319" s="39"/>
    </row>
    <row r="320" spans="1:9" ht="15.75" thickBot="1">
      <c r="A320" s="133"/>
      <c r="B320" s="37"/>
      <c r="C320" s="37"/>
      <c r="D320" s="37"/>
      <c r="E320" s="37"/>
      <c r="F320" s="37"/>
      <c r="G320" s="37"/>
      <c r="H320" s="132"/>
      <c r="I320" s="39"/>
    </row>
    <row r="321" spans="1:9" ht="15.75" thickBot="1">
      <c r="A321" s="133"/>
      <c r="B321" s="37"/>
      <c r="C321" s="37"/>
      <c r="D321" s="37"/>
      <c r="E321" s="37"/>
      <c r="F321" s="37"/>
      <c r="G321" s="37"/>
      <c r="H321" s="132"/>
      <c r="I321" s="39"/>
    </row>
    <row r="322" spans="1:9" ht="15.75" thickBot="1">
      <c r="A322" s="133"/>
      <c r="B322" s="37"/>
      <c r="C322" s="37"/>
      <c r="D322" s="37"/>
      <c r="E322" s="37"/>
      <c r="F322" s="37"/>
      <c r="G322" s="37"/>
      <c r="H322" s="132"/>
      <c r="I322" s="39"/>
    </row>
    <row r="323" spans="1:9" ht="15.75" thickBot="1">
      <c r="A323" s="133"/>
      <c r="B323" s="37"/>
      <c r="C323" s="37"/>
      <c r="D323" s="37"/>
      <c r="E323" s="37"/>
      <c r="F323" s="37"/>
      <c r="G323" s="37"/>
      <c r="H323" s="132"/>
      <c r="I323" s="39"/>
    </row>
    <row r="324" spans="1:9" ht="15.75" thickBot="1">
      <c r="A324" s="133"/>
      <c r="B324" s="37"/>
      <c r="C324" s="37"/>
      <c r="D324" s="37"/>
      <c r="E324" s="37"/>
      <c r="F324" s="37"/>
      <c r="G324" s="37"/>
      <c r="H324" s="132"/>
      <c r="I324" s="39"/>
    </row>
    <row r="325" spans="1:9" ht="15.75" thickBot="1">
      <c r="A325" s="133"/>
      <c r="B325" s="37"/>
      <c r="C325" s="37"/>
      <c r="D325" s="37"/>
      <c r="E325" s="37"/>
      <c r="F325" s="37"/>
      <c r="G325" s="37"/>
      <c r="H325" s="132"/>
      <c r="I325" s="39"/>
    </row>
    <row r="326" spans="1:9" ht="15.75" thickBot="1">
      <c r="A326" s="133"/>
      <c r="B326" s="37"/>
      <c r="C326" s="37"/>
      <c r="D326" s="37"/>
      <c r="E326" s="37"/>
      <c r="F326" s="37"/>
      <c r="G326" s="37"/>
      <c r="H326" s="132"/>
      <c r="I326" s="39"/>
    </row>
    <row r="327" spans="1:9" ht="15.75" thickBot="1">
      <c r="A327" s="133"/>
      <c r="B327" s="37"/>
      <c r="C327" s="37"/>
      <c r="D327" s="37"/>
      <c r="E327" s="37"/>
      <c r="F327" s="37"/>
      <c r="G327" s="37"/>
      <c r="H327" s="132"/>
      <c r="I327" s="39"/>
    </row>
    <row r="328" spans="1:9" ht="15.75" thickBot="1">
      <c r="A328" s="133"/>
      <c r="B328" s="37"/>
      <c r="C328" s="37"/>
      <c r="D328" s="37"/>
      <c r="E328" s="37"/>
      <c r="F328" s="37"/>
      <c r="G328" s="37"/>
      <c r="H328" s="132"/>
      <c r="I328" s="39"/>
    </row>
    <row r="329" spans="1:9" ht="15.75" thickBot="1">
      <c r="A329" s="133"/>
      <c r="B329" s="37"/>
      <c r="C329" s="37"/>
      <c r="D329" s="37"/>
      <c r="E329" s="37"/>
      <c r="F329" s="37"/>
      <c r="G329" s="37"/>
      <c r="H329" s="132"/>
      <c r="I329" s="39"/>
    </row>
    <row r="330" spans="1:9" ht="15.75" thickBot="1">
      <c r="A330" s="133"/>
      <c r="B330" s="37"/>
      <c r="C330" s="37"/>
      <c r="D330" s="37"/>
      <c r="E330" s="37"/>
      <c r="F330" s="37"/>
      <c r="G330" s="37"/>
      <c r="H330" s="132"/>
      <c r="I330" s="39"/>
    </row>
    <row r="331" spans="1:9" ht="15.75" thickBot="1">
      <c r="A331" s="133"/>
      <c r="B331" s="37"/>
      <c r="C331" s="37"/>
      <c r="D331" s="37"/>
      <c r="E331" s="37"/>
      <c r="F331" s="37"/>
      <c r="G331" s="37"/>
      <c r="H331" s="132"/>
      <c r="I331" s="39"/>
    </row>
    <row r="332" spans="1:9" ht="15.75" thickBot="1">
      <c r="A332" s="133"/>
      <c r="B332" s="37"/>
      <c r="C332" s="37"/>
      <c r="D332" s="37"/>
      <c r="E332" s="37"/>
      <c r="F332" s="37"/>
      <c r="G332" s="37"/>
      <c r="H332" s="132"/>
      <c r="I332" s="39"/>
    </row>
    <row r="333" spans="1:9" ht="15.75" thickBot="1">
      <c r="A333" s="133"/>
      <c r="B333" s="37"/>
      <c r="C333" s="37"/>
      <c r="D333" s="37"/>
      <c r="E333" s="37"/>
      <c r="F333" s="37"/>
      <c r="G333" s="37"/>
      <c r="H333" s="132"/>
      <c r="I333" s="39"/>
    </row>
    <row r="334" spans="1:9" ht="15.75" thickBot="1">
      <c r="A334" s="133"/>
      <c r="B334" s="37"/>
      <c r="C334" s="37"/>
      <c r="D334" s="37"/>
      <c r="E334" s="37"/>
      <c r="F334" s="37"/>
      <c r="G334" s="37"/>
      <c r="H334" s="132"/>
      <c r="I334" s="39"/>
    </row>
    <row r="335" spans="1:9" ht="15.75" thickBot="1">
      <c r="A335" s="133"/>
      <c r="B335" s="37"/>
      <c r="C335" s="37"/>
      <c r="D335" s="37"/>
      <c r="E335" s="37"/>
      <c r="F335" s="37"/>
      <c r="G335" s="37"/>
      <c r="H335" s="132"/>
      <c r="I335" s="39"/>
    </row>
    <row r="336" spans="1:9" ht="15.75" thickBot="1">
      <c r="A336" s="133"/>
      <c r="B336" s="37"/>
      <c r="C336" s="37"/>
      <c r="D336" s="37"/>
      <c r="E336" s="37"/>
      <c r="F336" s="37"/>
      <c r="G336" s="37"/>
      <c r="H336" s="132"/>
      <c r="I336" s="39"/>
    </row>
    <row r="337" spans="1:10" ht="15.75" thickBot="1">
      <c r="A337" s="133"/>
      <c r="B337" s="37"/>
      <c r="C337" s="37"/>
      <c r="D337" s="37"/>
      <c r="E337" s="37"/>
      <c r="F337" s="37"/>
      <c r="G337" s="37"/>
      <c r="H337" s="132"/>
      <c r="I337" s="39"/>
    </row>
    <row r="338" spans="1:10" ht="15.75" thickBot="1">
      <c r="A338" s="133"/>
      <c r="B338" s="37"/>
      <c r="C338" s="37"/>
      <c r="D338" s="37"/>
      <c r="E338" s="37"/>
      <c r="F338" s="37"/>
      <c r="G338" s="37"/>
      <c r="H338" s="132"/>
      <c r="I338" s="39"/>
    </row>
    <row r="339" spans="1:10" ht="15.75" thickBot="1">
      <c r="A339" s="133"/>
      <c r="B339" s="37"/>
      <c r="C339" s="37"/>
      <c r="D339" s="37"/>
      <c r="E339" s="37"/>
      <c r="F339" s="37"/>
      <c r="G339" s="37"/>
      <c r="H339" s="132"/>
      <c r="I339" s="39"/>
    </row>
    <row r="340" spans="1:10" ht="15.75" thickBot="1">
      <c r="A340" s="133"/>
      <c r="B340" s="37"/>
      <c r="C340" s="37"/>
      <c r="D340" s="37"/>
      <c r="E340" s="37"/>
      <c r="F340" s="37"/>
      <c r="G340" s="37"/>
      <c r="H340" s="132"/>
      <c r="I340" s="39"/>
    </row>
    <row r="341" spans="1:10" ht="15.75" thickBot="1">
      <c r="A341" s="133"/>
      <c r="B341" s="37"/>
      <c r="C341" s="37"/>
      <c r="D341" s="37"/>
      <c r="E341" s="37"/>
      <c r="F341" s="37"/>
      <c r="G341" s="37"/>
      <c r="H341" s="132"/>
      <c r="I341" s="39"/>
    </row>
    <row r="342" spans="1:10" ht="15.75" thickBot="1">
      <c r="A342" s="133"/>
      <c r="B342" s="37"/>
      <c r="C342" s="37"/>
      <c r="D342" s="37"/>
      <c r="E342" s="37"/>
      <c r="F342" s="37"/>
      <c r="G342" s="37"/>
      <c r="H342" s="132"/>
      <c r="I342" s="39"/>
    </row>
    <row r="343" spans="1:10">
      <c r="A343" s="134" t="s">
        <v>30</v>
      </c>
      <c r="B343" s="49"/>
      <c r="C343" s="76"/>
      <c r="D343" s="76"/>
      <c r="E343" s="76"/>
      <c r="F343" s="76"/>
      <c r="G343" s="76"/>
      <c r="H343" s="135"/>
      <c r="I343" s="39"/>
    </row>
    <row r="344" spans="1:10" ht="15.75" thickBot="1">
      <c r="A344" s="136"/>
      <c r="B344" s="77"/>
      <c r="C344" s="47"/>
      <c r="D344" s="47"/>
      <c r="E344" s="47"/>
      <c r="F344" s="47"/>
      <c r="G344" s="47"/>
      <c r="H344" s="137"/>
      <c r="I344" s="79"/>
    </row>
    <row r="345" spans="1:10" ht="15.75" thickBot="1">
      <c r="A345" s="138" t="s">
        <v>55</v>
      </c>
      <c r="B345" s="67"/>
      <c r="C345" s="67"/>
      <c r="D345" s="67"/>
      <c r="E345" s="67"/>
      <c r="F345" s="67"/>
      <c r="G345" s="68"/>
      <c r="H345" s="139"/>
      <c r="I345" s="27"/>
      <c r="J345" s="79"/>
    </row>
    <row r="346" spans="1:10" ht="15.75" thickBot="1">
      <c r="A346" s="140" t="s">
        <v>23</v>
      </c>
      <c r="B346" s="25"/>
      <c r="C346" s="25"/>
      <c r="D346" s="25"/>
      <c r="E346" s="25"/>
      <c r="F346" s="25"/>
      <c r="G346" s="25"/>
      <c r="H346" s="141"/>
      <c r="I346" s="79"/>
      <c r="J346" s="80"/>
    </row>
    <row r="347" spans="1:10" ht="45.75" thickBot="1">
      <c r="A347" s="142" t="s">
        <v>18</v>
      </c>
      <c r="B347" s="31" t="s">
        <v>8</v>
      </c>
      <c r="C347" s="31" t="s">
        <v>49</v>
      </c>
      <c r="D347" s="31" t="s">
        <v>50</v>
      </c>
      <c r="E347" s="31" t="s">
        <v>51</v>
      </c>
      <c r="F347" s="31" t="s">
        <v>52</v>
      </c>
      <c r="G347" s="31" t="s">
        <v>53</v>
      </c>
      <c r="H347" s="54" t="s">
        <v>54</v>
      </c>
      <c r="I347" s="34"/>
      <c r="J347" s="81"/>
    </row>
    <row r="348" spans="1:10">
      <c r="A348" s="89" t="s">
        <v>75</v>
      </c>
      <c r="B348" s="37"/>
      <c r="C348" s="37"/>
      <c r="D348" s="37"/>
      <c r="E348" s="37"/>
      <c r="F348" s="37"/>
      <c r="G348" s="37"/>
      <c r="H348" s="132"/>
      <c r="I348" s="39"/>
      <c r="J348" s="81"/>
    </row>
    <row r="349" spans="1:10">
      <c r="A349" s="89" t="s">
        <v>76</v>
      </c>
      <c r="B349" s="37"/>
      <c r="C349" s="37"/>
      <c r="D349" s="37"/>
      <c r="E349" s="37"/>
      <c r="F349" s="37"/>
      <c r="G349" s="37"/>
      <c r="H349" s="132"/>
      <c r="I349" s="39"/>
      <c r="J349" s="81"/>
    </row>
    <row r="350" spans="1:10">
      <c r="A350" s="89" t="s">
        <v>77</v>
      </c>
      <c r="B350" s="37"/>
      <c r="C350" s="37"/>
      <c r="D350" s="37"/>
      <c r="E350" s="37"/>
      <c r="F350" s="37"/>
      <c r="G350" s="37"/>
      <c r="H350" s="132"/>
      <c r="I350" s="39"/>
      <c r="J350" s="47"/>
    </row>
    <row r="351" spans="1:10">
      <c r="A351" s="89" t="s">
        <v>78</v>
      </c>
      <c r="B351" s="37"/>
      <c r="C351" s="37"/>
      <c r="D351" s="37"/>
      <c r="E351" s="37"/>
      <c r="F351" s="37"/>
      <c r="G351" s="37"/>
      <c r="H351" s="132"/>
      <c r="I351" s="39"/>
      <c r="J351" s="47"/>
    </row>
    <row r="352" spans="1:10">
      <c r="A352" s="89" t="s">
        <v>79</v>
      </c>
      <c r="B352" s="37"/>
      <c r="C352" s="37"/>
      <c r="D352" s="37"/>
      <c r="E352" s="37"/>
      <c r="F352" s="37"/>
      <c r="G352" s="37"/>
      <c r="H352" s="132"/>
      <c r="I352" s="39"/>
      <c r="J352" s="47"/>
    </row>
    <row r="353" spans="1:10">
      <c r="A353" s="89" t="s">
        <v>80</v>
      </c>
      <c r="B353" s="37"/>
      <c r="C353" s="37"/>
      <c r="D353" s="37"/>
      <c r="E353" s="37"/>
      <c r="F353" s="37"/>
      <c r="G353" s="37"/>
      <c r="H353" s="132"/>
      <c r="I353" s="39"/>
      <c r="J353" s="47"/>
    </row>
    <row r="354" spans="1:10" ht="15.75" thickBot="1">
      <c r="A354" s="133"/>
      <c r="B354" s="37"/>
      <c r="C354" s="37"/>
      <c r="D354" s="37"/>
      <c r="E354" s="37"/>
      <c r="F354" s="37"/>
      <c r="G354" s="37"/>
      <c r="H354" s="132"/>
      <c r="I354" s="39"/>
      <c r="J354" s="47"/>
    </row>
    <row r="355" spans="1:10" ht="15.75" thickBot="1">
      <c r="A355" s="133"/>
      <c r="B355" s="37"/>
      <c r="C355" s="37"/>
      <c r="D355" s="37"/>
      <c r="E355" s="37"/>
      <c r="F355" s="37"/>
      <c r="G355" s="37"/>
      <c r="H355" s="132"/>
      <c r="I355" s="39"/>
      <c r="J355" s="47"/>
    </row>
    <row r="356" spans="1:10" ht="15.75" thickBot="1">
      <c r="A356" s="133"/>
      <c r="B356" s="37"/>
      <c r="C356" s="37"/>
      <c r="D356" s="37"/>
      <c r="E356" s="37"/>
      <c r="F356" s="37"/>
      <c r="G356" s="37"/>
      <c r="H356" s="132"/>
      <c r="I356" s="39"/>
      <c r="J356" s="47"/>
    </row>
    <row r="357" spans="1:10" ht="15.75" thickBot="1">
      <c r="A357" s="133"/>
      <c r="B357" s="37"/>
      <c r="C357" s="37"/>
      <c r="D357" s="37"/>
      <c r="E357" s="37"/>
      <c r="F357" s="37"/>
      <c r="G357" s="37"/>
      <c r="H357" s="132"/>
      <c r="I357" s="39"/>
      <c r="J357" s="47"/>
    </row>
    <row r="358" spans="1:10" ht="15.75" thickBot="1">
      <c r="A358" s="133"/>
      <c r="B358" s="37"/>
      <c r="C358" s="37"/>
      <c r="D358" s="37"/>
      <c r="E358" s="37"/>
      <c r="F358" s="37"/>
      <c r="G358" s="37"/>
      <c r="H358" s="132"/>
      <c r="I358" s="39"/>
      <c r="J358" s="47"/>
    </row>
    <row r="359" spans="1:10" ht="15.75" thickBot="1">
      <c r="A359" s="133"/>
      <c r="B359" s="37"/>
      <c r="C359" s="37"/>
      <c r="D359" s="37"/>
      <c r="E359" s="37"/>
      <c r="F359" s="37"/>
      <c r="G359" s="37"/>
      <c r="H359" s="132"/>
      <c r="I359" s="39"/>
      <c r="J359" s="47"/>
    </row>
    <row r="360" spans="1:10" ht="15.75" thickBot="1">
      <c r="A360" s="133"/>
      <c r="B360" s="37"/>
      <c r="C360" s="37"/>
      <c r="D360" s="37"/>
      <c r="E360" s="37"/>
      <c r="F360" s="37"/>
      <c r="G360" s="37"/>
      <c r="H360" s="132"/>
      <c r="I360" s="39"/>
      <c r="J360" s="47"/>
    </row>
    <row r="361" spans="1:10" ht="15.75" thickBot="1">
      <c r="A361" s="133"/>
      <c r="B361" s="37"/>
      <c r="C361" s="37"/>
      <c r="D361" s="37"/>
      <c r="E361" s="37"/>
      <c r="F361" s="37"/>
      <c r="G361" s="37"/>
      <c r="H361" s="132"/>
      <c r="I361" s="39"/>
      <c r="J361" s="47"/>
    </row>
    <row r="362" spans="1:10" ht="15.75" thickBot="1">
      <c r="A362" s="133"/>
      <c r="B362" s="37"/>
      <c r="C362" s="37"/>
      <c r="D362" s="37"/>
      <c r="E362" s="37"/>
      <c r="F362" s="37"/>
      <c r="G362" s="37"/>
      <c r="H362" s="132"/>
      <c r="I362" s="39"/>
      <c r="J362" s="47"/>
    </row>
    <row r="363" spans="1:10" ht="15.75" thickBot="1">
      <c r="A363" s="133"/>
      <c r="B363" s="37"/>
      <c r="C363" s="37"/>
      <c r="D363" s="37"/>
      <c r="E363" s="37"/>
      <c r="F363" s="37"/>
      <c r="G363" s="37"/>
      <c r="H363" s="132"/>
      <c r="I363" s="39"/>
      <c r="J363" s="47"/>
    </row>
    <row r="364" spans="1:10" ht="15.75" thickBot="1">
      <c r="A364" s="133"/>
      <c r="B364" s="37"/>
      <c r="C364" s="37"/>
      <c r="D364" s="37"/>
      <c r="E364" s="37"/>
      <c r="F364" s="37"/>
      <c r="G364" s="37"/>
      <c r="H364" s="132"/>
      <c r="I364" s="39"/>
      <c r="J364" s="47"/>
    </row>
    <row r="365" spans="1:10" ht="15.75" thickBot="1">
      <c r="A365" s="133"/>
      <c r="B365" s="37"/>
      <c r="C365" s="37"/>
      <c r="D365" s="37"/>
      <c r="E365" s="37"/>
      <c r="F365" s="37"/>
      <c r="G365" s="37"/>
      <c r="H365" s="132"/>
      <c r="I365" s="39"/>
      <c r="J365" s="47"/>
    </row>
    <row r="366" spans="1:10" ht="15.75" thickBot="1">
      <c r="A366" s="133"/>
      <c r="B366" s="37"/>
      <c r="C366" s="37"/>
      <c r="D366" s="37"/>
      <c r="E366" s="37"/>
      <c r="F366" s="37"/>
      <c r="G366" s="37"/>
      <c r="H366" s="132"/>
      <c r="I366" s="39"/>
      <c r="J366" s="47"/>
    </row>
    <row r="367" spans="1:10" ht="15.75" thickBot="1">
      <c r="A367" s="133"/>
      <c r="B367" s="37"/>
      <c r="C367" s="37"/>
      <c r="D367" s="37"/>
      <c r="E367" s="37"/>
      <c r="F367" s="37"/>
      <c r="G367" s="37"/>
      <c r="H367" s="132"/>
      <c r="I367" s="39"/>
      <c r="J367" s="47"/>
    </row>
    <row r="368" spans="1:10" ht="15.75" thickBot="1">
      <c r="A368" s="133"/>
      <c r="B368" s="37"/>
      <c r="C368" s="37"/>
      <c r="D368" s="37"/>
      <c r="E368" s="37"/>
      <c r="F368" s="37"/>
      <c r="G368" s="37"/>
      <c r="H368" s="132"/>
      <c r="I368" s="39"/>
      <c r="J368" s="47"/>
    </row>
    <row r="369" spans="1:10" ht="15.75" thickBot="1">
      <c r="A369" s="133"/>
      <c r="B369" s="37"/>
      <c r="C369" s="37"/>
      <c r="D369" s="37"/>
      <c r="E369" s="37"/>
      <c r="F369" s="37"/>
      <c r="G369" s="37"/>
      <c r="H369" s="132"/>
      <c r="I369" s="39"/>
      <c r="J369" s="47"/>
    </row>
    <row r="370" spans="1:10" ht="15.75" thickBot="1">
      <c r="A370" s="133"/>
      <c r="B370" s="37"/>
      <c r="C370" s="37"/>
      <c r="D370" s="37"/>
      <c r="E370" s="37"/>
      <c r="F370" s="37"/>
      <c r="G370" s="37"/>
      <c r="H370" s="132"/>
      <c r="I370" s="39"/>
      <c r="J370" s="47"/>
    </row>
    <row r="371" spans="1:10" ht="15.75" thickBot="1">
      <c r="A371" s="133"/>
      <c r="B371" s="37"/>
      <c r="C371" s="37"/>
      <c r="D371" s="37"/>
      <c r="E371" s="37"/>
      <c r="F371" s="37"/>
      <c r="G371" s="37"/>
      <c r="H371" s="132"/>
      <c r="I371" s="39"/>
      <c r="J371" s="47"/>
    </row>
    <row r="372" spans="1:10" ht="15.75" thickBot="1">
      <c r="A372" s="133"/>
      <c r="B372" s="37"/>
      <c r="C372" s="37"/>
      <c r="D372" s="37"/>
      <c r="E372" s="37"/>
      <c r="F372" s="37"/>
      <c r="G372" s="37"/>
      <c r="H372" s="132"/>
      <c r="I372" s="39"/>
      <c r="J372" s="47"/>
    </row>
    <row r="373" spans="1:10" ht="15.75" thickBot="1">
      <c r="A373" s="133"/>
      <c r="B373" s="37"/>
      <c r="C373" s="37"/>
      <c r="D373" s="37"/>
      <c r="E373" s="37"/>
      <c r="F373" s="37"/>
      <c r="G373" s="37"/>
      <c r="H373" s="132"/>
      <c r="I373" s="39"/>
      <c r="J373" s="47"/>
    </row>
    <row r="374" spans="1:10" ht="15.75" thickBot="1">
      <c r="A374" s="133"/>
      <c r="B374" s="37"/>
      <c r="C374" s="37"/>
      <c r="D374" s="37"/>
      <c r="E374" s="37"/>
      <c r="F374" s="37"/>
      <c r="G374" s="37"/>
      <c r="H374" s="132"/>
      <c r="I374" s="39"/>
      <c r="J374" s="47"/>
    </row>
    <row r="375" spans="1:10" ht="15.75" thickBot="1">
      <c r="A375" s="133"/>
      <c r="B375" s="37"/>
      <c r="C375" s="37"/>
      <c r="D375" s="37"/>
      <c r="E375" s="37"/>
      <c r="F375" s="37"/>
      <c r="G375" s="37"/>
      <c r="H375" s="132"/>
      <c r="I375" s="39"/>
      <c r="J375" s="47"/>
    </row>
    <row r="376" spans="1:10" ht="15.75" thickBot="1">
      <c r="A376" s="133"/>
      <c r="B376" s="37"/>
      <c r="C376" s="37"/>
      <c r="D376" s="37"/>
      <c r="E376" s="37"/>
      <c r="F376" s="37"/>
      <c r="G376" s="37"/>
      <c r="H376" s="132"/>
      <c r="I376" s="39"/>
      <c r="J376" s="47"/>
    </row>
    <row r="377" spans="1:10" ht="15.75" thickBot="1">
      <c r="A377" s="133"/>
      <c r="B377" s="37"/>
      <c r="C377" s="37"/>
      <c r="D377" s="37"/>
      <c r="E377" s="37"/>
      <c r="F377" s="37"/>
      <c r="G377" s="37"/>
      <c r="H377" s="132"/>
      <c r="I377" s="39"/>
      <c r="J377" s="47"/>
    </row>
    <row r="378" spans="1:10" ht="15.75" thickBot="1">
      <c r="A378" s="133"/>
      <c r="B378" s="37"/>
      <c r="C378" s="37"/>
      <c r="D378" s="37"/>
      <c r="E378" s="37"/>
      <c r="F378" s="37"/>
      <c r="G378" s="37"/>
      <c r="H378" s="132"/>
      <c r="I378" s="39"/>
      <c r="J378" s="47"/>
    </row>
    <row r="379" spans="1:10" ht="15.75" thickBot="1">
      <c r="A379" s="133"/>
      <c r="B379" s="37"/>
      <c r="C379" s="37"/>
      <c r="D379" s="37"/>
      <c r="E379" s="37"/>
      <c r="F379" s="37"/>
      <c r="G379" s="37"/>
      <c r="H379" s="132"/>
      <c r="I379" s="39"/>
      <c r="J379" s="47"/>
    </row>
    <row r="380" spans="1:10" ht="15.75" thickBot="1">
      <c r="A380" s="133"/>
      <c r="B380" s="37"/>
      <c r="C380" s="37"/>
      <c r="D380" s="37"/>
      <c r="E380" s="37"/>
      <c r="F380" s="37"/>
      <c r="G380" s="37"/>
      <c r="H380" s="132"/>
      <c r="I380" s="39"/>
      <c r="J380" s="47"/>
    </row>
    <row r="381" spans="1:10" ht="15.75" thickBot="1">
      <c r="A381" s="133"/>
      <c r="B381" s="37"/>
      <c r="C381" s="37"/>
      <c r="D381" s="37"/>
      <c r="E381" s="37"/>
      <c r="F381" s="37"/>
      <c r="G381" s="37"/>
      <c r="H381" s="132"/>
      <c r="I381" s="39"/>
      <c r="J381" s="47"/>
    </row>
    <row r="382" spans="1:10" ht="15.75" thickBot="1">
      <c r="A382" s="133"/>
      <c r="B382" s="37"/>
      <c r="C382" s="37"/>
      <c r="D382" s="37"/>
      <c r="E382" s="37"/>
      <c r="F382" s="37"/>
      <c r="G382" s="37"/>
      <c r="H382" s="132"/>
      <c r="I382" s="39"/>
      <c r="J382" s="47"/>
    </row>
    <row r="383" spans="1:10" ht="15.75" thickBot="1">
      <c r="A383" s="133"/>
      <c r="B383" s="37"/>
      <c r="C383" s="37"/>
      <c r="D383" s="37"/>
      <c r="E383" s="37"/>
      <c r="F383" s="37"/>
      <c r="G383" s="37"/>
      <c r="H383" s="132"/>
      <c r="I383" s="39"/>
      <c r="J383" s="47"/>
    </row>
    <row r="384" spans="1:10" ht="15.75" thickBot="1">
      <c r="A384" s="133"/>
      <c r="B384" s="37"/>
      <c r="C384" s="37"/>
      <c r="D384" s="37"/>
      <c r="E384" s="37"/>
      <c r="F384" s="37"/>
      <c r="G384" s="37"/>
      <c r="H384" s="132"/>
      <c r="I384" s="39"/>
      <c r="J384" s="47"/>
    </row>
    <row r="385" spans="1:10" ht="15.75" thickBot="1">
      <c r="A385" s="133"/>
      <c r="B385" s="37"/>
      <c r="C385" s="37"/>
      <c r="D385" s="37"/>
      <c r="E385" s="37"/>
      <c r="F385" s="37"/>
      <c r="G385" s="37"/>
      <c r="H385" s="132"/>
      <c r="I385" s="39"/>
      <c r="J385" s="47"/>
    </row>
    <row r="386" spans="1:10" ht="15.75" thickBot="1">
      <c r="A386" s="133"/>
      <c r="B386" s="37"/>
      <c r="C386" s="37"/>
      <c r="D386" s="37"/>
      <c r="E386" s="37"/>
      <c r="F386" s="37"/>
      <c r="G386" s="37"/>
      <c r="H386" s="132"/>
      <c r="I386" s="39"/>
      <c r="J386" s="47"/>
    </row>
    <row r="387" spans="1:10" ht="15.75" thickBot="1">
      <c r="A387" s="133"/>
      <c r="B387" s="37"/>
      <c r="C387" s="37"/>
      <c r="D387" s="37"/>
      <c r="E387" s="37"/>
      <c r="F387" s="37"/>
      <c r="G387" s="37"/>
      <c r="H387" s="132"/>
      <c r="I387" s="39"/>
      <c r="J387" s="47"/>
    </row>
    <row r="388" spans="1:10" ht="15.75" thickBot="1">
      <c r="A388" s="133"/>
      <c r="B388" s="37"/>
      <c r="C388" s="37"/>
      <c r="D388" s="37"/>
      <c r="E388" s="37"/>
      <c r="F388" s="37"/>
      <c r="G388" s="37"/>
      <c r="H388" s="132"/>
      <c r="I388" s="39"/>
      <c r="J388" s="47"/>
    </row>
    <row r="389" spans="1:10" ht="15.75" thickBot="1">
      <c r="A389" s="133"/>
      <c r="B389" s="37"/>
      <c r="C389" s="37"/>
      <c r="D389" s="37"/>
      <c r="E389" s="37"/>
      <c r="F389" s="37"/>
      <c r="G389" s="37"/>
      <c r="H389" s="132"/>
      <c r="I389" s="39"/>
      <c r="J389" s="47"/>
    </row>
    <row r="390" spans="1:10" ht="15.75" thickBot="1">
      <c r="A390" s="133"/>
      <c r="B390" s="37"/>
      <c r="C390" s="37"/>
      <c r="D390" s="37"/>
      <c r="E390" s="37"/>
      <c r="F390" s="37"/>
      <c r="G390" s="37"/>
      <c r="H390" s="132"/>
      <c r="I390" s="39"/>
      <c r="J390" s="47"/>
    </row>
    <row r="391" spans="1:10" ht="15.75" thickBot="1">
      <c r="A391" s="133"/>
      <c r="B391" s="37"/>
      <c r="C391" s="37"/>
      <c r="D391" s="37"/>
      <c r="E391" s="37"/>
      <c r="F391" s="37"/>
      <c r="G391" s="37"/>
      <c r="H391" s="132"/>
      <c r="I391" s="39"/>
      <c r="J391" s="47"/>
    </row>
    <row r="392" spans="1:10" ht="15.75" thickBot="1">
      <c r="A392" s="133"/>
      <c r="B392" s="37"/>
      <c r="C392" s="37"/>
      <c r="D392" s="37"/>
      <c r="E392" s="37"/>
      <c r="F392" s="37"/>
      <c r="G392" s="37"/>
      <c r="H392" s="132"/>
      <c r="I392" s="39"/>
      <c r="J392" s="47"/>
    </row>
    <row r="393" spans="1:10" ht="15.75" thickBot="1">
      <c r="A393" s="133"/>
      <c r="B393" s="37"/>
      <c r="C393" s="37"/>
      <c r="D393" s="37"/>
      <c r="E393" s="37"/>
      <c r="F393" s="37"/>
      <c r="G393" s="37"/>
      <c r="H393" s="132"/>
      <c r="I393" s="39"/>
      <c r="J393" s="47"/>
    </row>
    <row r="394" spans="1:10" ht="15.75" thickBot="1">
      <c r="A394" s="133"/>
      <c r="B394" s="37"/>
      <c r="C394" s="37"/>
      <c r="D394" s="37"/>
      <c r="E394" s="37"/>
      <c r="F394" s="37"/>
      <c r="G394" s="37"/>
      <c r="H394" s="132"/>
      <c r="I394" s="39"/>
      <c r="J394" s="47"/>
    </row>
    <row r="395" spans="1:10" ht="15.75" thickBot="1">
      <c r="A395" s="133"/>
      <c r="B395" s="37"/>
      <c r="C395" s="37"/>
      <c r="D395" s="37"/>
      <c r="E395" s="37"/>
      <c r="F395" s="37"/>
      <c r="G395" s="37"/>
      <c r="H395" s="132"/>
      <c r="I395" s="39"/>
    </row>
    <row r="396" spans="1:10" ht="15.75" thickBot="1">
      <c r="A396" s="133"/>
      <c r="B396" s="37"/>
      <c r="C396" s="37"/>
      <c r="D396" s="37"/>
      <c r="E396" s="37"/>
      <c r="F396" s="37"/>
      <c r="G396" s="37"/>
      <c r="H396" s="132"/>
      <c r="I396" s="39"/>
    </row>
    <row r="397" spans="1:10" ht="15.75" thickBot="1">
      <c r="A397" s="133"/>
      <c r="B397" s="37"/>
      <c r="C397" s="37"/>
      <c r="D397" s="37"/>
      <c r="E397" s="37"/>
      <c r="F397" s="37"/>
      <c r="G397" s="37"/>
      <c r="H397" s="132"/>
      <c r="I397" s="39"/>
    </row>
    <row r="398" spans="1:10" ht="15.75" thickBot="1">
      <c r="A398" s="133"/>
      <c r="B398" s="37"/>
      <c r="C398" s="37"/>
      <c r="D398" s="37"/>
      <c r="E398" s="37"/>
      <c r="F398" s="37"/>
      <c r="G398" s="37"/>
      <c r="H398" s="132"/>
      <c r="I398" s="39"/>
    </row>
    <row r="399" spans="1:10" ht="15.75" thickBot="1">
      <c r="A399" s="133"/>
      <c r="B399" s="37"/>
      <c r="C399" s="37"/>
      <c r="D399" s="37"/>
      <c r="E399" s="37"/>
      <c r="F399" s="37"/>
      <c r="G399" s="37"/>
      <c r="H399" s="132"/>
      <c r="I399" s="39"/>
    </row>
    <row r="400" spans="1:10" ht="15.75" thickBot="1">
      <c r="A400" s="133"/>
      <c r="B400" s="37"/>
      <c r="C400" s="37"/>
      <c r="D400" s="37"/>
      <c r="E400" s="37"/>
      <c r="F400" s="37"/>
      <c r="G400" s="37"/>
      <c r="H400" s="132"/>
      <c r="I400" s="39"/>
    </row>
    <row r="401" spans="1:9" ht="15.75" thickBot="1">
      <c r="A401" s="133"/>
      <c r="B401" s="37"/>
      <c r="C401" s="37"/>
      <c r="D401" s="37"/>
      <c r="E401" s="37"/>
      <c r="F401" s="37"/>
      <c r="G401" s="37"/>
      <c r="H401" s="132"/>
      <c r="I401" s="39"/>
    </row>
    <row r="402" spans="1:9">
      <c r="A402" s="143" t="s">
        <v>30</v>
      </c>
      <c r="B402" s="144"/>
      <c r="C402" s="145"/>
      <c r="D402" s="145"/>
      <c r="E402" s="145"/>
      <c r="F402" s="145"/>
      <c r="G402" s="145"/>
      <c r="H402" s="146"/>
      <c r="I402" s="39"/>
    </row>
    <row r="403" spans="1:9" s="22" customFormat="1" ht="15.75" thickBot="1">
      <c r="A403" s="77"/>
      <c r="B403" s="77"/>
      <c r="C403" s="47"/>
      <c r="D403" s="47"/>
      <c r="E403" s="47"/>
      <c r="F403" s="47"/>
      <c r="G403" s="47"/>
      <c r="H403" s="78"/>
      <c r="I403" s="39"/>
    </row>
    <row r="404" spans="1:9" ht="15.75" thickBot="1">
      <c r="A404" s="82" t="s">
        <v>56</v>
      </c>
      <c r="B404" s="67"/>
      <c r="C404" s="67"/>
      <c r="D404" s="67"/>
      <c r="E404" s="67"/>
      <c r="F404" s="67"/>
      <c r="G404" s="68"/>
      <c r="H404" s="68"/>
      <c r="I404" s="69"/>
    </row>
    <row r="405" spans="1:9" ht="15.75" thickBot="1">
      <c r="A405" s="24" t="s">
        <v>23</v>
      </c>
      <c r="B405" s="25"/>
      <c r="C405" s="25"/>
      <c r="D405" s="25"/>
      <c r="E405" s="25"/>
      <c r="F405" s="25"/>
      <c r="G405" s="25"/>
      <c r="H405" s="25"/>
      <c r="I405" s="28"/>
    </row>
    <row r="406" spans="1:9" ht="15.75" customHeight="1" thickBot="1">
      <c r="A406" s="204"/>
      <c r="B406" s="206" t="s">
        <v>57</v>
      </c>
      <c r="C406" s="207"/>
      <c r="D406" s="207"/>
      <c r="E406" s="207"/>
      <c r="F406" s="207"/>
      <c r="G406" s="207"/>
      <c r="H406" s="208"/>
      <c r="I406" s="211" t="s">
        <v>58</v>
      </c>
    </row>
    <row r="407" spans="1:9" ht="23.25" customHeight="1" thickBot="1">
      <c r="A407" s="205"/>
      <c r="B407" s="200" t="s">
        <v>59</v>
      </c>
      <c r="C407" s="203"/>
      <c r="D407" s="203"/>
      <c r="E407" s="203"/>
      <c r="F407" s="203"/>
      <c r="G407" s="201"/>
      <c r="H407" s="31" t="s">
        <v>60</v>
      </c>
      <c r="I407" s="209"/>
    </row>
    <row r="408" spans="1:9" ht="34.5" thickBot="1">
      <c r="A408" s="70" t="s">
        <v>18</v>
      </c>
      <c r="B408" s="31" t="s">
        <v>61</v>
      </c>
      <c r="C408" s="31" t="s">
        <v>62</v>
      </c>
      <c r="D408" s="31" t="s">
        <v>63</v>
      </c>
      <c r="E408" s="31" t="s">
        <v>64</v>
      </c>
      <c r="F408" s="31" t="s">
        <v>65</v>
      </c>
      <c r="G408" s="31" t="s">
        <v>66</v>
      </c>
      <c r="H408" s="31" t="s">
        <v>66</v>
      </c>
      <c r="I408" s="210"/>
    </row>
    <row r="409" spans="1:9">
      <c r="A409" s="89" t="s">
        <v>75</v>
      </c>
      <c r="B409" s="37"/>
      <c r="C409" s="37"/>
      <c r="D409" s="37"/>
      <c r="E409" s="37"/>
      <c r="F409" s="37"/>
      <c r="G409" s="37"/>
      <c r="H409" s="37"/>
      <c r="I409" s="83"/>
    </row>
    <row r="410" spans="1:9">
      <c r="A410" s="89" t="s">
        <v>76</v>
      </c>
      <c r="B410" s="37"/>
      <c r="C410" s="37"/>
      <c r="D410" s="37"/>
      <c r="E410" s="37"/>
      <c r="F410" s="37"/>
      <c r="G410" s="37"/>
      <c r="H410" s="37"/>
      <c r="I410" s="83"/>
    </row>
    <row r="411" spans="1:9">
      <c r="A411" s="89" t="s">
        <v>77</v>
      </c>
      <c r="B411" s="37"/>
      <c r="C411" s="37"/>
      <c r="D411" s="37"/>
      <c r="E411" s="37"/>
      <c r="F411" s="37"/>
      <c r="G411" s="37"/>
      <c r="H411" s="37"/>
      <c r="I411" s="83"/>
    </row>
    <row r="412" spans="1:9">
      <c r="A412" s="89" t="s">
        <v>78</v>
      </c>
      <c r="B412" s="37"/>
      <c r="C412" s="37"/>
      <c r="D412" s="37"/>
      <c r="E412" s="37"/>
      <c r="F412" s="37"/>
      <c r="G412" s="37"/>
      <c r="H412" s="37"/>
      <c r="I412" s="83"/>
    </row>
    <row r="413" spans="1:9">
      <c r="A413" s="89" t="s">
        <v>79</v>
      </c>
      <c r="B413" s="37"/>
      <c r="C413" s="37"/>
      <c r="D413" s="37"/>
      <c r="E413" s="37"/>
      <c r="F413" s="37"/>
      <c r="G413" s="37"/>
      <c r="H413" s="37"/>
      <c r="I413" s="83"/>
    </row>
    <row r="414" spans="1:9">
      <c r="A414" s="89" t="s">
        <v>80</v>
      </c>
      <c r="B414" s="37"/>
      <c r="C414" s="37"/>
      <c r="D414" s="37"/>
      <c r="E414" s="37"/>
      <c r="F414" s="37"/>
      <c r="G414" s="37"/>
      <c r="H414" s="37"/>
      <c r="I414" s="83"/>
    </row>
    <row r="415" spans="1:9" ht="15.75" thickBot="1">
      <c r="A415" s="21"/>
      <c r="B415" s="37"/>
      <c r="C415" s="37"/>
      <c r="D415" s="37"/>
      <c r="E415" s="37"/>
      <c r="F415" s="37"/>
      <c r="G415" s="37"/>
      <c r="H415" s="37"/>
      <c r="I415" s="83"/>
    </row>
    <row r="416" spans="1:9" ht="15.75" thickBot="1">
      <c r="A416" s="21"/>
      <c r="B416" s="37"/>
      <c r="C416" s="37"/>
      <c r="D416" s="37"/>
      <c r="E416" s="37"/>
      <c r="F416" s="37"/>
      <c r="G416" s="37"/>
      <c r="H416" s="37"/>
      <c r="I416" s="83"/>
    </row>
    <row r="417" spans="1:9" ht="15.75" thickBot="1">
      <c r="A417" s="21"/>
      <c r="B417" s="37"/>
      <c r="C417" s="37"/>
      <c r="D417" s="37"/>
      <c r="E417" s="37"/>
      <c r="F417" s="37"/>
      <c r="G417" s="37"/>
      <c r="H417" s="37"/>
      <c r="I417" s="83"/>
    </row>
    <row r="418" spans="1:9" ht="15.75" thickBot="1">
      <c r="A418" s="21"/>
      <c r="B418" s="37"/>
      <c r="C418" s="37"/>
      <c r="D418" s="37"/>
      <c r="E418" s="37"/>
      <c r="F418" s="37"/>
      <c r="G418" s="37"/>
      <c r="H418" s="37"/>
      <c r="I418" s="83"/>
    </row>
    <row r="419" spans="1:9" ht="15.75" thickBot="1">
      <c r="A419" s="21"/>
      <c r="B419" s="37"/>
      <c r="C419" s="37"/>
      <c r="D419" s="37"/>
      <c r="E419" s="37"/>
      <c r="F419" s="37"/>
      <c r="G419" s="37"/>
      <c r="H419" s="37"/>
      <c r="I419" s="83"/>
    </row>
    <row r="420" spans="1:9" ht="15.75" thickBot="1">
      <c r="A420" s="21"/>
      <c r="B420" s="37"/>
      <c r="C420" s="37"/>
      <c r="D420" s="37"/>
      <c r="E420" s="37"/>
      <c r="F420" s="37"/>
      <c r="G420" s="37"/>
      <c r="H420" s="37"/>
      <c r="I420" s="83"/>
    </row>
    <row r="421" spans="1:9" ht="15.75" thickBot="1">
      <c r="A421" s="21"/>
      <c r="B421" s="37"/>
      <c r="C421" s="37"/>
      <c r="D421" s="37"/>
      <c r="E421" s="37"/>
      <c r="F421" s="37"/>
      <c r="G421" s="37"/>
      <c r="H421" s="37"/>
      <c r="I421" s="83"/>
    </row>
    <row r="422" spans="1:9" ht="15.75" thickBot="1">
      <c r="A422" s="21"/>
      <c r="B422" s="37"/>
      <c r="C422" s="37"/>
      <c r="D422" s="37"/>
      <c r="E422" s="37"/>
      <c r="F422" s="37"/>
      <c r="G422" s="37"/>
      <c r="H422" s="37"/>
      <c r="I422" s="83"/>
    </row>
    <row r="423" spans="1:9" ht="15.75" thickBot="1">
      <c r="A423" s="21"/>
      <c r="B423" s="37"/>
      <c r="C423" s="37"/>
      <c r="D423" s="37"/>
      <c r="E423" s="37"/>
      <c r="F423" s="37"/>
      <c r="G423" s="37"/>
      <c r="H423" s="37"/>
      <c r="I423" s="83"/>
    </row>
    <row r="424" spans="1:9" ht="15.75" thickBot="1">
      <c r="A424" s="21"/>
      <c r="B424" s="37"/>
      <c r="C424" s="37"/>
      <c r="D424" s="37"/>
      <c r="E424" s="37"/>
      <c r="F424" s="37"/>
      <c r="G424" s="37"/>
      <c r="H424" s="37"/>
      <c r="I424" s="83"/>
    </row>
    <row r="425" spans="1:9" ht="15.75" thickBot="1">
      <c r="A425" s="21"/>
      <c r="B425" s="37"/>
      <c r="C425" s="37"/>
      <c r="D425" s="37"/>
      <c r="E425" s="37"/>
      <c r="F425" s="37"/>
      <c r="G425" s="37"/>
      <c r="H425" s="37"/>
      <c r="I425" s="83"/>
    </row>
    <row r="426" spans="1:9" ht="15.75" thickBot="1">
      <c r="A426" s="21"/>
      <c r="B426" s="37"/>
      <c r="C426" s="37"/>
      <c r="D426" s="37"/>
      <c r="E426" s="37"/>
      <c r="F426" s="37"/>
      <c r="G426" s="37"/>
      <c r="H426" s="37"/>
      <c r="I426" s="83"/>
    </row>
    <row r="427" spans="1:9" ht="15.75" thickBot="1">
      <c r="A427" s="21"/>
      <c r="B427" s="37"/>
      <c r="C427" s="37"/>
      <c r="D427" s="37"/>
      <c r="E427" s="37"/>
      <c r="F427" s="37"/>
      <c r="G427" s="37"/>
      <c r="H427" s="37"/>
      <c r="I427" s="83"/>
    </row>
    <row r="428" spans="1:9" ht="15.75" thickBot="1">
      <c r="A428" s="21"/>
      <c r="B428" s="37"/>
      <c r="C428" s="37"/>
      <c r="D428" s="37"/>
      <c r="E428" s="37"/>
      <c r="F428" s="37"/>
      <c r="G428" s="37"/>
      <c r="H428" s="37"/>
      <c r="I428" s="83"/>
    </row>
    <row r="429" spans="1:9" ht="15.75" thickBot="1">
      <c r="A429" s="21"/>
      <c r="B429" s="37"/>
      <c r="C429" s="37"/>
      <c r="D429" s="37"/>
      <c r="E429" s="37"/>
      <c r="F429" s="37"/>
      <c r="G429" s="37"/>
      <c r="H429" s="37"/>
      <c r="I429" s="83"/>
    </row>
    <row r="430" spans="1:9" ht="15.75" thickBot="1">
      <c r="A430" s="21"/>
      <c r="B430" s="37"/>
      <c r="C430" s="37"/>
      <c r="D430" s="37"/>
      <c r="E430" s="37"/>
      <c r="F430" s="37"/>
      <c r="G430" s="37"/>
      <c r="H430" s="37"/>
      <c r="I430" s="83"/>
    </row>
    <row r="431" spans="1:9" ht="15.75" thickBot="1">
      <c r="A431" s="21"/>
      <c r="B431" s="37"/>
      <c r="C431" s="37"/>
      <c r="D431" s="37"/>
      <c r="E431" s="37"/>
      <c r="F431" s="37"/>
      <c r="G431" s="37"/>
      <c r="H431" s="37"/>
      <c r="I431" s="83"/>
    </row>
    <row r="432" spans="1:9" ht="15.75" thickBot="1">
      <c r="A432" s="21"/>
      <c r="B432" s="37"/>
      <c r="C432" s="37"/>
      <c r="D432" s="37"/>
      <c r="E432" s="37"/>
      <c r="F432" s="37"/>
      <c r="G432" s="37"/>
      <c r="H432" s="37"/>
      <c r="I432" s="83"/>
    </row>
    <row r="433" spans="1:9" ht="15.75" thickBot="1">
      <c r="A433" s="21"/>
      <c r="B433" s="37"/>
      <c r="C433" s="37"/>
      <c r="D433" s="37"/>
      <c r="E433" s="37"/>
      <c r="F433" s="37"/>
      <c r="G433" s="37"/>
      <c r="H433" s="37"/>
      <c r="I433" s="83"/>
    </row>
    <row r="434" spans="1:9" ht="15.75" thickBot="1">
      <c r="A434" s="21"/>
      <c r="B434" s="37"/>
      <c r="C434" s="37"/>
      <c r="D434" s="37"/>
      <c r="E434" s="37"/>
      <c r="F434" s="37"/>
      <c r="G434" s="37"/>
      <c r="H434" s="37"/>
      <c r="I434" s="83"/>
    </row>
    <row r="435" spans="1:9" ht="15.75" thickBot="1">
      <c r="A435" s="21"/>
      <c r="B435" s="37"/>
      <c r="C435" s="37"/>
      <c r="D435" s="37"/>
      <c r="E435" s="37"/>
      <c r="F435" s="37"/>
      <c r="G435" s="37"/>
      <c r="H435" s="37"/>
      <c r="I435" s="83"/>
    </row>
    <row r="436" spans="1:9" ht="15.75" thickBot="1">
      <c r="A436" s="21"/>
      <c r="B436" s="37"/>
      <c r="C436" s="37"/>
      <c r="D436" s="37"/>
      <c r="E436" s="37"/>
      <c r="F436" s="37"/>
      <c r="G436" s="37"/>
      <c r="H436" s="37"/>
      <c r="I436" s="83"/>
    </row>
    <row r="437" spans="1:9" ht="15.75" thickBot="1">
      <c r="A437" s="21"/>
      <c r="B437" s="37"/>
      <c r="C437" s="37"/>
      <c r="D437" s="37"/>
      <c r="E437" s="37"/>
      <c r="F437" s="37"/>
      <c r="G437" s="37"/>
      <c r="H437" s="37"/>
      <c r="I437" s="83"/>
    </row>
    <row r="438" spans="1:9" ht="15.75" thickBot="1">
      <c r="A438" s="21"/>
      <c r="B438" s="37"/>
      <c r="C438" s="37"/>
      <c r="D438" s="37"/>
      <c r="E438" s="37"/>
      <c r="F438" s="37"/>
      <c r="G438" s="37"/>
      <c r="H438" s="37"/>
      <c r="I438" s="83"/>
    </row>
    <row r="439" spans="1:9" ht="15.75" thickBot="1">
      <c r="A439" s="21"/>
      <c r="B439" s="37"/>
      <c r="C439" s="37"/>
      <c r="D439" s="37"/>
      <c r="E439" s="37"/>
      <c r="F439" s="37"/>
      <c r="G439" s="37"/>
      <c r="H439" s="37"/>
      <c r="I439" s="83"/>
    </row>
    <row r="440" spans="1:9" ht="15.75" thickBot="1">
      <c r="A440" s="21"/>
      <c r="B440" s="37"/>
      <c r="C440" s="37"/>
      <c r="D440" s="37"/>
      <c r="E440" s="37"/>
      <c r="F440" s="37"/>
      <c r="G440" s="37"/>
      <c r="H440" s="37"/>
      <c r="I440" s="83"/>
    </row>
    <row r="441" spans="1:9" ht="15.75" thickBot="1">
      <c r="A441" s="21"/>
      <c r="B441" s="37"/>
      <c r="C441" s="37"/>
      <c r="D441" s="37"/>
      <c r="E441" s="37"/>
      <c r="F441" s="37"/>
      <c r="G441" s="37"/>
      <c r="H441" s="37"/>
      <c r="I441" s="83"/>
    </row>
    <row r="442" spans="1:9" ht="15.75" thickBot="1">
      <c r="A442" s="21"/>
      <c r="B442" s="37"/>
      <c r="C442" s="37"/>
      <c r="D442" s="37"/>
      <c r="E442" s="37"/>
      <c r="F442" s="37"/>
      <c r="G442" s="37"/>
      <c r="H442" s="37"/>
      <c r="I442" s="83"/>
    </row>
    <row r="443" spans="1:9" ht="15.75" thickBot="1">
      <c r="A443" s="21"/>
      <c r="B443" s="37"/>
      <c r="C443" s="37"/>
      <c r="D443" s="37"/>
      <c r="E443" s="37"/>
      <c r="F443" s="37"/>
      <c r="G443" s="37"/>
      <c r="H443" s="37"/>
      <c r="I443" s="83"/>
    </row>
    <row r="444" spans="1:9" ht="15.75" thickBot="1">
      <c r="A444" s="21"/>
      <c r="B444" s="37"/>
      <c r="C444" s="37"/>
      <c r="D444" s="37"/>
      <c r="E444" s="37"/>
      <c r="F444" s="37"/>
      <c r="G444" s="37"/>
      <c r="H444" s="37"/>
      <c r="I444" s="83"/>
    </row>
    <row r="445" spans="1:9" ht="15.75" thickBot="1">
      <c r="A445" s="21"/>
      <c r="B445" s="37"/>
      <c r="C445" s="37"/>
      <c r="D445" s="37"/>
      <c r="E445" s="37"/>
      <c r="F445" s="37"/>
      <c r="G445" s="37"/>
      <c r="H445" s="37"/>
      <c r="I445" s="83"/>
    </row>
    <row r="446" spans="1:9" ht="15.75" thickBot="1">
      <c r="A446" s="21"/>
      <c r="B446" s="37"/>
      <c r="C446" s="37"/>
      <c r="D446" s="37"/>
      <c r="E446" s="37"/>
      <c r="F446" s="37"/>
      <c r="G446" s="37"/>
      <c r="H446" s="37"/>
      <c r="I446" s="83"/>
    </row>
    <row r="447" spans="1:9" ht="15.75" thickBot="1">
      <c r="A447" s="21"/>
      <c r="B447" s="37"/>
      <c r="C447" s="37"/>
      <c r="D447" s="37"/>
      <c r="E447" s="37"/>
      <c r="F447" s="37"/>
      <c r="G447" s="37"/>
      <c r="H447" s="37"/>
      <c r="I447" s="83"/>
    </row>
    <row r="448" spans="1:9" ht="15.75" thickBot="1">
      <c r="A448" s="21"/>
      <c r="B448" s="37"/>
      <c r="C448" s="37"/>
      <c r="D448" s="37"/>
      <c r="E448" s="37"/>
      <c r="F448" s="37"/>
      <c r="G448" s="37"/>
      <c r="H448" s="37"/>
      <c r="I448" s="83"/>
    </row>
    <row r="449" spans="1:9" ht="15.75" thickBot="1">
      <c r="A449" s="21"/>
      <c r="B449" s="37"/>
      <c r="C449" s="37"/>
      <c r="D449" s="37"/>
      <c r="E449" s="37"/>
      <c r="F449" s="37"/>
      <c r="G449" s="37"/>
      <c r="H449" s="37"/>
      <c r="I449" s="83"/>
    </row>
    <row r="450" spans="1:9" ht="15.75" thickBot="1">
      <c r="A450" s="21"/>
      <c r="B450" s="37"/>
      <c r="C450" s="37"/>
      <c r="D450" s="37"/>
      <c r="E450" s="37"/>
      <c r="F450" s="37"/>
      <c r="G450" s="37"/>
      <c r="H450" s="37"/>
      <c r="I450" s="83"/>
    </row>
    <row r="451" spans="1:9" ht="15.75" thickBot="1">
      <c r="A451" s="21"/>
      <c r="B451" s="37"/>
      <c r="C451" s="37"/>
      <c r="D451" s="37"/>
      <c r="E451" s="37"/>
      <c r="F451" s="37"/>
      <c r="G451" s="37"/>
      <c r="H451" s="37"/>
      <c r="I451" s="83"/>
    </row>
    <row r="452" spans="1:9" ht="15.75" thickBot="1">
      <c r="A452" s="21"/>
      <c r="B452" s="37"/>
      <c r="C452" s="37"/>
      <c r="D452" s="37"/>
      <c r="E452" s="37"/>
      <c r="F452" s="37"/>
      <c r="G452" s="37"/>
      <c r="H452" s="37"/>
      <c r="I452" s="83"/>
    </row>
    <row r="453" spans="1:9">
      <c r="A453" s="48" t="s">
        <v>30</v>
      </c>
      <c r="B453" s="76"/>
      <c r="C453" s="76"/>
      <c r="D453" s="76"/>
      <c r="E453" s="76"/>
      <c r="F453" s="76"/>
      <c r="G453" s="76"/>
      <c r="H453" s="76"/>
      <c r="I453" s="84"/>
    </row>
    <row r="455" spans="1:9" ht="15.75" thickBot="1"/>
    <row r="456" spans="1:9" ht="15.75" thickBot="1">
      <c r="A456" s="82" t="s">
        <v>67</v>
      </c>
      <c r="B456" s="25"/>
      <c r="C456" s="25"/>
      <c r="D456" s="25"/>
      <c r="E456" s="25"/>
      <c r="F456" s="28"/>
    </row>
    <row r="457" spans="1:9" ht="15.75" thickBot="1">
      <c r="A457" s="24" t="s">
        <v>23</v>
      </c>
      <c r="B457" s="25"/>
      <c r="C457" s="25"/>
      <c r="D457" s="25"/>
      <c r="E457" s="25"/>
      <c r="F457" s="28"/>
    </row>
    <row r="458" spans="1:9" ht="15.75" customHeight="1" thickBot="1">
      <c r="A458" s="204"/>
      <c r="B458" s="206" t="s">
        <v>57</v>
      </c>
      <c r="C458" s="207"/>
      <c r="D458" s="207"/>
      <c r="E458" s="208"/>
      <c r="F458" s="209" t="s">
        <v>58</v>
      </c>
    </row>
    <row r="459" spans="1:9" ht="15.75" customHeight="1" thickBot="1">
      <c r="A459" s="205"/>
      <c r="B459" s="200" t="s">
        <v>68</v>
      </c>
      <c r="C459" s="201"/>
      <c r="D459" s="200" t="s">
        <v>69</v>
      </c>
      <c r="E459" s="202"/>
      <c r="F459" s="209"/>
    </row>
    <row r="460" spans="1:9" ht="23.25" thickBot="1">
      <c r="A460" s="70" t="s">
        <v>18</v>
      </c>
      <c r="B460" s="31" t="s">
        <v>64</v>
      </c>
      <c r="C460" s="31" t="s">
        <v>66</v>
      </c>
      <c r="D460" s="31" t="s">
        <v>64</v>
      </c>
      <c r="E460" s="31" t="s">
        <v>66</v>
      </c>
      <c r="F460" s="210"/>
    </row>
    <row r="461" spans="1:9">
      <c r="A461" s="89" t="s">
        <v>75</v>
      </c>
      <c r="B461" s="37"/>
      <c r="C461" s="37"/>
      <c r="D461" s="37"/>
      <c r="E461" s="37"/>
      <c r="F461" s="83"/>
    </row>
    <row r="462" spans="1:9">
      <c r="A462" s="89" t="s">
        <v>76</v>
      </c>
      <c r="B462" s="37"/>
      <c r="C462" s="37"/>
      <c r="D462" s="37"/>
      <c r="E462" s="37"/>
      <c r="F462" s="83"/>
    </row>
    <row r="463" spans="1:9">
      <c r="A463" s="89" t="s">
        <v>77</v>
      </c>
      <c r="B463" s="37"/>
      <c r="C463" s="37"/>
      <c r="D463" s="37"/>
      <c r="E463" s="37"/>
      <c r="F463" s="83"/>
    </row>
    <row r="464" spans="1:9">
      <c r="A464" s="89" t="s">
        <v>78</v>
      </c>
      <c r="B464" s="37"/>
      <c r="C464" s="37"/>
      <c r="D464" s="37"/>
      <c r="E464" s="37"/>
      <c r="F464" s="83"/>
    </row>
    <row r="465" spans="1:6">
      <c r="A465" s="89" t="s">
        <v>79</v>
      </c>
      <c r="B465" s="37"/>
      <c r="C465" s="37"/>
      <c r="D465" s="37"/>
      <c r="E465" s="37"/>
      <c r="F465" s="83"/>
    </row>
    <row r="466" spans="1:6">
      <c r="A466" s="89" t="s">
        <v>80</v>
      </c>
      <c r="B466" s="37"/>
      <c r="C466" s="37"/>
      <c r="D466" s="37"/>
      <c r="E466" s="37"/>
      <c r="F466" s="83"/>
    </row>
    <row r="467" spans="1:6" ht="15.75" thickBot="1">
      <c r="A467" s="21"/>
      <c r="B467" s="37"/>
      <c r="C467" s="37"/>
      <c r="D467" s="37"/>
      <c r="E467" s="37"/>
      <c r="F467" s="83"/>
    </row>
    <row r="468" spans="1:6" ht="15.75" thickBot="1">
      <c r="A468" s="21"/>
      <c r="B468" s="37"/>
      <c r="C468" s="37"/>
      <c r="D468" s="37"/>
      <c r="E468" s="37"/>
      <c r="F468" s="83"/>
    </row>
    <row r="469" spans="1:6" ht="15.75" thickBot="1">
      <c r="A469" s="21"/>
      <c r="B469" s="37"/>
      <c r="C469" s="37"/>
      <c r="D469" s="37"/>
      <c r="E469" s="37"/>
      <c r="F469" s="83"/>
    </row>
    <row r="470" spans="1:6" ht="15.75" thickBot="1">
      <c r="A470" s="21"/>
      <c r="B470" s="37"/>
      <c r="C470" s="37"/>
      <c r="D470" s="37"/>
      <c r="E470" s="37"/>
      <c r="F470" s="83"/>
    </row>
    <row r="471" spans="1:6" ht="15.75" thickBot="1">
      <c r="A471" s="21"/>
      <c r="B471" s="37"/>
      <c r="C471" s="37"/>
      <c r="D471" s="37"/>
      <c r="E471" s="37"/>
      <c r="F471" s="83"/>
    </row>
    <row r="472" spans="1:6" ht="15.75" thickBot="1">
      <c r="A472" s="21"/>
      <c r="B472" s="37"/>
      <c r="C472" s="37"/>
      <c r="D472" s="37"/>
      <c r="E472" s="37"/>
      <c r="F472" s="83"/>
    </row>
    <row r="473" spans="1:6" ht="15.75" thickBot="1">
      <c r="A473" s="21"/>
      <c r="B473" s="37"/>
      <c r="C473" s="37"/>
      <c r="D473" s="37"/>
      <c r="E473" s="37"/>
      <c r="F473" s="83"/>
    </row>
    <row r="474" spans="1:6" ht="15.75" thickBot="1">
      <c r="A474" s="21"/>
      <c r="B474" s="37"/>
      <c r="C474" s="37"/>
      <c r="D474" s="37"/>
      <c r="E474" s="37"/>
      <c r="F474" s="83"/>
    </row>
    <row r="475" spans="1:6" ht="15.75" thickBot="1">
      <c r="A475" s="21"/>
      <c r="B475" s="37"/>
      <c r="C475" s="37"/>
      <c r="D475" s="37"/>
      <c r="E475" s="37"/>
      <c r="F475" s="83"/>
    </row>
    <row r="476" spans="1:6" ht="15.75" thickBot="1">
      <c r="A476" s="21"/>
      <c r="B476" s="37"/>
      <c r="C476" s="37"/>
      <c r="D476" s="37"/>
      <c r="E476" s="37"/>
      <c r="F476" s="83"/>
    </row>
    <row r="477" spans="1:6" ht="15.75" thickBot="1">
      <c r="A477" s="21"/>
      <c r="B477" s="37"/>
      <c r="C477" s="37"/>
      <c r="D477" s="37"/>
      <c r="E477" s="37"/>
      <c r="F477" s="83"/>
    </row>
    <row r="478" spans="1:6" ht="15.75" thickBot="1">
      <c r="A478" s="21"/>
      <c r="B478" s="37"/>
      <c r="C478" s="37"/>
      <c r="D478" s="37"/>
      <c r="E478" s="37"/>
      <c r="F478" s="83"/>
    </row>
    <row r="479" spans="1:6" ht="15.75" thickBot="1">
      <c r="A479" s="21"/>
      <c r="B479" s="37"/>
      <c r="C479" s="37"/>
      <c r="D479" s="37"/>
      <c r="E479" s="37"/>
      <c r="F479" s="83"/>
    </row>
    <row r="480" spans="1:6" ht="15.75" thickBot="1">
      <c r="A480" s="21"/>
      <c r="B480" s="37"/>
      <c r="C480" s="37"/>
      <c r="D480" s="37"/>
      <c r="E480" s="37"/>
      <c r="F480" s="83"/>
    </row>
    <row r="481" spans="1:6" ht="15.75" thickBot="1">
      <c r="A481" s="21"/>
      <c r="B481" s="37"/>
      <c r="C481" s="37"/>
      <c r="D481" s="37"/>
      <c r="E481" s="37"/>
      <c r="F481" s="83"/>
    </row>
    <row r="482" spans="1:6" ht="15.75" thickBot="1">
      <c r="A482" s="21"/>
      <c r="B482" s="37"/>
      <c r="C482" s="37"/>
      <c r="D482" s="37"/>
      <c r="E482" s="37"/>
      <c r="F482" s="83"/>
    </row>
    <row r="483" spans="1:6" ht="15.75" thickBot="1">
      <c r="A483" s="21"/>
      <c r="B483" s="37"/>
      <c r="C483" s="37"/>
      <c r="D483" s="37"/>
      <c r="E483" s="37"/>
      <c r="F483" s="83"/>
    </row>
    <row r="484" spans="1:6" ht="15.75" thickBot="1">
      <c r="A484" s="21"/>
      <c r="B484" s="37"/>
      <c r="C484" s="37"/>
      <c r="D484" s="37"/>
      <c r="E484" s="37"/>
      <c r="F484" s="83"/>
    </row>
    <row r="485" spans="1:6" ht="15.75" thickBot="1">
      <c r="A485" s="21"/>
      <c r="B485" s="37"/>
      <c r="C485" s="37"/>
      <c r="D485" s="37"/>
      <c r="E485" s="37"/>
      <c r="F485" s="83"/>
    </row>
    <row r="486" spans="1:6" ht="15.75" thickBot="1">
      <c r="A486" s="21"/>
      <c r="B486" s="37"/>
      <c r="C486" s="37"/>
      <c r="D486" s="37"/>
      <c r="E486" s="37"/>
      <c r="F486" s="83"/>
    </row>
    <row r="487" spans="1:6" ht="15.75" thickBot="1">
      <c r="A487" s="21"/>
      <c r="B487" s="37"/>
      <c r="C487" s="37"/>
      <c r="D487" s="37"/>
      <c r="E487" s="37"/>
      <c r="F487" s="83"/>
    </row>
    <row r="488" spans="1:6" ht="15.75" thickBot="1">
      <c r="A488" s="21"/>
      <c r="B488" s="37"/>
      <c r="C488" s="37"/>
      <c r="D488" s="37"/>
      <c r="E488" s="37"/>
      <c r="F488" s="83"/>
    </row>
    <row r="489" spans="1:6" ht="15.75" thickBot="1">
      <c r="A489" s="21"/>
      <c r="B489" s="37"/>
      <c r="C489" s="37"/>
      <c r="D489" s="37"/>
      <c r="E489" s="37"/>
      <c r="F489" s="83"/>
    </row>
    <row r="490" spans="1:6" ht="15.75" thickBot="1">
      <c r="A490" s="21"/>
      <c r="B490" s="37"/>
      <c r="C490" s="37"/>
      <c r="D490" s="37"/>
      <c r="E490" s="37"/>
      <c r="F490" s="83"/>
    </row>
    <row r="491" spans="1:6" ht="15.75" thickBot="1">
      <c r="A491" s="21"/>
      <c r="B491" s="37"/>
      <c r="C491" s="37"/>
      <c r="D491" s="37"/>
      <c r="E491" s="37"/>
      <c r="F491" s="83"/>
    </row>
    <row r="492" spans="1:6" ht="15.75" thickBot="1">
      <c r="A492" s="21"/>
      <c r="B492" s="37"/>
      <c r="C492" s="37"/>
      <c r="D492" s="37"/>
      <c r="E492" s="37"/>
      <c r="F492" s="83"/>
    </row>
    <row r="493" spans="1:6" ht="15.75" thickBot="1">
      <c r="A493" s="21"/>
      <c r="B493" s="37"/>
      <c r="C493" s="37"/>
      <c r="D493" s="37"/>
      <c r="E493" s="37"/>
      <c r="F493" s="83"/>
    </row>
    <row r="494" spans="1:6" ht="15.75" thickBot="1">
      <c r="A494" s="21"/>
      <c r="B494" s="37"/>
      <c r="C494" s="37"/>
      <c r="D494" s="37"/>
      <c r="E494" s="37"/>
      <c r="F494" s="83"/>
    </row>
    <row r="495" spans="1:6" ht="15.75" thickBot="1">
      <c r="A495" s="21"/>
      <c r="B495" s="37"/>
      <c r="C495" s="37"/>
      <c r="D495" s="37"/>
      <c r="E495" s="37"/>
      <c r="F495" s="83"/>
    </row>
    <row r="496" spans="1:6" ht="15.75" thickBot="1">
      <c r="A496" s="21"/>
      <c r="B496" s="37"/>
      <c r="C496" s="37"/>
      <c r="D496" s="37"/>
      <c r="E496" s="37"/>
      <c r="F496" s="83"/>
    </row>
    <row r="497" spans="1:6" ht="15.75" thickBot="1">
      <c r="A497" s="21"/>
      <c r="B497" s="37"/>
      <c r="C497" s="37"/>
      <c r="D497" s="37"/>
      <c r="E497" s="37"/>
      <c r="F497" s="83"/>
    </row>
    <row r="498" spans="1:6" ht="15.75" thickBot="1">
      <c r="A498" s="21"/>
      <c r="B498" s="37"/>
      <c r="C498" s="37"/>
      <c r="D498" s="37"/>
      <c r="E498" s="37"/>
      <c r="F498" s="83"/>
    </row>
    <row r="499" spans="1:6" ht="15.75" thickBot="1">
      <c r="A499" s="21"/>
      <c r="B499" s="37"/>
      <c r="C499" s="37"/>
      <c r="D499" s="37"/>
      <c r="E499" s="37"/>
      <c r="F499" s="83"/>
    </row>
    <row r="500" spans="1:6" ht="15.75" thickBot="1">
      <c r="A500" s="21"/>
      <c r="B500" s="37"/>
      <c r="C500" s="37"/>
      <c r="D500" s="37"/>
      <c r="E500" s="37"/>
      <c r="F500" s="83"/>
    </row>
    <row r="501" spans="1:6" ht="15.75" thickBot="1">
      <c r="A501" s="21"/>
      <c r="B501" s="37"/>
      <c r="C501" s="37"/>
      <c r="D501" s="37"/>
      <c r="E501" s="37"/>
      <c r="F501" s="83"/>
    </row>
    <row r="502" spans="1:6">
      <c r="A502" s="48" t="s">
        <v>30</v>
      </c>
      <c r="B502" s="76"/>
      <c r="C502" s="76"/>
      <c r="D502" s="76"/>
      <c r="E502" s="76"/>
      <c r="F502" s="84"/>
    </row>
    <row r="503" spans="1:6" ht="15.75" thickBot="1"/>
    <row r="504" spans="1:6" ht="15.75" thickBot="1">
      <c r="A504" s="82" t="s">
        <v>70</v>
      </c>
      <c r="B504" s="25"/>
      <c r="C504" s="25"/>
      <c r="D504" s="28"/>
      <c r="E504" s="80"/>
      <c r="F504" s="80"/>
    </row>
    <row r="505" spans="1:6" ht="15.75" thickBot="1">
      <c r="A505" s="24" t="s">
        <v>71</v>
      </c>
      <c r="B505" s="25"/>
      <c r="C505" s="25"/>
      <c r="D505" s="28"/>
    </row>
    <row r="506" spans="1:6" ht="23.25" thickBot="1">
      <c r="A506" s="29" t="s">
        <v>18</v>
      </c>
      <c r="B506" s="30" t="s">
        <v>72</v>
      </c>
      <c r="C506" s="31" t="s">
        <v>73</v>
      </c>
      <c r="D506" s="85" t="s">
        <v>74</v>
      </c>
    </row>
    <row r="507" spans="1:6" ht="15.75" thickBot="1">
      <c r="A507" s="89" t="s">
        <v>75</v>
      </c>
      <c r="B507" s="36"/>
      <c r="C507" s="37"/>
      <c r="D507" s="86"/>
    </row>
    <row r="508" spans="1:6" ht="15.75" thickBot="1">
      <c r="A508" s="89" t="s">
        <v>76</v>
      </c>
      <c r="B508" s="36"/>
      <c r="C508" s="37"/>
      <c r="D508" s="86"/>
    </row>
    <row r="509" spans="1:6" ht="15.75" thickBot="1">
      <c r="A509" s="89" t="s">
        <v>77</v>
      </c>
      <c r="B509" s="36"/>
      <c r="C509" s="37"/>
      <c r="D509" s="86"/>
    </row>
    <row r="510" spans="1:6" ht="15.75" thickBot="1">
      <c r="A510" s="89" t="s">
        <v>78</v>
      </c>
      <c r="B510" s="36"/>
      <c r="C510" s="37"/>
      <c r="D510" s="86"/>
    </row>
    <row r="511" spans="1:6" ht="15.75" thickBot="1">
      <c r="A511" s="89" t="s">
        <v>79</v>
      </c>
      <c r="B511" s="36"/>
      <c r="C511" s="37"/>
      <c r="D511" s="86"/>
    </row>
    <row r="512" spans="1:6" ht="15.75" thickBot="1">
      <c r="A512" s="89" t="s">
        <v>80</v>
      </c>
      <c r="B512" s="36"/>
      <c r="C512" s="37"/>
      <c r="D512" s="86"/>
    </row>
    <row r="513" spans="1:4" ht="15.75" thickBot="1">
      <c r="A513" s="40"/>
      <c r="B513" s="36"/>
      <c r="C513" s="37"/>
      <c r="D513" s="86"/>
    </row>
    <row r="514" spans="1:4" ht="15.75" thickBot="1">
      <c r="A514" s="40"/>
      <c r="B514" s="36"/>
      <c r="C514" s="37"/>
      <c r="D514" s="86"/>
    </row>
    <row r="515" spans="1:4" ht="15.75" thickBot="1">
      <c r="A515" s="40"/>
      <c r="B515" s="36"/>
      <c r="C515" s="37"/>
      <c r="D515" s="86"/>
    </row>
    <row r="516" spans="1:4" ht="15.75" thickBot="1">
      <c r="A516" s="40"/>
      <c r="B516" s="36"/>
      <c r="C516" s="37"/>
      <c r="D516" s="86"/>
    </row>
    <row r="517" spans="1:4" ht="15.75" thickBot="1">
      <c r="A517" s="40"/>
      <c r="B517" s="36"/>
      <c r="C517" s="37"/>
      <c r="D517" s="86"/>
    </row>
    <row r="518" spans="1:4" ht="15.75" thickBot="1">
      <c r="A518" s="40"/>
      <c r="B518" s="36"/>
      <c r="C518" s="37"/>
      <c r="D518" s="86"/>
    </row>
    <row r="519" spans="1:4" ht="15.75" thickBot="1">
      <c r="A519" s="40"/>
      <c r="B519" s="36"/>
      <c r="C519" s="37"/>
      <c r="D519" s="86"/>
    </row>
    <row r="520" spans="1:4" ht="15.75" thickBot="1">
      <c r="A520" s="40"/>
      <c r="B520" s="36"/>
      <c r="C520" s="37"/>
      <c r="D520" s="86"/>
    </row>
    <row r="521" spans="1:4" ht="15.75" thickBot="1">
      <c r="A521" s="40"/>
      <c r="B521" s="36"/>
      <c r="C521" s="37"/>
      <c r="D521" s="86"/>
    </row>
    <row r="522" spans="1:4" ht="15.75" thickBot="1">
      <c r="A522" s="40"/>
      <c r="B522" s="36"/>
      <c r="C522" s="37"/>
      <c r="D522" s="86"/>
    </row>
    <row r="523" spans="1:4" ht="15.75" thickBot="1">
      <c r="A523" s="40"/>
      <c r="B523" s="36"/>
      <c r="C523" s="37"/>
      <c r="D523" s="86"/>
    </row>
    <row r="524" spans="1:4" ht="15.75" thickBot="1">
      <c r="A524" s="40"/>
      <c r="B524" s="36"/>
      <c r="C524" s="37"/>
      <c r="D524" s="86"/>
    </row>
    <row r="525" spans="1:4" ht="15.75" thickBot="1">
      <c r="A525" s="40"/>
      <c r="B525" s="36"/>
      <c r="C525" s="37"/>
      <c r="D525" s="86"/>
    </row>
    <row r="526" spans="1:4" ht="15.75" thickBot="1">
      <c r="A526" s="40"/>
      <c r="B526" s="36"/>
      <c r="C526" s="37"/>
      <c r="D526" s="86"/>
    </row>
    <row r="527" spans="1:4" ht="15.75" thickBot="1">
      <c r="A527" s="40"/>
      <c r="B527" s="36"/>
      <c r="C527" s="37"/>
      <c r="D527" s="86"/>
    </row>
    <row r="528" spans="1:4" ht="15.75" thickBot="1">
      <c r="A528" s="40"/>
      <c r="B528" s="36"/>
      <c r="C528" s="37"/>
      <c r="D528" s="86"/>
    </row>
    <row r="529" spans="1:4" ht="15.75" thickBot="1">
      <c r="A529" s="40"/>
      <c r="B529" s="36"/>
      <c r="C529" s="37"/>
      <c r="D529" s="86"/>
    </row>
    <row r="530" spans="1:4" ht="15.75" thickBot="1">
      <c r="A530" s="40"/>
      <c r="B530" s="36"/>
      <c r="C530" s="37"/>
      <c r="D530" s="86"/>
    </row>
    <row r="531" spans="1:4" ht="15.75" thickBot="1">
      <c r="A531" s="40"/>
      <c r="B531" s="36"/>
      <c r="C531" s="37"/>
      <c r="D531" s="86"/>
    </row>
    <row r="532" spans="1:4" ht="15.75" thickBot="1">
      <c r="A532" s="40"/>
      <c r="B532" s="36"/>
      <c r="C532" s="37"/>
      <c r="D532" s="86"/>
    </row>
    <row r="533" spans="1:4" ht="15.75" thickBot="1">
      <c r="A533" s="40"/>
      <c r="B533" s="36"/>
      <c r="C533" s="37"/>
      <c r="D533" s="86"/>
    </row>
    <row r="534" spans="1:4" ht="15.75" thickBot="1">
      <c r="A534" s="40"/>
      <c r="B534" s="36"/>
      <c r="C534" s="37"/>
      <c r="D534" s="86"/>
    </row>
    <row r="535" spans="1:4" ht="15.75" thickBot="1">
      <c r="A535" s="40"/>
      <c r="B535" s="36"/>
      <c r="C535" s="37"/>
      <c r="D535" s="86"/>
    </row>
    <row r="536" spans="1:4" ht="15.75" thickBot="1">
      <c r="A536" s="40"/>
      <c r="B536" s="36"/>
      <c r="C536" s="37"/>
      <c r="D536" s="86"/>
    </row>
    <row r="537" spans="1:4" ht="15.75" thickBot="1">
      <c r="A537" s="40"/>
      <c r="B537" s="36"/>
      <c r="C537" s="37"/>
      <c r="D537" s="86"/>
    </row>
    <row r="538" spans="1:4" ht="15.75" thickBot="1">
      <c r="A538" s="40"/>
      <c r="B538" s="36"/>
      <c r="C538" s="37"/>
      <c r="D538" s="86"/>
    </row>
    <row r="539" spans="1:4" ht="15.75" thickBot="1">
      <c r="A539" s="40"/>
      <c r="B539" s="36"/>
      <c r="C539" s="37"/>
      <c r="D539" s="86"/>
    </row>
    <row r="540" spans="1:4" ht="15.75" thickBot="1">
      <c r="A540" s="40"/>
      <c r="B540" s="36"/>
      <c r="C540" s="37"/>
      <c r="D540" s="86"/>
    </row>
    <row r="541" spans="1:4" ht="15.75" thickBot="1">
      <c r="A541" s="40"/>
      <c r="B541" s="36"/>
      <c r="C541" s="37"/>
      <c r="D541" s="86"/>
    </row>
    <row r="542" spans="1:4" ht="15.75" thickBot="1">
      <c r="A542" s="40"/>
      <c r="B542" s="36"/>
      <c r="C542" s="37"/>
      <c r="D542" s="86"/>
    </row>
    <row r="543" spans="1:4" ht="15.75" thickBot="1">
      <c r="A543" s="40"/>
      <c r="B543" s="36"/>
      <c r="C543" s="37"/>
      <c r="D543" s="86"/>
    </row>
    <row r="544" spans="1:4" ht="15.75" thickBot="1">
      <c r="A544" s="40"/>
      <c r="B544" s="36"/>
      <c r="C544" s="37"/>
      <c r="D544" s="86"/>
    </row>
    <row r="545" spans="1:4" ht="15.75" thickBot="1">
      <c r="A545" s="40"/>
      <c r="B545" s="36"/>
      <c r="C545" s="37"/>
      <c r="D545" s="86"/>
    </row>
    <row r="546" spans="1:4" ht="15.75" thickBot="1">
      <c r="A546" s="40"/>
      <c r="B546" s="36"/>
      <c r="C546" s="37"/>
      <c r="D546" s="86"/>
    </row>
    <row r="547" spans="1:4" ht="15.75" thickBot="1">
      <c r="A547" s="40"/>
      <c r="B547" s="36"/>
      <c r="C547" s="37"/>
      <c r="D547" s="86"/>
    </row>
    <row r="548" spans="1:4" ht="15.75" thickBot="1">
      <c r="A548" s="40"/>
      <c r="B548" s="36"/>
      <c r="C548" s="37"/>
      <c r="D548" s="86"/>
    </row>
    <row r="549" spans="1:4" ht="15.75" thickBot="1">
      <c r="A549" s="40"/>
      <c r="B549" s="36"/>
      <c r="C549" s="37"/>
      <c r="D549" s="86"/>
    </row>
    <row r="550" spans="1:4" ht="15.75" thickBot="1">
      <c r="A550" s="40"/>
      <c r="B550" s="36"/>
      <c r="C550" s="37"/>
      <c r="D550" s="86"/>
    </row>
    <row r="551" spans="1:4" ht="15.75" thickBot="1">
      <c r="A551" s="40"/>
      <c r="B551" s="36"/>
      <c r="C551" s="37"/>
      <c r="D551" s="86"/>
    </row>
    <row r="552" spans="1:4" ht="15.75" thickBot="1">
      <c r="A552" s="40"/>
      <c r="B552" s="36"/>
      <c r="C552" s="37"/>
      <c r="D552" s="86"/>
    </row>
    <row r="553" spans="1:4" ht="15.75" thickBot="1">
      <c r="A553" s="40"/>
      <c r="B553" s="36"/>
      <c r="C553" s="37"/>
      <c r="D553" s="86"/>
    </row>
    <row r="554" spans="1:4">
      <c r="A554" s="198" t="s">
        <v>30</v>
      </c>
      <c r="B554" s="199"/>
      <c r="C554" s="42"/>
      <c r="D554" s="87"/>
    </row>
  </sheetData>
  <mergeCells count="15">
    <mergeCell ref="I406:I408"/>
    <mergeCell ref="A226:B226"/>
    <mergeCell ref="C226:G226"/>
    <mergeCell ref="H226:H227"/>
    <mergeCell ref="A76:B76"/>
    <mergeCell ref="A149:B149"/>
    <mergeCell ref="A554:B554"/>
    <mergeCell ref="B459:C459"/>
    <mergeCell ref="D459:E459"/>
    <mergeCell ref="B407:G407"/>
    <mergeCell ref="A458:A459"/>
    <mergeCell ref="B458:E458"/>
    <mergeCell ref="F458:F460"/>
    <mergeCell ref="A406:A407"/>
    <mergeCell ref="B406:H40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9</vt:i4>
      </vt:variant>
    </vt:vector>
  </HeadingPairs>
  <TitlesOfParts>
    <vt:vector size="11" baseType="lpstr">
      <vt:lpstr>Dept 22</vt:lpstr>
      <vt:lpstr>Données brutes</vt:lpstr>
      <vt:lpstr>Activités_entrantes_Dept_22_35</vt:lpstr>
      <vt:lpstr>Activités_sortantes_Dept_22_35</vt:lpstr>
      <vt:lpstr>Analyse_médicale_Dept_22_35</vt:lpstr>
      <vt:lpstr>Non_conformités_prévoyance_Dept_22_35_BN</vt:lpstr>
      <vt:lpstr>Non_conformités_santé_Dept_22_35_BN</vt:lpstr>
      <vt:lpstr>Opportunités_adhésions_prévoyance_Dept_22_35</vt:lpstr>
      <vt:lpstr>Opportunités_adhésions_santé_Dept_22_35</vt:lpstr>
      <vt:lpstr>Prospects_Activités_entrantes_Dept_22_35</vt:lpstr>
      <vt:lpstr>RDV_Dept_22_35</vt:lpstr>
    </vt:vector>
  </TitlesOfParts>
  <Company>GIE SIHM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TOUFFAHI Abdel</dc:creator>
  <cp:lastModifiedBy>mduquesn</cp:lastModifiedBy>
  <dcterms:created xsi:type="dcterms:W3CDTF">2015-05-27T12:30:28Z</dcterms:created>
  <dcterms:modified xsi:type="dcterms:W3CDTF">2015-05-27T17:04:25Z</dcterms:modified>
</cp:coreProperties>
</file>