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570" yWindow="390" windowWidth="21720" windowHeight="8475" tabRatio="653" activeTab="2"/>
  </bookViews>
  <sheets>
    <sheet name="Synthese" sheetId="7" r:id="rId1"/>
    <sheet name="TCD" sheetId="19" r:id="rId2"/>
    <sheet name="Données" sheetId="18" r:id="rId3"/>
    <sheet name="Listes" sheetId="1" r:id="rId4"/>
  </sheets>
  <definedNames>
    <definedName name="Albatros_Appt">Listes!$H$1:$H$6</definedName>
    <definedName name="Avance">Listes!$I$1:$I$3</definedName>
    <definedName name="C_Albatros">Listes!$B$1:$B$4</definedName>
    <definedName name="C_Divers">Listes!$C$1:$C$3</definedName>
    <definedName name="C_Intérêts">Listes!$D$1:$D$3</definedName>
    <definedName name="C_Pension">Listes!$E$1:$E$4</definedName>
    <definedName name="C_Remb_Santé">Listes!$F$1:$F$4</definedName>
    <definedName name="Cadeau">Listes!$J$1:$J$3</definedName>
    <definedName name="categorie">Listes!$A$1:$Z$1</definedName>
    <definedName name="Coiffeur">Listes!$K$1:$K$2</definedName>
    <definedName name="Courant">Listes!$G$1:$G$4</definedName>
    <definedName name="Courrier">Listes!$L$1:$L$4</definedName>
    <definedName name="Extension">Listes!$M$1:$M$5</definedName>
    <definedName name="Formation">Listes!$N$1:$N$3</definedName>
    <definedName name="Frais_Bancaires">Listes!$O$1:$O$5</definedName>
    <definedName name="Habillement">Listes!$P$1:$P$4</definedName>
    <definedName name="Impôts">Listes!$Q$1:$Q$5</definedName>
    <definedName name="Informatique">Listes!$R$1:$R$3</definedName>
    <definedName name="Jardin">Listes!$V$1:$V$5</definedName>
    <definedName name="Loisirs">Listes!$S$1:$S$10</definedName>
    <definedName name="Maison">Listes!$U$1:$U$14</definedName>
    <definedName name="operation">Listes!$A$22:$A$37</definedName>
    <definedName name="Santé">Listes!$W$1:$W$14</definedName>
    <definedName name="Transport">Listes!$X$1:$X$7</definedName>
    <definedName name="Vacances">Listes!$T$1:$T$8</definedName>
    <definedName name="Voiture">Listes!$Y$1:$Y$7</definedName>
    <definedName name="Voyages">Listes!$Z$1:$Z$4</definedName>
  </definedNames>
  <calcPr calcId="125725"/>
  <pivotCaches>
    <pivotCache cacheId="3" r:id="rId5"/>
  </pivotCaches>
</workbook>
</file>

<file path=xl/calcChain.xml><?xml version="1.0" encoding="utf-8"?>
<calcChain xmlns="http://schemas.openxmlformats.org/spreadsheetml/2006/main">
  <c r="B14" i="7"/>
  <c r="B6"/>
  <c r="B5"/>
  <c r="B4"/>
  <c r="B3"/>
  <c r="K17" i="18"/>
  <c r="K18"/>
  <c r="K19" s="1"/>
  <c r="K20" s="1"/>
  <c r="K21" s="1"/>
  <c r="K22" s="1"/>
  <c r="K23" s="1"/>
  <c r="K24" s="1"/>
  <c r="K13"/>
  <c r="K14"/>
  <c r="K15" s="1"/>
  <c r="K16" s="1"/>
  <c r="K9"/>
  <c r="K10"/>
  <c r="K11" s="1"/>
  <c r="K12" s="1"/>
  <c r="K2"/>
  <c r="K3"/>
  <c r="K4" s="1"/>
  <c r="K5" s="1"/>
  <c r="K6" s="1"/>
  <c r="K7" s="1"/>
  <c r="K8" s="1"/>
  <c r="B1" i="7"/>
</calcChain>
</file>

<file path=xl/sharedStrings.xml><?xml version="1.0" encoding="utf-8"?>
<sst xmlns="http://schemas.openxmlformats.org/spreadsheetml/2006/main" count="245" uniqueCount="148">
  <si>
    <t>Charges reçues</t>
  </si>
  <si>
    <t>Loyer perçu</t>
  </si>
  <si>
    <t>Daniel</t>
  </si>
  <si>
    <t>Maud</t>
  </si>
  <si>
    <t>Camieg</t>
  </si>
  <si>
    <t>Mutieg</t>
  </si>
  <si>
    <t>Assur.Crédit</t>
  </si>
  <si>
    <t>Charges</t>
  </si>
  <si>
    <t>Crédit</t>
  </si>
  <si>
    <t>Foncier</t>
  </si>
  <si>
    <t>Travaux</t>
  </si>
  <si>
    <t>Alimentation</t>
  </si>
  <si>
    <t>Autres</t>
  </si>
  <si>
    <t>Décoration</t>
  </si>
  <si>
    <t>Divers</t>
  </si>
  <si>
    <t>au CA</t>
  </si>
  <si>
    <t>au CE</t>
  </si>
  <si>
    <t>Chaussures</t>
  </si>
  <si>
    <t>Vêtements</t>
  </si>
  <si>
    <t>CATEGORIE</t>
  </si>
  <si>
    <t>sous catégorie</t>
  </si>
  <si>
    <t>Revenu</t>
  </si>
  <si>
    <t>Taxe habitat.</t>
  </si>
  <si>
    <t>Abonnement</t>
  </si>
  <si>
    <t>Association</t>
  </si>
  <si>
    <t>Librairie</t>
  </si>
  <si>
    <t>Musique</t>
  </si>
  <si>
    <t>Photo</t>
  </si>
  <si>
    <t>Sortie</t>
  </si>
  <si>
    <t>Restaurant</t>
  </si>
  <si>
    <t>Sport</t>
  </si>
  <si>
    <t>Séjour</t>
  </si>
  <si>
    <t>Week-end</t>
  </si>
  <si>
    <t>Assurance</t>
  </si>
  <si>
    <t>Eau</t>
  </si>
  <si>
    <t>EdF</t>
  </si>
  <si>
    <t>Electroménager</t>
  </si>
  <si>
    <t>Entretien int.</t>
  </si>
  <si>
    <t>Gaz</t>
  </si>
  <si>
    <t>Entretien ext.</t>
  </si>
  <si>
    <t>Plantes</t>
  </si>
  <si>
    <t>Matériel</t>
  </si>
  <si>
    <t>Meubles</t>
  </si>
  <si>
    <t>Outillage</t>
  </si>
  <si>
    <t>Réparation</t>
  </si>
  <si>
    <t>Téléphonie</t>
  </si>
  <si>
    <t>Ustensiles</t>
  </si>
  <si>
    <t>Analyses</t>
  </si>
  <si>
    <t>Assur. IDCP</t>
  </si>
  <si>
    <t>Clinique</t>
  </si>
  <si>
    <t>Dentiste</t>
  </si>
  <si>
    <t>Infirmière-Podo</t>
  </si>
  <si>
    <t>Kiné</t>
  </si>
  <si>
    <t>Opticien</t>
  </si>
  <si>
    <t>Médecin</t>
  </si>
  <si>
    <t>Médicaments</t>
  </si>
  <si>
    <t>Para-pharmacie</t>
  </si>
  <si>
    <t>Radiologie</t>
  </si>
  <si>
    <t>Avion</t>
  </si>
  <si>
    <t>Bus-Métro</t>
  </si>
  <si>
    <t>Autoroute</t>
  </si>
  <si>
    <t>Train</t>
  </si>
  <si>
    <t>Amendes</t>
  </si>
  <si>
    <t>Entretien</t>
  </si>
  <si>
    <t>Parking</t>
  </si>
  <si>
    <t>Date</t>
  </si>
  <si>
    <t>Carte Pass</t>
  </si>
  <si>
    <t>Carte Maud</t>
  </si>
  <si>
    <t>TIP</t>
  </si>
  <si>
    <t>Chèque</t>
  </si>
  <si>
    <t>operation</t>
  </si>
  <si>
    <t>Carburant</t>
  </si>
  <si>
    <t>DEBIT</t>
  </si>
  <si>
    <t>CREDIT</t>
  </si>
  <si>
    <t xml:space="preserve">Description </t>
  </si>
  <si>
    <t>Virement CE CA</t>
  </si>
  <si>
    <t>Virement CA-CE</t>
  </si>
  <si>
    <t>Virement CA LDD M</t>
  </si>
  <si>
    <t>Virement CA LDD D</t>
  </si>
  <si>
    <t>Virement CE LDD M</t>
  </si>
  <si>
    <t>Virement CE LDD D</t>
  </si>
  <si>
    <t>Compte</t>
  </si>
  <si>
    <t>Solde</t>
  </si>
  <si>
    <t>CA Compte Courant</t>
  </si>
  <si>
    <t>CE Compte Courant</t>
  </si>
  <si>
    <t>Type d'Opération</t>
  </si>
  <si>
    <t>N° de Chèque</t>
  </si>
  <si>
    <t>Catégorie</t>
  </si>
  <si>
    <t>Sous Catégorie</t>
  </si>
  <si>
    <t>Solde Courant</t>
  </si>
  <si>
    <t>Report</t>
  </si>
  <si>
    <t>CA Carte</t>
  </si>
  <si>
    <t>Espèces</t>
  </si>
  <si>
    <t>CA LDD Daniel</t>
  </si>
  <si>
    <t>CA LDD Maud</t>
  </si>
  <si>
    <t>CE Livret Daniel</t>
  </si>
  <si>
    <t>CE Livret Maud</t>
  </si>
  <si>
    <t>CA Codebis Daniel</t>
  </si>
  <si>
    <t>CA Codebis Maud</t>
  </si>
  <si>
    <t xml:space="preserve">Synthèse  </t>
  </si>
  <si>
    <t>Total</t>
  </si>
  <si>
    <t>Coti. Mutieg</t>
  </si>
  <si>
    <t>Virement reçu</t>
  </si>
  <si>
    <t>Prélèvement</t>
  </si>
  <si>
    <t>C_Pension</t>
  </si>
  <si>
    <t>C_Albatros</t>
  </si>
  <si>
    <t>C_Divers</t>
  </si>
  <si>
    <t>C_Intérêts</t>
  </si>
  <si>
    <t>C_Remb_Santé</t>
  </si>
  <si>
    <t>Courant</t>
  </si>
  <si>
    <t>Albatros_Appt</t>
  </si>
  <si>
    <t>Avance</t>
  </si>
  <si>
    <t>Cadeau</t>
  </si>
  <si>
    <t>Coiffeur</t>
  </si>
  <si>
    <t>Courrier</t>
  </si>
  <si>
    <t>Extension</t>
  </si>
  <si>
    <t>Formation</t>
  </si>
  <si>
    <t>Frais_Bancaires</t>
  </si>
  <si>
    <t>Habillement</t>
  </si>
  <si>
    <t>Impôts</t>
  </si>
  <si>
    <t>Informatique</t>
  </si>
  <si>
    <t>Loisirs</t>
  </si>
  <si>
    <t>Vacances</t>
  </si>
  <si>
    <t>Maison</t>
  </si>
  <si>
    <t>Jardin</t>
  </si>
  <si>
    <t>Santé</t>
  </si>
  <si>
    <t>Transport</t>
  </si>
  <si>
    <t>Voiture</t>
  </si>
  <si>
    <t>Voyages</t>
  </si>
  <si>
    <t>Dépôt</t>
  </si>
  <si>
    <t>DAB</t>
  </si>
  <si>
    <t>P</t>
  </si>
  <si>
    <t>Décembre 2014</t>
  </si>
  <si>
    <t>virement</t>
  </si>
  <si>
    <t>semaine</t>
  </si>
  <si>
    <t xml:space="preserve">du CA courant </t>
  </si>
  <si>
    <t>Virement</t>
  </si>
  <si>
    <t>Quentin noël (Amazon)</t>
  </si>
  <si>
    <t>p</t>
  </si>
  <si>
    <t>Alu Service Solde Volet chambre</t>
  </si>
  <si>
    <t>Damien Sandrine</t>
  </si>
  <si>
    <t>Sylvain Maud</t>
  </si>
  <si>
    <t xml:space="preserve">du CA </t>
  </si>
  <si>
    <t xml:space="preserve">Contrôle technique </t>
  </si>
  <si>
    <t>Row Labels</t>
  </si>
  <si>
    <t>Grand Total</t>
  </si>
  <si>
    <t>(All)</t>
  </si>
  <si>
    <t>Sum of Report</t>
  </si>
</sst>
</file>

<file path=xl/styles.xml><?xml version="1.0" encoding="utf-8"?>
<styleSheet xmlns="http://schemas.openxmlformats.org/spreadsheetml/2006/main">
  <numFmts count="1">
    <numFmt numFmtId="164" formatCode="dd/mm/yy;@"/>
  </numFmts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08260C"/>
      <name val="Calibri"/>
      <family val="2"/>
      <scheme val="minor"/>
    </font>
    <font>
      <b/>
      <sz val="12"/>
      <color rgb="FF08260C"/>
      <name val="Calibri"/>
      <family val="2"/>
      <scheme val="minor"/>
    </font>
    <font>
      <sz val="12"/>
      <color rgb="FF08260C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6" tint="0.79998168889431442"/>
        <bgColor theme="6" tint="0.79998168889431442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/>
      <right style="thin">
        <color theme="9"/>
      </right>
      <top/>
      <bottom style="thin">
        <color theme="9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4" fontId="0" fillId="0" borderId="0" xfId="0" applyNumberFormat="1" applyAlignment="1">
      <alignment horizontal="right"/>
    </xf>
    <xf numFmtId="0" fontId="4" fillId="0" borderId="1" xfId="0" applyFont="1" applyBorder="1" applyAlignment="1">
      <alignment horizontal="center" vertical="center"/>
    </xf>
    <xf numFmtId="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4" fontId="5" fillId="0" borderId="1" xfId="0" applyNumberFormat="1" applyFont="1" applyBorder="1" applyAlignment="1">
      <alignment horizontal="right" vertical="center"/>
    </xf>
    <xf numFmtId="4" fontId="4" fillId="0" borderId="1" xfId="0" applyNumberFormat="1" applyFont="1" applyBorder="1" applyAlignment="1">
      <alignment horizontal="right" vertical="center"/>
    </xf>
    <xf numFmtId="0" fontId="3" fillId="2" borderId="2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4" fontId="5" fillId="2" borderId="1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/>
    </xf>
    <xf numFmtId="0" fontId="0" fillId="0" borderId="5" xfId="0" applyFont="1" applyBorder="1" applyAlignment="1">
      <alignment horizontal="left"/>
    </xf>
    <xf numFmtId="0" fontId="0" fillId="0" borderId="5" xfId="0" applyFont="1" applyBorder="1" applyAlignment="1">
      <alignment horizontal="center" vertical="center"/>
    </xf>
    <xf numFmtId="0" fontId="0" fillId="0" borderId="5" xfId="0" applyFont="1" applyBorder="1" applyAlignment="1">
      <alignment horizontal="left" vertical="center"/>
    </xf>
    <xf numFmtId="49" fontId="0" fillId="0" borderId="5" xfId="0" applyNumberFormat="1" applyFont="1" applyBorder="1" applyAlignment="1">
      <alignment horizontal="left" vertical="center"/>
    </xf>
    <xf numFmtId="4" fontId="0" fillId="0" borderId="5" xfId="0" applyNumberFormat="1" applyFont="1" applyBorder="1" applyAlignment="1">
      <alignment horizontal="right"/>
    </xf>
    <xf numFmtId="4" fontId="0" fillId="0" borderId="5" xfId="0" applyNumberFormat="1" applyFont="1" applyBorder="1"/>
    <xf numFmtId="164" fontId="0" fillId="3" borderId="6" xfId="0" applyNumberFormat="1" applyFont="1" applyFill="1" applyBorder="1" applyAlignment="1">
      <alignment horizontal="center"/>
    </xf>
    <xf numFmtId="0" fontId="0" fillId="3" borderId="7" xfId="0" applyFont="1" applyFill="1" applyBorder="1" applyAlignment="1">
      <alignment horizontal="left"/>
    </xf>
    <xf numFmtId="0" fontId="0" fillId="3" borderId="7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left" vertical="center"/>
    </xf>
    <xf numFmtId="49" fontId="0" fillId="3" borderId="7" xfId="0" applyNumberFormat="1" applyFont="1" applyFill="1" applyBorder="1" applyAlignment="1">
      <alignment horizontal="left" vertical="center"/>
    </xf>
    <xf numFmtId="4" fontId="0" fillId="3" borderId="7" xfId="0" applyNumberFormat="1" applyFont="1" applyFill="1" applyBorder="1" applyAlignment="1">
      <alignment horizontal="right"/>
    </xf>
    <xf numFmtId="4" fontId="0" fillId="3" borderId="7" xfId="0" applyNumberFormat="1" applyFont="1" applyFill="1" applyBorder="1"/>
    <xf numFmtId="164" fontId="0" fillId="0" borderId="6" xfId="0" applyNumberFormat="1" applyFont="1" applyBorder="1" applyAlignment="1">
      <alignment horizontal="center"/>
    </xf>
    <xf numFmtId="0" fontId="0" fillId="0" borderId="7" xfId="0" applyFont="1" applyBorder="1" applyAlignment="1">
      <alignment horizontal="left"/>
    </xf>
    <xf numFmtId="0" fontId="0" fillId="0" borderId="7" xfId="0" applyFont="1" applyBorder="1" applyAlignment="1">
      <alignment horizontal="center" vertical="center"/>
    </xf>
    <xf numFmtId="0" fontId="0" fillId="0" borderId="7" xfId="0" applyFont="1" applyBorder="1" applyAlignment="1">
      <alignment horizontal="left" vertical="center"/>
    </xf>
    <xf numFmtId="49" fontId="0" fillId="0" borderId="7" xfId="0" applyNumberFormat="1" applyFont="1" applyBorder="1" applyAlignment="1">
      <alignment horizontal="left" vertical="center"/>
    </xf>
    <xf numFmtId="4" fontId="0" fillId="0" borderId="7" xfId="0" applyNumberFormat="1" applyFont="1" applyBorder="1" applyAlignment="1">
      <alignment horizontal="right"/>
    </xf>
    <xf numFmtId="4" fontId="0" fillId="0" borderId="7" xfId="0" applyNumberFormat="1" applyFont="1" applyBorder="1"/>
    <xf numFmtId="0" fontId="2" fillId="0" borderId="7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4" fontId="0" fillId="3" borderId="4" xfId="0" applyNumberFormat="1" applyFont="1" applyFill="1" applyBorder="1" applyAlignment="1">
      <alignment horizontal="right"/>
    </xf>
    <xf numFmtId="164" fontId="0" fillId="0" borderId="8" xfId="0" applyNumberFormat="1" applyFont="1" applyBorder="1" applyAlignment="1">
      <alignment horizontal="center"/>
    </xf>
    <xf numFmtId="0" fontId="0" fillId="0" borderId="9" xfId="0" applyFont="1" applyBorder="1" applyAlignment="1">
      <alignment horizontal="left"/>
    </xf>
    <xf numFmtId="0" fontId="0" fillId="0" borderId="9" xfId="0" applyFont="1" applyBorder="1" applyAlignment="1">
      <alignment horizontal="center"/>
    </xf>
    <xf numFmtId="0" fontId="0" fillId="0" borderId="9" xfId="0" applyFont="1" applyBorder="1" applyAlignment="1">
      <alignment horizontal="left" vertical="center"/>
    </xf>
    <xf numFmtId="49" fontId="0" fillId="0" borderId="9" xfId="0" applyNumberFormat="1" applyFont="1" applyBorder="1" applyAlignment="1">
      <alignment horizontal="left"/>
    </xf>
    <xf numFmtId="0" fontId="0" fillId="0" borderId="9" xfId="0" applyFont="1" applyBorder="1"/>
    <xf numFmtId="4" fontId="0" fillId="0" borderId="9" xfId="0" applyNumberFormat="1" applyFont="1" applyBorder="1" applyAlignment="1">
      <alignment horizontal="right"/>
    </xf>
    <xf numFmtId="4" fontId="0" fillId="0" borderId="9" xfId="0" applyNumberFormat="1" applyFont="1" applyBorder="1"/>
    <xf numFmtId="164" fontId="0" fillId="4" borderId="10" xfId="0" applyNumberFormat="1" applyFont="1" applyFill="1" applyBorder="1" applyAlignment="1">
      <alignment horizontal="center"/>
    </xf>
    <xf numFmtId="0" fontId="0" fillId="4" borderId="11" xfId="0" applyFont="1" applyFill="1" applyBorder="1" applyAlignment="1">
      <alignment horizontal="left"/>
    </xf>
    <xf numFmtId="0" fontId="0" fillId="4" borderId="11" xfId="0" applyFont="1" applyFill="1" applyBorder="1" applyAlignment="1">
      <alignment horizontal="center"/>
    </xf>
    <xf numFmtId="0" fontId="0" fillId="4" borderId="11" xfId="0" applyFont="1" applyFill="1" applyBorder="1" applyAlignment="1">
      <alignment horizontal="left" vertical="center"/>
    </xf>
    <xf numFmtId="49" fontId="0" fillId="4" borderId="11" xfId="0" applyNumberFormat="1" applyFont="1" applyFill="1" applyBorder="1" applyAlignment="1">
      <alignment horizontal="left"/>
    </xf>
    <xf numFmtId="0" fontId="0" fillId="4" borderId="11" xfId="0" applyFont="1" applyFill="1" applyBorder="1"/>
    <xf numFmtId="4" fontId="0" fillId="4" borderId="11" xfId="0" applyNumberFormat="1" applyFont="1" applyFill="1" applyBorder="1" applyAlignment="1">
      <alignment horizontal="right"/>
    </xf>
    <xf numFmtId="4" fontId="0" fillId="4" borderId="11" xfId="0" applyNumberFormat="1" applyFont="1" applyFill="1" applyBorder="1"/>
    <xf numFmtId="164" fontId="0" fillId="0" borderId="10" xfId="0" applyNumberFormat="1" applyFont="1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11" xfId="0" applyFont="1" applyBorder="1" applyAlignment="1">
      <alignment horizontal="center"/>
    </xf>
    <xf numFmtId="0" fontId="0" fillId="0" borderId="11" xfId="0" applyFont="1" applyBorder="1" applyAlignment="1">
      <alignment horizontal="left" vertical="center"/>
    </xf>
    <xf numFmtId="49" fontId="0" fillId="0" borderId="11" xfId="0" applyNumberFormat="1" applyFont="1" applyBorder="1" applyAlignment="1">
      <alignment horizontal="left"/>
    </xf>
    <xf numFmtId="0" fontId="0" fillId="0" borderId="11" xfId="0" applyFont="1" applyBorder="1"/>
    <xf numFmtId="4" fontId="0" fillId="0" borderId="11" xfId="0" applyNumberFormat="1" applyFont="1" applyBorder="1" applyAlignment="1">
      <alignment horizontal="right"/>
    </xf>
    <xf numFmtId="4" fontId="0" fillId="0" borderId="11" xfId="0" applyNumberFormat="1" applyFont="1" applyBorder="1"/>
    <xf numFmtId="4" fontId="0" fillId="4" borderId="8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5" xfId="0" applyFont="1" applyBorder="1"/>
    <xf numFmtId="0" fontId="0" fillId="3" borderId="7" xfId="0" applyFont="1" applyFill="1" applyBorder="1" applyAlignment="1">
      <alignment horizontal="center"/>
    </xf>
    <xf numFmtId="0" fontId="0" fillId="3" borderId="7" xfId="0" applyFont="1" applyFill="1" applyBorder="1"/>
    <xf numFmtId="0" fontId="0" fillId="0" borderId="7" xfId="0" applyFont="1" applyBorder="1" applyAlignment="1">
      <alignment horizontal="center"/>
    </xf>
    <xf numFmtId="0" fontId="0" fillId="0" borderId="7" xfId="0" applyFont="1" applyBorder="1"/>
    <xf numFmtId="164" fontId="0" fillId="0" borderId="12" xfId="0" applyNumberFormat="1" applyFont="1" applyBorder="1" applyAlignment="1">
      <alignment horizontal="center"/>
    </xf>
    <xf numFmtId="0" fontId="0" fillId="0" borderId="13" xfId="0" applyFont="1" applyBorder="1" applyAlignment="1">
      <alignment horizontal="left"/>
    </xf>
    <xf numFmtId="0" fontId="0" fillId="0" borderId="13" xfId="0" applyFont="1" applyBorder="1" applyAlignment="1">
      <alignment horizontal="center"/>
    </xf>
    <xf numFmtId="0" fontId="0" fillId="0" borderId="13" xfId="0" applyFont="1" applyBorder="1" applyAlignment="1">
      <alignment horizontal="left" vertical="center"/>
    </xf>
    <xf numFmtId="0" fontId="0" fillId="0" borderId="13" xfId="0" applyFont="1" applyBorder="1"/>
    <xf numFmtId="4" fontId="0" fillId="0" borderId="13" xfId="0" applyNumberFormat="1" applyFont="1" applyBorder="1" applyAlignment="1">
      <alignment horizontal="right"/>
    </xf>
    <xf numFmtId="4" fontId="0" fillId="0" borderId="13" xfId="0" applyNumberFormat="1" applyFont="1" applyBorder="1"/>
    <xf numFmtId="164" fontId="0" fillId="5" borderId="14" xfId="0" applyNumberFormat="1" applyFont="1" applyFill="1" applyBorder="1" applyAlignment="1">
      <alignment horizontal="center"/>
    </xf>
    <xf numFmtId="0" fontId="0" fillId="5" borderId="15" xfId="0" applyFont="1" applyFill="1" applyBorder="1" applyAlignment="1">
      <alignment horizontal="left"/>
    </xf>
    <xf numFmtId="0" fontId="0" fillId="5" borderId="15" xfId="0" applyFont="1" applyFill="1" applyBorder="1" applyAlignment="1">
      <alignment horizontal="center"/>
    </xf>
    <xf numFmtId="0" fontId="0" fillId="5" borderId="15" xfId="0" applyFont="1" applyFill="1" applyBorder="1" applyAlignment="1">
      <alignment horizontal="left" vertical="center"/>
    </xf>
    <xf numFmtId="0" fontId="0" fillId="5" borderId="15" xfId="0" applyFont="1" applyFill="1" applyBorder="1"/>
    <xf numFmtId="4" fontId="0" fillId="5" borderId="15" xfId="0" applyNumberFormat="1" applyFont="1" applyFill="1" applyBorder="1" applyAlignment="1">
      <alignment horizontal="right"/>
    </xf>
    <xf numFmtId="4" fontId="0" fillId="5" borderId="15" xfId="0" applyNumberFormat="1" applyFont="1" applyFill="1" applyBorder="1"/>
    <xf numFmtId="164" fontId="0" fillId="0" borderId="14" xfId="0" applyNumberFormat="1" applyFont="1" applyBorder="1" applyAlignment="1">
      <alignment horizontal="center"/>
    </xf>
    <xf numFmtId="0" fontId="0" fillId="0" borderId="15" xfId="0" applyFont="1" applyBorder="1" applyAlignment="1">
      <alignment horizontal="left"/>
    </xf>
    <xf numFmtId="0" fontId="0" fillId="0" borderId="15" xfId="0" applyFont="1" applyBorder="1" applyAlignment="1">
      <alignment horizontal="center"/>
    </xf>
    <xf numFmtId="0" fontId="0" fillId="0" borderId="15" xfId="0" applyFont="1" applyBorder="1" applyAlignment="1">
      <alignment horizontal="left" vertical="center"/>
    </xf>
    <xf numFmtId="0" fontId="0" fillId="0" borderId="15" xfId="0" applyFont="1" applyBorder="1"/>
    <xf numFmtId="4" fontId="0" fillId="0" borderId="15" xfId="0" applyNumberFormat="1" applyFont="1" applyBorder="1" applyAlignment="1">
      <alignment horizontal="right"/>
    </xf>
    <xf numFmtId="4" fontId="0" fillId="0" borderId="15" xfId="0" applyNumberFormat="1" applyFont="1" applyBorder="1"/>
    <xf numFmtId="0" fontId="0" fillId="2" borderId="15" xfId="0" applyFont="1" applyFill="1" applyBorder="1" applyAlignment="1">
      <alignment horizontal="left"/>
    </xf>
    <xf numFmtId="4" fontId="0" fillId="5" borderId="12" xfId="0" applyNumberFormat="1" applyFont="1" applyFill="1" applyBorder="1" applyAlignment="1">
      <alignment horizontal="righ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9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9" defaultPivotStyle="PivotStyleLight16"/>
  <colors>
    <mruColors>
      <color rgb="FF08260C"/>
      <color rgb="FF3F1E03"/>
      <color rgb="FFDAEDD7"/>
      <color rgb="FFA9D5A3"/>
      <color rgb="FFA4E77F"/>
      <color rgb="FF66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018.926394097223" createdVersion="3" refreshedVersion="3" minRefreshableVersion="3" recordCount="23">
  <cacheSource type="worksheet">
    <worksheetSource ref="A1:L24" sheet="Données"/>
  </cacheSource>
  <cacheFields count="12">
    <cacheField name="Compte" numFmtId="0">
      <sharedItems count="4">
        <s v="CA Compte Courant"/>
        <s v="CE Compte Courant"/>
        <s v="CA Carte"/>
        <s v="Espèces"/>
      </sharedItems>
    </cacheField>
    <cacheField name="Date" numFmtId="164">
      <sharedItems containsSemiMixedTypes="0" containsNonDate="0" containsDate="1" containsString="0" minDate="2014-12-01T00:00:00" maxDate="2014-12-25T00:00:00" count="12">
        <d v="2014-12-01T00:00:00"/>
        <d v="2014-12-02T00:00:00"/>
        <d v="2014-12-03T00:00:00"/>
        <d v="2014-12-04T00:00:00"/>
        <d v="2014-12-05T00:00:00"/>
        <d v="2014-12-17T00:00:00"/>
        <d v="2014-12-24T00:00:00"/>
        <d v="2014-12-09T00:00:00"/>
        <d v="2014-12-13T00:00:00"/>
        <d v="2014-12-07T00:00:00"/>
        <d v="2014-12-14T00:00:00"/>
        <d v="2014-12-18T00:00:00"/>
      </sharedItems>
    </cacheField>
    <cacheField name="Type d'Opération" numFmtId="0">
      <sharedItems containsBlank="1"/>
    </cacheField>
    <cacheField name="N° de Chèque" numFmtId="0">
      <sharedItems containsString="0" containsBlank="1" containsNumber="1" containsInteger="1" minValue="7279575" maxValue="7279577"/>
    </cacheField>
    <cacheField name="Catégorie" numFmtId="0">
      <sharedItems containsBlank="1"/>
    </cacheField>
    <cacheField name="Sous Catégorie" numFmtId="0">
      <sharedItems containsBlank="1"/>
    </cacheField>
    <cacheField name="Description " numFmtId="0">
      <sharedItems containsBlank="1"/>
    </cacheField>
    <cacheField name="P" numFmtId="0">
      <sharedItems containsBlank="1"/>
    </cacheField>
    <cacheField name="DEBIT" numFmtId="4">
      <sharedItems containsString="0" containsBlank="1" containsNumber="1" minValue="1.02" maxValue="200"/>
    </cacheField>
    <cacheField name="CREDIT" numFmtId="4">
      <sharedItems containsString="0" containsBlank="1" containsNumber="1" minValue="37.65" maxValue="1750"/>
    </cacheField>
    <cacheField name="Solde Courant" numFmtId="4">
      <sharedItems containsSemiMixedTypes="0" containsString="0" containsNumber="1" minValue="-117.86" maxValue="1650.19"/>
    </cacheField>
    <cacheField name="Report" numFmtId="0">
      <sharedItems containsString="0" containsBlank="1" containsNumber="1" minValue="-122.97" maxValue="304.91000000000003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  <s v="Virement reçu"/>
    <m/>
    <s v="C_Pension"/>
    <s v="Daniel"/>
    <m/>
    <s v="p"/>
    <m/>
    <n v="1750"/>
    <n v="1627.03"/>
    <n v="-122.97"/>
  </r>
  <r>
    <x v="0"/>
    <x v="0"/>
    <s v="Prélèvement"/>
    <m/>
    <s v="Albatros_Appt"/>
    <s v="Assur.Crédit"/>
    <m/>
    <s v="p"/>
    <n v="14.49"/>
    <m/>
    <n v="1612.54"/>
    <m/>
  </r>
  <r>
    <x v="0"/>
    <x v="1"/>
    <s v="Virement reçu"/>
    <m/>
    <s v="C_Pension"/>
    <s v="Maud"/>
    <m/>
    <s v="p"/>
    <m/>
    <n v="37.65"/>
    <n v="1650.19"/>
    <m/>
  </r>
  <r>
    <x v="0"/>
    <x v="1"/>
    <s v="Carte Pass"/>
    <m/>
    <s v="Voiture"/>
    <s v="Entretien"/>
    <s v="Contrôle technique "/>
    <s v="p"/>
    <n v="62.05"/>
    <m/>
    <n v="1588.14"/>
    <m/>
  </r>
  <r>
    <x v="0"/>
    <x v="2"/>
    <s v="Prélèvement"/>
    <m/>
    <s v="Santé"/>
    <s v="Assur. IDCP"/>
    <m/>
    <s v="p"/>
    <n v="60.41"/>
    <m/>
    <n v="1527.73"/>
    <m/>
  </r>
  <r>
    <x v="0"/>
    <x v="2"/>
    <s v="Prélèvement"/>
    <m/>
    <s v="Maison"/>
    <s v="Téléphonie"/>
    <m/>
    <s v="p"/>
    <n v="54.99"/>
    <m/>
    <n v="1472.74"/>
    <m/>
  </r>
  <r>
    <x v="0"/>
    <x v="3"/>
    <s v="Prélèvement"/>
    <m/>
    <s v="Frais_Bancaires"/>
    <s v="au CA"/>
    <m/>
    <s v="p"/>
    <n v="5"/>
    <m/>
    <n v="1467.74"/>
    <m/>
  </r>
  <r>
    <x v="1"/>
    <x v="4"/>
    <s v="Virement reçu"/>
    <m/>
    <s v="C_Albatros"/>
    <s v="Loyer perçu"/>
    <s v="Décembre 2014"/>
    <m/>
    <m/>
    <n v="250"/>
    <n v="554.91000000000008"/>
    <n v="304.91000000000003"/>
  </r>
  <r>
    <x v="1"/>
    <x v="5"/>
    <s v="Chèque"/>
    <n v="7279575"/>
    <s v="Albatros_Appt"/>
    <s v="Travaux"/>
    <s v="Alu Service Solde Volet chambre"/>
    <s v="p"/>
    <n v="176.02"/>
    <m/>
    <n v="378.8900000000001"/>
    <m/>
  </r>
  <r>
    <x v="1"/>
    <x v="6"/>
    <s v="Chèque"/>
    <n v="7279576"/>
    <s v="Cadeau"/>
    <m/>
    <s v="Damien Sandrine"/>
    <s v="p"/>
    <n v="200"/>
    <m/>
    <n v="178.8900000000001"/>
    <m/>
  </r>
  <r>
    <x v="1"/>
    <x v="6"/>
    <s v="Chèque"/>
    <n v="7279577"/>
    <s v="Cadeau"/>
    <m/>
    <s v="Sylvain Maud"/>
    <m/>
    <n v="200"/>
    <m/>
    <n v="-21.1099999999999"/>
    <m/>
  </r>
  <r>
    <x v="2"/>
    <x v="4"/>
    <s v="Prélèvement"/>
    <m/>
    <s v="Frais_Bancaires"/>
    <s v="au CA"/>
    <m/>
    <s v="p"/>
    <n v="5"/>
    <m/>
    <n v="-5"/>
    <n v="27.74"/>
  </r>
  <r>
    <x v="2"/>
    <x v="7"/>
    <s v="Virement reçu"/>
    <m/>
    <m/>
    <m/>
    <s v="du CA courant "/>
    <s v="p"/>
    <m/>
    <n v="100"/>
    <n v="95"/>
    <m/>
  </r>
  <r>
    <x v="2"/>
    <x v="7"/>
    <s v="Carte Maud"/>
    <m/>
    <s v="Cadeau"/>
    <m/>
    <s v="Quentin noël (Amazon)"/>
    <s v="p"/>
    <n v="46.75"/>
    <m/>
    <n v="48.25"/>
    <m/>
  </r>
  <r>
    <x v="2"/>
    <x v="8"/>
    <s v="Virement reçu"/>
    <m/>
    <m/>
    <m/>
    <s v="du CA courant "/>
    <s v="p"/>
    <m/>
    <n v="100"/>
    <n v="148.25"/>
    <m/>
  </r>
  <r>
    <x v="3"/>
    <x v="0"/>
    <s v="virement"/>
    <m/>
    <m/>
    <m/>
    <m/>
    <m/>
    <m/>
    <n v="110"/>
    <n v="110"/>
    <n v="232.6"/>
  </r>
  <r>
    <x v="3"/>
    <x v="9"/>
    <m/>
    <m/>
    <s v="Cadeau"/>
    <m/>
    <m/>
    <m/>
    <n v="20"/>
    <m/>
    <n v="90"/>
    <m/>
  </r>
  <r>
    <x v="3"/>
    <x v="9"/>
    <m/>
    <m/>
    <s v="Courrier"/>
    <m/>
    <m/>
    <m/>
    <n v="1.02"/>
    <m/>
    <n v="88.98"/>
    <m/>
  </r>
  <r>
    <x v="3"/>
    <x v="9"/>
    <m/>
    <m/>
    <s v="Courant"/>
    <s v="Alimentation"/>
    <s v="semaine"/>
    <m/>
    <n v="40"/>
    <m/>
    <n v="48.980000000000004"/>
    <m/>
  </r>
  <r>
    <x v="3"/>
    <x v="10"/>
    <m/>
    <m/>
    <s v="Coiffeur"/>
    <m/>
    <s v="Daniel"/>
    <m/>
    <n v="19"/>
    <m/>
    <n v="29.980000000000004"/>
    <m/>
  </r>
  <r>
    <x v="3"/>
    <x v="10"/>
    <m/>
    <m/>
    <s v="Cadeau"/>
    <m/>
    <m/>
    <m/>
    <n v="14"/>
    <m/>
    <n v="15.980000000000004"/>
    <m/>
  </r>
  <r>
    <x v="3"/>
    <x v="10"/>
    <m/>
    <m/>
    <s v="Courant"/>
    <s v="Alimentation"/>
    <s v="semaine"/>
    <m/>
    <n v="133.84"/>
    <m/>
    <n v="-117.86"/>
    <m/>
  </r>
  <r>
    <x v="3"/>
    <x v="11"/>
    <s v="DAB"/>
    <m/>
    <m/>
    <m/>
    <s v="du CA "/>
    <m/>
    <m/>
    <n v="300"/>
    <n v="182.1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B8" firstHeaderRow="1" firstDataRow="1" firstDataCol="1" rowPageCount="1" colPageCount="1"/>
  <pivotFields count="12">
    <pivotField axis="axisRow" showAll="0">
      <items count="5">
        <item x="2"/>
        <item x="0"/>
        <item x="1"/>
        <item x="3"/>
        <item t="default"/>
      </items>
    </pivotField>
    <pivotField axis="axisPage" numFmtId="164" showAll="0">
      <items count="13">
        <item x="0"/>
        <item x="1"/>
        <item x="2"/>
        <item x="3"/>
        <item x="4"/>
        <item x="9"/>
        <item x="7"/>
        <item x="8"/>
        <item x="10"/>
        <item x="5"/>
        <item x="11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numFmtId="4"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1" hier="-1"/>
  </pageFields>
  <dataFields count="1">
    <dataField name="Sum of Report" fld="11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C14"/>
  <sheetViews>
    <sheetView workbookViewId="0"/>
  </sheetViews>
  <sheetFormatPr defaultColWidth="11.42578125" defaultRowHeight="15"/>
  <cols>
    <col min="1" max="1" width="41.42578125" customWidth="1"/>
    <col min="2" max="2" width="16" style="4" customWidth="1"/>
  </cols>
  <sheetData>
    <row r="1" spans="1:3" ht="39" customHeight="1">
      <c r="A1" s="10" t="s">
        <v>99</v>
      </c>
      <c r="B1" s="11">
        <f ca="1">TODAY()</f>
        <v>42018</v>
      </c>
      <c r="C1" s="2"/>
    </row>
    <row r="2" spans="1:3" ht="19.899999999999999" customHeight="1">
      <c r="A2" s="5" t="s">
        <v>81</v>
      </c>
      <c r="B2" s="6" t="s">
        <v>82</v>
      </c>
      <c r="C2" s="2"/>
    </row>
    <row r="3" spans="1:3" ht="19.899999999999999" customHeight="1">
      <c r="A3" s="12" t="s">
        <v>83</v>
      </c>
      <c r="B3" s="13">
        <f>INDEX(TCD!$B$1:$B$20,MATCH(A3,TCD!$A$1:$A$20,0))</f>
        <v>-122.97</v>
      </c>
      <c r="C3" s="2"/>
    </row>
    <row r="4" spans="1:3" ht="19.899999999999999" customHeight="1">
      <c r="A4" s="7" t="s">
        <v>84</v>
      </c>
      <c r="B4" s="8">
        <f>INDEX(TCD!$B$1:$B$20,MATCH(A4,TCD!$A$1:$A$20,0))</f>
        <v>304.91000000000003</v>
      </c>
      <c r="C4" s="2"/>
    </row>
    <row r="5" spans="1:3" ht="19.899999999999999" customHeight="1">
      <c r="A5" s="12" t="s">
        <v>91</v>
      </c>
      <c r="B5" s="13">
        <f>INDEX(TCD!$B$1:$B$20,MATCH(A5,TCD!$A$1:$A$20,0))</f>
        <v>27.74</v>
      </c>
      <c r="C5" s="2"/>
    </row>
    <row r="6" spans="1:3" ht="19.899999999999999" customHeight="1">
      <c r="A6" s="7" t="s">
        <v>92</v>
      </c>
      <c r="B6" s="8">
        <f>INDEX(TCD!$B$1:$B$20,MATCH(A6,TCD!$A$1:$A$20,0))</f>
        <v>232.6</v>
      </c>
      <c r="C6" s="2"/>
    </row>
    <row r="7" spans="1:3" ht="19.899999999999999" customHeight="1">
      <c r="A7" s="12" t="s">
        <v>93</v>
      </c>
      <c r="B7" s="13"/>
      <c r="C7" s="2"/>
    </row>
    <row r="8" spans="1:3" ht="19.899999999999999" customHeight="1">
      <c r="A8" s="7" t="s">
        <v>94</v>
      </c>
      <c r="B8" s="8"/>
      <c r="C8" s="2"/>
    </row>
    <row r="9" spans="1:3" ht="19.899999999999999" customHeight="1">
      <c r="A9" s="12" t="s">
        <v>95</v>
      </c>
      <c r="B9" s="13"/>
      <c r="C9" s="2"/>
    </row>
    <row r="10" spans="1:3" ht="19.899999999999999" customHeight="1">
      <c r="A10" s="7" t="s">
        <v>96</v>
      </c>
      <c r="B10" s="8"/>
      <c r="C10" s="2"/>
    </row>
    <row r="11" spans="1:3" ht="19.899999999999999" customHeight="1">
      <c r="A11" s="12" t="s">
        <v>97</v>
      </c>
      <c r="B11" s="13"/>
      <c r="C11" s="2"/>
    </row>
    <row r="12" spans="1:3" ht="19.899999999999999" customHeight="1">
      <c r="A12" s="7" t="s">
        <v>98</v>
      </c>
      <c r="B12" s="8"/>
      <c r="C12" s="2"/>
    </row>
    <row r="13" spans="1:3" ht="19.899999999999999" customHeight="1">
      <c r="A13" s="12"/>
      <c r="B13" s="13"/>
      <c r="C13" s="2"/>
    </row>
    <row r="14" spans="1:3" ht="19.899999999999999" customHeight="1">
      <c r="A14" s="5" t="s">
        <v>100</v>
      </c>
      <c r="B14" s="9">
        <f>SUM(B3:B13)</f>
        <v>442.28000000000003</v>
      </c>
      <c r="C14" s="2"/>
    </row>
  </sheetData>
  <sheetProtection selectLockedCells="1" selectUnlockedCells="1"/>
  <pageMargins left="0.7" right="0.7" top="0.75" bottom="0.75" header="0.3" footer="0.3"/>
  <pageSetup paperSize="9" orientation="portrait" horizontalDpi="4294967294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A3" sqref="A3"/>
    </sheetView>
  </sheetViews>
  <sheetFormatPr defaultRowHeight="15"/>
  <cols>
    <col min="1" max="1" width="18.5703125" bestFit="1" customWidth="1"/>
    <col min="2" max="2" width="13.7109375" customWidth="1"/>
  </cols>
  <sheetData>
    <row r="1" spans="1:2">
      <c r="A1" s="97" t="s">
        <v>65</v>
      </c>
      <c r="B1" t="s">
        <v>146</v>
      </c>
    </row>
    <row r="3" spans="1:2">
      <c r="A3" s="97" t="s">
        <v>144</v>
      </c>
      <c r="B3" t="s">
        <v>147</v>
      </c>
    </row>
    <row r="4" spans="1:2">
      <c r="A4" s="3" t="s">
        <v>91</v>
      </c>
      <c r="B4" s="98">
        <v>27.74</v>
      </c>
    </row>
    <row r="5" spans="1:2">
      <c r="A5" s="3" t="s">
        <v>83</v>
      </c>
      <c r="B5" s="98">
        <v>-122.97</v>
      </c>
    </row>
    <row r="6" spans="1:2">
      <c r="A6" s="3" t="s">
        <v>84</v>
      </c>
      <c r="B6" s="98">
        <v>304.91000000000003</v>
      </c>
    </row>
    <row r="7" spans="1:2">
      <c r="A7" s="3" t="s">
        <v>92</v>
      </c>
      <c r="B7" s="98">
        <v>232.6</v>
      </c>
    </row>
    <row r="8" spans="1:2">
      <c r="A8" s="3" t="s">
        <v>145</v>
      </c>
      <c r="B8" s="98">
        <v>442.28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A1:L28"/>
  <sheetViews>
    <sheetView tabSelected="1" zoomScaleNormal="100" workbookViewId="0"/>
  </sheetViews>
  <sheetFormatPr defaultColWidth="11.42578125" defaultRowHeight="15"/>
  <cols>
    <col min="1" max="1" width="19.42578125" bestFit="1" customWidth="1"/>
    <col min="2" max="2" width="8.7109375" bestFit="1" customWidth="1"/>
    <col min="3" max="3" width="18.42578125" bestFit="1" customWidth="1"/>
    <col min="4" max="4" width="14.28515625" bestFit="1" customWidth="1"/>
    <col min="5" max="5" width="14.7109375" bestFit="1" customWidth="1"/>
    <col min="6" max="6" width="15.5703125" bestFit="1" customWidth="1"/>
    <col min="7" max="7" width="30.42578125" bestFit="1" customWidth="1"/>
    <col min="8" max="8" width="2.28515625" bestFit="1" customWidth="1"/>
    <col min="9" max="9" width="6.5703125" bestFit="1" customWidth="1"/>
    <col min="10" max="10" width="7.7109375" bestFit="1" customWidth="1"/>
    <col min="11" max="11" width="15" bestFit="1" customWidth="1"/>
  </cols>
  <sheetData>
    <row r="1" spans="1:12" ht="15.75">
      <c r="A1" s="16" t="s">
        <v>81</v>
      </c>
      <c r="B1" s="17" t="s">
        <v>65</v>
      </c>
      <c r="C1" s="17" t="s">
        <v>85</v>
      </c>
      <c r="D1" s="17" t="s">
        <v>86</v>
      </c>
      <c r="E1" s="17" t="s">
        <v>87</v>
      </c>
      <c r="F1" s="17" t="s">
        <v>88</v>
      </c>
      <c r="G1" s="17" t="s">
        <v>74</v>
      </c>
      <c r="H1" s="17" t="s">
        <v>131</v>
      </c>
      <c r="I1" s="17" t="s">
        <v>72</v>
      </c>
      <c r="J1" s="17" t="s">
        <v>73</v>
      </c>
      <c r="K1" s="17" t="s">
        <v>89</v>
      </c>
      <c r="L1" s="41" t="s">
        <v>90</v>
      </c>
    </row>
    <row r="2" spans="1:12">
      <c r="A2" s="18" t="s">
        <v>83</v>
      </c>
      <c r="B2" s="18">
        <v>41974</v>
      </c>
      <c r="C2" s="19" t="s">
        <v>102</v>
      </c>
      <c r="D2" s="20"/>
      <c r="E2" s="19" t="s">
        <v>104</v>
      </c>
      <c r="F2" s="21" t="s">
        <v>2</v>
      </c>
      <c r="G2" s="22"/>
      <c r="H2" s="20" t="s">
        <v>138</v>
      </c>
      <c r="I2" s="23"/>
      <c r="J2" s="23">
        <v>1750</v>
      </c>
      <c r="K2" s="24">
        <f>IF(SUM(I2:J2)=0,"",(L2+J2-I2))</f>
        <v>1627.03</v>
      </c>
      <c r="L2" s="42">
        <v>-122.97</v>
      </c>
    </row>
    <row r="3" spans="1:12">
      <c r="A3" s="25" t="s">
        <v>83</v>
      </c>
      <c r="B3" s="25">
        <v>41974</v>
      </c>
      <c r="C3" s="26" t="s">
        <v>103</v>
      </c>
      <c r="D3" s="27"/>
      <c r="E3" s="26" t="s">
        <v>110</v>
      </c>
      <c r="F3" s="28" t="s">
        <v>6</v>
      </c>
      <c r="G3" s="29"/>
      <c r="H3" s="27" t="s">
        <v>138</v>
      </c>
      <c r="I3" s="30">
        <v>14.49</v>
      </c>
      <c r="J3" s="30"/>
      <c r="K3" s="31">
        <f t="shared" ref="K2:K8" si="0">IF(SUM(I3:J3)=0,"",(K2+J3-I3))</f>
        <v>1612.54</v>
      </c>
    </row>
    <row r="4" spans="1:12">
      <c r="A4" s="32" t="s">
        <v>83</v>
      </c>
      <c r="B4" s="32">
        <v>41975</v>
      </c>
      <c r="C4" s="33" t="s">
        <v>102</v>
      </c>
      <c r="D4" s="34"/>
      <c r="E4" s="33" t="s">
        <v>104</v>
      </c>
      <c r="F4" s="35" t="s">
        <v>3</v>
      </c>
      <c r="G4" s="36"/>
      <c r="H4" s="34" t="s">
        <v>138</v>
      </c>
      <c r="I4" s="37"/>
      <c r="J4" s="37">
        <v>37.65</v>
      </c>
      <c r="K4" s="38">
        <f t="shared" si="0"/>
        <v>1650.19</v>
      </c>
    </row>
    <row r="5" spans="1:12">
      <c r="A5" s="25" t="s">
        <v>83</v>
      </c>
      <c r="B5" s="25">
        <v>41975</v>
      </c>
      <c r="C5" s="26" t="s">
        <v>66</v>
      </c>
      <c r="D5" s="27"/>
      <c r="E5" s="26" t="s">
        <v>127</v>
      </c>
      <c r="F5" s="28" t="s">
        <v>63</v>
      </c>
      <c r="G5" s="29" t="s">
        <v>143</v>
      </c>
      <c r="H5" s="27" t="s">
        <v>138</v>
      </c>
      <c r="I5" s="30">
        <v>62.05</v>
      </c>
      <c r="J5" s="30"/>
      <c r="K5" s="31">
        <f t="shared" si="0"/>
        <v>1588.14</v>
      </c>
    </row>
    <row r="6" spans="1:12">
      <c r="A6" s="32" t="s">
        <v>83</v>
      </c>
      <c r="B6" s="32">
        <v>41976</v>
      </c>
      <c r="C6" s="33" t="s">
        <v>103</v>
      </c>
      <c r="D6" s="39"/>
      <c r="E6" s="33" t="s">
        <v>125</v>
      </c>
      <c r="F6" s="35" t="s">
        <v>48</v>
      </c>
      <c r="G6" s="36"/>
      <c r="H6" s="34" t="s">
        <v>138</v>
      </c>
      <c r="I6" s="37">
        <v>60.41</v>
      </c>
      <c r="J6" s="37"/>
      <c r="K6" s="38">
        <f t="shared" si="0"/>
        <v>1527.73</v>
      </c>
    </row>
    <row r="7" spans="1:12">
      <c r="A7" s="25" t="s">
        <v>83</v>
      </c>
      <c r="B7" s="25">
        <v>41976</v>
      </c>
      <c r="C7" s="26" t="s">
        <v>103</v>
      </c>
      <c r="D7" s="40"/>
      <c r="E7" s="26" t="s">
        <v>123</v>
      </c>
      <c r="F7" s="28" t="s">
        <v>45</v>
      </c>
      <c r="G7" s="29"/>
      <c r="H7" s="27" t="s">
        <v>138</v>
      </c>
      <c r="I7" s="30">
        <v>54.99</v>
      </c>
      <c r="J7" s="30"/>
      <c r="K7" s="31">
        <f t="shared" si="0"/>
        <v>1472.74</v>
      </c>
    </row>
    <row r="8" spans="1:12">
      <c r="A8" s="32" t="s">
        <v>83</v>
      </c>
      <c r="B8" s="32">
        <v>41977</v>
      </c>
      <c r="C8" s="33" t="s">
        <v>103</v>
      </c>
      <c r="D8" s="39"/>
      <c r="E8" s="33" t="s">
        <v>117</v>
      </c>
      <c r="F8" s="35" t="s">
        <v>15</v>
      </c>
      <c r="G8" s="36"/>
      <c r="H8" s="34" t="s">
        <v>138</v>
      </c>
      <c r="I8" s="37">
        <v>5</v>
      </c>
      <c r="J8" s="37"/>
      <c r="K8" s="38">
        <f t="shared" si="0"/>
        <v>1467.74</v>
      </c>
    </row>
    <row r="9" spans="1:12">
      <c r="A9" s="44" t="s">
        <v>84</v>
      </c>
      <c r="B9" s="43">
        <v>41978</v>
      </c>
      <c r="C9" s="44" t="s">
        <v>102</v>
      </c>
      <c r="D9" s="45"/>
      <c r="E9" s="44" t="s">
        <v>105</v>
      </c>
      <c r="F9" s="46" t="s">
        <v>1</v>
      </c>
      <c r="G9" s="47" t="s">
        <v>132</v>
      </c>
      <c r="H9" s="48"/>
      <c r="I9" s="49"/>
      <c r="J9" s="49">
        <v>250</v>
      </c>
      <c r="K9" s="50">
        <f>IF(SUM(I9:J9)=0,"",(L9+J9-I9))</f>
        <v>554.91000000000008</v>
      </c>
      <c r="L9" s="67">
        <v>304.91000000000003</v>
      </c>
    </row>
    <row r="10" spans="1:12">
      <c r="A10" s="52" t="s">
        <v>84</v>
      </c>
      <c r="B10" s="51">
        <v>41990</v>
      </c>
      <c r="C10" s="52" t="s">
        <v>69</v>
      </c>
      <c r="D10" s="53">
        <v>7279575</v>
      </c>
      <c r="E10" s="52" t="s">
        <v>110</v>
      </c>
      <c r="F10" s="54" t="s">
        <v>10</v>
      </c>
      <c r="G10" s="55" t="s">
        <v>139</v>
      </c>
      <c r="H10" s="56" t="s">
        <v>138</v>
      </c>
      <c r="I10" s="57">
        <v>176.02</v>
      </c>
      <c r="J10" s="57"/>
      <c r="K10" s="58">
        <f t="shared" ref="K10:K12" si="1">IF(SUM(I10:J10)=0,"",(K9+J10-I10))</f>
        <v>378.8900000000001</v>
      </c>
    </row>
    <row r="11" spans="1:12">
      <c r="A11" s="60" t="s">
        <v>84</v>
      </c>
      <c r="B11" s="59">
        <v>41997</v>
      </c>
      <c r="C11" s="60" t="s">
        <v>69</v>
      </c>
      <c r="D11" s="61">
        <v>7279576</v>
      </c>
      <c r="E11" s="60" t="s">
        <v>112</v>
      </c>
      <c r="F11" s="62"/>
      <c r="G11" s="63" t="s">
        <v>140</v>
      </c>
      <c r="H11" s="64" t="s">
        <v>138</v>
      </c>
      <c r="I11" s="65">
        <v>200</v>
      </c>
      <c r="J11" s="65"/>
      <c r="K11" s="66">
        <f t="shared" si="1"/>
        <v>178.8900000000001</v>
      </c>
    </row>
    <row r="12" spans="1:12">
      <c r="A12" s="52" t="s">
        <v>84</v>
      </c>
      <c r="B12" s="51">
        <v>41997</v>
      </c>
      <c r="C12" s="52" t="s">
        <v>69</v>
      </c>
      <c r="D12" s="53">
        <v>7279577</v>
      </c>
      <c r="E12" s="52" t="s">
        <v>112</v>
      </c>
      <c r="F12" s="54"/>
      <c r="G12" s="55" t="s">
        <v>141</v>
      </c>
      <c r="H12" s="56"/>
      <c r="I12" s="57">
        <v>200</v>
      </c>
      <c r="J12" s="57"/>
      <c r="K12" s="58">
        <f t="shared" si="1"/>
        <v>-21.1099999999999</v>
      </c>
    </row>
    <row r="13" spans="1:12">
      <c r="A13" s="19" t="s">
        <v>91</v>
      </c>
      <c r="B13" s="18">
        <v>41978</v>
      </c>
      <c r="C13" s="19" t="s">
        <v>103</v>
      </c>
      <c r="D13" s="68"/>
      <c r="E13" s="19" t="s">
        <v>117</v>
      </c>
      <c r="F13" s="21" t="s">
        <v>15</v>
      </c>
      <c r="G13" s="19"/>
      <c r="H13" s="69" t="s">
        <v>138</v>
      </c>
      <c r="I13" s="23">
        <v>5</v>
      </c>
      <c r="J13" s="23"/>
      <c r="K13" s="24">
        <f>IF(SUM(I13:J13)=0,"",(L12+J13-I13))</f>
        <v>-5</v>
      </c>
      <c r="L13" s="42">
        <v>27.74</v>
      </c>
    </row>
    <row r="14" spans="1:12">
      <c r="A14" s="26" t="s">
        <v>91</v>
      </c>
      <c r="B14" s="25">
        <v>41982</v>
      </c>
      <c r="C14" s="26" t="s">
        <v>102</v>
      </c>
      <c r="D14" s="70"/>
      <c r="E14" s="26"/>
      <c r="F14" s="28"/>
      <c r="G14" s="26" t="s">
        <v>135</v>
      </c>
      <c r="H14" s="71" t="s">
        <v>138</v>
      </c>
      <c r="I14" s="30"/>
      <c r="J14" s="30">
        <v>100</v>
      </c>
      <c r="K14" s="31">
        <f>IF(SUM(I14:J14)=0,"",(K13+J14-I14))</f>
        <v>95</v>
      </c>
    </row>
    <row r="15" spans="1:12">
      <c r="A15" s="33" t="s">
        <v>91</v>
      </c>
      <c r="B15" s="32">
        <v>41982</v>
      </c>
      <c r="C15" s="33" t="s">
        <v>67</v>
      </c>
      <c r="D15" s="72"/>
      <c r="E15" s="33" t="s">
        <v>112</v>
      </c>
      <c r="F15" s="35"/>
      <c r="G15" s="33" t="s">
        <v>137</v>
      </c>
      <c r="H15" s="73" t="s">
        <v>138</v>
      </c>
      <c r="I15" s="37">
        <v>46.75</v>
      </c>
      <c r="J15" s="37"/>
      <c r="K15" s="38">
        <f>IF(SUM(I15:J15)=0,"",(K14+J15-I15))</f>
        <v>48.25</v>
      </c>
    </row>
    <row r="16" spans="1:12">
      <c r="A16" s="26" t="s">
        <v>91</v>
      </c>
      <c r="B16" s="25">
        <v>41986</v>
      </c>
      <c r="C16" s="26" t="s">
        <v>102</v>
      </c>
      <c r="D16" s="70"/>
      <c r="E16" s="26"/>
      <c r="F16" s="28"/>
      <c r="G16" s="26" t="s">
        <v>135</v>
      </c>
      <c r="H16" s="71" t="s">
        <v>138</v>
      </c>
      <c r="I16" s="30"/>
      <c r="J16" s="30">
        <v>100</v>
      </c>
      <c r="K16" s="31">
        <f t="shared" ref="K16" si="2">IF(SUM(I16:J16)=0,"",(K15+J16-I16))</f>
        <v>148.25</v>
      </c>
    </row>
    <row r="17" spans="1:12">
      <c r="A17" s="75" t="s">
        <v>92</v>
      </c>
      <c r="B17" s="74">
        <v>41974</v>
      </c>
      <c r="C17" s="75" t="s">
        <v>133</v>
      </c>
      <c r="D17" s="76"/>
      <c r="E17" s="75"/>
      <c r="F17" s="77"/>
      <c r="G17" s="75"/>
      <c r="H17" s="78"/>
      <c r="I17" s="79"/>
      <c r="J17" s="79">
        <v>110</v>
      </c>
      <c r="K17" s="80">
        <f>IF(SUM(I17:J17)=0,"",(L16+J17-I17))</f>
        <v>110</v>
      </c>
      <c r="L17" s="96">
        <v>232.6</v>
      </c>
    </row>
    <row r="18" spans="1:12">
      <c r="A18" s="82" t="s">
        <v>92</v>
      </c>
      <c r="B18" s="81">
        <v>41980</v>
      </c>
      <c r="C18" s="82"/>
      <c r="D18" s="83"/>
      <c r="E18" s="82" t="s">
        <v>112</v>
      </c>
      <c r="F18" s="84"/>
      <c r="G18" s="82"/>
      <c r="H18" s="85"/>
      <c r="I18" s="86">
        <v>20</v>
      </c>
      <c r="J18" s="86"/>
      <c r="K18" s="87">
        <f t="shared" ref="K17:K24" si="3">IF(SUM(I18:J18)=0,"",(K17+J18-I18))</f>
        <v>90</v>
      </c>
    </row>
    <row r="19" spans="1:12">
      <c r="A19" s="89" t="s">
        <v>92</v>
      </c>
      <c r="B19" s="88">
        <v>41980</v>
      </c>
      <c r="C19" s="89"/>
      <c r="D19" s="90"/>
      <c r="E19" s="89" t="s">
        <v>114</v>
      </c>
      <c r="F19" s="91"/>
      <c r="G19" s="89"/>
      <c r="H19" s="92"/>
      <c r="I19" s="93">
        <v>1.02</v>
      </c>
      <c r="J19" s="93"/>
      <c r="K19" s="94">
        <f t="shared" si="3"/>
        <v>88.98</v>
      </c>
    </row>
    <row r="20" spans="1:12">
      <c r="A20" s="82" t="s">
        <v>92</v>
      </c>
      <c r="B20" s="81">
        <v>41980</v>
      </c>
      <c r="C20" s="82"/>
      <c r="D20" s="83"/>
      <c r="E20" s="82" t="s">
        <v>109</v>
      </c>
      <c r="F20" s="84" t="s">
        <v>11</v>
      </c>
      <c r="G20" s="82" t="s">
        <v>134</v>
      </c>
      <c r="H20" s="85"/>
      <c r="I20" s="86">
        <v>40</v>
      </c>
      <c r="J20" s="86"/>
      <c r="K20" s="87">
        <f t="shared" si="3"/>
        <v>48.980000000000004</v>
      </c>
    </row>
    <row r="21" spans="1:12">
      <c r="A21" s="89" t="s">
        <v>92</v>
      </c>
      <c r="B21" s="88">
        <v>41987</v>
      </c>
      <c r="C21" s="89"/>
      <c r="D21" s="90"/>
      <c r="E21" s="89" t="s">
        <v>113</v>
      </c>
      <c r="F21" s="91"/>
      <c r="G21" s="89" t="s">
        <v>2</v>
      </c>
      <c r="H21" s="92"/>
      <c r="I21" s="93">
        <v>19</v>
      </c>
      <c r="J21" s="93"/>
      <c r="K21" s="94">
        <f t="shared" si="3"/>
        <v>29.980000000000004</v>
      </c>
    </row>
    <row r="22" spans="1:12">
      <c r="A22" s="82" t="s">
        <v>92</v>
      </c>
      <c r="B22" s="81">
        <v>41987</v>
      </c>
      <c r="C22" s="82"/>
      <c r="D22" s="83"/>
      <c r="E22" s="95" t="s">
        <v>112</v>
      </c>
      <c r="F22" s="84"/>
      <c r="G22" s="82"/>
      <c r="H22" s="85"/>
      <c r="I22" s="86">
        <v>14</v>
      </c>
      <c r="J22" s="86"/>
      <c r="K22" s="87">
        <f t="shared" si="3"/>
        <v>15.980000000000004</v>
      </c>
    </row>
    <row r="23" spans="1:12">
      <c r="A23" s="89" t="s">
        <v>92</v>
      </c>
      <c r="B23" s="88">
        <v>41987</v>
      </c>
      <c r="C23" s="89"/>
      <c r="D23" s="90"/>
      <c r="E23" s="89" t="s">
        <v>109</v>
      </c>
      <c r="F23" s="91" t="s">
        <v>11</v>
      </c>
      <c r="G23" s="89" t="s">
        <v>134</v>
      </c>
      <c r="H23" s="92"/>
      <c r="I23" s="93">
        <v>133.84</v>
      </c>
      <c r="J23" s="93"/>
      <c r="K23" s="94">
        <f t="shared" si="3"/>
        <v>-117.86</v>
      </c>
    </row>
    <row r="24" spans="1:12">
      <c r="A24" s="82" t="s">
        <v>92</v>
      </c>
      <c r="B24" s="81">
        <v>41991</v>
      </c>
      <c r="C24" s="82" t="s">
        <v>130</v>
      </c>
      <c r="D24" s="83"/>
      <c r="E24" s="82"/>
      <c r="F24" s="84"/>
      <c r="G24" s="82" t="s">
        <v>142</v>
      </c>
      <c r="H24" s="85"/>
      <c r="I24" s="86"/>
      <c r="J24" s="86">
        <v>300</v>
      </c>
      <c r="K24" s="87">
        <f t="shared" si="3"/>
        <v>182.14</v>
      </c>
    </row>
    <row r="25" spans="1:12" ht="15.75">
      <c r="A25" s="15"/>
    </row>
    <row r="26" spans="1:12" ht="15.75">
      <c r="A26" s="15"/>
    </row>
    <row r="27" spans="1:12" ht="15.75">
      <c r="A27" s="15"/>
    </row>
    <row r="28" spans="1:12" ht="15.75">
      <c r="A28" s="15"/>
    </row>
  </sheetData>
  <conditionalFormatting sqref="K2:K8">
    <cfRule type="cellIs" dxfId="7" priority="8" operator="lessThan">
      <formula>0</formula>
    </cfRule>
  </conditionalFormatting>
  <conditionalFormatting sqref="L2">
    <cfRule type="cellIs" dxfId="6" priority="7" operator="lessThan">
      <formula>0</formula>
    </cfRule>
  </conditionalFormatting>
  <conditionalFormatting sqref="K9:K12">
    <cfRule type="cellIs" dxfId="5" priority="6" operator="lessThan">
      <formula>0</formula>
    </cfRule>
  </conditionalFormatting>
  <conditionalFormatting sqref="L9">
    <cfRule type="cellIs" dxfId="4" priority="5" operator="lessThan">
      <formula>0</formula>
    </cfRule>
  </conditionalFormatting>
  <conditionalFormatting sqref="K13:K16">
    <cfRule type="cellIs" dxfId="3" priority="4" operator="lessThan">
      <formula>0</formula>
    </cfRule>
  </conditionalFormatting>
  <conditionalFormatting sqref="L13">
    <cfRule type="cellIs" dxfId="2" priority="3" operator="lessThan">
      <formula>0</formula>
    </cfRule>
  </conditionalFormatting>
  <conditionalFormatting sqref="K17:K24">
    <cfRule type="cellIs" dxfId="1" priority="2" operator="lessThan">
      <formula>0</formula>
    </cfRule>
  </conditionalFormatting>
  <conditionalFormatting sqref="L17">
    <cfRule type="cellIs" dxfId="0" priority="1" operator="lessThan">
      <formula>0</formula>
    </cfRule>
  </conditionalFormatting>
  <dataValidations count="3">
    <dataValidation type="list" allowBlank="1" showInputMessage="1" showErrorMessage="1" sqref="E2:E24">
      <formula1>categorie</formula1>
    </dataValidation>
    <dataValidation type="list" allowBlank="1" showInputMessage="1" showErrorMessage="1" sqref="C2:C24">
      <formula1>operation</formula1>
    </dataValidation>
    <dataValidation type="list" allowBlank="1" showInputMessage="1" showErrorMessage="1" sqref="F2:F24">
      <formula1>INDIRECT(E2)</formula1>
    </dataValidation>
  </dataValidations>
  <pageMargins left="0.7" right="0.7" top="0.75" bottom="0.75" header="0.3" footer="0.3"/>
  <pageSetup paperSize="9" orientation="portrait" horizontalDpi="4294967294" verticalDpi="0" r:id="rId1"/>
  <ignoredErrors>
    <ignoredError sqref="K13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Z36"/>
  <sheetViews>
    <sheetView zoomScale="85" zoomScaleNormal="85" workbookViewId="0">
      <selection activeCell="G3" sqref="G3"/>
    </sheetView>
  </sheetViews>
  <sheetFormatPr defaultColWidth="11.42578125" defaultRowHeight="15"/>
  <cols>
    <col min="1" max="1" width="18.85546875" bestFit="1" customWidth="1"/>
    <col min="2" max="2" width="15.140625" bestFit="1" customWidth="1"/>
    <col min="3" max="3" width="8.85546875" bestFit="1" customWidth="1"/>
    <col min="4" max="4" width="10.42578125" bestFit="1" customWidth="1"/>
    <col min="5" max="5" width="10.5703125" bestFit="1" customWidth="1"/>
    <col min="6" max="6" width="14.7109375" bestFit="1" customWidth="1"/>
    <col min="7" max="7" width="13.42578125" bestFit="1" customWidth="1"/>
    <col min="8" max="8" width="14.28515625" bestFit="1" customWidth="1"/>
    <col min="9" max="9" width="7.5703125" bestFit="1" customWidth="1"/>
    <col min="10" max="10" width="8" bestFit="1" customWidth="1"/>
    <col min="11" max="12" width="8.42578125" bestFit="1" customWidth="1"/>
    <col min="13" max="13" width="11.28515625" bestFit="1" customWidth="1"/>
    <col min="14" max="14" width="10.5703125" bestFit="1" customWidth="1"/>
    <col min="15" max="15" width="16" bestFit="1" customWidth="1"/>
    <col min="16" max="16" width="12.7109375" bestFit="1" customWidth="1"/>
    <col min="17" max="17" width="13.140625" bestFit="1" customWidth="1"/>
    <col min="18" max="18" width="13.42578125" bestFit="1" customWidth="1"/>
    <col min="19" max="19" width="12.85546875" bestFit="1" customWidth="1"/>
    <col min="20" max="20" width="10.5703125" bestFit="1" customWidth="1"/>
    <col min="21" max="21" width="15.5703125" bestFit="1" customWidth="1"/>
    <col min="22" max="22" width="13.42578125" bestFit="1" customWidth="1"/>
    <col min="23" max="23" width="15.7109375" bestFit="1" customWidth="1"/>
    <col min="24" max="25" width="10.5703125" bestFit="1" customWidth="1"/>
    <col min="26" max="26" width="8.7109375" bestFit="1" customWidth="1"/>
  </cols>
  <sheetData>
    <row r="1" spans="1:26">
      <c r="A1" t="s">
        <v>19</v>
      </c>
      <c r="B1" s="1" t="s">
        <v>105</v>
      </c>
      <c r="C1" s="1" t="s">
        <v>106</v>
      </c>
      <c r="D1" s="1" t="s">
        <v>107</v>
      </c>
      <c r="E1" s="1" t="s">
        <v>104</v>
      </c>
      <c r="F1" s="1" t="s">
        <v>108</v>
      </c>
      <c r="G1" t="s">
        <v>109</v>
      </c>
      <c r="H1" t="s">
        <v>110</v>
      </c>
      <c r="I1" t="s">
        <v>111</v>
      </c>
      <c r="J1" t="s">
        <v>112</v>
      </c>
      <c r="K1" t="s">
        <v>113</v>
      </c>
      <c r="L1" t="s">
        <v>114</v>
      </c>
      <c r="M1" t="s">
        <v>115</v>
      </c>
      <c r="N1" t="s">
        <v>116</v>
      </c>
      <c r="O1" t="s">
        <v>117</v>
      </c>
      <c r="P1" t="s">
        <v>118</v>
      </c>
      <c r="Q1" t="s">
        <v>119</v>
      </c>
      <c r="R1" t="s">
        <v>120</v>
      </c>
      <c r="S1" t="s">
        <v>121</v>
      </c>
      <c r="T1" t="s">
        <v>122</v>
      </c>
      <c r="U1" t="s">
        <v>123</v>
      </c>
      <c r="V1" t="s">
        <v>124</v>
      </c>
      <c r="W1" t="s">
        <v>125</v>
      </c>
      <c r="X1" t="s">
        <v>126</v>
      </c>
      <c r="Y1" t="s">
        <v>127</v>
      </c>
      <c r="Z1" t="s">
        <v>128</v>
      </c>
    </row>
    <row r="2" spans="1:26" ht="14.45" customHeight="1">
      <c r="A2" s="14" t="s">
        <v>20</v>
      </c>
      <c r="B2" t="s">
        <v>0</v>
      </c>
      <c r="C2" t="s">
        <v>14</v>
      </c>
      <c r="D2" t="s">
        <v>14</v>
      </c>
      <c r="E2" t="s">
        <v>2</v>
      </c>
      <c r="F2" t="s">
        <v>4</v>
      </c>
      <c r="G2" t="s">
        <v>11</v>
      </c>
      <c r="H2" t="s">
        <v>6</v>
      </c>
      <c r="M2" t="s">
        <v>13</v>
      </c>
      <c r="O2" t="s">
        <v>15</v>
      </c>
      <c r="P2" t="s">
        <v>17</v>
      </c>
      <c r="Q2" t="s">
        <v>9</v>
      </c>
      <c r="S2" t="s">
        <v>23</v>
      </c>
      <c r="T2" t="s">
        <v>32</v>
      </c>
      <c r="U2" t="s">
        <v>33</v>
      </c>
      <c r="V2" t="s">
        <v>39</v>
      </c>
      <c r="W2" t="s">
        <v>47</v>
      </c>
      <c r="X2" t="s">
        <v>58</v>
      </c>
      <c r="Y2" t="s">
        <v>62</v>
      </c>
    </row>
    <row r="3" spans="1:26">
      <c r="A3" s="14"/>
      <c r="B3" t="s">
        <v>1</v>
      </c>
      <c r="E3" t="s">
        <v>3</v>
      </c>
      <c r="F3" t="s">
        <v>5</v>
      </c>
      <c r="G3" t="s">
        <v>12</v>
      </c>
      <c r="H3" t="s">
        <v>7</v>
      </c>
      <c r="M3" t="s">
        <v>14</v>
      </c>
      <c r="O3" t="s">
        <v>16</v>
      </c>
      <c r="P3" t="s">
        <v>18</v>
      </c>
      <c r="Q3" t="s">
        <v>21</v>
      </c>
      <c r="S3" t="s">
        <v>24</v>
      </c>
      <c r="T3" t="s">
        <v>31</v>
      </c>
      <c r="U3" t="s">
        <v>13</v>
      </c>
      <c r="V3" t="s">
        <v>40</v>
      </c>
      <c r="W3" t="s">
        <v>48</v>
      </c>
      <c r="X3" t="s">
        <v>59</v>
      </c>
      <c r="Y3" t="s">
        <v>33</v>
      </c>
    </row>
    <row r="4" spans="1:26">
      <c r="A4" s="14"/>
      <c r="H4" t="s">
        <v>8</v>
      </c>
      <c r="M4" t="s">
        <v>10</v>
      </c>
      <c r="Q4" t="s">
        <v>22</v>
      </c>
      <c r="S4" t="s">
        <v>25</v>
      </c>
      <c r="U4" t="s">
        <v>34</v>
      </c>
      <c r="V4" t="s">
        <v>41</v>
      </c>
      <c r="W4" t="s">
        <v>49</v>
      </c>
      <c r="X4" t="s">
        <v>60</v>
      </c>
      <c r="Y4" t="s">
        <v>71</v>
      </c>
    </row>
    <row r="5" spans="1:26">
      <c r="A5" s="14"/>
      <c r="H5" t="s">
        <v>9</v>
      </c>
      <c r="S5" t="s">
        <v>26</v>
      </c>
      <c r="U5" t="s">
        <v>35</v>
      </c>
      <c r="W5" t="s">
        <v>101</v>
      </c>
      <c r="X5" t="s">
        <v>61</v>
      </c>
      <c r="Y5" t="s">
        <v>63</v>
      </c>
    </row>
    <row r="6" spans="1:26">
      <c r="H6" t="s">
        <v>10</v>
      </c>
      <c r="S6" t="s">
        <v>27</v>
      </c>
      <c r="U6" t="s">
        <v>36</v>
      </c>
      <c r="W6" t="s">
        <v>50</v>
      </c>
      <c r="Y6" t="s">
        <v>64</v>
      </c>
    </row>
    <row r="7" spans="1:26">
      <c r="S7" t="s">
        <v>29</v>
      </c>
      <c r="U7" t="s">
        <v>37</v>
      </c>
      <c r="W7" t="s">
        <v>51</v>
      </c>
    </row>
    <row r="8" spans="1:26">
      <c r="S8" t="s">
        <v>28</v>
      </c>
      <c r="U8" t="s">
        <v>38</v>
      </c>
      <c r="W8" t="s">
        <v>52</v>
      </c>
    </row>
    <row r="9" spans="1:26">
      <c r="S9" t="s">
        <v>30</v>
      </c>
      <c r="U9" t="s">
        <v>42</v>
      </c>
      <c r="W9" t="s">
        <v>54</v>
      </c>
    </row>
    <row r="10" spans="1:26">
      <c r="U10" t="s">
        <v>43</v>
      </c>
      <c r="W10" t="s">
        <v>55</v>
      </c>
    </row>
    <row r="11" spans="1:26">
      <c r="U11" t="s">
        <v>44</v>
      </c>
      <c r="W11" t="s">
        <v>53</v>
      </c>
    </row>
    <row r="12" spans="1:26">
      <c r="U12" t="s">
        <v>45</v>
      </c>
      <c r="W12" t="s">
        <v>56</v>
      </c>
    </row>
    <row r="13" spans="1:26">
      <c r="U13" t="s">
        <v>46</v>
      </c>
      <c r="W13" t="s">
        <v>57</v>
      </c>
    </row>
    <row r="21" spans="1:1">
      <c r="A21" t="s">
        <v>70</v>
      </c>
    </row>
    <row r="22" spans="1:1">
      <c r="A22" t="s">
        <v>67</v>
      </c>
    </row>
    <row r="23" spans="1:1">
      <c r="A23" t="s">
        <v>66</v>
      </c>
    </row>
    <row r="24" spans="1:1">
      <c r="A24" t="s">
        <v>69</v>
      </c>
    </row>
    <row r="25" spans="1:1">
      <c r="A25" t="s">
        <v>130</v>
      </c>
    </row>
    <row r="26" spans="1:1">
      <c r="A26" t="s">
        <v>129</v>
      </c>
    </row>
    <row r="27" spans="1:1">
      <c r="A27" t="s">
        <v>103</v>
      </c>
    </row>
    <row r="28" spans="1:1">
      <c r="A28" t="s">
        <v>68</v>
      </c>
    </row>
    <row r="29" spans="1:1">
      <c r="A29" t="s">
        <v>136</v>
      </c>
    </row>
    <row r="30" spans="1:1">
      <c r="A30" t="s">
        <v>78</v>
      </c>
    </row>
    <row r="31" spans="1:1">
      <c r="A31" t="s">
        <v>77</v>
      </c>
    </row>
    <row r="32" spans="1:1">
      <c r="A32" t="s">
        <v>76</v>
      </c>
    </row>
    <row r="33" spans="1:1">
      <c r="A33" t="s">
        <v>75</v>
      </c>
    </row>
    <row r="34" spans="1:1">
      <c r="A34" t="s">
        <v>80</v>
      </c>
    </row>
    <row r="35" spans="1:1">
      <c r="A35" t="s">
        <v>79</v>
      </c>
    </row>
    <row r="36" spans="1:1">
      <c r="A36" t="s">
        <v>102</v>
      </c>
    </row>
  </sheetData>
  <sheetProtection selectLockedCells="1" selectUnlockedCells="1"/>
  <sortState ref="A22:A35">
    <sortCondition ref="A22"/>
  </sortState>
  <mergeCells count="1">
    <mergeCell ref="A2:A5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27</vt:i4>
      </vt:variant>
    </vt:vector>
  </HeadingPairs>
  <TitlesOfParts>
    <vt:vector size="31" baseType="lpstr">
      <vt:lpstr>Synthese</vt:lpstr>
      <vt:lpstr>TCD</vt:lpstr>
      <vt:lpstr>Données</vt:lpstr>
      <vt:lpstr>Listes</vt:lpstr>
      <vt:lpstr>Albatros_Appt</vt:lpstr>
      <vt:lpstr>Avance</vt:lpstr>
      <vt:lpstr>C_Albatros</vt:lpstr>
      <vt:lpstr>C_Divers</vt:lpstr>
      <vt:lpstr>C_Intérêts</vt:lpstr>
      <vt:lpstr>C_Pension</vt:lpstr>
      <vt:lpstr>C_Remb_Santé</vt:lpstr>
      <vt:lpstr>Cadeau</vt:lpstr>
      <vt:lpstr>categorie</vt:lpstr>
      <vt:lpstr>Coiffeur</vt:lpstr>
      <vt:lpstr>Courant</vt:lpstr>
      <vt:lpstr>Courrier</vt:lpstr>
      <vt:lpstr>Extension</vt:lpstr>
      <vt:lpstr>Formation</vt:lpstr>
      <vt:lpstr>Frais_Bancaires</vt:lpstr>
      <vt:lpstr>Habillement</vt:lpstr>
      <vt:lpstr>Impôts</vt:lpstr>
      <vt:lpstr>Informatique</vt:lpstr>
      <vt:lpstr>Jardin</vt:lpstr>
      <vt:lpstr>Loisirs</vt:lpstr>
      <vt:lpstr>Maison</vt:lpstr>
      <vt:lpstr>operation</vt:lpstr>
      <vt:lpstr>Santé</vt:lpstr>
      <vt:lpstr>Transport</vt:lpstr>
      <vt:lpstr>Vacances</vt:lpstr>
      <vt:lpstr>Voiture</vt:lpstr>
      <vt:lpstr>Voyages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mduquesn</cp:lastModifiedBy>
  <cp:lastPrinted>2014-12-07T07:47:57Z</cp:lastPrinted>
  <dcterms:created xsi:type="dcterms:W3CDTF">2014-11-09T19:04:44Z</dcterms:created>
  <dcterms:modified xsi:type="dcterms:W3CDTF">2015-01-14T21:18:07Z</dcterms:modified>
</cp:coreProperties>
</file>