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3035" activeTab="2"/>
  </bookViews>
  <sheets>
    <sheet name="Situation initiale" sheetId="2" r:id="rId1"/>
    <sheet name="Explication de la situation" sheetId="3" r:id="rId2"/>
    <sheet name="Résulat Souhaité" sheetId="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6" i="1"/>
  <c r="AG6"/>
  <c r="AF6"/>
  <c r="AE6"/>
  <c r="AD6"/>
  <c r="AC6"/>
  <c r="AB6"/>
  <c r="AA6"/>
  <c r="AH5"/>
  <c r="AG5"/>
  <c r="AF5"/>
  <c r="AE5"/>
  <c r="AD5"/>
  <c r="AC5"/>
  <c r="AB5"/>
  <c r="AA5"/>
  <c r="AH4"/>
  <c r="AG4"/>
  <c r="AF4"/>
  <c r="AE4"/>
  <c r="AD4"/>
  <c r="AC4"/>
  <c r="AB4"/>
  <c r="AA4"/>
  <c r="AH3"/>
  <c r="AG3"/>
  <c r="AF3"/>
  <c r="AE3"/>
  <c r="AD3"/>
  <c r="AC3"/>
  <c r="AB3"/>
  <c r="AA3"/>
  <c r="Z6"/>
  <c r="Z5"/>
  <c r="Z4"/>
  <c r="Z3"/>
  <c r="BK6" i="3" l="1"/>
  <c r="BI6"/>
  <c r="BE6"/>
  <c r="BA6"/>
  <c r="AW6"/>
  <c r="AS6"/>
  <c r="S6"/>
  <c r="BH6" s="1"/>
  <c r="R6"/>
  <c r="BK5"/>
  <c r="BI5"/>
  <c r="BH5"/>
  <c r="BE5"/>
  <c r="BD5"/>
  <c r="BA5"/>
  <c r="AZ5"/>
  <c r="AW5"/>
  <c r="AV5"/>
  <c r="AS5"/>
  <c r="AR5"/>
  <c r="S5"/>
  <c r="BG5" s="1"/>
  <c r="R5"/>
  <c r="BK4"/>
  <c r="BI4"/>
  <c r="BH4"/>
  <c r="BG4"/>
  <c r="BE4"/>
  <c r="BD4"/>
  <c r="BC4"/>
  <c r="BA4"/>
  <c r="AZ4"/>
  <c r="AY4"/>
  <c r="AW4"/>
  <c r="AV4"/>
  <c r="AU4"/>
  <c r="AS4"/>
  <c r="AR4"/>
  <c r="AQ4"/>
  <c r="S4"/>
  <c r="BF4" s="1"/>
  <c r="R4"/>
  <c r="BK3"/>
  <c r="S3"/>
  <c r="BI3" s="1"/>
  <c r="BI2" s="1"/>
  <c r="R3"/>
  <c r="BK6" i="2"/>
  <c r="BI6"/>
  <c r="BH6"/>
  <c r="BE6"/>
  <c r="BD6"/>
  <c r="BA6"/>
  <c r="AZ6"/>
  <c r="AW6"/>
  <c r="AV6"/>
  <c r="AS6"/>
  <c r="AR6"/>
  <c r="S6"/>
  <c r="BG6" s="1"/>
  <c r="R6"/>
  <c r="BK5"/>
  <c r="BH5"/>
  <c r="BG5"/>
  <c r="BD5"/>
  <c r="BC5"/>
  <c r="AZ5"/>
  <c r="AY5"/>
  <c r="AV5"/>
  <c r="AU5"/>
  <c r="AR5"/>
  <c r="AQ5"/>
  <c r="S5"/>
  <c r="BF5" s="1"/>
  <c r="R5"/>
  <c r="BK4"/>
  <c r="S4"/>
  <c r="BI4" s="1"/>
  <c r="R4"/>
  <c r="BK3"/>
  <c r="BI3"/>
  <c r="BE3"/>
  <c r="BA3"/>
  <c r="AW3"/>
  <c r="AS3"/>
  <c r="S3"/>
  <c r="BH3" s="1"/>
  <c r="R3"/>
  <c r="BK4" i="1"/>
  <c r="BK5"/>
  <c r="BK6"/>
  <c r="BK3"/>
  <c r="AR3"/>
  <c r="AS3"/>
  <c r="AT3"/>
  <c r="AU3"/>
  <c r="AV3"/>
  <c r="AW3"/>
  <c r="AX3"/>
  <c r="AX2" s="1"/>
  <c r="AY3"/>
  <c r="AZ3"/>
  <c r="BA3"/>
  <c r="BB3"/>
  <c r="BC3"/>
  <c r="BD3"/>
  <c r="BE3"/>
  <c r="BF3"/>
  <c r="BG3"/>
  <c r="BH3"/>
  <c r="BI3"/>
  <c r="AR4"/>
  <c r="AR2" s="1"/>
  <c r="AS4"/>
  <c r="AT4"/>
  <c r="AU4"/>
  <c r="AV4"/>
  <c r="AW4"/>
  <c r="AX4"/>
  <c r="AY4"/>
  <c r="AZ4"/>
  <c r="BA4"/>
  <c r="BB4"/>
  <c r="BC4"/>
  <c r="BD4"/>
  <c r="BD2" s="1"/>
  <c r="BE4"/>
  <c r="BE2" s="1"/>
  <c r="BF4"/>
  <c r="BG4"/>
  <c r="BH4"/>
  <c r="BI4"/>
  <c r="BI2" s="1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AR6"/>
  <c r="AS6"/>
  <c r="AT6"/>
  <c r="AU6"/>
  <c r="AV6"/>
  <c r="AW6"/>
  <c r="AX6"/>
  <c r="AY6"/>
  <c r="AZ6"/>
  <c r="BA6"/>
  <c r="BB6"/>
  <c r="BC6"/>
  <c r="BD6"/>
  <c r="BE6"/>
  <c r="BF6"/>
  <c r="BG6"/>
  <c r="BH6"/>
  <c r="BH2" s="1"/>
  <c r="BI6"/>
  <c r="AQ4"/>
  <c r="AQ5"/>
  <c r="AQ6"/>
  <c r="AQ3"/>
  <c r="AQ2" s="1"/>
  <c r="S4"/>
  <c r="S5"/>
  <c r="S6"/>
  <c r="S3"/>
  <c r="R4"/>
  <c r="R5"/>
  <c r="R6"/>
  <c r="R3"/>
  <c r="AU2"/>
  <c r="BB2"/>
  <c r="BC2"/>
  <c r="BF2"/>
  <c r="BG2"/>
  <c r="BJ4" l="1"/>
  <c r="BJ3"/>
  <c r="AT3" i="3"/>
  <c r="AT2" s="1"/>
  <c r="AX3"/>
  <c r="BB3"/>
  <c r="BF3"/>
  <c r="AQ3"/>
  <c r="AU3"/>
  <c r="AY3"/>
  <c r="BC3"/>
  <c r="BC2" s="1"/>
  <c r="BG3"/>
  <c r="BG2" s="1"/>
  <c r="AT6"/>
  <c r="AX6"/>
  <c r="BB6"/>
  <c r="BF6"/>
  <c r="AR3"/>
  <c r="AV3"/>
  <c r="AZ3"/>
  <c r="BD3"/>
  <c r="BD2" s="1"/>
  <c r="BH3"/>
  <c r="BH2" s="1"/>
  <c r="AT5"/>
  <c r="AX5"/>
  <c r="BB5"/>
  <c r="BF5"/>
  <c r="AQ6"/>
  <c r="AU6"/>
  <c r="AY6"/>
  <c r="BC6"/>
  <c r="BG6"/>
  <c r="AS3"/>
  <c r="AS2" s="1"/>
  <c r="AW3"/>
  <c r="AW2" s="1"/>
  <c r="BA3"/>
  <c r="BA2" s="1"/>
  <c r="BE3"/>
  <c r="BE2" s="1"/>
  <c r="AT4"/>
  <c r="BJ4" s="1"/>
  <c r="AX4"/>
  <c r="BB4"/>
  <c r="AQ5"/>
  <c r="AU5"/>
  <c r="AY5"/>
  <c r="BC5"/>
  <c r="AR6"/>
  <c r="AV6"/>
  <c r="AZ6"/>
  <c r="BD6"/>
  <c r="BA2" i="1"/>
  <c r="AZ2"/>
  <c r="AY2"/>
  <c r="AW2"/>
  <c r="BJ6"/>
  <c r="AT2"/>
  <c r="AS2"/>
  <c r="AV2"/>
  <c r="BJ5"/>
  <c r="BA2" i="2"/>
  <c r="AS2"/>
  <c r="AT4"/>
  <c r="BB4"/>
  <c r="BF4"/>
  <c r="AT3"/>
  <c r="AU4"/>
  <c r="BC4"/>
  <c r="AQ3"/>
  <c r="AU3"/>
  <c r="AY3"/>
  <c r="BC3"/>
  <c r="BC2" s="1"/>
  <c r="BG3"/>
  <c r="AR4"/>
  <c r="AV4"/>
  <c r="AZ4"/>
  <c r="BD4"/>
  <c r="BH4"/>
  <c r="BH2" s="1"/>
  <c r="AS5"/>
  <c r="BJ5" s="1"/>
  <c r="AW5"/>
  <c r="BA5"/>
  <c r="BE5"/>
  <c r="BI5"/>
  <c r="BI2" s="1"/>
  <c r="AT6"/>
  <c r="AX6"/>
  <c r="BB6"/>
  <c r="BF6"/>
  <c r="AX4"/>
  <c r="AX3"/>
  <c r="BB3"/>
  <c r="BF3"/>
  <c r="BF2" s="1"/>
  <c r="AQ4"/>
  <c r="AY4"/>
  <c r="BG4"/>
  <c r="AR3"/>
  <c r="AR2" s="1"/>
  <c r="AV3"/>
  <c r="AV2" s="1"/>
  <c r="AZ3"/>
  <c r="BD3"/>
  <c r="BD2" s="1"/>
  <c r="AS4"/>
  <c r="AW4"/>
  <c r="AW2" s="1"/>
  <c r="BA4"/>
  <c r="BE4"/>
  <c r="BE2" s="1"/>
  <c r="AT5"/>
  <c r="AX5"/>
  <c r="BB5"/>
  <c r="AQ6"/>
  <c r="AU6"/>
  <c r="AY6"/>
  <c r="BC6"/>
  <c r="BJ3" i="3" l="1"/>
  <c r="AQ2"/>
  <c r="AZ2"/>
  <c r="BF2"/>
  <c r="BJ5"/>
  <c r="BJ6"/>
  <c r="AV2"/>
  <c r="AY2"/>
  <c r="BB2"/>
  <c r="AR2"/>
  <c r="AU2"/>
  <c r="AX2"/>
  <c r="BJ4" i="2"/>
  <c r="AY2"/>
  <c r="BJ6"/>
  <c r="BB2"/>
  <c r="AU2"/>
  <c r="AT2"/>
  <c r="AZ2"/>
  <c r="AX2"/>
  <c r="BG2"/>
  <c r="BJ3"/>
  <c r="AQ2"/>
</calcChain>
</file>

<file path=xl/comments1.xml><?xml version="1.0" encoding="utf-8"?>
<comments xmlns="http://schemas.openxmlformats.org/spreadsheetml/2006/main">
  <authors>
    <author>Author</author>
  </authors>
  <commentList>
    <comment ref="X6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Voilà le but :
Que dans toutes les cases ORANGES dès la colonne X jusqu'à AO l'on puisse calculer selon la date effective colonne O le nombre de mois par année jusqu'à l'échéance colonne R
Explication des cas:
Exemple de la ligne 3;
La date effective est le 01.02.2014 soit février 2014 pour une durée total de 12 mois
de février à décembre, il y a 11 mois qui sont impactés en 2014
et 1 mois restant en 2015
Exemple de la ligne;
la date effective est le 01.05.2015 soit mai 2015 pour une durée toatle de 69 mois
donc de mai à décembre, il y a 10 mois pour 2015
puis 12 mois pour 2016,2017,2018,2019,2020
et 4 mois restant en 2021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Info : Toutes ces colonnes sont complété à la main ou à l'aide de la liste deroulante</t>
        </r>
      </text>
    </comment>
    <comment ref="R8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Info : Ceci calcul la somme "réele" gagnée par mois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Info : Ce tableau sera composé à termes de plus de 5'000 lignes à la fin de l'année prochaine. Il faut que lorsque l'on ajouter des informations les calculs se sont immédiatement</t>
        </r>
      </text>
    </comment>
  </commentList>
</comments>
</file>

<file path=xl/sharedStrings.xml><?xml version="1.0" encoding="utf-8"?>
<sst xmlns="http://schemas.openxmlformats.org/spreadsheetml/2006/main" count="396" uniqueCount="60">
  <si>
    <t>Code Projet</t>
  </si>
  <si>
    <t>Acheteur</t>
  </si>
  <si>
    <t>Cat</t>
  </si>
  <si>
    <t>Sous Cat</t>
  </si>
  <si>
    <t>Desciption</t>
  </si>
  <si>
    <t>Ent</t>
  </si>
  <si>
    <t>Fond</t>
  </si>
  <si>
    <t>Fournisseur</t>
  </si>
  <si>
    <t>Methode</t>
  </si>
  <si>
    <t>Capex</t>
  </si>
  <si>
    <t>Type de gain</t>
  </si>
  <si>
    <t>Devise</t>
  </si>
  <si>
    <t>Gain</t>
  </si>
  <si>
    <t>Dépenes annuelle avant gain</t>
  </si>
  <si>
    <t>Date effective</t>
  </si>
  <si>
    <t>Période en mois</t>
  </si>
  <si>
    <t>Justificatif</t>
  </si>
  <si>
    <t>Echeance</t>
  </si>
  <si>
    <t>Montant Mensuel</t>
  </si>
  <si>
    <t>Conv</t>
  </si>
  <si>
    <t>Montant Original</t>
  </si>
  <si>
    <t>Ref Report</t>
  </si>
  <si>
    <t>Liste deroulante</t>
  </si>
  <si>
    <t>Texte</t>
  </si>
  <si>
    <t>Lien</t>
  </si>
  <si>
    <t>Nombre</t>
  </si>
  <si>
    <t>DATE JJ.MM.AA</t>
  </si>
  <si>
    <t>Formule</t>
  </si>
  <si>
    <t>x</t>
  </si>
  <si>
    <t>Total 2012</t>
  </si>
  <si>
    <t>Total 2013</t>
  </si>
  <si>
    <t>Total 2014</t>
  </si>
  <si>
    <t>Total 2015</t>
  </si>
  <si>
    <t>Total 2016</t>
  </si>
  <si>
    <t>Total 2017</t>
  </si>
  <si>
    <t>Total 2018</t>
  </si>
  <si>
    <t>Total 2019</t>
  </si>
  <si>
    <t>Total 2020</t>
  </si>
  <si>
    <t>Total 2021</t>
  </si>
  <si>
    <t>Total 2022</t>
  </si>
  <si>
    <t>Total 2023</t>
  </si>
  <si>
    <t>Total 2024</t>
  </si>
  <si>
    <t>Total 2025</t>
  </si>
  <si>
    <t>Total 2026</t>
  </si>
  <si>
    <t>Total 2027</t>
  </si>
  <si>
    <t>Total 2028</t>
  </si>
  <si>
    <t>Total 2029</t>
  </si>
  <si>
    <t>Total 2030</t>
  </si>
  <si>
    <t>Formule Nb de mois</t>
  </si>
  <si>
    <t>2013_01</t>
  </si>
  <si>
    <t>2014_01</t>
  </si>
  <si>
    <t>2014_02</t>
  </si>
  <si>
    <t>2014_03</t>
  </si>
  <si>
    <t>A</t>
  </si>
  <si>
    <t>B</t>
  </si>
  <si>
    <t>USD</t>
  </si>
  <si>
    <t>EUR</t>
  </si>
  <si>
    <t>xxx.pdf</t>
  </si>
  <si>
    <t>Contrôle Gain</t>
  </si>
  <si>
    <t>Contrôle Mois</t>
  </si>
</sst>
</file>

<file path=xl/styles.xml><?xml version="1.0" encoding="utf-8"?>
<styleSheet xmlns="http://schemas.openxmlformats.org/spreadsheetml/2006/main">
  <numFmts count="2">
    <numFmt numFmtId="164" formatCode="_ * #,##0.00_ ;_ * \-#,##0.00_ ;_ * &quot;-&quot;??_ ;_ @_ "/>
    <numFmt numFmtId="165" formatCode="&quot;fr.&quot;\ #,##0.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10" borderId="0" xfId="0" applyFill="1" applyAlignment="1">
      <alignment vertical="center"/>
    </xf>
    <xf numFmtId="164" fontId="0" fillId="0" borderId="0" xfId="1" applyFont="1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9" borderId="2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65" fontId="4" fillId="8" borderId="6" xfId="0" applyNumberFormat="1" applyFont="1" applyFill="1" applyBorder="1" applyAlignment="1">
      <alignment horizontal="center" vertical="center" wrapText="1"/>
    </xf>
    <xf numFmtId="165" fontId="4" fillId="8" borderId="7" xfId="0" applyNumberFormat="1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2" fillId="2" borderId="0" xfId="2" applyAlignment="1">
      <alignment vertical="center"/>
    </xf>
    <xf numFmtId="0" fontId="0" fillId="11" borderId="0" xfId="0" applyFill="1" applyAlignment="1">
      <alignment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3" fontId="4" fillId="1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Comma" xfId="1" builtinId="3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9"/>
  </sheetPr>
  <dimension ref="A1:BK6"/>
  <sheetViews>
    <sheetView workbookViewId="0"/>
  </sheetViews>
  <sheetFormatPr defaultColWidth="13.5703125" defaultRowHeight="15"/>
  <cols>
    <col min="1" max="1" width="10.85546875" style="1" bestFit="1" customWidth="1"/>
    <col min="2" max="2" width="11.85546875" style="1" bestFit="1" customWidth="1"/>
    <col min="3" max="4" width="10.85546875" style="1" bestFit="1" customWidth="1"/>
    <col min="5" max="5" width="13.42578125" style="1" bestFit="1" customWidth="1"/>
    <col min="6" max="7" width="10.85546875" style="1" bestFit="1" customWidth="1"/>
    <col min="8" max="8" width="14.7109375" style="1" bestFit="1" customWidth="1"/>
    <col min="9" max="9" width="11.85546875" style="1" bestFit="1" customWidth="1"/>
    <col min="10" max="12" width="10.85546875" style="1" bestFit="1" customWidth="1"/>
    <col min="13" max="13" width="11.140625" style="1" customWidth="1"/>
    <col min="14" max="14" width="12.85546875" style="1" bestFit="1" customWidth="1"/>
    <col min="15" max="15" width="11.42578125" style="1" bestFit="1" customWidth="1"/>
    <col min="16" max="16" width="13.5703125" style="1"/>
    <col min="17" max="17" width="13" style="1" bestFit="1" customWidth="1"/>
    <col min="18" max="18" width="11.85546875" style="1" bestFit="1" customWidth="1"/>
    <col min="19" max="19" width="11.28515625" style="1" bestFit="1" customWidth="1"/>
    <col min="20" max="20" width="11.7109375" style="1" customWidth="1"/>
    <col min="21" max="21" width="11.28515625" style="1" bestFit="1" customWidth="1"/>
    <col min="22" max="16384" width="13.5703125" style="1"/>
  </cols>
  <sheetData>
    <row r="1" spans="1:63" ht="47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23" t="s">
        <v>28</v>
      </c>
      <c r="X1" s="7">
        <v>2012</v>
      </c>
      <c r="Y1" s="8">
        <v>2013</v>
      </c>
      <c r="Z1" s="8">
        <v>2014</v>
      </c>
      <c r="AA1" s="8">
        <v>2015</v>
      </c>
      <c r="AB1" s="8">
        <v>2016</v>
      </c>
      <c r="AC1" s="8">
        <v>2017</v>
      </c>
      <c r="AD1" s="8">
        <v>2018</v>
      </c>
      <c r="AE1" s="8">
        <v>2019</v>
      </c>
      <c r="AF1" s="8">
        <v>2020</v>
      </c>
      <c r="AG1" s="8">
        <v>2021</v>
      </c>
      <c r="AH1" s="8">
        <v>2022</v>
      </c>
      <c r="AI1" s="8">
        <v>2023</v>
      </c>
      <c r="AJ1" s="8">
        <v>2024</v>
      </c>
      <c r="AK1" s="8">
        <v>2025</v>
      </c>
      <c r="AL1" s="8">
        <v>2026</v>
      </c>
      <c r="AM1" s="8">
        <v>2027</v>
      </c>
      <c r="AN1" s="8">
        <v>2028</v>
      </c>
      <c r="AO1" s="8">
        <v>2029</v>
      </c>
      <c r="AP1" s="9">
        <v>2030</v>
      </c>
      <c r="AQ1" s="19" t="s">
        <v>29</v>
      </c>
      <c r="AR1" s="19" t="s">
        <v>30</v>
      </c>
      <c r="AS1" s="19" t="s">
        <v>31</v>
      </c>
      <c r="AT1" s="19" t="s">
        <v>32</v>
      </c>
      <c r="AU1" s="19" t="s">
        <v>33</v>
      </c>
      <c r="AV1" s="19" t="s">
        <v>34</v>
      </c>
      <c r="AW1" s="19" t="s">
        <v>35</v>
      </c>
      <c r="AX1" s="19" t="s">
        <v>36</v>
      </c>
      <c r="AY1" s="19" t="s">
        <v>37</v>
      </c>
      <c r="AZ1" s="19" t="s">
        <v>38</v>
      </c>
      <c r="BA1" s="19" t="s">
        <v>39</v>
      </c>
      <c r="BB1" s="19" t="s">
        <v>40</v>
      </c>
      <c r="BC1" s="19" t="s">
        <v>41</v>
      </c>
      <c r="BD1" s="19" t="s">
        <v>42</v>
      </c>
      <c r="BE1" s="19" t="s">
        <v>43</v>
      </c>
      <c r="BF1" s="19" t="s">
        <v>44</v>
      </c>
      <c r="BG1" s="19" t="s">
        <v>45</v>
      </c>
      <c r="BH1" s="19" t="s">
        <v>46</v>
      </c>
      <c r="BI1" s="20" t="s">
        <v>47</v>
      </c>
      <c r="BJ1" s="17" t="s">
        <v>58</v>
      </c>
      <c r="BK1" s="18" t="s">
        <v>59</v>
      </c>
    </row>
    <row r="2" spans="1:63" s="6" customFormat="1" ht="30">
      <c r="A2" s="2" t="s">
        <v>22</v>
      </c>
      <c r="B2" s="2" t="s">
        <v>22</v>
      </c>
      <c r="C2" s="2" t="s">
        <v>22</v>
      </c>
      <c r="D2" s="2" t="s">
        <v>22</v>
      </c>
      <c r="E2" s="2" t="s">
        <v>23</v>
      </c>
      <c r="F2" s="2" t="s">
        <v>22</v>
      </c>
      <c r="G2" s="2" t="s">
        <v>22</v>
      </c>
      <c r="H2" s="2" t="s">
        <v>23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25</v>
      </c>
      <c r="N2" s="2" t="s">
        <v>25</v>
      </c>
      <c r="O2" s="2" t="s">
        <v>26</v>
      </c>
      <c r="P2" s="2" t="s">
        <v>22</v>
      </c>
      <c r="Q2" s="2" t="s">
        <v>24</v>
      </c>
      <c r="R2" s="4" t="s">
        <v>27</v>
      </c>
      <c r="S2" s="4" t="s">
        <v>27</v>
      </c>
      <c r="T2" s="4"/>
      <c r="U2" s="4"/>
      <c r="V2" s="4"/>
      <c r="W2" s="24"/>
      <c r="X2" s="10" t="s">
        <v>48</v>
      </c>
      <c r="Y2" s="11" t="s">
        <v>48</v>
      </c>
      <c r="Z2" s="11" t="s">
        <v>48</v>
      </c>
      <c r="AA2" s="11" t="s">
        <v>48</v>
      </c>
      <c r="AB2" s="11" t="s">
        <v>48</v>
      </c>
      <c r="AC2" s="11" t="s">
        <v>48</v>
      </c>
      <c r="AD2" s="11" t="s">
        <v>48</v>
      </c>
      <c r="AE2" s="11" t="s">
        <v>48</v>
      </c>
      <c r="AF2" s="11" t="s">
        <v>48</v>
      </c>
      <c r="AG2" s="11" t="s">
        <v>48</v>
      </c>
      <c r="AH2" s="11" t="s">
        <v>48</v>
      </c>
      <c r="AI2" s="11" t="s">
        <v>48</v>
      </c>
      <c r="AJ2" s="11" t="s">
        <v>48</v>
      </c>
      <c r="AK2" s="11" t="s">
        <v>48</v>
      </c>
      <c r="AL2" s="11" t="s">
        <v>48</v>
      </c>
      <c r="AM2" s="11" t="s">
        <v>48</v>
      </c>
      <c r="AN2" s="11" t="s">
        <v>48</v>
      </c>
      <c r="AO2" s="11" t="s">
        <v>48</v>
      </c>
      <c r="AP2" s="12" t="s">
        <v>48</v>
      </c>
      <c r="AQ2" s="21">
        <f>SUM(AQ3:AQ1048576)</f>
        <v>0</v>
      </c>
      <c r="AR2" s="21">
        <f t="shared" ref="AR2:BI2" si="0">SUM(AR3:AR1048576)</f>
        <v>0</v>
      </c>
      <c r="AS2" s="21">
        <f t="shared" si="0"/>
        <v>0</v>
      </c>
      <c r="AT2" s="21">
        <f t="shared" si="0"/>
        <v>0</v>
      </c>
      <c r="AU2" s="21">
        <f t="shared" si="0"/>
        <v>0</v>
      </c>
      <c r="AV2" s="21">
        <f t="shared" si="0"/>
        <v>0</v>
      </c>
      <c r="AW2" s="21">
        <f t="shared" si="0"/>
        <v>0</v>
      </c>
      <c r="AX2" s="21">
        <f t="shared" si="0"/>
        <v>0</v>
      </c>
      <c r="AY2" s="21">
        <f t="shared" si="0"/>
        <v>0</v>
      </c>
      <c r="AZ2" s="21">
        <f t="shared" si="0"/>
        <v>0</v>
      </c>
      <c r="BA2" s="21">
        <f t="shared" si="0"/>
        <v>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2">
        <f t="shared" si="0"/>
        <v>0</v>
      </c>
      <c r="BJ2" s="10" t="s">
        <v>27</v>
      </c>
      <c r="BK2" s="12" t="s">
        <v>27</v>
      </c>
    </row>
    <row r="3" spans="1:63">
      <c r="A3" s="1" t="s">
        <v>49</v>
      </c>
      <c r="B3" s="1">
        <v>1</v>
      </c>
      <c r="C3" s="1" t="s">
        <v>53</v>
      </c>
      <c r="D3" s="1" t="s">
        <v>28</v>
      </c>
      <c r="E3" s="1" t="s">
        <v>28</v>
      </c>
      <c r="F3" s="1" t="s">
        <v>28</v>
      </c>
      <c r="G3" s="1" t="s">
        <v>28</v>
      </c>
      <c r="H3" s="1" t="s">
        <v>28</v>
      </c>
      <c r="I3" s="1" t="s">
        <v>28</v>
      </c>
      <c r="J3" s="1" t="s">
        <v>28</v>
      </c>
      <c r="K3" s="1" t="s">
        <v>28</v>
      </c>
      <c r="L3" s="1" t="s">
        <v>55</v>
      </c>
      <c r="M3" s="14">
        <v>10000</v>
      </c>
      <c r="N3" s="14">
        <v>50000</v>
      </c>
      <c r="O3" s="15">
        <v>41671</v>
      </c>
      <c r="P3" s="1">
        <v>12</v>
      </c>
      <c r="Q3" s="1" t="s">
        <v>57</v>
      </c>
      <c r="R3" s="15">
        <f>EDATE(O3,P3)</f>
        <v>42036</v>
      </c>
      <c r="S3" s="16">
        <f>M3/P3</f>
        <v>833.33333333333337</v>
      </c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6">
        <f>$S3*X3</f>
        <v>0</v>
      </c>
      <c r="AR3" s="16">
        <f t="shared" ref="AR3:BG6" si="1">$S3*Y3</f>
        <v>0</v>
      </c>
      <c r="AS3" s="16">
        <f t="shared" si="1"/>
        <v>0</v>
      </c>
      <c r="AT3" s="16">
        <f t="shared" si="1"/>
        <v>0</v>
      </c>
      <c r="AU3" s="16">
        <f t="shared" si="1"/>
        <v>0</v>
      </c>
      <c r="AV3" s="16">
        <f t="shared" si="1"/>
        <v>0</v>
      </c>
      <c r="AW3" s="16">
        <f t="shared" si="1"/>
        <v>0</v>
      </c>
      <c r="AX3" s="16">
        <f t="shared" si="1"/>
        <v>0</v>
      </c>
      <c r="AY3" s="16">
        <f t="shared" si="1"/>
        <v>0</v>
      </c>
      <c r="AZ3" s="16">
        <f t="shared" si="1"/>
        <v>0</v>
      </c>
      <c r="BA3" s="16">
        <f t="shared" si="1"/>
        <v>0</v>
      </c>
      <c r="BB3" s="16">
        <f t="shared" si="1"/>
        <v>0</v>
      </c>
      <c r="BC3" s="16">
        <f t="shared" si="1"/>
        <v>0</v>
      </c>
      <c r="BD3" s="16">
        <f t="shared" si="1"/>
        <v>0</v>
      </c>
      <c r="BE3" s="16">
        <f t="shared" si="1"/>
        <v>0</v>
      </c>
      <c r="BF3" s="16">
        <f t="shared" si="1"/>
        <v>0</v>
      </c>
      <c r="BG3" s="16">
        <f t="shared" si="1"/>
        <v>0</v>
      </c>
      <c r="BH3" s="16">
        <f t="shared" ref="BH3:BI6" si="2">$S3*AO3</f>
        <v>0</v>
      </c>
      <c r="BI3" s="16">
        <f t="shared" si="2"/>
        <v>0</v>
      </c>
      <c r="BJ3" s="16">
        <f>SUM(AQ3:BI3)-$M3</f>
        <v>-10000</v>
      </c>
      <c r="BK3" s="1">
        <f>SUM(X3:AP3)-$P3</f>
        <v>-12</v>
      </c>
    </row>
    <row r="4" spans="1:63">
      <c r="A4" s="1" t="s">
        <v>50</v>
      </c>
      <c r="B4" s="1">
        <v>1</v>
      </c>
      <c r="C4" s="1" t="s">
        <v>53</v>
      </c>
      <c r="D4" s="1" t="s">
        <v>28</v>
      </c>
      <c r="E4" s="1" t="s">
        <v>28</v>
      </c>
      <c r="F4" s="1" t="s">
        <v>28</v>
      </c>
      <c r="G4" s="1" t="s">
        <v>28</v>
      </c>
      <c r="H4" s="1" t="s">
        <v>28</v>
      </c>
      <c r="I4" s="1" t="s">
        <v>28</v>
      </c>
      <c r="J4" s="1" t="s">
        <v>28</v>
      </c>
      <c r="K4" s="1" t="s">
        <v>28</v>
      </c>
      <c r="L4" s="1" t="s">
        <v>55</v>
      </c>
      <c r="M4" s="14">
        <v>20000</v>
      </c>
      <c r="N4" s="14">
        <v>40000</v>
      </c>
      <c r="O4" s="15">
        <v>42064</v>
      </c>
      <c r="P4" s="1">
        <v>21</v>
      </c>
      <c r="Q4" s="1" t="s">
        <v>57</v>
      </c>
      <c r="R4" s="15">
        <f t="shared" ref="R4:R6" si="3">EDATE(O4,P4)</f>
        <v>42705</v>
      </c>
      <c r="S4" s="16">
        <f t="shared" ref="S4:S6" si="4">M4/P4</f>
        <v>952.38095238095241</v>
      </c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6">
        <f t="shared" ref="AQ4:AQ6" si="5">$S4*X4</f>
        <v>0</v>
      </c>
      <c r="AR4" s="16">
        <f t="shared" si="1"/>
        <v>0</v>
      </c>
      <c r="AS4" s="16">
        <f t="shared" si="1"/>
        <v>0</v>
      </c>
      <c r="AT4" s="16">
        <f t="shared" si="1"/>
        <v>0</v>
      </c>
      <c r="AU4" s="16">
        <f t="shared" si="1"/>
        <v>0</v>
      </c>
      <c r="AV4" s="16">
        <f t="shared" si="1"/>
        <v>0</v>
      </c>
      <c r="AW4" s="16">
        <f t="shared" si="1"/>
        <v>0</v>
      </c>
      <c r="AX4" s="16">
        <f t="shared" si="1"/>
        <v>0</v>
      </c>
      <c r="AY4" s="16">
        <f t="shared" si="1"/>
        <v>0</v>
      </c>
      <c r="AZ4" s="16">
        <f t="shared" si="1"/>
        <v>0</v>
      </c>
      <c r="BA4" s="16">
        <f t="shared" si="1"/>
        <v>0</v>
      </c>
      <c r="BB4" s="16">
        <f t="shared" si="1"/>
        <v>0</v>
      </c>
      <c r="BC4" s="16">
        <f t="shared" si="1"/>
        <v>0</v>
      </c>
      <c r="BD4" s="16">
        <f t="shared" si="1"/>
        <v>0</v>
      </c>
      <c r="BE4" s="16">
        <f t="shared" si="1"/>
        <v>0</v>
      </c>
      <c r="BF4" s="16">
        <f t="shared" si="1"/>
        <v>0</v>
      </c>
      <c r="BG4" s="16">
        <f t="shared" si="1"/>
        <v>0</v>
      </c>
      <c r="BH4" s="16">
        <f t="shared" si="2"/>
        <v>0</v>
      </c>
      <c r="BI4" s="16">
        <f t="shared" si="2"/>
        <v>0</v>
      </c>
      <c r="BJ4" s="16">
        <f t="shared" ref="BJ4:BJ6" si="6">SUM(AQ4:BI4)-$M4</f>
        <v>-20000</v>
      </c>
      <c r="BK4" s="1">
        <f t="shared" ref="BK4:BK6" si="7">SUM(X4:AP4)-$P4</f>
        <v>-21</v>
      </c>
    </row>
    <row r="5" spans="1:63">
      <c r="A5" s="1" t="s">
        <v>51</v>
      </c>
      <c r="B5" s="1">
        <v>2</v>
      </c>
      <c r="C5" s="1" t="s">
        <v>54</v>
      </c>
      <c r="D5" s="1" t="s">
        <v>28</v>
      </c>
      <c r="E5" s="1" t="s">
        <v>28</v>
      </c>
      <c r="F5" s="1" t="s">
        <v>28</v>
      </c>
      <c r="G5" s="1" t="s">
        <v>28</v>
      </c>
      <c r="H5" s="1" t="s">
        <v>28</v>
      </c>
      <c r="I5" s="1" t="s">
        <v>28</v>
      </c>
      <c r="J5" s="1" t="s">
        <v>28</v>
      </c>
      <c r="K5" s="1" t="s">
        <v>28</v>
      </c>
      <c r="L5" s="1" t="s">
        <v>56</v>
      </c>
      <c r="M5" s="14">
        <v>10000</v>
      </c>
      <c r="N5" s="14">
        <v>25000</v>
      </c>
      <c r="O5" s="15">
        <v>41760</v>
      </c>
      <c r="P5" s="1">
        <v>69</v>
      </c>
      <c r="Q5" s="1" t="s">
        <v>57</v>
      </c>
      <c r="R5" s="15">
        <f t="shared" si="3"/>
        <v>43862</v>
      </c>
      <c r="S5" s="16">
        <f t="shared" si="4"/>
        <v>144.92753623188406</v>
      </c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6">
        <f t="shared" si="5"/>
        <v>0</v>
      </c>
      <c r="AR5" s="16">
        <f t="shared" si="1"/>
        <v>0</v>
      </c>
      <c r="AS5" s="16">
        <f t="shared" si="1"/>
        <v>0</v>
      </c>
      <c r="AT5" s="16">
        <f t="shared" si="1"/>
        <v>0</v>
      </c>
      <c r="AU5" s="16">
        <f t="shared" si="1"/>
        <v>0</v>
      </c>
      <c r="AV5" s="16">
        <f t="shared" si="1"/>
        <v>0</v>
      </c>
      <c r="AW5" s="16">
        <f t="shared" si="1"/>
        <v>0</v>
      </c>
      <c r="AX5" s="16">
        <f t="shared" si="1"/>
        <v>0</v>
      </c>
      <c r="AY5" s="16">
        <f t="shared" si="1"/>
        <v>0</v>
      </c>
      <c r="AZ5" s="16">
        <f t="shared" si="1"/>
        <v>0</v>
      </c>
      <c r="BA5" s="16">
        <f t="shared" si="1"/>
        <v>0</v>
      </c>
      <c r="BB5" s="16">
        <f t="shared" si="1"/>
        <v>0</v>
      </c>
      <c r="BC5" s="16">
        <f t="shared" si="1"/>
        <v>0</v>
      </c>
      <c r="BD5" s="16">
        <f t="shared" si="1"/>
        <v>0</v>
      </c>
      <c r="BE5" s="16">
        <f t="shared" si="1"/>
        <v>0</v>
      </c>
      <c r="BF5" s="16">
        <f t="shared" si="1"/>
        <v>0</v>
      </c>
      <c r="BG5" s="16">
        <f t="shared" si="1"/>
        <v>0</v>
      </c>
      <c r="BH5" s="16">
        <f t="shared" si="2"/>
        <v>0</v>
      </c>
      <c r="BI5" s="16">
        <f t="shared" si="2"/>
        <v>0</v>
      </c>
      <c r="BJ5" s="16">
        <f t="shared" si="6"/>
        <v>-10000</v>
      </c>
      <c r="BK5" s="1">
        <f t="shared" si="7"/>
        <v>-69</v>
      </c>
    </row>
    <row r="6" spans="1:63">
      <c r="A6" s="1" t="s">
        <v>52</v>
      </c>
      <c r="B6" s="1">
        <v>3</v>
      </c>
      <c r="C6" s="1" t="s">
        <v>53</v>
      </c>
      <c r="D6" s="1" t="s">
        <v>28</v>
      </c>
      <c r="E6" s="1" t="s">
        <v>28</v>
      </c>
      <c r="F6" s="1" t="s">
        <v>28</v>
      </c>
      <c r="G6" s="1" t="s">
        <v>28</v>
      </c>
      <c r="H6" s="1" t="s">
        <v>28</v>
      </c>
      <c r="I6" s="1" t="s">
        <v>28</v>
      </c>
      <c r="J6" s="1" t="s">
        <v>28</v>
      </c>
      <c r="K6" s="1" t="s">
        <v>28</v>
      </c>
      <c r="L6" s="1" t="s">
        <v>56</v>
      </c>
      <c r="M6" s="14">
        <v>100000</v>
      </c>
      <c r="N6" s="14">
        <v>1000000</v>
      </c>
      <c r="O6" s="15">
        <v>41643</v>
      </c>
      <c r="P6" s="1">
        <v>100</v>
      </c>
      <c r="Q6" s="1" t="s">
        <v>57</v>
      </c>
      <c r="R6" s="15">
        <f t="shared" si="3"/>
        <v>44685</v>
      </c>
      <c r="S6" s="16">
        <f t="shared" si="4"/>
        <v>1000</v>
      </c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6">
        <f t="shared" si="5"/>
        <v>0</v>
      </c>
      <c r="AR6" s="16">
        <f t="shared" si="1"/>
        <v>0</v>
      </c>
      <c r="AS6" s="16">
        <f t="shared" si="1"/>
        <v>0</v>
      </c>
      <c r="AT6" s="16">
        <f t="shared" si="1"/>
        <v>0</v>
      </c>
      <c r="AU6" s="16">
        <f t="shared" si="1"/>
        <v>0</v>
      </c>
      <c r="AV6" s="16">
        <f t="shared" si="1"/>
        <v>0</v>
      </c>
      <c r="AW6" s="16">
        <f t="shared" si="1"/>
        <v>0</v>
      </c>
      <c r="AX6" s="16">
        <f t="shared" si="1"/>
        <v>0</v>
      </c>
      <c r="AY6" s="16">
        <f t="shared" si="1"/>
        <v>0</v>
      </c>
      <c r="AZ6" s="16">
        <f t="shared" si="1"/>
        <v>0</v>
      </c>
      <c r="BA6" s="16">
        <f t="shared" si="1"/>
        <v>0</v>
      </c>
      <c r="BB6" s="16">
        <f t="shared" si="1"/>
        <v>0</v>
      </c>
      <c r="BC6" s="16">
        <f t="shared" si="1"/>
        <v>0</v>
      </c>
      <c r="BD6" s="16">
        <f t="shared" si="1"/>
        <v>0</v>
      </c>
      <c r="BE6" s="16">
        <f t="shared" si="1"/>
        <v>0</v>
      </c>
      <c r="BF6" s="16">
        <f t="shared" si="1"/>
        <v>0</v>
      </c>
      <c r="BG6" s="16">
        <f t="shared" si="1"/>
        <v>0</v>
      </c>
      <c r="BH6" s="16">
        <f t="shared" si="2"/>
        <v>0</v>
      </c>
      <c r="BI6" s="16">
        <f t="shared" si="2"/>
        <v>0</v>
      </c>
      <c r="BJ6" s="16">
        <f t="shared" si="6"/>
        <v>-100000</v>
      </c>
      <c r="BK6" s="1">
        <f t="shared" si="7"/>
        <v>-100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theme="1"/>
  </sheetPr>
  <dimension ref="A1:BK13"/>
  <sheetViews>
    <sheetView topLeftCell="AE1" workbookViewId="0">
      <selection activeCell="X1" sqref="X1:AP1"/>
    </sheetView>
  </sheetViews>
  <sheetFormatPr defaultColWidth="13.5703125" defaultRowHeight="15"/>
  <cols>
    <col min="1" max="1" width="10.85546875" style="1" bestFit="1" customWidth="1"/>
    <col min="2" max="2" width="11.85546875" style="1" bestFit="1" customWidth="1"/>
    <col min="3" max="4" width="10.85546875" style="1" bestFit="1" customWidth="1"/>
    <col min="5" max="5" width="13.42578125" style="1" bestFit="1" customWidth="1"/>
    <col min="6" max="7" width="10.85546875" style="1" bestFit="1" customWidth="1"/>
    <col min="8" max="8" width="14.7109375" style="1" bestFit="1" customWidth="1"/>
    <col min="9" max="9" width="11.85546875" style="1" bestFit="1" customWidth="1"/>
    <col min="10" max="12" width="10.85546875" style="1" bestFit="1" customWidth="1"/>
    <col min="13" max="13" width="11.140625" style="1" customWidth="1"/>
    <col min="14" max="14" width="12.85546875" style="1" bestFit="1" customWidth="1"/>
    <col min="15" max="15" width="11.42578125" style="1" bestFit="1" customWidth="1"/>
    <col min="16" max="16" width="13.5703125" style="1"/>
    <col min="17" max="17" width="13" style="1" bestFit="1" customWidth="1"/>
    <col min="18" max="18" width="11.85546875" style="1" bestFit="1" customWidth="1"/>
    <col min="19" max="19" width="11.28515625" style="1" bestFit="1" customWidth="1"/>
    <col min="20" max="20" width="11.7109375" style="1" customWidth="1"/>
    <col min="21" max="21" width="11.28515625" style="1" bestFit="1" customWidth="1"/>
    <col min="22" max="16384" width="13.5703125" style="1"/>
  </cols>
  <sheetData>
    <row r="1" spans="1:63" ht="47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23" t="s">
        <v>28</v>
      </c>
      <c r="X1" s="7">
        <v>2012</v>
      </c>
      <c r="Y1" s="8">
        <v>2013</v>
      </c>
      <c r="Z1" s="8">
        <v>2014</v>
      </c>
      <c r="AA1" s="8">
        <v>2015</v>
      </c>
      <c r="AB1" s="8">
        <v>2016</v>
      </c>
      <c r="AC1" s="8">
        <v>2017</v>
      </c>
      <c r="AD1" s="8">
        <v>2018</v>
      </c>
      <c r="AE1" s="8">
        <v>2019</v>
      </c>
      <c r="AF1" s="8">
        <v>2020</v>
      </c>
      <c r="AG1" s="8">
        <v>2021</v>
      </c>
      <c r="AH1" s="8">
        <v>2022</v>
      </c>
      <c r="AI1" s="8">
        <v>2023</v>
      </c>
      <c r="AJ1" s="8">
        <v>2024</v>
      </c>
      <c r="AK1" s="8">
        <v>2025</v>
      </c>
      <c r="AL1" s="8">
        <v>2026</v>
      </c>
      <c r="AM1" s="8">
        <v>2027</v>
      </c>
      <c r="AN1" s="8">
        <v>2028</v>
      </c>
      <c r="AO1" s="8">
        <v>2029</v>
      </c>
      <c r="AP1" s="9">
        <v>2030</v>
      </c>
      <c r="AQ1" s="19" t="s">
        <v>29</v>
      </c>
      <c r="AR1" s="19" t="s">
        <v>30</v>
      </c>
      <c r="AS1" s="19" t="s">
        <v>31</v>
      </c>
      <c r="AT1" s="19" t="s">
        <v>32</v>
      </c>
      <c r="AU1" s="19" t="s">
        <v>33</v>
      </c>
      <c r="AV1" s="19" t="s">
        <v>34</v>
      </c>
      <c r="AW1" s="19" t="s">
        <v>35</v>
      </c>
      <c r="AX1" s="19" t="s">
        <v>36</v>
      </c>
      <c r="AY1" s="19" t="s">
        <v>37</v>
      </c>
      <c r="AZ1" s="19" t="s">
        <v>38</v>
      </c>
      <c r="BA1" s="19" t="s">
        <v>39</v>
      </c>
      <c r="BB1" s="19" t="s">
        <v>40</v>
      </c>
      <c r="BC1" s="19" t="s">
        <v>41</v>
      </c>
      <c r="BD1" s="19" t="s">
        <v>42</v>
      </c>
      <c r="BE1" s="19" t="s">
        <v>43</v>
      </c>
      <c r="BF1" s="19" t="s">
        <v>44</v>
      </c>
      <c r="BG1" s="19" t="s">
        <v>45</v>
      </c>
      <c r="BH1" s="19" t="s">
        <v>46</v>
      </c>
      <c r="BI1" s="20" t="s">
        <v>47</v>
      </c>
      <c r="BJ1" s="17" t="s">
        <v>58</v>
      </c>
      <c r="BK1" s="18" t="s">
        <v>59</v>
      </c>
    </row>
    <row r="2" spans="1:63" s="6" customFormat="1" ht="30">
      <c r="A2" s="2" t="s">
        <v>22</v>
      </c>
      <c r="B2" s="2" t="s">
        <v>22</v>
      </c>
      <c r="C2" s="2" t="s">
        <v>22</v>
      </c>
      <c r="D2" s="2" t="s">
        <v>22</v>
      </c>
      <c r="E2" s="2" t="s">
        <v>23</v>
      </c>
      <c r="F2" s="2" t="s">
        <v>22</v>
      </c>
      <c r="G2" s="2" t="s">
        <v>22</v>
      </c>
      <c r="H2" s="2" t="s">
        <v>23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25</v>
      </c>
      <c r="N2" s="2" t="s">
        <v>25</v>
      </c>
      <c r="O2" s="2" t="s">
        <v>26</v>
      </c>
      <c r="P2" s="2" t="s">
        <v>22</v>
      </c>
      <c r="Q2" s="2" t="s">
        <v>24</v>
      </c>
      <c r="R2" s="4" t="s">
        <v>27</v>
      </c>
      <c r="S2" s="4" t="s">
        <v>27</v>
      </c>
      <c r="T2" s="4"/>
      <c r="U2" s="4"/>
      <c r="V2" s="4"/>
      <c r="W2" s="24"/>
      <c r="X2" s="10" t="s">
        <v>48</v>
      </c>
      <c r="Y2" s="11" t="s">
        <v>48</v>
      </c>
      <c r="Z2" s="11" t="s">
        <v>48</v>
      </c>
      <c r="AA2" s="11" t="s">
        <v>48</v>
      </c>
      <c r="AB2" s="11" t="s">
        <v>48</v>
      </c>
      <c r="AC2" s="11" t="s">
        <v>48</v>
      </c>
      <c r="AD2" s="11" t="s">
        <v>48</v>
      </c>
      <c r="AE2" s="11" t="s">
        <v>48</v>
      </c>
      <c r="AF2" s="11" t="s">
        <v>48</v>
      </c>
      <c r="AG2" s="11" t="s">
        <v>48</v>
      </c>
      <c r="AH2" s="11" t="s">
        <v>48</v>
      </c>
      <c r="AI2" s="11" t="s">
        <v>48</v>
      </c>
      <c r="AJ2" s="11" t="s">
        <v>48</v>
      </c>
      <c r="AK2" s="11" t="s">
        <v>48</v>
      </c>
      <c r="AL2" s="11" t="s">
        <v>48</v>
      </c>
      <c r="AM2" s="11" t="s">
        <v>48</v>
      </c>
      <c r="AN2" s="11" t="s">
        <v>48</v>
      </c>
      <c r="AO2" s="11" t="s">
        <v>48</v>
      </c>
      <c r="AP2" s="12" t="s">
        <v>48</v>
      </c>
      <c r="AQ2" s="21">
        <f>SUM(AQ3:AQ1048576)</f>
        <v>0</v>
      </c>
      <c r="AR2" s="21">
        <f t="shared" ref="AR2:BI2" si="0">SUM(AR3:AR1048576)</f>
        <v>0</v>
      </c>
      <c r="AS2" s="21">
        <f t="shared" si="0"/>
        <v>22326.08695652174</v>
      </c>
      <c r="AT2" s="21">
        <f t="shared" si="0"/>
        <v>24096.273291925467</v>
      </c>
      <c r="AU2" s="21">
        <f t="shared" si="0"/>
        <v>24215.320910973085</v>
      </c>
      <c r="AV2" s="21">
        <f t="shared" si="0"/>
        <v>13739.130434782608</v>
      </c>
      <c r="AW2" s="21">
        <f t="shared" si="0"/>
        <v>13739.130434782608</v>
      </c>
      <c r="AX2" s="21">
        <f t="shared" si="0"/>
        <v>13739.130434782608</v>
      </c>
      <c r="AY2" s="21">
        <f t="shared" si="0"/>
        <v>12144.927536231884</v>
      </c>
      <c r="AZ2" s="21">
        <f t="shared" si="0"/>
        <v>12000</v>
      </c>
      <c r="BA2" s="21">
        <f t="shared" si="0"/>
        <v>4000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2">
        <f t="shared" si="0"/>
        <v>0</v>
      </c>
      <c r="BJ2" s="10" t="s">
        <v>27</v>
      </c>
      <c r="BK2" s="12" t="s">
        <v>27</v>
      </c>
    </row>
    <row r="3" spans="1:63">
      <c r="A3" s="1" t="s">
        <v>49</v>
      </c>
      <c r="B3" s="1">
        <v>1</v>
      </c>
      <c r="C3" s="1" t="s">
        <v>53</v>
      </c>
      <c r="D3" s="1" t="s">
        <v>28</v>
      </c>
      <c r="E3" s="1" t="s">
        <v>28</v>
      </c>
      <c r="F3" s="1" t="s">
        <v>28</v>
      </c>
      <c r="G3" s="1" t="s">
        <v>28</v>
      </c>
      <c r="H3" s="1" t="s">
        <v>28</v>
      </c>
      <c r="I3" s="1" t="s">
        <v>28</v>
      </c>
      <c r="J3" s="1" t="s">
        <v>28</v>
      </c>
      <c r="K3" s="1" t="s">
        <v>28</v>
      </c>
      <c r="L3" s="1" t="s">
        <v>55</v>
      </c>
      <c r="M3" s="14">
        <v>10000</v>
      </c>
      <c r="N3" s="14">
        <v>50000</v>
      </c>
      <c r="O3" s="15">
        <v>41671</v>
      </c>
      <c r="P3" s="31">
        <v>12</v>
      </c>
      <c r="Q3" s="1" t="s">
        <v>57</v>
      </c>
      <c r="R3" s="15">
        <f>EDATE(O3,P3)</f>
        <v>42036</v>
      </c>
      <c r="S3" s="16">
        <f>M3/P3</f>
        <v>833.33333333333337</v>
      </c>
      <c r="X3" s="13"/>
      <c r="Y3" s="13"/>
      <c r="Z3" s="30">
        <v>11</v>
      </c>
      <c r="AA3" s="30">
        <v>1</v>
      </c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16">
        <f>$S3*X3</f>
        <v>0</v>
      </c>
      <c r="AR3" s="16">
        <f t="shared" ref="AR3:BG6" si="1">$S3*Y3</f>
        <v>0</v>
      </c>
      <c r="AS3" s="16">
        <f t="shared" si="1"/>
        <v>9166.6666666666679</v>
      </c>
      <c r="AT3" s="16">
        <f t="shared" si="1"/>
        <v>833.33333333333337</v>
      </c>
      <c r="AU3" s="16">
        <f t="shared" si="1"/>
        <v>0</v>
      </c>
      <c r="AV3" s="16">
        <f t="shared" si="1"/>
        <v>0</v>
      </c>
      <c r="AW3" s="16">
        <f t="shared" si="1"/>
        <v>0</v>
      </c>
      <c r="AX3" s="16">
        <f t="shared" si="1"/>
        <v>0</v>
      </c>
      <c r="AY3" s="16">
        <f t="shared" si="1"/>
        <v>0</v>
      </c>
      <c r="AZ3" s="16">
        <f t="shared" si="1"/>
        <v>0</v>
      </c>
      <c r="BA3" s="16">
        <f t="shared" si="1"/>
        <v>0</v>
      </c>
      <c r="BB3" s="16">
        <f t="shared" si="1"/>
        <v>0</v>
      </c>
      <c r="BC3" s="16">
        <f t="shared" si="1"/>
        <v>0</v>
      </c>
      <c r="BD3" s="16">
        <f t="shared" si="1"/>
        <v>0</v>
      </c>
      <c r="BE3" s="16">
        <f t="shared" si="1"/>
        <v>0</v>
      </c>
      <c r="BF3" s="16">
        <f t="shared" si="1"/>
        <v>0</v>
      </c>
      <c r="BG3" s="16">
        <f t="shared" si="1"/>
        <v>0</v>
      </c>
      <c r="BH3" s="16">
        <f t="shared" ref="BH3:BI6" si="2">$S3*AO3</f>
        <v>0</v>
      </c>
      <c r="BI3" s="16">
        <f t="shared" si="2"/>
        <v>0</v>
      </c>
      <c r="BJ3" s="16">
        <f>SUM(AQ3:BI3)-$M3</f>
        <v>0</v>
      </c>
      <c r="BK3" s="1">
        <f>SUM(X3:AP3)-$P3</f>
        <v>0</v>
      </c>
    </row>
    <row r="4" spans="1:63">
      <c r="A4" s="1" t="s">
        <v>50</v>
      </c>
      <c r="B4" s="1">
        <v>1</v>
      </c>
      <c r="C4" s="1" t="s">
        <v>53</v>
      </c>
      <c r="D4" s="1" t="s">
        <v>28</v>
      </c>
      <c r="E4" s="1" t="s">
        <v>28</v>
      </c>
      <c r="F4" s="1" t="s">
        <v>28</v>
      </c>
      <c r="G4" s="1" t="s">
        <v>28</v>
      </c>
      <c r="H4" s="1" t="s">
        <v>28</v>
      </c>
      <c r="I4" s="1" t="s">
        <v>28</v>
      </c>
      <c r="J4" s="1" t="s">
        <v>28</v>
      </c>
      <c r="K4" s="1" t="s">
        <v>28</v>
      </c>
      <c r="L4" s="1" t="s">
        <v>55</v>
      </c>
      <c r="M4" s="14">
        <v>20000</v>
      </c>
      <c r="N4" s="14">
        <v>40000</v>
      </c>
      <c r="O4" s="15">
        <v>42064</v>
      </c>
      <c r="P4" s="31">
        <v>21</v>
      </c>
      <c r="Q4" s="1" t="s">
        <v>57</v>
      </c>
      <c r="R4" s="15">
        <f t="shared" ref="R4:R6" si="3">EDATE(O4,P4)</f>
        <v>42705</v>
      </c>
      <c r="S4" s="16">
        <f t="shared" ref="S4:S6" si="4">M4/P4</f>
        <v>952.38095238095241</v>
      </c>
      <c r="X4" s="13"/>
      <c r="Y4" s="13"/>
      <c r="Z4" s="30"/>
      <c r="AA4" s="30">
        <v>10</v>
      </c>
      <c r="AB4" s="30">
        <v>11</v>
      </c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16">
        <f t="shared" ref="AQ4:AQ6" si="5">$S4*X4</f>
        <v>0</v>
      </c>
      <c r="AR4" s="16">
        <f t="shared" si="1"/>
        <v>0</v>
      </c>
      <c r="AS4" s="16">
        <f t="shared" si="1"/>
        <v>0</v>
      </c>
      <c r="AT4" s="16">
        <f t="shared" si="1"/>
        <v>9523.8095238095248</v>
      </c>
      <c r="AU4" s="16">
        <f t="shared" si="1"/>
        <v>10476.190476190477</v>
      </c>
      <c r="AV4" s="16">
        <f t="shared" si="1"/>
        <v>0</v>
      </c>
      <c r="AW4" s="16">
        <f t="shared" si="1"/>
        <v>0</v>
      </c>
      <c r="AX4" s="16">
        <f t="shared" si="1"/>
        <v>0</v>
      </c>
      <c r="AY4" s="16">
        <f t="shared" si="1"/>
        <v>0</v>
      </c>
      <c r="AZ4" s="16">
        <f t="shared" si="1"/>
        <v>0</v>
      </c>
      <c r="BA4" s="16">
        <f t="shared" si="1"/>
        <v>0</v>
      </c>
      <c r="BB4" s="16">
        <f t="shared" si="1"/>
        <v>0</v>
      </c>
      <c r="BC4" s="16">
        <f t="shared" si="1"/>
        <v>0</v>
      </c>
      <c r="BD4" s="16">
        <f t="shared" si="1"/>
        <v>0</v>
      </c>
      <c r="BE4" s="16">
        <f t="shared" si="1"/>
        <v>0</v>
      </c>
      <c r="BF4" s="16">
        <f t="shared" si="1"/>
        <v>0</v>
      </c>
      <c r="BG4" s="16">
        <f t="shared" si="1"/>
        <v>0</v>
      </c>
      <c r="BH4" s="16">
        <f t="shared" si="2"/>
        <v>0</v>
      </c>
      <c r="BI4" s="16">
        <f t="shared" si="2"/>
        <v>0</v>
      </c>
      <c r="BJ4" s="16">
        <f t="shared" ref="BJ4:BJ6" si="6">SUM(AQ4:BI4)-$M4</f>
        <v>0</v>
      </c>
      <c r="BK4" s="1">
        <f t="shared" ref="BK4:BK6" si="7">SUM(X4:AP4)-$P4</f>
        <v>0</v>
      </c>
    </row>
    <row r="5" spans="1:63">
      <c r="A5" s="1" t="s">
        <v>51</v>
      </c>
      <c r="B5" s="1">
        <v>2</v>
      </c>
      <c r="C5" s="1" t="s">
        <v>54</v>
      </c>
      <c r="D5" s="1" t="s">
        <v>28</v>
      </c>
      <c r="E5" s="1" t="s">
        <v>28</v>
      </c>
      <c r="F5" s="1" t="s">
        <v>28</v>
      </c>
      <c r="G5" s="1" t="s">
        <v>28</v>
      </c>
      <c r="H5" s="1" t="s">
        <v>28</v>
      </c>
      <c r="I5" s="1" t="s">
        <v>28</v>
      </c>
      <c r="J5" s="1" t="s">
        <v>28</v>
      </c>
      <c r="K5" s="1" t="s">
        <v>28</v>
      </c>
      <c r="L5" s="1" t="s">
        <v>56</v>
      </c>
      <c r="M5" s="14">
        <v>10000</v>
      </c>
      <c r="N5" s="14">
        <v>25000</v>
      </c>
      <c r="O5" s="15">
        <v>41760</v>
      </c>
      <c r="P5" s="31">
        <v>69</v>
      </c>
      <c r="Q5" s="1" t="s">
        <v>57</v>
      </c>
      <c r="R5" s="15">
        <f t="shared" si="3"/>
        <v>43862</v>
      </c>
      <c r="S5" s="16">
        <f t="shared" si="4"/>
        <v>144.92753623188406</v>
      </c>
      <c r="X5" s="13"/>
      <c r="Y5" s="13"/>
      <c r="Z5" s="30">
        <v>8</v>
      </c>
      <c r="AA5" s="30">
        <v>12</v>
      </c>
      <c r="AB5" s="30">
        <v>12</v>
      </c>
      <c r="AC5" s="30">
        <v>12</v>
      </c>
      <c r="AD5" s="30">
        <v>12</v>
      </c>
      <c r="AE5" s="30">
        <v>12</v>
      </c>
      <c r="AF5" s="30">
        <v>1</v>
      </c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16">
        <f t="shared" si="5"/>
        <v>0</v>
      </c>
      <c r="AR5" s="16">
        <f t="shared" si="1"/>
        <v>0</v>
      </c>
      <c r="AS5" s="16">
        <f t="shared" si="1"/>
        <v>1159.4202898550725</v>
      </c>
      <c r="AT5" s="16">
        <f t="shared" si="1"/>
        <v>1739.1304347826087</v>
      </c>
      <c r="AU5" s="16">
        <f t="shared" si="1"/>
        <v>1739.1304347826087</v>
      </c>
      <c r="AV5" s="16">
        <f t="shared" si="1"/>
        <v>1739.1304347826087</v>
      </c>
      <c r="AW5" s="16">
        <f t="shared" si="1"/>
        <v>1739.1304347826087</v>
      </c>
      <c r="AX5" s="16">
        <f t="shared" si="1"/>
        <v>1739.1304347826087</v>
      </c>
      <c r="AY5" s="16">
        <f t="shared" si="1"/>
        <v>144.92753623188406</v>
      </c>
      <c r="AZ5" s="16">
        <f t="shared" si="1"/>
        <v>0</v>
      </c>
      <c r="BA5" s="16">
        <f t="shared" si="1"/>
        <v>0</v>
      </c>
      <c r="BB5" s="16">
        <f t="shared" si="1"/>
        <v>0</v>
      </c>
      <c r="BC5" s="16">
        <f t="shared" si="1"/>
        <v>0</v>
      </c>
      <c r="BD5" s="16">
        <f t="shared" si="1"/>
        <v>0</v>
      </c>
      <c r="BE5" s="16">
        <f t="shared" si="1"/>
        <v>0</v>
      </c>
      <c r="BF5" s="16">
        <f t="shared" si="1"/>
        <v>0</v>
      </c>
      <c r="BG5" s="16">
        <f t="shared" si="1"/>
        <v>0</v>
      </c>
      <c r="BH5" s="16">
        <f t="shared" si="2"/>
        <v>0</v>
      </c>
      <c r="BI5" s="16">
        <f t="shared" si="2"/>
        <v>0</v>
      </c>
      <c r="BJ5" s="16">
        <f t="shared" si="6"/>
        <v>0</v>
      </c>
      <c r="BK5" s="1">
        <f t="shared" si="7"/>
        <v>0</v>
      </c>
    </row>
    <row r="6" spans="1:63">
      <c r="A6" s="1" t="s">
        <v>52</v>
      </c>
      <c r="B6" s="1">
        <v>3</v>
      </c>
      <c r="C6" s="1" t="s">
        <v>53</v>
      </c>
      <c r="D6" s="1" t="s">
        <v>28</v>
      </c>
      <c r="E6" s="1" t="s">
        <v>28</v>
      </c>
      <c r="F6" s="1" t="s">
        <v>28</v>
      </c>
      <c r="G6" s="1" t="s">
        <v>28</v>
      </c>
      <c r="H6" s="1" t="s">
        <v>28</v>
      </c>
      <c r="I6" s="1" t="s">
        <v>28</v>
      </c>
      <c r="J6" s="1" t="s">
        <v>28</v>
      </c>
      <c r="K6" s="1" t="s">
        <v>28</v>
      </c>
      <c r="L6" s="1" t="s">
        <v>56</v>
      </c>
      <c r="M6" s="14">
        <v>100000</v>
      </c>
      <c r="N6" s="14">
        <v>1000000</v>
      </c>
      <c r="O6" s="15">
        <v>41643</v>
      </c>
      <c r="P6" s="31">
        <v>100</v>
      </c>
      <c r="Q6" s="1" t="s">
        <v>57</v>
      </c>
      <c r="R6" s="15">
        <f t="shared" si="3"/>
        <v>44685</v>
      </c>
      <c r="S6" s="16">
        <f t="shared" si="4"/>
        <v>1000</v>
      </c>
      <c r="X6" s="13"/>
      <c r="Y6" s="13"/>
      <c r="Z6" s="30">
        <v>12</v>
      </c>
      <c r="AA6" s="30">
        <v>12</v>
      </c>
      <c r="AB6" s="30">
        <v>12</v>
      </c>
      <c r="AC6" s="30">
        <v>12</v>
      </c>
      <c r="AD6" s="30">
        <v>12</v>
      </c>
      <c r="AE6" s="30">
        <v>12</v>
      </c>
      <c r="AF6" s="30">
        <v>12</v>
      </c>
      <c r="AG6" s="30">
        <v>12</v>
      </c>
      <c r="AH6" s="30">
        <v>4</v>
      </c>
      <c r="AI6" s="30"/>
      <c r="AJ6" s="30"/>
      <c r="AK6" s="30"/>
      <c r="AL6" s="30"/>
      <c r="AM6" s="30"/>
      <c r="AN6" s="30"/>
      <c r="AO6" s="30"/>
      <c r="AP6" s="30"/>
      <c r="AQ6" s="16">
        <f t="shared" si="5"/>
        <v>0</v>
      </c>
      <c r="AR6" s="16">
        <f t="shared" si="1"/>
        <v>0</v>
      </c>
      <c r="AS6" s="16">
        <f t="shared" si="1"/>
        <v>12000</v>
      </c>
      <c r="AT6" s="16">
        <f t="shared" si="1"/>
        <v>12000</v>
      </c>
      <c r="AU6" s="16">
        <f t="shared" si="1"/>
        <v>12000</v>
      </c>
      <c r="AV6" s="16">
        <f t="shared" si="1"/>
        <v>12000</v>
      </c>
      <c r="AW6" s="16">
        <f t="shared" si="1"/>
        <v>12000</v>
      </c>
      <c r="AX6" s="16">
        <f t="shared" si="1"/>
        <v>12000</v>
      </c>
      <c r="AY6" s="16">
        <f t="shared" si="1"/>
        <v>12000</v>
      </c>
      <c r="AZ6" s="16">
        <f t="shared" si="1"/>
        <v>12000</v>
      </c>
      <c r="BA6" s="16">
        <f t="shared" si="1"/>
        <v>4000</v>
      </c>
      <c r="BB6" s="16">
        <f t="shared" si="1"/>
        <v>0</v>
      </c>
      <c r="BC6" s="16">
        <f t="shared" si="1"/>
        <v>0</v>
      </c>
      <c r="BD6" s="16">
        <f t="shared" si="1"/>
        <v>0</v>
      </c>
      <c r="BE6" s="16">
        <f t="shared" si="1"/>
        <v>0</v>
      </c>
      <c r="BF6" s="16">
        <f t="shared" si="1"/>
        <v>0</v>
      </c>
      <c r="BG6" s="16">
        <f t="shared" si="1"/>
        <v>0</v>
      </c>
      <c r="BH6" s="16">
        <f t="shared" si="2"/>
        <v>0</v>
      </c>
      <c r="BI6" s="16">
        <f t="shared" si="2"/>
        <v>0</v>
      </c>
      <c r="BJ6" s="16">
        <f t="shared" si="6"/>
        <v>0</v>
      </c>
      <c r="BK6" s="1">
        <f t="shared" si="7"/>
        <v>0</v>
      </c>
    </row>
    <row r="8" spans="1:63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6"/>
      <c r="S8" s="26"/>
    </row>
    <row r="13" spans="1:63"/>
  </sheetData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BK6"/>
  <sheetViews>
    <sheetView showZeros="0" tabSelected="1" topLeftCell="O1" workbookViewId="0">
      <selection activeCell="Z1" sqref="Z1"/>
    </sheetView>
  </sheetViews>
  <sheetFormatPr defaultColWidth="13.5703125" defaultRowHeight="15"/>
  <cols>
    <col min="1" max="1" width="10.85546875" style="1" bestFit="1" customWidth="1"/>
    <col min="2" max="2" width="11.85546875" style="1" bestFit="1" customWidth="1"/>
    <col min="3" max="4" width="10.85546875" style="1" bestFit="1" customWidth="1"/>
    <col min="5" max="5" width="13.42578125" style="1" bestFit="1" customWidth="1"/>
    <col min="6" max="7" width="10.85546875" style="1" bestFit="1" customWidth="1"/>
    <col min="8" max="8" width="14.7109375" style="1" bestFit="1" customWidth="1"/>
    <col min="9" max="9" width="11.85546875" style="1" bestFit="1" customWidth="1"/>
    <col min="10" max="12" width="10.85546875" style="1" bestFit="1" customWidth="1"/>
    <col min="13" max="13" width="11.140625" style="1" customWidth="1"/>
    <col min="14" max="14" width="12.85546875" style="1" bestFit="1" customWidth="1"/>
    <col min="15" max="15" width="11.42578125" style="31" bestFit="1" customWidth="1"/>
    <col min="16" max="16" width="13.5703125" style="1"/>
    <col min="17" max="17" width="13" style="1" bestFit="1" customWidth="1"/>
    <col min="18" max="18" width="11.85546875" style="1" bestFit="1" customWidth="1"/>
    <col min="19" max="19" width="11.28515625" style="1" bestFit="1" customWidth="1"/>
    <col min="20" max="20" width="11.7109375" style="1" customWidth="1"/>
    <col min="21" max="21" width="11.28515625" style="1" bestFit="1" customWidth="1"/>
    <col min="22" max="16384" width="13.5703125" style="1"/>
  </cols>
  <sheetData>
    <row r="1" spans="1:63" ht="47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23" t="s">
        <v>28</v>
      </c>
      <c r="X1" s="27">
        <v>2012</v>
      </c>
      <c r="Y1" s="28">
        <v>2013</v>
      </c>
      <c r="Z1" s="28">
        <v>2014</v>
      </c>
      <c r="AA1" s="28">
        <v>2015</v>
      </c>
      <c r="AB1" s="28">
        <v>2016</v>
      </c>
      <c r="AC1" s="28">
        <v>2017</v>
      </c>
      <c r="AD1" s="28">
        <v>2018</v>
      </c>
      <c r="AE1" s="28">
        <v>2019</v>
      </c>
      <c r="AF1" s="28">
        <v>2020</v>
      </c>
      <c r="AG1" s="28">
        <v>2021</v>
      </c>
      <c r="AH1" s="28">
        <v>2022</v>
      </c>
      <c r="AI1" s="28">
        <v>2023</v>
      </c>
      <c r="AJ1" s="28">
        <v>2024</v>
      </c>
      <c r="AK1" s="28">
        <v>2025</v>
      </c>
      <c r="AL1" s="28">
        <v>2026</v>
      </c>
      <c r="AM1" s="28">
        <v>2027</v>
      </c>
      <c r="AN1" s="28">
        <v>2028</v>
      </c>
      <c r="AO1" s="28">
        <v>2029</v>
      </c>
      <c r="AP1" s="29">
        <v>2030</v>
      </c>
      <c r="AQ1" s="19" t="s">
        <v>29</v>
      </c>
      <c r="AR1" s="19" t="s">
        <v>30</v>
      </c>
      <c r="AS1" s="19" t="s">
        <v>31</v>
      </c>
      <c r="AT1" s="19" t="s">
        <v>32</v>
      </c>
      <c r="AU1" s="19" t="s">
        <v>33</v>
      </c>
      <c r="AV1" s="19" t="s">
        <v>34</v>
      </c>
      <c r="AW1" s="19" t="s">
        <v>35</v>
      </c>
      <c r="AX1" s="19" t="s">
        <v>36</v>
      </c>
      <c r="AY1" s="19" t="s">
        <v>37</v>
      </c>
      <c r="AZ1" s="19" t="s">
        <v>38</v>
      </c>
      <c r="BA1" s="19" t="s">
        <v>39</v>
      </c>
      <c r="BB1" s="19" t="s">
        <v>40</v>
      </c>
      <c r="BC1" s="19" t="s">
        <v>41</v>
      </c>
      <c r="BD1" s="19" t="s">
        <v>42</v>
      </c>
      <c r="BE1" s="19" t="s">
        <v>43</v>
      </c>
      <c r="BF1" s="19" t="s">
        <v>44</v>
      </c>
      <c r="BG1" s="19" t="s">
        <v>45</v>
      </c>
      <c r="BH1" s="19" t="s">
        <v>46</v>
      </c>
      <c r="BI1" s="20" t="s">
        <v>47</v>
      </c>
      <c r="BJ1" s="17" t="s">
        <v>58</v>
      </c>
      <c r="BK1" s="18" t="s">
        <v>59</v>
      </c>
    </row>
    <row r="2" spans="1:63" s="6" customFormat="1" ht="30">
      <c r="A2" s="2" t="s">
        <v>22</v>
      </c>
      <c r="B2" s="2" t="s">
        <v>22</v>
      </c>
      <c r="C2" s="2" t="s">
        <v>22</v>
      </c>
      <c r="D2" s="2" t="s">
        <v>22</v>
      </c>
      <c r="E2" s="2" t="s">
        <v>23</v>
      </c>
      <c r="F2" s="2" t="s">
        <v>22</v>
      </c>
      <c r="G2" s="2" t="s">
        <v>22</v>
      </c>
      <c r="H2" s="2" t="s">
        <v>23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25</v>
      </c>
      <c r="N2" s="2" t="s">
        <v>25</v>
      </c>
      <c r="O2" s="2" t="s">
        <v>26</v>
      </c>
      <c r="P2" s="2" t="s">
        <v>22</v>
      </c>
      <c r="Q2" s="2" t="s">
        <v>24</v>
      </c>
      <c r="R2" s="4" t="s">
        <v>27</v>
      </c>
      <c r="S2" s="4" t="s">
        <v>27</v>
      </c>
      <c r="T2" s="4"/>
      <c r="U2" s="4"/>
      <c r="V2" s="4"/>
      <c r="W2" s="24"/>
      <c r="X2" s="10" t="s">
        <v>48</v>
      </c>
      <c r="Y2" s="11" t="s">
        <v>48</v>
      </c>
      <c r="Z2" s="11" t="s">
        <v>48</v>
      </c>
      <c r="AA2" s="11" t="s">
        <v>48</v>
      </c>
      <c r="AB2" s="11" t="s">
        <v>48</v>
      </c>
      <c r="AC2" s="11" t="s">
        <v>48</v>
      </c>
      <c r="AD2" s="11" t="s">
        <v>48</v>
      </c>
      <c r="AE2" s="11" t="s">
        <v>48</v>
      </c>
      <c r="AF2" s="11" t="s">
        <v>48</v>
      </c>
      <c r="AG2" s="11" t="s">
        <v>48</v>
      </c>
      <c r="AH2" s="11" t="s">
        <v>48</v>
      </c>
      <c r="AI2" s="11" t="s">
        <v>48</v>
      </c>
      <c r="AJ2" s="11" t="s">
        <v>48</v>
      </c>
      <c r="AK2" s="11" t="s">
        <v>48</v>
      </c>
      <c r="AL2" s="11" t="s">
        <v>48</v>
      </c>
      <c r="AM2" s="11" t="s">
        <v>48</v>
      </c>
      <c r="AN2" s="11" t="s">
        <v>48</v>
      </c>
      <c r="AO2" s="11" t="s">
        <v>48</v>
      </c>
      <c r="AP2" s="12" t="s">
        <v>48</v>
      </c>
      <c r="AQ2" s="21">
        <f>SUM(AQ3:AQ1048576)</f>
        <v>0</v>
      </c>
      <c r="AR2" s="21">
        <f t="shared" ref="AR2:BI2" si="0">SUM(AR3:AR1048576)</f>
        <v>0</v>
      </c>
      <c r="AS2" s="21">
        <f t="shared" si="0"/>
        <v>22186.840547753891</v>
      </c>
      <c r="AT2" s="21">
        <f t="shared" si="0"/>
        <v>24137.385038126107</v>
      </c>
      <c r="AU2" s="21">
        <f t="shared" si="0"/>
        <v>24235.264956166804</v>
      </c>
      <c r="AV2" s="21">
        <f t="shared" si="0"/>
        <v>13730.357817861563</v>
      </c>
      <c r="AW2" s="21">
        <f t="shared" si="0"/>
        <v>13730.357817861563</v>
      </c>
      <c r="AX2" s="21">
        <f t="shared" si="0"/>
        <v>13730.357817861563</v>
      </c>
      <c r="AY2" s="21">
        <f t="shared" si="0"/>
        <v>12179.767913668547</v>
      </c>
      <c r="AZ2" s="21">
        <f t="shared" si="0"/>
        <v>11994.742030890569</v>
      </c>
      <c r="BA2" s="21">
        <f t="shared" si="0"/>
        <v>4074.9260598093988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2">
        <f t="shared" si="0"/>
        <v>0</v>
      </c>
      <c r="BJ2" s="10" t="s">
        <v>27</v>
      </c>
      <c r="BK2" s="12" t="s">
        <v>27</v>
      </c>
    </row>
    <row r="3" spans="1:63">
      <c r="A3" s="1" t="s">
        <v>49</v>
      </c>
      <c r="B3" s="1">
        <v>1</v>
      </c>
      <c r="C3" s="1" t="s">
        <v>53</v>
      </c>
      <c r="D3" s="1" t="s">
        <v>28</v>
      </c>
      <c r="E3" s="1" t="s">
        <v>28</v>
      </c>
      <c r="F3" s="1" t="s">
        <v>28</v>
      </c>
      <c r="G3" s="1" t="s">
        <v>28</v>
      </c>
      <c r="H3" s="1" t="s">
        <v>28</v>
      </c>
      <c r="I3" s="1" t="s">
        <v>28</v>
      </c>
      <c r="J3" s="1" t="s">
        <v>28</v>
      </c>
      <c r="K3" s="1" t="s">
        <v>28</v>
      </c>
      <c r="L3" s="1" t="s">
        <v>55</v>
      </c>
      <c r="M3" s="14">
        <v>10000</v>
      </c>
      <c r="N3" s="14">
        <v>50000</v>
      </c>
      <c r="O3" s="34">
        <v>41671</v>
      </c>
      <c r="P3" s="32">
        <v>12</v>
      </c>
      <c r="Q3" s="1" t="s">
        <v>57</v>
      </c>
      <c r="R3" s="15">
        <f>EDATE(O3,P3)</f>
        <v>42036</v>
      </c>
      <c r="S3" s="16">
        <f>M3/P3</f>
        <v>833.33333333333337</v>
      </c>
      <c r="X3" s="13"/>
      <c r="Y3" s="13"/>
      <c r="Z3" s="33">
        <f>MAX(0,MIN(EDATE($O3,$P3)+1,EDATE(DATE(Z$1,1,1),12))-MAX($O3,DATE(Z$1,1,1)))/(EDATE($O3,$P3)-$O3+1)*$P3</f>
        <v>10.950819672131148</v>
      </c>
      <c r="AA3" s="33">
        <f t="shared" ref="AA3:AH3" si="1">MAX(0,MIN(EDATE($O3,$P3)+1,EDATE(DATE(AA$1,1,1),12))-MAX($O3,DATE(AA$1,1,1)))/(EDATE($O3,$P3)-$O3+1)*$P3</f>
        <v>1.0491803278688525</v>
      </c>
      <c r="AB3" s="33">
        <f t="shared" si="1"/>
        <v>0</v>
      </c>
      <c r="AC3" s="33">
        <f t="shared" si="1"/>
        <v>0</v>
      </c>
      <c r="AD3" s="33">
        <f t="shared" si="1"/>
        <v>0</v>
      </c>
      <c r="AE3" s="33">
        <f t="shared" si="1"/>
        <v>0</v>
      </c>
      <c r="AF3" s="33">
        <f t="shared" si="1"/>
        <v>0</v>
      </c>
      <c r="AG3" s="33">
        <f t="shared" si="1"/>
        <v>0</v>
      </c>
      <c r="AH3" s="33">
        <f t="shared" si="1"/>
        <v>0</v>
      </c>
      <c r="AI3" s="13"/>
      <c r="AJ3" s="13"/>
      <c r="AK3" s="13"/>
      <c r="AL3" s="13"/>
      <c r="AM3" s="13"/>
      <c r="AN3" s="13"/>
      <c r="AO3" s="13"/>
      <c r="AP3" s="13"/>
      <c r="AQ3" s="16">
        <f>$S3*X3</f>
        <v>0</v>
      </c>
      <c r="AR3" s="16">
        <f t="shared" ref="AR3:BI6" si="2">$S3*Y3</f>
        <v>0</v>
      </c>
      <c r="AS3" s="16">
        <f t="shared" si="2"/>
        <v>9125.6830601092897</v>
      </c>
      <c r="AT3" s="16">
        <f t="shared" si="2"/>
        <v>874.3169398907105</v>
      </c>
      <c r="AU3" s="16">
        <f t="shared" si="2"/>
        <v>0</v>
      </c>
      <c r="AV3" s="16">
        <f t="shared" si="2"/>
        <v>0</v>
      </c>
      <c r="AW3" s="16">
        <f t="shared" si="2"/>
        <v>0</v>
      </c>
      <c r="AX3" s="16">
        <f t="shared" si="2"/>
        <v>0</v>
      </c>
      <c r="AY3" s="16">
        <f t="shared" si="2"/>
        <v>0</v>
      </c>
      <c r="AZ3" s="16">
        <f t="shared" si="2"/>
        <v>0</v>
      </c>
      <c r="BA3" s="16">
        <f t="shared" si="2"/>
        <v>0</v>
      </c>
      <c r="BB3" s="16">
        <f t="shared" si="2"/>
        <v>0</v>
      </c>
      <c r="BC3" s="16">
        <f t="shared" si="2"/>
        <v>0</v>
      </c>
      <c r="BD3" s="16">
        <f t="shared" si="2"/>
        <v>0</v>
      </c>
      <c r="BE3" s="16">
        <f t="shared" si="2"/>
        <v>0</v>
      </c>
      <c r="BF3" s="16">
        <f t="shared" si="2"/>
        <v>0</v>
      </c>
      <c r="BG3" s="16">
        <f t="shared" si="2"/>
        <v>0</v>
      </c>
      <c r="BH3" s="16">
        <f t="shared" si="2"/>
        <v>0</v>
      </c>
      <c r="BI3" s="16">
        <f t="shared" si="2"/>
        <v>0</v>
      </c>
      <c r="BJ3" s="16">
        <f>SUM(AQ3:BI3)-$M3</f>
        <v>0</v>
      </c>
      <c r="BK3" s="1">
        <f>SUM(X3:AP3)-$P3</f>
        <v>0</v>
      </c>
    </row>
    <row r="4" spans="1:63">
      <c r="A4" s="1" t="s">
        <v>50</v>
      </c>
      <c r="B4" s="1">
        <v>1</v>
      </c>
      <c r="C4" s="1" t="s">
        <v>53</v>
      </c>
      <c r="D4" s="1" t="s">
        <v>28</v>
      </c>
      <c r="E4" s="1" t="s">
        <v>28</v>
      </c>
      <c r="F4" s="1" t="s">
        <v>28</v>
      </c>
      <c r="G4" s="1" t="s">
        <v>28</v>
      </c>
      <c r="H4" s="1" t="s">
        <v>28</v>
      </c>
      <c r="I4" s="1" t="s">
        <v>28</v>
      </c>
      <c r="J4" s="1" t="s">
        <v>28</v>
      </c>
      <c r="K4" s="1" t="s">
        <v>28</v>
      </c>
      <c r="L4" s="1" t="s">
        <v>55</v>
      </c>
      <c r="M4" s="14">
        <v>20000</v>
      </c>
      <c r="N4" s="14">
        <v>40000</v>
      </c>
      <c r="O4" s="34">
        <v>42064</v>
      </c>
      <c r="P4" s="32">
        <v>21</v>
      </c>
      <c r="Q4" s="1" t="s">
        <v>57</v>
      </c>
      <c r="R4" s="15">
        <f t="shared" ref="R4:R6" si="3">EDATE(O4,P4)</f>
        <v>42705</v>
      </c>
      <c r="S4" s="16">
        <f t="shared" ref="S4:S6" si="4">M4/P4</f>
        <v>952.38095238095241</v>
      </c>
      <c r="X4" s="13"/>
      <c r="Y4" s="13"/>
      <c r="Z4" s="33">
        <f t="shared" ref="Z4:AH6" si="5">MAX(0,MIN(EDATE($O4,$P4)+1,EDATE(DATE(Z$1,1,1),12))-MAX($O4,DATE(Z$1,1,1)))/(EDATE($O4,$P4)-$O4+1)*$P4</f>
        <v>0</v>
      </c>
      <c r="AA4" s="33">
        <f t="shared" si="5"/>
        <v>10.009345794392523</v>
      </c>
      <c r="AB4" s="33">
        <f t="shared" si="5"/>
        <v>10.990654205607475</v>
      </c>
      <c r="AC4" s="33">
        <f t="shared" si="5"/>
        <v>0</v>
      </c>
      <c r="AD4" s="33">
        <f t="shared" si="5"/>
        <v>0</v>
      </c>
      <c r="AE4" s="33">
        <f t="shared" si="5"/>
        <v>0</v>
      </c>
      <c r="AF4" s="33">
        <f t="shared" si="5"/>
        <v>0</v>
      </c>
      <c r="AG4" s="33">
        <f t="shared" si="5"/>
        <v>0</v>
      </c>
      <c r="AH4" s="33">
        <f t="shared" si="5"/>
        <v>0</v>
      </c>
      <c r="AI4" s="13"/>
      <c r="AJ4" s="13"/>
      <c r="AK4" s="13"/>
      <c r="AL4" s="13"/>
      <c r="AM4" s="13"/>
      <c r="AN4" s="13"/>
      <c r="AO4" s="13"/>
      <c r="AP4" s="13"/>
      <c r="AQ4" s="16">
        <f t="shared" ref="AQ4:AQ6" si="6">$S4*X4</f>
        <v>0</v>
      </c>
      <c r="AR4" s="16">
        <f t="shared" si="2"/>
        <v>0</v>
      </c>
      <c r="AS4" s="16">
        <f t="shared" si="2"/>
        <v>0</v>
      </c>
      <c r="AT4" s="16">
        <f t="shared" si="2"/>
        <v>9532.7102803738326</v>
      </c>
      <c r="AU4" s="16">
        <f t="shared" si="2"/>
        <v>10467.289719626167</v>
      </c>
      <c r="AV4" s="16">
        <f t="shared" si="2"/>
        <v>0</v>
      </c>
      <c r="AW4" s="16">
        <f t="shared" si="2"/>
        <v>0</v>
      </c>
      <c r="AX4" s="16">
        <f t="shared" si="2"/>
        <v>0</v>
      </c>
      <c r="AY4" s="16">
        <f t="shared" si="2"/>
        <v>0</v>
      </c>
      <c r="AZ4" s="16">
        <f t="shared" si="2"/>
        <v>0</v>
      </c>
      <c r="BA4" s="16">
        <f t="shared" si="2"/>
        <v>0</v>
      </c>
      <c r="BB4" s="16">
        <f t="shared" si="2"/>
        <v>0</v>
      </c>
      <c r="BC4" s="16">
        <f t="shared" si="2"/>
        <v>0</v>
      </c>
      <c r="BD4" s="16">
        <f t="shared" si="2"/>
        <v>0</v>
      </c>
      <c r="BE4" s="16">
        <f t="shared" si="2"/>
        <v>0</v>
      </c>
      <c r="BF4" s="16">
        <f t="shared" si="2"/>
        <v>0</v>
      </c>
      <c r="BG4" s="16">
        <f t="shared" si="2"/>
        <v>0</v>
      </c>
      <c r="BH4" s="16">
        <f t="shared" si="2"/>
        <v>0</v>
      </c>
      <c r="BI4" s="16">
        <f t="shared" si="2"/>
        <v>0</v>
      </c>
      <c r="BJ4" s="16">
        <f t="shared" ref="BJ4:BJ6" si="7">SUM(AQ4:BI4)-$M4</f>
        <v>0</v>
      </c>
      <c r="BK4" s="1">
        <f t="shared" ref="BK4:BK6" si="8">SUM(X4:AP4)-$P4</f>
        <v>0</v>
      </c>
    </row>
    <row r="5" spans="1:63">
      <c r="A5" s="1" t="s">
        <v>51</v>
      </c>
      <c r="B5" s="1">
        <v>2</v>
      </c>
      <c r="C5" s="1" t="s">
        <v>54</v>
      </c>
      <c r="D5" s="1" t="s">
        <v>28</v>
      </c>
      <c r="E5" s="1" t="s">
        <v>28</v>
      </c>
      <c r="F5" s="1" t="s">
        <v>28</v>
      </c>
      <c r="G5" s="1" t="s">
        <v>28</v>
      </c>
      <c r="H5" s="1" t="s">
        <v>28</v>
      </c>
      <c r="I5" s="1" t="s">
        <v>28</v>
      </c>
      <c r="J5" s="1" t="s">
        <v>28</v>
      </c>
      <c r="K5" s="1" t="s">
        <v>28</v>
      </c>
      <c r="L5" s="1" t="s">
        <v>56</v>
      </c>
      <c r="M5" s="14">
        <v>10000</v>
      </c>
      <c r="N5" s="14">
        <v>25000</v>
      </c>
      <c r="O5" s="34">
        <v>41760</v>
      </c>
      <c r="P5" s="32">
        <v>69</v>
      </c>
      <c r="Q5" s="1" t="s">
        <v>57</v>
      </c>
      <c r="R5" s="15">
        <f t="shared" si="3"/>
        <v>43862</v>
      </c>
      <c r="S5" s="16">
        <f t="shared" si="4"/>
        <v>144.92753623188406</v>
      </c>
      <c r="X5" s="13"/>
      <c r="Y5" s="13"/>
      <c r="Z5" s="33">
        <f t="shared" si="5"/>
        <v>8.0385164051355211</v>
      </c>
      <c r="AA5" s="33">
        <f t="shared" si="5"/>
        <v>11.975748930099856</v>
      </c>
      <c r="AB5" s="33">
        <f t="shared" si="5"/>
        <v>12.008559201141226</v>
      </c>
      <c r="AC5" s="33">
        <f t="shared" si="5"/>
        <v>11.975748930099856</v>
      </c>
      <c r="AD5" s="33">
        <f t="shared" si="5"/>
        <v>11.975748930099856</v>
      </c>
      <c r="AE5" s="33">
        <f t="shared" si="5"/>
        <v>11.975748930099856</v>
      </c>
      <c r="AF5" s="33">
        <f t="shared" si="5"/>
        <v>1.0499286733238231</v>
      </c>
      <c r="AG5" s="33">
        <f t="shared" si="5"/>
        <v>0</v>
      </c>
      <c r="AH5" s="33">
        <f t="shared" si="5"/>
        <v>0</v>
      </c>
      <c r="AI5" s="13"/>
      <c r="AJ5" s="13"/>
      <c r="AK5" s="13"/>
      <c r="AL5" s="13"/>
      <c r="AM5" s="13"/>
      <c r="AN5" s="13"/>
      <c r="AO5" s="13"/>
      <c r="AP5" s="13"/>
      <c r="AQ5" s="16">
        <f t="shared" si="6"/>
        <v>0</v>
      </c>
      <c r="AR5" s="16">
        <f t="shared" si="2"/>
        <v>0</v>
      </c>
      <c r="AS5" s="16">
        <f t="shared" si="2"/>
        <v>1165.0023775558727</v>
      </c>
      <c r="AT5" s="16">
        <f t="shared" si="2"/>
        <v>1735.6157869709937</v>
      </c>
      <c r="AU5" s="16">
        <f t="shared" si="2"/>
        <v>1740.3708987161199</v>
      </c>
      <c r="AV5" s="16">
        <f t="shared" si="2"/>
        <v>1735.6157869709937</v>
      </c>
      <c r="AW5" s="16">
        <f t="shared" si="2"/>
        <v>1735.6157869709937</v>
      </c>
      <c r="AX5" s="16">
        <f t="shared" si="2"/>
        <v>1735.6157869709937</v>
      </c>
      <c r="AY5" s="16">
        <f t="shared" si="2"/>
        <v>152.16357584403235</v>
      </c>
      <c r="AZ5" s="16">
        <f t="shared" si="2"/>
        <v>0</v>
      </c>
      <c r="BA5" s="16">
        <f t="shared" si="2"/>
        <v>0</v>
      </c>
      <c r="BB5" s="16">
        <f t="shared" si="2"/>
        <v>0</v>
      </c>
      <c r="BC5" s="16">
        <f t="shared" si="2"/>
        <v>0</v>
      </c>
      <c r="BD5" s="16">
        <f t="shared" si="2"/>
        <v>0</v>
      </c>
      <c r="BE5" s="16">
        <f t="shared" si="2"/>
        <v>0</v>
      </c>
      <c r="BF5" s="16">
        <f t="shared" si="2"/>
        <v>0</v>
      </c>
      <c r="BG5" s="16">
        <f t="shared" si="2"/>
        <v>0</v>
      </c>
      <c r="BH5" s="16">
        <f t="shared" si="2"/>
        <v>0</v>
      </c>
      <c r="BI5" s="16">
        <f t="shared" si="2"/>
        <v>0</v>
      </c>
      <c r="BJ5" s="16">
        <f t="shared" si="7"/>
        <v>0</v>
      </c>
      <c r="BK5" s="1">
        <f t="shared" si="8"/>
        <v>0</v>
      </c>
    </row>
    <row r="6" spans="1:63">
      <c r="A6" s="1" t="s">
        <v>52</v>
      </c>
      <c r="B6" s="1">
        <v>3</v>
      </c>
      <c r="C6" s="1" t="s">
        <v>53</v>
      </c>
      <c r="D6" s="1" t="s">
        <v>28</v>
      </c>
      <c r="E6" s="1" t="s">
        <v>28</v>
      </c>
      <c r="F6" s="1" t="s">
        <v>28</v>
      </c>
      <c r="G6" s="1" t="s">
        <v>28</v>
      </c>
      <c r="H6" s="1" t="s">
        <v>28</v>
      </c>
      <c r="I6" s="1" t="s">
        <v>28</v>
      </c>
      <c r="J6" s="1" t="s">
        <v>28</v>
      </c>
      <c r="K6" s="1" t="s">
        <v>28</v>
      </c>
      <c r="L6" s="1" t="s">
        <v>56</v>
      </c>
      <c r="M6" s="14">
        <v>100000</v>
      </c>
      <c r="N6" s="14">
        <v>1000000</v>
      </c>
      <c r="O6" s="34">
        <v>41643</v>
      </c>
      <c r="P6" s="32">
        <v>100</v>
      </c>
      <c r="Q6" s="1" t="s">
        <v>57</v>
      </c>
      <c r="R6" s="15">
        <f t="shared" si="3"/>
        <v>44685</v>
      </c>
      <c r="S6" s="16">
        <f t="shared" si="4"/>
        <v>1000</v>
      </c>
      <c r="X6" s="13"/>
      <c r="Y6" s="13"/>
      <c r="Z6" s="33">
        <f t="shared" si="5"/>
        <v>11.896155110088728</v>
      </c>
      <c r="AA6" s="33">
        <f t="shared" si="5"/>
        <v>11.994742030890569</v>
      </c>
      <c r="AB6" s="33">
        <f t="shared" si="5"/>
        <v>12.027604337824515</v>
      </c>
      <c r="AC6" s="33">
        <f t="shared" si="5"/>
        <v>11.994742030890569</v>
      </c>
      <c r="AD6" s="33">
        <f t="shared" si="5"/>
        <v>11.994742030890569</v>
      </c>
      <c r="AE6" s="33">
        <f t="shared" si="5"/>
        <v>11.994742030890569</v>
      </c>
      <c r="AF6" s="33">
        <f t="shared" si="5"/>
        <v>12.027604337824515</v>
      </c>
      <c r="AG6" s="33">
        <f t="shared" si="5"/>
        <v>11.994742030890569</v>
      </c>
      <c r="AH6" s="33">
        <f t="shared" si="5"/>
        <v>4.0749260598093988</v>
      </c>
      <c r="AI6" s="13"/>
      <c r="AJ6" s="13"/>
      <c r="AK6" s="13"/>
      <c r="AL6" s="13"/>
      <c r="AM6" s="13"/>
      <c r="AN6" s="13"/>
      <c r="AO6" s="13"/>
      <c r="AP6" s="13"/>
      <c r="AQ6" s="16">
        <f t="shared" si="6"/>
        <v>0</v>
      </c>
      <c r="AR6" s="16">
        <f t="shared" si="2"/>
        <v>0</v>
      </c>
      <c r="AS6" s="16">
        <f t="shared" si="2"/>
        <v>11896.155110088728</v>
      </c>
      <c r="AT6" s="16">
        <f t="shared" si="2"/>
        <v>11994.742030890569</v>
      </c>
      <c r="AU6" s="16">
        <f t="shared" si="2"/>
        <v>12027.604337824516</v>
      </c>
      <c r="AV6" s="16">
        <f t="shared" si="2"/>
        <v>11994.742030890569</v>
      </c>
      <c r="AW6" s="16">
        <f t="shared" si="2"/>
        <v>11994.742030890569</v>
      </c>
      <c r="AX6" s="16">
        <f t="shared" si="2"/>
        <v>11994.742030890569</v>
      </c>
      <c r="AY6" s="16">
        <f t="shared" si="2"/>
        <v>12027.604337824516</v>
      </c>
      <c r="AZ6" s="16">
        <f t="shared" si="2"/>
        <v>11994.742030890569</v>
      </c>
      <c r="BA6" s="16">
        <f t="shared" si="2"/>
        <v>4074.9260598093988</v>
      </c>
      <c r="BB6" s="16">
        <f t="shared" si="2"/>
        <v>0</v>
      </c>
      <c r="BC6" s="16">
        <f t="shared" si="2"/>
        <v>0</v>
      </c>
      <c r="BD6" s="16">
        <f t="shared" si="2"/>
        <v>0</v>
      </c>
      <c r="BE6" s="16">
        <f t="shared" si="2"/>
        <v>0</v>
      </c>
      <c r="BF6" s="16">
        <f t="shared" si="2"/>
        <v>0</v>
      </c>
      <c r="BG6" s="16">
        <f t="shared" si="2"/>
        <v>0</v>
      </c>
      <c r="BH6" s="16">
        <f t="shared" si="2"/>
        <v>0</v>
      </c>
      <c r="BI6" s="16">
        <f t="shared" si="2"/>
        <v>0</v>
      </c>
      <c r="BJ6" s="16">
        <f t="shared" si="7"/>
        <v>0</v>
      </c>
      <c r="BK6" s="1">
        <f t="shared" si="8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Situation initiale</vt:lpstr>
      <vt:lpstr>Explication de la situation</vt:lpstr>
      <vt:lpstr>Résulat Souhaité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2014-11-24T10:04:33Z</dcterms:created>
  <dcterms:modified xsi:type="dcterms:W3CDTF">2014-11-24T13:20:41Z</dcterms:modified>
</cp:coreProperties>
</file>