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020" yWindow="585" windowWidth="10830" windowHeight="7755" tabRatio="964"/>
  </bookViews>
  <sheets>
    <sheet name="classe" sheetId="51" r:id="rId1"/>
    <sheet name="T-D-BORD" sheetId="50" state="hidden" r:id="rId2"/>
    <sheet name="vierge" sheetId="52" r:id="rId3"/>
    <sheet name="stages" sheetId="53" r:id="rId4"/>
    <sheet name="LUNDI-AM" sheetId="23" r:id="rId5"/>
    <sheet name="LUNDI-PM" sheetId="33" r:id="rId6"/>
    <sheet name="MARDI-AM" sheetId="28" r:id="rId7"/>
    <sheet name="MARDI-PM" sheetId="34" r:id="rId8"/>
    <sheet name="MERCREDI-AM" sheetId="29" r:id="rId9"/>
    <sheet name="JEUDI-AM" sheetId="36" r:id="rId10"/>
    <sheet name="JEUDI-PM" sheetId="30" r:id="rId11"/>
    <sheet name="VENDREDI-AM" sheetId="37" r:id="rId12"/>
    <sheet name="VENDREDI-PM" sheetId="31" r:id="rId13"/>
  </sheets>
  <externalReferences>
    <externalReference r:id="rId14"/>
  </externalReferences>
  <definedNames>
    <definedName name="_xlnm._FilterDatabase" localSheetId="0" hidden="1">classe!$D$2:$O$40</definedName>
    <definedName name="_jeu1" localSheetId="3">#REF!</definedName>
    <definedName name="_jeu1">#REF!</definedName>
    <definedName name="_jeu2" localSheetId="3">#REF!</definedName>
    <definedName name="_jeu2">#REF!</definedName>
    <definedName name="_jeu3" localSheetId="3">#REF!</definedName>
    <definedName name="_jeu3">#REF!</definedName>
    <definedName name="_jeu4" localSheetId="3">#REF!</definedName>
    <definedName name="_jeu4">#REF!</definedName>
    <definedName name="_lun1" localSheetId="3">#REF!</definedName>
    <definedName name="_lun1">#REF!</definedName>
    <definedName name="_lun2" localSheetId="3">#REF!</definedName>
    <definedName name="_lun2">#REF!</definedName>
    <definedName name="_lun3" localSheetId="3">#REF!</definedName>
    <definedName name="_lun3">#REF!</definedName>
    <definedName name="_lun4" localSheetId="3">#REF!</definedName>
    <definedName name="_lun4">#REF!</definedName>
    <definedName name="_mar4" localSheetId="3">#REF!</definedName>
    <definedName name="_mar4">#REF!</definedName>
    <definedName name="_mer1" localSheetId="3">#REF!</definedName>
    <definedName name="_mer1">#REF!</definedName>
    <definedName name="_mer2" localSheetId="3">#REF!</definedName>
    <definedName name="_mer2">#REF!</definedName>
    <definedName name="_ven1" localSheetId="3">#REF!</definedName>
    <definedName name="_ven1">#REF!</definedName>
    <definedName name="_ven2" localSheetId="3">#REF!</definedName>
    <definedName name="_ven2">#REF!</definedName>
    <definedName name="_ven3" localSheetId="3">#REF!</definedName>
    <definedName name="_ven3">#REF!</definedName>
    <definedName name="_ven4" localSheetId="3">#REF!</definedName>
    <definedName name="_ven4">#REF!</definedName>
    <definedName name="classes" localSheetId="0">classe!$C$2:$N$40</definedName>
    <definedName name="classes" localSheetId="3">[1]parametre!#REF!</definedName>
    <definedName name="classes">#REF!</definedName>
    <definedName name="DIDOU" localSheetId="0">#REF!,#REF!,#REF!,#REF!,#REF!</definedName>
    <definedName name="DIDOU" localSheetId="3">#REF!,#REF!,#REF!,#REF!,#REF!</definedName>
    <definedName name="DIDOU">#REF!,#REF!,#REF!,#REF!,#REF!</definedName>
    <definedName name="edt" localSheetId="0">#REF!</definedName>
    <definedName name="edt" localSheetId="3">#REF!</definedName>
    <definedName name="edt">#REF!</definedName>
    <definedName name="mard1" localSheetId="3">#REF!</definedName>
    <definedName name="mard1">#REF!</definedName>
    <definedName name="mard2" localSheetId="3">#REF!</definedName>
    <definedName name="mard2">#REF!</definedName>
    <definedName name="mard3" localSheetId="3">#REF!</definedName>
    <definedName name="mard3">#REF!</definedName>
    <definedName name="mard4" localSheetId="3">#REF!</definedName>
    <definedName name="mard4">#REF!</definedName>
    <definedName name="prof11" localSheetId="0">#REF!</definedName>
    <definedName name="prof11" localSheetId="3">#REF!</definedName>
    <definedName name="prof11">#REF!</definedName>
    <definedName name="prof12" localSheetId="0">#REF!</definedName>
    <definedName name="prof12" localSheetId="3">#REF!</definedName>
    <definedName name="prof12">#REF!</definedName>
    <definedName name="prof13" localSheetId="0">#REF!</definedName>
    <definedName name="prof13" localSheetId="3">#REF!</definedName>
    <definedName name="prof13">#REF!</definedName>
    <definedName name="prof14" localSheetId="0">#REF!</definedName>
    <definedName name="prof14" localSheetId="3">#REF!</definedName>
    <definedName name="prof14">#REF!</definedName>
    <definedName name="prof15" localSheetId="0">#REF!</definedName>
    <definedName name="prof15" localSheetId="3">#REF!</definedName>
    <definedName name="prof15">#REF!</definedName>
    <definedName name="prof21" localSheetId="0">#REF!</definedName>
    <definedName name="prof21" localSheetId="3">#REF!</definedName>
    <definedName name="prof21">#REF!</definedName>
    <definedName name="prof22" localSheetId="0">#REF!</definedName>
    <definedName name="prof22" localSheetId="3">#REF!</definedName>
    <definedName name="prof22">#REF!</definedName>
    <definedName name="prof23" localSheetId="0">#REF!</definedName>
    <definedName name="prof23" localSheetId="3">#REF!</definedName>
    <definedName name="prof23">#REF!</definedName>
    <definedName name="prof24" localSheetId="0">#REF!</definedName>
    <definedName name="prof24" localSheetId="3">#REF!</definedName>
    <definedName name="prof24">#REF!</definedName>
    <definedName name="prof25" localSheetId="0">#REF!</definedName>
    <definedName name="prof25" localSheetId="3">#REF!</definedName>
    <definedName name="prof25">#REF!</definedName>
    <definedName name="prof31" localSheetId="0">#REF!</definedName>
    <definedName name="prof31" localSheetId="3">#REF!</definedName>
    <definedName name="prof31">#REF!</definedName>
    <definedName name="prof32" localSheetId="0">#REF!</definedName>
    <definedName name="prof32" localSheetId="3">#REF!</definedName>
    <definedName name="prof32">#REF!</definedName>
    <definedName name="prof33" localSheetId="0">#REF!</definedName>
    <definedName name="prof33" localSheetId="3">#REF!</definedName>
    <definedName name="prof33">#REF!</definedName>
    <definedName name="PROF34" localSheetId="0">#REF!</definedName>
    <definedName name="PROF34" localSheetId="3">#REF!</definedName>
    <definedName name="PROF34">#REF!</definedName>
    <definedName name="PROF35" localSheetId="0">#REF!</definedName>
    <definedName name="PROF35" localSheetId="3">#REF!</definedName>
    <definedName name="PROF35">#REF!</definedName>
    <definedName name="prof41" localSheetId="0">#REF!</definedName>
    <definedName name="prof41" localSheetId="3">#REF!</definedName>
    <definedName name="prof41">#REF!</definedName>
    <definedName name="PROF42" localSheetId="0">#REF!</definedName>
    <definedName name="PROF42" localSheetId="3">#REF!</definedName>
    <definedName name="PROF42">#REF!</definedName>
    <definedName name="PROF43" localSheetId="0">#REF!</definedName>
    <definedName name="PROF43" localSheetId="3">#REF!</definedName>
    <definedName name="PROF43">#REF!</definedName>
    <definedName name="PROF44" localSheetId="0">#REF!</definedName>
    <definedName name="PROF44" localSheetId="3">#REF!</definedName>
    <definedName name="PROF44">#REF!</definedName>
    <definedName name="PROF45" localSheetId="0">#REF!</definedName>
    <definedName name="PROF45" localSheetId="3">#REF!</definedName>
    <definedName name="PROF45">#REF!</definedName>
    <definedName name="prof51" localSheetId="0">#REF!</definedName>
    <definedName name="prof51" localSheetId="3">#REF!</definedName>
    <definedName name="prof51">#REF!</definedName>
    <definedName name="PROF52" localSheetId="0">#REF!</definedName>
    <definedName name="PROF52" localSheetId="3">#REF!</definedName>
    <definedName name="PROF52">#REF!</definedName>
    <definedName name="PROF53" localSheetId="0">#REF!</definedName>
    <definedName name="PROF53" localSheetId="3">#REF!</definedName>
    <definedName name="PROF53">#REF!</definedName>
    <definedName name="PROF54" localSheetId="0">#REF!</definedName>
    <definedName name="PROF54" localSheetId="3">#REF!</definedName>
    <definedName name="PROF54">#REF!</definedName>
    <definedName name="PROF55" localSheetId="0">#REF!</definedName>
    <definedName name="PROF55" localSheetId="3">#REF!</definedName>
    <definedName name="PROF55">#REF!</definedName>
  </definedNames>
  <calcPr calcId="144525"/>
</workbook>
</file>

<file path=xl/calcChain.xml><?xml version="1.0" encoding="utf-8"?>
<calcChain xmlns="http://schemas.openxmlformats.org/spreadsheetml/2006/main">
  <c r="P54" i="51" l="1"/>
  <c r="V2" i="53"/>
  <c r="W2" i="53" s="1"/>
  <c r="X2" i="53" s="1"/>
  <c r="Y2" i="53" s="1"/>
  <c r="Z2" i="53" s="1"/>
  <c r="AA2" i="53" s="1"/>
  <c r="AB2" i="53" s="1"/>
  <c r="AC2" i="53" s="1"/>
  <c r="AD2" i="53" s="1"/>
  <c r="AE2" i="53" s="1"/>
  <c r="AF2" i="53" s="1"/>
  <c r="AG2" i="53" s="1"/>
  <c r="AH2" i="53" s="1"/>
  <c r="AI2" i="53" s="1"/>
  <c r="AJ2" i="53" s="1"/>
  <c r="AK2" i="53" s="1"/>
  <c r="AL2" i="53" s="1"/>
  <c r="AM2" i="53" s="1"/>
  <c r="AN2" i="53" s="1"/>
  <c r="AO2" i="53" s="1"/>
  <c r="AP2" i="53" s="1"/>
  <c r="AQ2" i="53" s="1"/>
  <c r="AR2" i="53" s="1"/>
  <c r="AS2" i="53" s="1"/>
  <c r="AT2" i="53" s="1"/>
  <c r="AU2" i="53" s="1"/>
  <c r="E2" i="53"/>
  <c r="F2" i="53" s="1"/>
  <c r="G2" i="53" s="1"/>
  <c r="H2" i="53" s="1"/>
  <c r="I2" i="53" s="1"/>
  <c r="J2" i="53" s="1"/>
  <c r="K2" i="53" s="1"/>
  <c r="L2" i="53" s="1"/>
  <c r="M2" i="53" s="1"/>
  <c r="N2" i="53" s="1"/>
  <c r="O2" i="53" s="1"/>
  <c r="P2" i="53" s="1"/>
  <c r="Q2" i="53" s="1"/>
  <c r="R2" i="53" s="1"/>
  <c r="S2" i="53" s="1"/>
  <c r="T2" i="53" s="1"/>
  <c r="T5" i="33" l="1"/>
  <c r="T2" i="33"/>
  <c r="P5" i="33"/>
  <c r="L5" i="33"/>
  <c r="P2" i="33"/>
  <c r="L2" i="33"/>
  <c r="A29" i="52"/>
  <c r="A30" i="52" s="1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A42" i="52" s="1"/>
  <c r="A43" i="52" s="1"/>
  <c r="A44" i="52" s="1"/>
  <c r="A45" i="52" s="1"/>
  <c r="A46" i="52" s="1"/>
  <c r="A47" i="52" s="1"/>
  <c r="A48" i="52" s="1"/>
  <c r="A49" i="52" s="1"/>
  <c r="A50" i="52" s="1"/>
  <c r="A51" i="52" s="1"/>
  <c r="A52" i="52" s="1"/>
  <c r="A53" i="52" s="1"/>
  <c r="A54" i="52" s="1"/>
  <c r="A12" i="52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I81" i="31"/>
  <c r="I82" i="31"/>
  <c r="I83" i="31"/>
  <c r="I84" i="31"/>
  <c r="I85" i="31"/>
  <c r="I86" i="31"/>
  <c r="I87" i="31"/>
  <c r="I88" i="31"/>
  <c r="I89" i="31"/>
  <c r="I90" i="31"/>
  <c r="I91" i="31"/>
  <c r="I92" i="31"/>
  <c r="I93" i="31"/>
  <c r="I94" i="31"/>
  <c r="I95" i="31"/>
  <c r="I96" i="31"/>
  <c r="I97" i="31"/>
  <c r="I98" i="31"/>
  <c r="I99" i="31"/>
  <c r="I100" i="31"/>
  <c r="I101" i="31"/>
  <c r="I102" i="31"/>
  <c r="I103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A11" i="23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65" i="23"/>
  <c r="A66" i="23" s="1"/>
  <c r="A67" i="23" s="1"/>
  <c r="A68" i="23" s="1"/>
  <c r="A69" i="23" s="1"/>
  <c r="A70" i="23" s="1"/>
  <c r="A71" i="23" s="1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84" i="23" s="1"/>
  <c r="A85" i="23" s="1"/>
  <c r="A86" i="23" s="1"/>
  <c r="A87" i="23" s="1"/>
  <c r="A88" i="23" s="1"/>
  <c r="A89" i="23" s="1"/>
  <c r="A90" i="23" s="1"/>
  <c r="A91" i="23" s="1"/>
  <c r="A92" i="23" s="1"/>
  <c r="A93" i="23" s="1"/>
  <c r="A94" i="23" s="1"/>
  <c r="A95" i="23" s="1"/>
  <c r="A96" i="23" s="1"/>
  <c r="A97" i="23" s="1"/>
  <c r="A98" i="23" s="1"/>
  <c r="A99" i="23" s="1"/>
  <c r="A100" i="23" s="1"/>
  <c r="A101" i="23" s="1"/>
  <c r="A102" i="23" s="1"/>
  <c r="A103" i="23" s="1"/>
  <c r="A104" i="23" s="1"/>
  <c r="A105" i="23" s="1"/>
  <c r="A106" i="23" s="1"/>
  <c r="A107" i="23" s="1"/>
  <c r="J69" i="23"/>
  <c r="K69" i="23"/>
  <c r="J70" i="23"/>
  <c r="K70" i="23"/>
  <c r="J71" i="23"/>
  <c r="K71" i="23"/>
  <c r="J72" i="23"/>
  <c r="K72" i="23"/>
  <c r="J73" i="23"/>
  <c r="K73" i="23"/>
  <c r="J74" i="23"/>
  <c r="I74" i="23" s="1"/>
  <c r="K74" i="23"/>
  <c r="J75" i="23"/>
  <c r="I75" i="23" s="1"/>
  <c r="K75" i="23"/>
  <c r="J76" i="23"/>
  <c r="K76" i="23"/>
  <c r="J77" i="23"/>
  <c r="K77" i="23"/>
  <c r="J78" i="23"/>
  <c r="K78" i="23"/>
  <c r="J79" i="23"/>
  <c r="K79" i="23"/>
  <c r="J80" i="23"/>
  <c r="K80" i="23"/>
  <c r="J81" i="23"/>
  <c r="I81" i="23" s="1"/>
  <c r="K81" i="23"/>
  <c r="J82" i="23"/>
  <c r="K82" i="23"/>
  <c r="J83" i="23"/>
  <c r="K83" i="23"/>
  <c r="J84" i="23"/>
  <c r="K84" i="23"/>
  <c r="J85" i="23"/>
  <c r="I85" i="23" s="1"/>
  <c r="K85" i="23"/>
  <c r="J86" i="23"/>
  <c r="K86" i="23"/>
  <c r="J87" i="23"/>
  <c r="I87" i="23" s="1"/>
  <c r="K87" i="23"/>
  <c r="J88" i="23"/>
  <c r="K88" i="23"/>
  <c r="J89" i="23"/>
  <c r="I89" i="23" s="1"/>
  <c r="K89" i="23"/>
  <c r="J90" i="23"/>
  <c r="K90" i="23"/>
  <c r="J91" i="23"/>
  <c r="K91" i="23"/>
  <c r="J92" i="23"/>
  <c r="K92" i="23"/>
  <c r="J93" i="23"/>
  <c r="K93" i="23"/>
  <c r="J94" i="23"/>
  <c r="K94" i="23"/>
  <c r="J95" i="23"/>
  <c r="K95" i="23"/>
  <c r="J96" i="23"/>
  <c r="K96" i="23"/>
  <c r="J97" i="23"/>
  <c r="K97" i="23"/>
  <c r="J98" i="23"/>
  <c r="K98" i="23"/>
  <c r="J99" i="23"/>
  <c r="K99" i="23"/>
  <c r="J100" i="23"/>
  <c r="K100" i="23"/>
  <c r="P53" i="51"/>
  <c r="I107" i="34"/>
  <c r="I106" i="34"/>
  <c r="I105" i="34"/>
  <c r="I104" i="34"/>
  <c r="I103" i="34"/>
  <c r="I102" i="34"/>
  <c r="I101" i="34"/>
  <c r="I100" i="34"/>
  <c r="I99" i="34"/>
  <c r="I98" i="34"/>
  <c r="I97" i="34"/>
  <c r="I96" i="34"/>
  <c r="I95" i="34"/>
  <c r="I94" i="34"/>
  <c r="I93" i="34"/>
  <c r="I92" i="34"/>
  <c r="I91" i="34"/>
  <c r="I90" i="34"/>
  <c r="I89" i="34"/>
  <c r="I88" i="34"/>
  <c r="I87" i="34"/>
  <c r="I86" i="34"/>
  <c r="I85" i="34"/>
  <c r="I84" i="34"/>
  <c r="I83" i="34"/>
  <c r="I82" i="34"/>
  <c r="B82" i="34"/>
  <c r="B83" i="34" s="1"/>
  <c r="B84" i="34" s="1"/>
  <c r="B85" i="34" s="1"/>
  <c r="B86" i="34" s="1"/>
  <c r="B87" i="34" s="1"/>
  <c r="B88" i="34" s="1"/>
  <c r="B89" i="34" s="1"/>
  <c r="B90" i="34" s="1"/>
  <c r="B91" i="34" s="1"/>
  <c r="B92" i="34" s="1"/>
  <c r="B93" i="34" s="1"/>
  <c r="B94" i="34" s="1"/>
  <c r="B95" i="34" s="1"/>
  <c r="B96" i="34" s="1"/>
  <c r="B97" i="34" s="1"/>
  <c r="B98" i="34" s="1"/>
  <c r="B99" i="34" s="1"/>
  <c r="B100" i="34" s="1"/>
  <c r="B101" i="34" s="1"/>
  <c r="B102" i="34" s="1"/>
  <c r="B103" i="34" s="1"/>
  <c r="B104" i="34" s="1"/>
  <c r="B105" i="34" s="1"/>
  <c r="B106" i="34" s="1"/>
  <c r="B107" i="34" s="1"/>
  <c r="I81" i="34"/>
  <c r="I80" i="34"/>
  <c r="I79" i="34"/>
  <c r="I78" i="34"/>
  <c r="I77" i="34"/>
  <c r="I76" i="34"/>
  <c r="I75" i="34"/>
  <c r="I74" i="34"/>
  <c r="I73" i="34"/>
  <c r="I72" i="34"/>
  <c r="I71" i="34"/>
  <c r="I70" i="34"/>
  <c r="I69" i="34"/>
  <c r="I68" i="34"/>
  <c r="I67" i="34"/>
  <c r="I66" i="34"/>
  <c r="I65" i="34"/>
  <c r="B65" i="34"/>
  <c r="B66" i="34" s="1"/>
  <c r="B67" i="34" s="1"/>
  <c r="B68" i="34" s="1"/>
  <c r="B69" i="34" s="1"/>
  <c r="B70" i="34" s="1"/>
  <c r="B71" i="34" s="1"/>
  <c r="B72" i="34" s="1"/>
  <c r="B73" i="34" s="1"/>
  <c r="B74" i="34" s="1"/>
  <c r="B75" i="34" s="1"/>
  <c r="B76" i="34" s="1"/>
  <c r="B77" i="34" s="1"/>
  <c r="B78" i="34" s="1"/>
  <c r="B79" i="34" s="1"/>
  <c r="B80" i="34" s="1"/>
  <c r="A65" i="34"/>
  <c r="A66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I64" i="34"/>
  <c r="D65" i="34"/>
  <c r="D66" i="34" s="1"/>
  <c r="D67" i="34" s="1"/>
  <c r="D68" i="34" s="1"/>
  <c r="D69" i="34" s="1"/>
  <c r="D70" i="34" s="1"/>
  <c r="D71" i="34" s="1"/>
  <c r="D72" i="34" s="1"/>
  <c r="D73" i="34" s="1"/>
  <c r="D74" i="34" s="1"/>
  <c r="D75" i="34" s="1"/>
  <c r="D76" i="34" s="1"/>
  <c r="D77" i="34" s="1"/>
  <c r="D78" i="34" s="1"/>
  <c r="D79" i="34" s="1"/>
  <c r="D80" i="34" s="1"/>
  <c r="D81" i="34" s="1"/>
  <c r="D82" i="34" s="1"/>
  <c r="D83" i="34" s="1"/>
  <c r="D84" i="34" s="1"/>
  <c r="D85" i="34" s="1"/>
  <c r="D86" i="34" s="1"/>
  <c r="D87" i="34" s="1"/>
  <c r="D88" i="34" s="1"/>
  <c r="D89" i="34" s="1"/>
  <c r="D90" i="34" s="1"/>
  <c r="D91" i="34" s="1"/>
  <c r="D92" i="34" s="1"/>
  <c r="D93" i="34" s="1"/>
  <c r="D94" i="34" s="1"/>
  <c r="D95" i="34" s="1"/>
  <c r="D96" i="34" s="1"/>
  <c r="D97" i="34" s="1"/>
  <c r="D98" i="34" s="1"/>
  <c r="D99" i="34" s="1"/>
  <c r="D100" i="34" s="1"/>
  <c r="D101" i="34" s="1"/>
  <c r="D102" i="34" s="1"/>
  <c r="D103" i="34" s="1"/>
  <c r="D104" i="34" s="1"/>
  <c r="D105" i="34" s="1"/>
  <c r="D106" i="34" s="1"/>
  <c r="D107" i="34" s="1"/>
  <c r="I107" i="28"/>
  <c r="I106" i="28"/>
  <c r="I105" i="28"/>
  <c r="I104" i="28"/>
  <c r="I103" i="28"/>
  <c r="I102" i="28"/>
  <c r="I101" i="28"/>
  <c r="I100" i="28"/>
  <c r="I99" i="28"/>
  <c r="I98" i="28"/>
  <c r="I97" i="28"/>
  <c r="I96" i="28"/>
  <c r="I95" i="28"/>
  <c r="I94" i="28"/>
  <c r="I93" i="28"/>
  <c r="I92" i="28"/>
  <c r="I91" i="28"/>
  <c r="I90" i="28"/>
  <c r="I89" i="28"/>
  <c r="I88" i="28"/>
  <c r="I87" i="28"/>
  <c r="I86" i="28"/>
  <c r="I85" i="28"/>
  <c r="I84" i="28"/>
  <c r="I83" i="28"/>
  <c r="I82" i="28"/>
  <c r="B82" i="28"/>
  <c r="B83" i="28" s="1"/>
  <c r="B84" i="28" s="1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I81" i="28"/>
  <c r="I80" i="28"/>
  <c r="I79" i="28"/>
  <c r="I78" i="28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B65" i="28"/>
  <c r="B66" i="28" s="1"/>
  <c r="B67" i="28" s="1"/>
  <c r="B68" i="28" s="1"/>
  <c r="B69" i="28" s="1"/>
  <c r="B70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A65" i="28"/>
  <c r="A66" i="28" s="1"/>
  <c r="A67" i="28" s="1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88" i="28" s="1"/>
  <c r="A89" i="28" s="1"/>
  <c r="A90" i="28" s="1"/>
  <c r="A91" i="28" s="1"/>
  <c r="A92" i="28" s="1"/>
  <c r="A93" i="28" s="1"/>
  <c r="A94" i="28" s="1"/>
  <c r="A95" i="28" s="1"/>
  <c r="A96" i="28" s="1"/>
  <c r="A97" i="28" s="1"/>
  <c r="A98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I64" i="28"/>
  <c r="D65" i="28"/>
  <c r="D66" i="28" s="1"/>
  <c r="D67" i="28" s="1"/>
  <c r="D68" i="28" s="1"/>
  <c r="D69" i="28" s="1"/>
  <c r="D70" i="28" s="1"/>
  <c r="D71" i="28" s="1"/>
  <c r="D72" i="28" s="1"/>
  <c r="D73" i="28" s="1"/>
  <c r="D74" i="28" s="1"/>
  <c r="D75" i="28" s="1"/>
  <c r="D76" i="28" s="1"/>
  <c r="D77" i="28" s="1"/>
  <c r="D78" i="28" s="1"/>
  <c r="D79" i="28" s="1"/>
  <c r="D80" i="28" s="1"/>
  <c r="D81" i="28" s="1"/>
  <c r="D82" i="28" s="1"/>
  <c r="D83" i="28" s="1"/>
  <c r="D84" i="28" s="1"/>
  <c r="D85" i="28" s="1"/>
  <c r="D86" i="28" s="1"/>
  <c r="D87" i="28" s="1"/>
  <c r="D88" i="28" s="1"/>
  <c r="D89" i="28" s="1"/>
  <c r="D90" i="28" s="1"/>
  <c r="D91" i="28" s="1"/>
  <c r="D92" i="28" s="1"/>
  <c r="D93" i="28" s="1"/>
  <c r="D94" i="28" s="1"/>
  <c r="D95" i="28" s="1"/>
  <c r="D96" i="28" s="1"/>
  <c r="D97" i="28" s="1"/>
  <c r="D98" i="28" s="1"/>
  <c r="D99" i="28" s="1"/>
  <c r="D100" i="28" s="1"/>
  <c r="D101" i="28" s="1"/>
  <c r="D102" i="28" s="1"/>
  <c r="D103" i="28" s="1"/>
  <c r="D104" i="28" s="1"/>
  <c r="D105" i="28" s="1"/>
  <c r="D106" i="28" s="1"/>
  <c r="D107" i="28" s="1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B28" i="28"/>
  <c r="B29" i="28" s="1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6" i="28" s="1"/>
  <c r="B47" i="28" s="1"/>
  <c r="B48" i="28" s="1"/>
  <c r="B49" i="28" s="1"/>
  <c r="B50" i="28" s="1"/>
  <c r="B51" i="28" s="1"/>
  <c r="B52" i="28" s="1"/>
  <c r="B53" i="28" s="1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B11" i="28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2" i="28" s="1"/>
  <c r="B23" i="28" s="1"/>
  <c r="B24" i="28" s="1"/>
  <c r="B25" i="28" s="1"/>
  <c r="B26" i="28" s="1"/>
  <c r="A11" i="28"/>
  <c r="A12" i="28" s="1"/>
  <c r="A13" i="28" s="1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I10" i="28"/>
  <c r="D11" i="28"/>
  <c r="D12" i="28" s="1"/>
  <c r="D13" i="28" s="1"/>
  <c r="D14" i="28" s="1"/>
  <c r="D15" i="28" s="1"/>
  <c r="D16" i="28" s="1"/>
  <c r="D17" i="28" s="1"/>
  <c r="D18" i="28" s="1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D29" i="28" s="1"/>
  <c r="D30" i="28" s="1"/>
  <c r="D31" i="28" s="1"/>
  <c r="D32" i="28" s="1"/>
  <c r="D33" i="28" s="1"/>
  <c r="D34" i="28" s="1"/>
  <c r="D35" i="28" s="1"/>
  <c r="D36" i="28" s="1"/>
  <c r="D37" i="28" s="1"/>
  <c r="D38" i="28" s="1"/>
  <c r="D39" i="28" s="1"/>
  <c r="D40" i="28" s="1"/>
  <c r="D41" i="28" s="1"/>
  <c r="D42" i="28" s="1"/>
  <c r="D43" i="28" s="1"/>
  <c r="D44" i="28" s="1"/>
  <c r="D45" i="28" s="1"/>
  <c r="D46" i="28" s="1"/>
  <c r="D47" i="28" s="1"/>
  <c r="D48" i="28" s="1"/>
  <c r="D49" i="28" s="1"/>
  <c r="D50" i="28" s="1"/>
  <c r="D51" i="28" s="1"/>
  <c r="D52" i="28" s="1"/>
  <c r="D53" i="28" s="1"/>
  <c r="I53" i="34"/>
  <c r="I52" i="34"/>
  <c r="I51" i="34"/>
  <c r="I50" i="34"/>
  <c r="I49" i="34"/>
  <c r="I48" i="34"/>
  <c r="I47" i="34"/>
  <c r="I46" i="34"/>
  <c r="I45" i="34"/>
  <c r="I44" i="34"/>
  <c r="I43" i="34"/>
  <c r="I42" i="34"/>
  <c r="I41" i="34"/>
  <c r="I40" i="34"/>
  <c r="I39" i="34"/>
  <c r="I38" i="34"/>
  <c r="I37" i="34"/>
  <c r="I36" i="34"/>
  <c r="I35" i="34"/>
  <c r="I34" i="34"/>
  <c r="I33" i="34"/>
  <c r="I32" i="34"/>
  <c r="I31" i="34"/>
  <c r="I30" i="34"/>
  <c r="I29" i="34"/>
  <c r="I28" i="34"/>
  <c r="B28" i="34"/>
  <c r="B29" i="34" s="1"/>
  <c r="B30" i="34" s="1"/>
  <c r="B31" i="34" s="1"/>
  <c r="B32" i="34" s="1"/>
  <c r="B33" i="34" s="1"/>
  <c r="B34" i="34" s="1"/>
  <c r="B35" i="34" s="1"/>
  <c r="B36" i="34" s="1"/>
  <c r="B37" i="34" s="1"/>
  <c r="B38" i="34" s="1"/>
  <c r="B39" i="34" s="1"/>
  <c r="B40" i="34" s="1"/>
  <c r="B41" i="34" s="1"/>
  <c r="B42" i="34" s="1"/>
  <c r="B43" i="34" s="1"/>
  <c r="B44" i="34" s="1"/>
  <c r="B45" i="34" s="1"/>
  <c r="B46" i="34" s="1"/>
  <c r="B47" i="34" s="1"/>
  <c r="B48" i="34" s="1"/>
  <c r="B49" i="34" s="1"/>
  <c r="B50" i="34" s="1"/>
  <c r="B51" i="34" s="1"/>
  <c r="B52" i="34" s="1"/>
  <c r="B53" i="34" s="1"/>
  <c r="I27" i="34"/>
  <c r="I26" i="34"/>
  <c r="I25" i="34"/>
  <c r="I24" i="34"/>
  <c r="I23" i="34"/>
  <c r="I22" i="34"/>
  <c r="I21" i="34"/>
  <c r="I20" i="34"/>
  <c r="I19" i="34"/>
  <c r="I18" i="34"/>
  <c r="I17" i="34"/>
  <c r="I16" i="34"/>
  <c r="I15" i="34"/>
  <c r="I14" i="34"/>
  <c r="I13" i="34"/>
  <c r="I12" i="34"/>
  <c r="I11" i="34"/>
  <c r="B11" i="34"/>
  <c r="B12" i="34" s="1"/>
  <c r="B13" i="34" s="1"/>
  <c r="B14" i="34" s="1"/>
  <c r="B15" i="34" s="1"/>
  <c r="B16" i="34" s="1"/>
  <c r="B17" i="34" s="1"/>
  <c r="B18" i="34" s="1"/>
  <c r="B19" i="34" s="1"/>
  <c r="B20" i="34" s="1"/>
  <c r="B21" i="34" s="1"/>
  <c r="B22" i="34" s="1"/>
  <c r="B23" i="34" s="1"/>
  <c r="B24" i="34" s="1"/>
  <c r="B25" i="34" s="1"/>
  <c r="B26" i="34" s="1"/>
  <c r="A11" i="34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I10" i="34"/>
  <c r="D11" i="34"/>
  <c r="D12" i="34" s="1"/>
  <c r="D13" i="34" s="1"/>
  <c r="D14" i="34" s="1"/>
  <c r="D15" i="34" s="1"/>
  <c r="D16" i="34" s="1"/>
  <c r="D17" i="34" s="1"/>
  <c r="D18" i="34" s="1"/>
  <c r="D19" i="34" s="1"/>
  <c r="D20" i="34" s="1"/>
  <c r="D21" i="34" s="1"/>
  <c r="D22" i="34" s="1"/>
  <c r="D23" i="34" s="1"/>
  <c r="D24" i="34" s="1"/>
  <c r="D25" i="34" s="1"/>
  <c r="D26" i="34" s="1"/>
  <c r="D27" i="34" s="1"/>
  <c r="D28" i="34" s="1"/>
  <c r="D29" i="34" s="1"/>
  <c r="D30" i="34" s="1"/>
  <c r="D31" i="34" s="1"/>
  <c r="D32" i="34" s="1"/>
  <c r="D33" i="34" s="1"/>
  <c r="D34" i="34" s="1"/>
  <c r="D35" i="34" s="1"/>
  <c r="D36" i="34" s="1"/>
  <c r="D37" i="34" s="1"/>
  <c r="D38" i="34" s="1"/>
  <c r="D39" i="34" s="1"/>
  <c r="D40" i="34" s="1"/>
  <c r="D41" i="34" s="1"/>
  <c r="D42" i="34" s="1"/>
  <c r="D43" i="34" s="1"/>
  <c r="D44" i="34" s="1"/>
  <c r="D45" i="34" s="1"/>
  <c r="D46" i="34" s="1"/>
  <c r="D47" i="34" s="1"/>
  <c r="D48" i="34" s="1"/>
  <c r="D49" i="34" s="1"/>
  <c r="D50" i="34" s="1"/>
  <c r="D51" i="34" s="1"/>
  <c r="D52" i="34" s="1"/>
  <c r="D53" i="34" s="1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B28" i="29"/>
  <c r="B29" i="29" s="1"/>
  <c r="B30" i="29" s="1"/>
  <c r="B31" i="29" s="1"/>
  <c r="B32" i="29" s="1"/>
  <c r="B33" i="29" s="1"/>
  <c r="B34" i="29" s="1"/>
  <c r="B35" i="29" s="1"/>
  <c r="B36" i="29" s="1"/>
  <c r="B37" i="29" s="1"/>
  <c r="B38" i="29" s="1"/>
  <c r="B39" i="29" s="1"/>
  <c r="B40" i="29" s="1"/>
  <c r="B41" i="29" s="1"/>
  <c r="B42" i="29" s="1"/>
  <c r="B43" i="29" s="1"/>
  <c r="B44" i="29" s="1"/>
  <c r="B45" i="29" s="1"/>
  <c r="B46" i="29" s="1"/>
  <c r="B47" i="29" s="1"/>
  <c r="B48" i="29" s="1"/>
  <c r="B49" i="29" s="1"/>
  <c r="B50" i="29" s="1"/>
  <c r="B51" i="29" s="1"/>
  <c r="B52" i="29" s="1"/>
  <c r="B53" i="29" s="1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B11" i="29"/>
  <c r="B12" i="29" s="1"/>
  <c r="B13" i="29" s="1"/>
  <c r="B14" i="29" s="1"/>
  <c r="B15" i="29" s="1"/>
  <c r="B16" i="29" s="1"/>
  <c r="B17" i="29" s="1"/>
  <c r="B18" i="29" s="1"/>
  <c r="B19" i="29" s="1"/>
  <c r="B20" i="29" s="1"/>
  <c r="B21" i="29" s="1"/>
  <c r="B22" i="29" s="1"/>
  <c r="B23" i="29" s="1"/>
  <c r="B24" i="29" s="1"/>
  <c r="B25" i="29" s="1"/>
  <c r="B26" i="29" s="1"/>
  <c r="A11" i="29"/>
  <c r="A12" i="29" s="1"/>
  <c r="A13" i="29" s="1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I10" i="29"/>
  <c r="D11" i="29"/>
  <c r="D12" i="29" s="1"/>
  <c r="D13" i="29" s="1"/>
  <c r="D14" i="29" s="1"/>
  <c r="D15" i="29" s="1"/>
  <c r="D16" i="29" s="1"/>
  <c r="D17" i="29" s="1"/>
  <c r="D18" i="29" s="1"/>
  <c r="D19" i="29" s="1"/>
  <c r="D20" i="29" s="1"/>
  <c r="D21" i="29" s="1"/>
  <c r="D22" i="29" s="1"/>
  <c r="D23" i="29" s="1"/>
  <c r="D24" i="29" s="1"/>
  <c r="D25" i="29" s="1"/>
  <c r="D26" i="29" s="1"/>
  <c r="D27" i="29" s="1"/>
  <c r="D28" i="29" s="1"/>
  <c r="D29" i="29" s="1"/>
  <c r="D30" i="29" s="1"/>
  <c r="D31" i="29" s="1"/>
  <c r="D32" i="29" s="1"/>
  <c r="D33" i="29" s="1"/>
  <c r="D34" i="29" s="1"/>
  <c r="D35" i="29" s="1"/>
  <c r="D36" i="29" s="1"/>
  <c r="D37" i="29" s="1"/>
  <c r="D38" i="29" s="1"/>
  <c r="D39" i="29" s="1"/>
  <c r="D40" i="29" s="1"/>
  <c r="D41" i="29" s="1"/>
  <c r="D42" i="29" s="1"/>
  <c r="D43" i="29" s="1"/>
  <c r="D44" i="29" s="1"/>
  <c r="D45" i="29" s="1"/>
  <c r="D46" i="29" s="1"/>
  <c r="D47" i="29" s="1"/>
  <c r="D48" i="29" s="1"/>
  <c r="D49" i="29" s="1"/>
  <c r="D50" i="29" s="1"/>
  <c r="D51" i="29" s="1"/>
  <c r="D52" i="29" s="1"/>
  <c r="D53" i="29" s="1"/>
  <c r="A66" i="36"/>
  <c r="A67" i="36" s="1"/>
  <c r="A68" i="36" s="1"/>
  <c r="A69" i="36" s="1"/>
  <c r="A70" i="36" s="1"/>
  <c r="A71" i="36" s="1"/>
  <c r="A72" i="36" s="1"/>
  <c r="A73" i="36" s="1"/>
  <c r="A74" i="36" s="1"/>
  <c r="A75" i="36" s="1"/>
  <c r="A76" i="36" s="1"/>
  <c r="A77" i="36" s="1"/>
  <c r="A78" i="36" s="1"/>
  <c r="A79" i="36" s="1"/>
  <c r="A80" i="36" s="1"/>
  <c r="A81" i="36" s="1"/>
  <c r="A82" i="36" s="1"/>
  <c r="A83" i="36" s="1"/>
  <c r="A84" i="36" s="1"/>
  <c r="A85" i="36" s="1"/>
  <c r="A86" i="36" s="1"/>
  <c r="A87" i="36" s="1"/>
  <c r="A88" i="36" s="1"/>
  <c r="A89" i="36" s="1"/>
  <c r="A90" i="36" s="1"/>
  <c r="A91" i="36" s="1"/>
  <c r="A92" i="36" s="1"/>
  <c r="A93" i="36" s="1"/>
  <c r="A94" i="36" s="1"/>
  <c r="A95" i="36" s="1"/>
  <c r="A96" i="36" s="1"/>
  <c r="A97" i="36" s="1"/>
  <c r="A98" i="36" s="1"/>
  <c r="A99" i="36" s="1"/>
  <c r="A100" i="36" s="1"/>
  <c r="A101" i="36" s="1"/>
  <c r="A102" i="36" s="1"/>
  <c r="A103" i="36" s="1"/>
  <c r="A104" i="36" s="1"/>
  <c r="A105" i="36" s="1"/>
  <c r="A106" i="36" s="1"/>
  <c r="A107" i="36" s="1"/>
  <c r="A65" i="36"/>
  <c r="I66" i="36"/>
  <c r="I67" i="36"/>
  <c r="I68" i="36"/>
  <c r="I69" i="36"/>
  <c r="I70" i="36"/>
  <c r="I71" i="36"/>
  <c r="I72" i="36"/>
  <c r="I73" i="36"/>
  <c r="I74" i="36"/>
  <c r="I75" i="36"/>
  <c r="I76" i="36"/>
  <c r="I77" i="36"/>
  <c r="I78" i="36"/>
  <c r="I79" i="36"/>
  <c r="I80" i="36"/>
  <c r="I81" i="36"/>
  <c r="I82" i="36"/>
  <c r="I83" i="36"/>
  <c r="I84" i="36"/>
  <c r="I85" i="36"/>
  <c r="I86" i="36"/>
  <c r="I87" i="36"/>
  <c r="I88" i="36"/>
  <c r="I89" i="36"/>
  <c r="I90" i="36"/>
  <c r="I91" i="36"/>
  <c r="I92" i="36"/>
  <c r="I93" i="36"/>
  <c r="I94" i="36"/>
  <c r="I95" i="36"/>
  <c r="I96" i="36"/>
  <c r="I97" i="36"/>
  <c r="I98" i="36"/>
  <c r="I99" i="36"/>
  <c r="I100" i="36"/>
  <c r="I101" i="36"/>
  <c r="I102" i="36"/>
  <c r="I103" i="36"/>
  <c r="I104" i="36"/>
  <c r="I105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5" i="36"/>
  <c r="I36" i="36"/>
  <c r="I37" i="36"/>
  <c r="I38" i="36"/>
  <c r="I39" i="36"/>
  <c r="I40" i="36"/>
  <c r="I41" i="36"/>
  <c r="I42" i="36"/>
  <c r="I43" i="36"/>
  <c r="I44" i="36"/>
  <c r="I45" i="36"/>
  <c r="I46" i="36"/>
  <c r="I47" i="36"/>
  <c r="I48" i="36"/>
  <c r="I49" i="36"/>
  <c r="I50" i="36"/>
  <c r="I51" i="36"/>
  <c r="I52" i="36"/>
  <c r="A12" i="36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A48" i="36" s="1"/>
  <c r="A49" i="36" s="1"/>
  <c r="A50" i="36" s="1"/>
  <c r="A51" i="36" s="1"/>
  <c r="A52" i="36" s="1"/>
  <c r="A53" i="36" s="1"/>
  <c r="A11" i="36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A12" i="30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11" i="30"/>
  <c r="A66" i="30"/>
  <c r="A67" i="30" s="1"/>
  <c r="A68" i="30" s="1"/>
  <c r="A69" i="30" s="1"/>
  <c r="A70" i="30" s="1"/>
  <c r="A71" i="30" s="1"/>
  <c r="A72" i="30" s="1"/>
  <c r="A73" i="30" s="1"/>
  <c r="A74" i="30" s="1"/>
  <c r="A75" i="30" s="1"/>
  <c r="A76" i="30" s="1"/>
  <c r="A77" i="30" s="1"/>
  <c r="A78" i="30" s="1"/>
  <c r="A79" i="30" s="1"/>
  <c r="A80" i="30" s="1"/>
  <c r="A81" i="30" s="1"/>
  <c r="A82" i="30" s="1"/>
  <c r="A83" i="30" s="1"/>
  <c r="A84" i="30" s="1"/>
  <c r="A85" i="30" s="1"/>
  <c r="A86" i="30" s="1"/>
  <c r="A87" i="30" s="1"/>
  <c r="A88" i="30" s="1"/>
  <c r="A89" i="30" s="1"/>
  <c r="A90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0" i="30" s="1"/>
  <c r="A101" i="30" s="1"/>
  <c r="A102" i="30" s="1"/>
  <c r="A103" i="30" s="1"/>
  <c r="A104" i="30" s="1"/>
  <c r="A105" i="30" s="1"/>
  <c r="A65" i="30"/>
  <c r="I107" i="37"/>
  <c r="I106" i="37"/>
  <c r="I105" i="37"/>
  <c r="I104" i="37"/>
  <c r="I103" i="37"/>
  <c r="I102" i="37"/>
  <c r="I101" i="37"/>
  <c r="I100" i="37"/>
  <c r="I99" i="37"/>
  <c r="I98" i="37"/>
  <c r="I97" i="37"/>
  <c r="I96" i="37"/>
  <c r="I95" i="37"/>
  <c r="I94" i="37"/>
  <c r="I93" i="37"/>
  <c r="I92" i="37"/>
  <c r="I91" i="37"/>
  <c r="I90" i="37"/>
  <c r="I89" i="37"/>
  <c r="I88" i="37"/>
  <c r="I87" i="37"/>
  <c r="I86" i="37"/>
  <c r="I85" i="37"/>
  <c r="I84" i="37"/>
  <c r="I83" i="37"/>
  <c r="I82" i="37"/>
  <c r="I81" i="37"/>
  <c r="I80" i="37"/>
  <c r="I79" i="37"/>
  <c r="I78" i="37"/>
  <c r="I77" i="37"/>
  <c r="I76" i="37"/>
  <c r="I75" i="37"/>
  <c r="I74" i="37"/>
  <c r="I73" i="37"/>
  <c r="I72" i="37"/>
  <c r="I71" i="37"/>
  <c r="I70" i="37"/>
  <c r="I69" i="37"/>
  <c r="I68" i="37"/>
  <c r="I67" i="37"/>
  <c r="I66" i="37"/>
  <c r="I65" i="37"/>
  <c r="I64" i="37"/>
  <c r="I11" i="37"/>
  <c r="I12" i="37"/>
  <c r="I13" i="37"/>
  <c r="I14" i="37"/>
  <c r="I15" i="37"/>
  <c r="I16" i="37"/>
  <c r="I17" i="37"/>
  <c r="I18" i="37"/>
  <c r="I19" i="37"/>
  <c r="I20" i="37"/>
  <c r="I21" i="37"/>
  <c r="I22" i="37"/>
  <c r="I23" i="37"/>
  <c r="I24" i="37"/>
  <c r="I25" i="37"/>
  <c r="I26" i="37"/>
  <c r="I27" i="37"/>
  <c r="I28" i="37"/>
  <c r="I29" i="37"/>
  <c r="I30" i="37"/>
  <c r="I31" i="37"/>
  <c r="I32" i="37"/>
  <c r="I33" i="37"/>
  <c r="I34" i="37"/>
  <c r="I35" i="37"/>
  <c r="I36" i="37"/>
  <c r="I37" i="37"/>
  <c r="I38" i="37"/>
  <c r="I39" i="37"/>
  <c r="I40" i="37"/>
  <c r="I41" i="37"/>
  <c r="I42" i="37"/>
  <c r="I43" i="37"/>
  <c r="I44" i="37"/>
  <c r="I45" i="37"/>
  <c r="I46" i="37"/>
  <c r="I47" i="37"/>
  <c r="I48" i="37"/>
  <c r="I49" i="37"/>
  <c r="I50" i="37"/>
  <c r="I51" i="37"/>
  <c r="I52" i="37"/>
  <c r="A13" i="33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68" i="33"/>
  <c r="A69" i="33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K107" i="28"/>
  <c r="J107" i="28"/>
  <c r="K106" i="28"/>
  <c r="J106" i="28"/>
  <c r="K105" i="28"/>
  <c r="J105" i="28"/>
  <c r="K104" i="28"/>
  <c r="J104" i="28"/>
  <c r="K103" i="28"/>
  <c r="J103" i="28"/>
  <c r="K102" i="28"/>
  <c r="J102" i="28"/>
  <c r="K101" i="28"/>
  <c r="J101" i="28"/>
  <c r="K100" i="28"/>
  <c r="J100" i="28"/>
  <c r="K99" i="28"/>
  <c r="J99" i="28"/>
  <c r="K98" i="28"/>
  <c r="J98" i="28"/>
  <c r="K97" i="28"/>
  <c r="J97" i="28"/>
  <c r="K96" i="28"/>
  <c r="J96" i="28"/>
  <c r="K95" i="28"/>
  <c r="J95" i="28"/>
  <c r="K94" i="28"/>
  <c r="J94" i="28"/>
  <c r="K93" i="28"/>
  <c r="J93" i="28"/>
  <c r="K92" i="28"/>
  <c r="J92" i="28"/>
  <c r="K91" i="28"/>
  <c r="J91" i="28"/>
  <c r="K90" i="28"/>
  <c r="J90" i="28"/>
  <c r="K89" i="28"/>
  <c r="J89" i="28"/>
  <c r="K88" i="28"/>
  <c r="J88" i="28"/>
  <c r="K87" i="28"/>
  <c r="J87" i="28"/>
  <c r="K86" i="28"/>
  <c r="J86" i="28"/>
  <c r="K85" i="28"/>
  <c r="J85" i="28"/>
  <c r="K84" i="28"/>
  <c r="J84" i="28"/>
  <c r="K83" i="28"/>
  <c r="J83" i="28"/>
  <c r="K82" i="28"/>
  <c r="J82" i="28"/>
  <c r="K81" i="28"/>
  <c r="J81" i="28"/>
  <c r="K80" i="28"/>
  <c r="J80" i="28"/>
  <c r="K79" i="28"/>
  <c r="J79" i="28"/>
  <c r="K78" i="28"/>
  <c r="J78" i="28"/>
  <c r="K77" i="28"/>
  <c r="J77" i="28"/>
  <c r="K76" i="28"/>
  <c r="J76" i="28"/>
  <c r="K75" i="28"/>
  <c r="J75" i="28"/>
  <c r="K74" i="28"/>
  <c r="J74" i="28"/>
  <c r="K73" i="28"/>
  <c r="J73" i="28"/>
  <c r="K72" i="28"/>
  <c r="J72" i="28"/>
  <c r="K71" i="28"/>
  <c r="J71" i="28"/>
  <c r="K70" i="28"/>
  <c r="J70" i="28"/>
  <c r="K69" i="28"/>
  <c r="J69" i="28"/>
  <c r="K68" i="28"/>
  <c r="J68" i="28"/>
  <c r="K67" i="28"/>
  <c r="J67" i="28"/>
  <c r="K66" i="28"/>
  <c r="J66" i="28"/>
  <c r="K65" i="28"/>
  <c r="J65" i="28"/>
  <c r="K64" i="28"/>
  <c r="J64" i="28"/>
  <c r="K53" i="28"/>
  <c r="J53" i="28"/>
  <c r="K52" i="28"/>
  <c r="J52" i="28"/>
  <c r="K51" i="28"/>
  <c r="J51" i="28"/>
  <c r="K50" i="28"/>
  <c r="J50" i="28"/>
  <c r="K49" i="28"/>
  <c r="J49" i="28"/>
  <c r="K48" i="28"/>
  <c r="J48" i="28"/>
  <c r="K47" i="28"/>
  <c r="J47" i="28"/>
  <c r="K46" i="28"/>
  <c r="J46" i="28"/>
  <c r="K45" i="28"/>
  <c r="J45" i="28"/>
  <c r="K44" i="28"/>
  <c r="J44" i="28"/>
  <c r="K43" i="28"/>
  <c r="J43" i="28"/>
  <c r="K42" i="28"/>
  <c r="J42" i="28"/>
  <c r="K41" i="28"/>
  <c r="J41" i="28"/>
  <c r="K40" i="28"/>
  <c r="J40" i="28"/>
  <c r="K39" i="28"/>
  <c r="J39" i="28"/>
  <c r="K38" i="28"/>
  <c r="J38" i="28"/>
  <c r="K37" i="28"/>
  <c r="J37" i="28"/>
  <c r="K36" i="28"/>
  <c r="J36" i="28"/>
  <c r="K35" i="28"/>
  <c r="J35" i="28"/>
  <c r="K34" i="28"/>
  <c r="J34" i="28"/>
  <c r="K33" i="28"/>
  <c r="J33" i="28"/>
  <c r="K32" i="28"/>
  <c r="J32" i="28"/>
  <c r="K31" i="28"/>
  <c r="J31" i="28"/>
  <c r="K30" i="28"/>
  <c r="J30" i="28"/>
  <c r="K29" i="28"/>
  <c r="J29" i="28"/>
  <c r="K28" i="28"/>
  <c r="J28" i="28"/>
  <c r="K27" i="28"/>
  <c r="J27" i="28"/>
  <c r="K26" i="28"/>
  <c r="J26" i="28"/>
  <c r="K25" i="28"/>
  <c r="J25" i="28"/>
  <c r="K24" i="28"/>
  <c r="J24" i="28"/>
  <c r="K23" i="28"/>
  <c r="J23" i="28"/>
  <c r="K22" i="28"/>
  <c r="J22" i="28"/>
  <c r="K21" i="28"/>
  <c r="J21" i="28"/>
  <c r="K20" i="28"/>
  <c r="J20" i="28"/>
  <c r="K19" i="28"/>
  <c r="J19" i="28"/>
  <c r="K18" i="28"/>
  <c r="J18" i="28"/>
  <c r="K17" i="28"/>
  <c r="J17" i="28"/>
  <c r="K16" i="28"/>
  <c r="J16" i="28"/>
  <c r="K15" i="28"/>
  <c r="J15" i="28"/>
  <c r="K14" i="28"/>
  <c r="J14" i="28"/>
  <c r="K13" i="28"/>
  <c r="J13" i="28"/>
  <c r="K12" i="28"/>
  <c r="J12" i="28"/>
  <c r="K11" i="28"/>
  <c r="J11" i="28"/>
  <c r="K10" i="28"/>
  <c r="J10" i="28"/>
  <c r="L10" i="28"/>
  <c r="M10" i="28"/>
  <c r="L11" i="28"/>
  <c r="M11" i="28"/>
  <c r="L12" i="28"/>
  <c r="M12" i="28"/>
  <c r="L13" i="28"/>
  <c r="M13" i="28"/>
  <c r="L14" i="28"/>
  <c r="M14" i="28"/>
  <c r="L15" i="28"/>
  <c r="M15" i="28"/>
  <c r="L16" i="28"/>
  <c r="M16" i="28"/>
  <c r="L19" i="28"/>
  <c r="M19" i="28"/>
  <c r="L20" i="28"/>
  <c r="M20" i="28"/>
  <c r="L21" i="28"/>
  <c r="M21" i="28"/>
  <c r="L22" i="28"/>
  <c r="M22" i="28"/>
  <c r="L23" i="28"/>
  <c r="M23" i="28"/>
  <c r="L24" i="28"/>
  <c r="M24" i="28"/>
  <c r="L25" i="28"/>
  <c r="M25" i="28"/>
  <c r="L28" i="28"/>
  <c r="M28" i="28"/>
  <c r="L29" i="28"/>
  <c r="M29" i="28"/>
  <c r="L30" i="28"/>
  <c r="M30" i="28"/>
  <c r="L31" i="28"/>
  <c r="M31" i="28"/>
  <c r="L32" i="28"/>
  <c r="M32" i="28"/>
  <c r="L33" i="28"/>
  <c r="M33" i="28"/>
  <c r="L34" i="28"/>
  <c r="M34" i="28"/>
  <c r="L37" i="28"/>
  <c r="M37" i="28"/>
  <c r="L38" i="28"/>
  <c r="M38" i="28"/>
  <c r="L39" i="28"/>
  <c r="M39" i="28"/>
  <c r="L40" i="28"/>
  <c r="M40" i="28"/>
  <c r="L41" i="28"/>
  <c r="M41" i="28"/>
  <c r="L42" i="28"/>
  <c r="M42" i="28"/>
  <c r="L45" i="28"/>
  <c r="M45" i="28"/>
  <c r="L46" i="28"/>
  <c r="M46" i="28"/>
  <c r="L47" i="28"/>
  <c r="M47" i="28"/>
  <c r="L48" i="28"/>
  <c r="M48" i="28"/>
  <c r="L49" i="28"/>
  <c r="M49" i="28"/>
  <c r="L50" i="28"/>
  <c r="M50" i="28"/>
  <c r="L51" i="28"/>
  <c r="M51" i="28"/>
  <c r="L52" i="28"/>
  <c r="M52" i="28"/>
  <c r="L53" i="28"/>
  <c r="M53" i="28"/>
  <c r="L64" i="28"/>
  <c r="M64" i="28"/>
  <c r="L65" i="28"/>
  <c r="M65" i="28"/>
  <c r="L66" i="28"/>
  <c r="M66" i="28"/>
  <c r="L67" i="28"/>
  <c r="M67" i="28"/>
  <c r="L68" i="28"/>
  <c r="M68" i="28"/>
  <c r="L69" i="28"/>
  <c r="M69" i="28"/>
  <c r="L70" i="28"/>
  <c r="M70" i="28"/>
  <c r="L73" i="28"/>
  <c r="M73" i="28"/>
  <c r="L74" i="28"/>
  <c r="M74" i="28"/>
  <c r="L75" i="28"/>
  <c r="M75" i="28"/>
  <c r="L76" i="28"/>
  <c r="M76" i="28"/>
  <c r="L77" i="28"/>
  <c r="M77" i="28"/>
  <c r="L78" i="28"/>
  <c r="M78" i="28"/>
  <c r="L79" i="28"/>
  <c r="M79" i="28"/>
  <c r="L82" i="28"/>
  <c r="M82" i="28"/>
  <c r="L83" i="28"/>
  <c r="M83" i="28"/>
  <c r="L84" i="28"/>
  <c r="M84" i="28"/>
  <c r="L85" i="28"/>
  <c r="M85" i="28"/>
  <c r="L86" i="28"/>
  <c r="M86" i="28"/>
  <c r="L87" i="28"/>
  <c r="M87" i="28"/>
  <c r="L88" i="28"/>
  <c r="M88" i="28"/>
  <c r="L91" i="28"/>
  <c r="M91" i="28"/>
  <c r="L92" i="28"/>
  <c r="M92" i="28"/>
  <c r="L93" i="28"/>
  <c r="M93" i="28"/>
  <c r="L94" i="28"/>
  <c r="M94" i="28"/>
  <c r="L95" i="28"/>
  <c r="M95" i="28"/>
  <c r="L96" i="28"/>
  <c r="M96" i="28"/>
  <c r="L99" i="28"/>
  <c r="M99" i="28"/>
  <c r="L100" i="28"/>
  <c r="M100" i="28"/>
  <c r="L101" i="28"/>
  <c r="M101" i="28"/>
  <c r="L102" i="28"/>
  <c r="M102" i="28"/>
  <c r="L103" i="28"/>
  <c r="M103" i="28"/>
  <c r="L104" i="28"/>
  <c r="M104" i="28"/>
  <c r="L105" i="28"/>
  <c r="M105" i="28"/>
  <c r="L106" i="28"/>
  <c r="M106" i="28"/>
  <c r="L107" i="28"/>
  <c r="M107" i="28"/>
  <c r="J13" i="23"/>
  <c r="K13" i="23"/>
  <c r="J14" i="23"/>
  <c r="K14" i="23"/>
  <c r="J15" i="23"/>
  <c r="K15" i="23"/>
  <c r="J16" i="23"/>
  <c r="K16" i="23"/>
  <c r="J17" i="23"/>
  <c r="K17" i="23"/>
  <c r="J18" i="23"/>
  <c r="K18" i="23"/>
  <c r="J19" i="23"/>
  <c r="K19" i="23"/>
  <c r="J20" i="23"/>
  <c r="K20" i="23"/>
  <c r="J21" i="23"/>
  <c r="K21" i="23"/>
  <c r="J22" i="23"/>
  <c r="K22" i="23"/>
  <c r="J23" i="23"/>
  <c r="K23" i="23"/>
  <c r="J24" i="23"/>
  <c r="K24" i="23"/>
  <c r="J25" i="23"/>
  <c r="K25" i="23"/>
  <c r="J26" i="23"/>
  <c r="K26" i="23"/>
  <c r="J27" i="23"/>
  <c r="K27" i="23"/>
  <c r="J28" i="23"/>
  <c r="K28" i="23"/>
  <c r="J29" i="23"/>
  <c r="K29" i="23"/>
  <c r="J30" i="23"/>
  <c r="K30" i="23"/>
  <c r="J31" i="23"/>
  <c r="K31" i="23"/>
  <c r="J32" i="23"/>
  <c r="K32" i="23"/>
  <c r="J33" i="23"/>
  <c r="K33" i="23"/>
  <c r="J34" i="23"/>
  <c r="K34" i="23"/>
  <c r="J35" i="23"/>
  <c r="K35" i="23"/>
  <c r="J36" i="23"/>
  <c r="K36" i="23"/>
  <c r="J37" i="23"/>
  <c r="K37" i="23"/>
  <c r="J38" i="23"/>
  <c r="K38" i="23"/>
  <c r="J39" i="23"/>
  <c r="K39" i="23"/>
  <c r="J40" i="23"/>
  <c r="K40" i="23"/>
  <c r="J41" i="23"/>
  <c r="K41" i="23"/>
  <c r="J42" i="23"/>
  <c r="K42" i="23"/>
  <c r="J43" i="23"/>
  <c r="K43" i="23"/>
  <c r="J44" i="23"/>
  <c r="K44" i="23"/>
  <c r="J45" i="23"/>
  <c r="K45" i="23"/>
  <c r="J46" i="23"/>
  <c r="K46" i="23"/>
  <c r="J47" i="23"/>
  <c r="K47" i="23"/>
  <c r="J48" i="23"/>
  <c r="K48" i="23"/>
  <c r="J49" i="23"/>
  <c r="K49" i="23"/>
  <c r="J50" i="23"/>
  <c r="K50" i="23"/>
  <c r="J51" i="23"/>
  <c r="K51" i="23"/>
  <c r="J52" i="23"/>
  <c r="K52" i="23"/>
  <c r="K107" i="33"/>
  <c r="J107" i="33"/>
  <c r="K106" i="33"/>
  <c r="J106" i="33"/>
  <c r="K105" i="33"/>
  <c r="J105" i="33"/>
  <c r="K104" i="33"/>
  <c r="J104" i="33"/>
  <c r="K103" i="33"/>
  <c r="J103" i="33"/>
  <c r="K102" i="33"/>
  <c r="J102" i="33"/>
  <c r="K101" i="33"/>
  <c r="J101" i="33"/>
  <c r="K100" i="33"/>
  <c r="J100" i="33"/>
  <c r="K99" i="33"/>
  <c r="J99" i="33"/>
  <c r="K98" i="33"/>
  <c r="J98" i="33"/>
  <c r="K97" i="33"/>
  <c r="J97" i="33"/>
  <c r="K96" i="33"/>
  <c r="J96" i="33"/>
  <c r="K95" i="33"/>
  <c r="J95" i="33"/>
  <c r="K94" i="33"/>
  <c r="J94" i="33"/>
  <c r="K93" i="33"/>
  <c r="J93" i="33"/>
  <c r="K92" i="33"/>
  <c r="J92" i="33"/>
  <c r="K91" i="33"/>
  <c r="J91" i="33"/>
  <c r="K90" i="33"/>
  <c r="J90" i="33"/>
  <c r="K89" i="33"/>
  <c r="J89" i="33"/>
  <c r="K88" i="33"/>
  <c r="J88" i="33"/>
  <c r="K87" i="33"/>
  <c r="J87" i="33"/>
  <c r="K86" i="33"/>
  <c r="J86" i="33"/>
  <c r="K85" i="33"/>
  <c r="J85" i="33"/>
  <c r="K84" i="33"/>
  <c r="J84" i="33"/>
  <c r="K83" i="33"/>
  <c r="J83" i="33"/>
  <c r="K82" i="33"/>
  <c r="J82" i="33"/>
  <c r="K81" i="33"/>
  <c r="J81" i="33"/>
  <c r="K80" i="33"/>
  <c r="J80" i="33"/>
  <c r="K79" i="33"/>
  <c r="J79" i="33"/>
  <c r="K78" i="33"/>
  <c r="J78" i="33"/>
  <c r="K77" i="33"/>
  <c r="J77" i="33"/>
  <c r="K76" i="33"/>
  <c r="J76" i="33"/>
  <c r="K75" i="33"/>
  <c r="J75" i="33"/>
  <c r="K74" i="33"/>
  <c r="J74" i="33"/>
  <c r="K73" i="33"/>
  <c r="J73" i="33"/>
  <c r="K72" i="33"/>
  <c r="J72" i="33"/>
  <c r="K71" i="33"/>
  <c r="J71" i="33"/>
  <c r="K70" i="33"/>
  <c r="J70" i="33"/>
  <c r="K69" i="33"/>
  <c r="J69" i="33"/>
  <c r="K68" i="33"/>
  <c r="J68" i="33"/>
  <c r="K67" i="33"/>
  <c r="J67" i="33"/>
  <c r="K66" i="33"/>
  <c r="J66" i="33"/>
  <c r="K65" i="33"/>
  <c r="J65" i="33"/>
  <c r="K64" i="33"/>
  <c r="J64" i="33"/>
  <c r="P63" i="51"/>
  <c r="P62" i="51"/>
  <c r="J12" i="33"/>
  <c r="K12" i="33"/>
  <c r="J13" i="33"/>
  <c r="K13" i="33"/>
  <c r="J14" i="33"/>
  <c r="K14" i="33"/>
  <c r="J15" i="33"/>
  <c r="K15" i="33"/>
  <c r="J16" i="33"/>
  <c r="K16" i="33"/>
  <c r="J17" i="33"/>
  <c r="K17" i="33"/>
  <c r="J18" i="33"/>
  <c r="K18" i="33"/>
  <c r="J19" i="33"/>
  <c r="K19" i="33"/>
  <c r="J20" i="33"/>
  <c r="K20" i="33"/>
  <c r="J21" i="33"/>
  <c r="K21" i="33"/>
  <c r="J22" i="33"/>
  <c r="K22" i="33"/>
  <c r="J23" i="33"/>
  <c r="K23" i="33"/>
  <c r="J24" i="33"/>
  <c r="K24" i="33"/>
  <c r="J25" i="33"/>
  <c r="K25" i="33"/>
  <c r="J26" i="33"/>
  <c r="K26" i="33"/>
  <c r="J27" i="33"/>
  <c r="K27" i="33"/>
  <c r="J28" i="33"/>
  <c r="K28" i="33"/>
  <c r="J29" i="33"/>
  <c r="K29" i="33"/>
  <c r="J30" i="33"/>
  <c r="K30" i="33"/>
  <c r="J31" i="33"/>
  <c r="K31" i="33"/>
  <c r="J32" i="33"/>
  <c r="K32" i="33"/>
  <c r="J33" i="33"/>
  <c r="K33" i="33"/>
  <c r="J34" i="33"/>
  <c r="K34" i="33"/>
  <c r="J35" i="33"/>
  <c r="K35" i="33"/>
  <c r="J36" i="33"/>
  <c r="K36" i="33"/>
  <c r="J37" i="33"/>
  <c r="K37" i="33"/>
  <c r="J38" i="33"/>
  <c r="K38" i="33"/>
  <c r="J39" i="33"/>
  <c r="K39" i="33"/>
  <c r="J40" i="33"/>
  <c r="K40" i="33"/>
  <c r="J41" i="33"/>
  <c r="K41" i="33"/>
  <c r="J42" i="33"/>
  <c r="K42" i="33"/>
  <c r="J43" i="33"/>
  <c r="K43" i="33"/>
  <c r="J44" i="33"/>
  <c r="K44" i="33"/>
  <c r="J45" i="33"/>
  <c r="K45" i="33"/>
  <c r="J46" i="33"/>
  <c r="K46" i="33"/>
  <c r="J47" i="33"/>
  <c r="K47" i="33"/>
  <c r="J48" i="33"/>
  <c r="K48" i="33"/>
  <c r="J49" i="33"/>
  <c r="K49" i="33"/>
  <c r="J50" i="33"/>
  <c r="K50" i="33"/>
  <c r="J51" i="33"/>
  <c r="K51" i="33"/>
  <c r="J52" i="33"/>
  <c r="K52" i="33"/>
  <c r="J53" i="33"/>
  <c r="K53" i="33"/>
  <c r="I97" i="33"/>
  <c r="P52" i="51"/>
  <c r="K107" i="36"/>
  <c r="J107" i="36"/>
  <c r="K106" i="36"/>
  <c r="J106" i="36"/>
  <c r="K105" i="36"/>
  <c r="J105" i="36"/>
  <c r="K104" i="36"/>
  <c r="J104" i="36"/>
  <c r="K103" i="36"/>
  <c r="J103" i="36"/>
  <c r="K102" i="36"/>
  <c r="J102" i="36"/>
  <c r="K101" i="36"/>
  <c r="J101" i="36"/>
  <c r="K100" i="36"/>
  <c r="J100" i="36"/>
  <c r="K99" i="36"/>
  <c r="J99" i="36"/>
  <c r="K96" i="36"/>
  <c r="J96" i="36"/>
  <c r="K95" i="36"/>
  <c r="J95" i="36"/>
  <c r="K94" i="36"/>
  <c r="J94" i="36"/>
  <c r="K93" i="36"/>
  <c r="J93" i="36"/>
  <c r="K92" i="36"/>
  <c r="J92" i="36"/>
  <c r="K91" i="36"/>
  <c r="J91" i="36"/>
  <c r="K88" i="36"/>
  <c r="J88" i="36"/>
  <c r="K87" i="36"/>
  <c r="J87" i="36"/>
  <c r="K86" i="36"/>
  <c r="J86" i="36"/>
  <c r="K85" i="36"/>
  <c r="J85" i="36"/>
  <c r="K84" i="36"/>
  <c r="J84" i="36"/>
  <c r="K83" i="36"/>
  <c r="J83" i="36"/>
  <c r="K82" i="36"/>
  <c r="J82" i="36"/>
  <c r="K79" i="36"/>
  <c r="J79" i="36"/>
  <c r="K78" i="36"/>
  <c r="J78" i="36"/>
  <c r="K77" i="36"/>
  <c r="J77" i="36"/>
  <c r="K76" i="36"/>
  <c r="J76" i="36"/>
  <c r="K75" i="36"/>
  <c r="J75" i="36"/>
  <c r="K74" i="36"/>
  <c r="J74" i="36"/>
  <c r="K73" i="36"/>
  <c r="J73" i="36"/>
  <c r="K70" i="36"/>
  <c r="J70" i="36"/>
  <c r="K69" i="36"/>
  <c r="J69" i="36"/>
  <c r="K68" i="36"/>
  <c r="J68" i="36"/>
  <c r="K67" i="36"/>
  <c r="J67" i="36"/>
  <c r="K66" i="36"/>
  <c r="J66" i="36"/>
  <c r="K65" i="36"/>
  <c r="J65" i="36"/>
  <c r="K64" i="36"/>
  <c r="J64" i="36"/>
  <c r="M53" i="51"/>
  <c r="M54" i="51"/>
  <c r="M55" i="51"/>
  <c r="M56" i="51"/>
  <c r="M57" i="51"/>
  <c r="M58" i="51"/>
  <c r="M52" i="51"/>
  <c r="N46" i="51"/>
  <c r="N47" i="51"/>
  <c r="N48" i="51"/>
  <c r="N45" i="51"/>
  <c r="M46" i="51"/>
  <c r="M47" i="51"/>
  <c r="M48" i="51"/>
  <c r="M45" i="51"/>
  <c r="I73" i="23" l="1"/>
  <c r="I79" i="23"/>
  <c r="I77" i="23"/>
  <c r="I70" i="23"/>
  <c r="I69" i="23"/>
  <c r="I83" i="23"/>
  <c r="I72" i="23"/>
  <c r="I71" i="23"/>
  <c r="I96" i="23"/>
  <c r="I94" i="23"/>
  <c r="I92" i="23"/>
  <c r="I90" i="23"/>
  <c r="I88" i="23"/>
  <c r="I86" i="23"/>
  <c r="I84" i="23"/>
  <c r="I82" i="23"/>
  <c r="I80" i="23"/>
  <c r="I78" i="23"/>
  <c r="I76" i="23"/>
  <c r="I100" i="23"/>
  <c r="I99" i="23"/>
  <c r="I98" i="23"/>
  <c r="I97" i="23"/>
  <c r="I95" i="23"/>
  <c r="I93" i="23"/>
  <c r="I91" i="23"/>
  <c r="A106" i="30"/>
  <c r="A107" i="30" s="1"/>
  <c r="I4" i="51"/>
  <c r="I5" i="51"/>
  <c r="I6" i="51"/>
  <c r="I7" i="51"/>
  <c r="L6" i="33" s="1"/>
  <c r="I8" i="51"/>
  <c r="I9" i="51"/>
  <c r="I10" i="51"/>
  <c r="I11" i="51"/>
  <c r="I12" i="51"/>
  <c r="I13" i="51"/>
  <c r="I14" i="51"/>
  <c r="I15" i="51"/>
  <c r="I16" i="51"/>
  <c r="I17" i="51"/>
  <c r="P6" i="33" s="1"/>
  <c r="I18" i="51"/>
  <c r="T6" i="33" s="1"/>
  <c r="I19" i="51"/>
  <c r="I20" i="51"/>
  <c r="I21" i="51"/>
  <c r="I22" i="51"/>
  <c r="I23" i="51"/>
  <c r="I24" i="51"/>
  <c r="I25" i="51"/>
  <c r="I26" i="51"/>
  <c r="I27" i="51"/>
  <c r="I28" i="51"/>
  <c r="I29" i="51"/>
  <c r="I30" i="51"/>
  <c r="I31" i="51"/>
  <c r="I32" i="51"/>
  <c r="I33" i="51"/>
  <c r="I34" i="51"/>
  <c r="I35" i="51"/>
  <c r="I36" i="51"/>
  <c r="I3" i="51"/>
  <c r="J4" i="51"/>
  <c r="J5" i="51"/>
  <c r="J6" i="51"/>
  <c r="J7" i="51"/>
  <c r="J8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21" i="51"/>
  <c r="J22" i="51"/>
  <c r="J23" i="51"/>
  <c r="J24" i="51"/>
  <c r="J25" i="51"/>
  <c r="J26" i="51"/>
  <c r="J27" i="51"/>
  <c r="J28" i="51"/>
  <c r="J29" i="51"/>
  <c r="J30" i="51"/>
  <c r="J31" i="51"/>
  <c r="J32" i="51"/>
  <c r="J33" i="51"/>
  <c r="J34" i="51"/>
  <c r="J35" i="51"/>
  <c r="J36" i="51"/>
  <c r="J3" i="51"/>
  <c r="K107" i="31" l="1"/>
  <c r="J107" i="31"/>
  <c r="I107" i="31"/>
  <c r="K106" i="31"/>
  <c r="J106" i="31"/>
  <c r="I106" i="31" s="1"/>
  <c r="K105" i="31"/>
  <c r="J105" i="31"/>
  <c r="I105" i="31" s="1"/>
  <c r="K104" i="31"/>
  <c r="J104" i="31"/>
  <c r="I104" i="31" s="1"/>
  <c r="K103" i="31"/>
  <c r="J103" i="31"/>
  <c r="K102" i="31"/>
  <c r="J102" i="31"/>
  <c r="K101" i="31"/>
  <c r="J101" i="31"/>
  <c r="K100" i="31"/>
  <c r="J100" i="31"/>
  <c r="K99" i="31"/>
  <c r="J99" i="31"/>
  <c r="K96" i="31"/>
  <c r="J96" i="31"/>
  <c r="K95" i="31"/>
  <c r="J95" i="31"/>
  <c r="K94" i="31"/>
  <c r="J94" i="31"/>
  <c r="K93" i="31"/>
  <c r="J93" i="31"/>
  <c r="K92" i="31"/>
  <c r="J92" i="31"/>
  <c r="K91" i="31"/>
  <c r="J91" i="31"/>
  <c r="K88" i="31"/>
  <c r="J88" i="31"/>
  <c r="K87" i="31"/>
  <c r="J87" i="31"/>
  <c r="K86" i="31"/>
  <c r="J86" i="31"/>
  <c r="K85" i="31"/>
  <c r="J85" i="31"/>
  <c r="K84" i="31"/>
  <c r="J84" i="31"/>
  <c r="K83" i="31"/>
  <c r="J83" i="31"/>
  <c r="K82" i="31"/>
  <c r="J82" i="31"/>
  <c r="K79" i="31"/>
  <c r="J79" i="31"/>
  <c r="K78" i="31"/>
  <c r="J78" i="31"/>
  <c r="K77" i="31"/>
  <c r="J77" i="31"/>
  <c r="K76" i="31"/>
  <c r="J76" i="31"/>
  <c r="K75" i="31"/>
  <c r="J75" i="31"/>
  <c r="K74" i="31"/>
  <c r="J74" i="31"/>
  <c r="K73" i="31"/>
  <c r="J73" i="31"/>
  <c r="K70" i="31"/>
  <c r="J70" i="31"/>
  <c r="K69" i="31"/>
  <c r="J69" i="31"/>
  <c r="K68" i="31"/>
  <c r="J68" i="31"/>
  <c r="K67" i="31"/>
  <c r="J67" i="31"/>
  <c r="K66" i="31"/>
  <c r="J66" i="31"/>
  <c r="K65" i="31"/>
  <c r="J65" i="31"/>
  <c r="K64" i="31"/>
  <c r="J64" i="31"/>
  <c r="K53" i="31"/>
  <c r="J53" i="31"/>
  <c r="K52" i="31"/>
  <c r="J52" i="31"/>
  <c r="K51" i="31"/>
  <c r="J51" i="31"/>
  <c r="K50" i="31"/>
  <c r="J50" i="31"/>
  <c r="K49" i="31"/>
  <c r="J49" i="31"/>
  <c r="K48" i="31"/>
  <c r="J48" i="31"/>
  <c r="K47" i="31"/>
  <c r="J47" i="31"/>
  <c r="K46" i="31"/>
  <c r="J46" i="31"/>
  <c r="K45" i="31"/>
  <c r="J45" i="31"/>
  <c r="K42" i="31"/>
  <c r="J42" i="31"/>
  <c r="K41" i="31"/>
  <c r="J41" i="31"/>
  <c r="K40" i="31"/>
  <c r="J40" i="31"/>
  <c r="K39" i="31"/>
  <c r="J39" i="31"/>
  <c r="K38" i="31"/>
  <c r="J38" i="31"/>
  <c r="K37" i="31"/>
  <c r="J37" i="31"/>
  <c r="K34" i="31"/>
  <c r="J34" i="31"/>
  <c r="K33" i="31"/>
  <c r="J33" i="31"/>
  <c r="K32" i="31"/>
  <c r="J32" i="31"/>
  <c r="K31" i="31"/>
  <c r="J31" i="31"/>
  <c r="K30" i="31"/>
  <c r="J30" i="31"/>
  <c r="K29" i="31"/>
  <c r="J29" i="31"/>
  <c r="K28" i="31"/>
  <c r="J28" i="31"/>
  <c r="K25" i="31"/>
  <c r="J25" i="31"/>
  <c r="K24" i="31"/>
  <c r="J24" i="31"/>
  <c r="K23" i="31"/>
  <c r="J23" i="31"/>
  <c r="K22" i="31"/>
  <c r="J22" i="31"/>
  <c r="K21" i="31"/>
  <c r="J21" i="31"/>
  <c r="K20" i="31"/>
  <c r="J20" i="31"/>
  <c r="K19" i="31"/>
  <c r="J19" i="31"/>
  <c r="K16" i="31"/>
  <c r="J16" i="31"/>
  <c r="K15" i="31"/>
  <c r="J15" i="31"/>
  <c r="K14" i="31"/>
  <c r="J14" i="31"/>
  <c r="K13" i="31"/>
  <c r="J13" i="31"/>
  <c r="K12" i="31"/>
  <c r="J12" i="31"/>
  <c r="K11" i="31"/>
  <c r="J11" i="31"/>
  <c r="K10" i="31"/>
  <c r="J10" i="31"/>
  <c r="K107" i="37"/>
  <c r="J107" i="37"/>
  <c r="K106" i="37"/>
  <c r="J106" i="37"/>
  <c r="K105" i="37"/>
  <c r="J105" i="37"/>
  <c r="K104" i="37"/>
  <c r="J104" i="37"/>
  <c r="K103" i="37"/>
  <c r="J103" i="37"/>
  <c r="K102" i="37"/>
  <c r="J102" i="37"/>
  <c r="K101" i="37"/>
  <c r="J101" i="37"/>
  <c r="K100" i="37"/>
  <c r="J100" i="37"/>
  <c r="K99" i="37"/>
  <c r="J99" i="37"/>
  <c r="K96" i="37"/>
  <c r="J96" i="37"/>
  <c r="K95" i="37"/>
  <c r="J95" i="37"/>
  <c r="K94" i="37"/>
  <c r="J94" i="37"/>
  <c r="K93" i="37"/>
  <c r="J93" i="37"/>
  <c r="K92" i="37"/>
  <c r="J92" i="37"/>
  <c r="K91" i="37"/>
  <c r="J91" i="37"/>
  <c r="K88" i="37"/>
  <c r="J88" i="37"/>
  <c r="K87" i="37"/>
  <c r="J87" i="37"/>
  <c r="K86" i="37"/>
  <c r="J86" i="37"/>
  <c r="K85" i="37"/>
  <c r="J85" i="37"/>
  <c r="K84" i="37"/>
  <c r="J84" i="37"/>
  <c r="K83" i="37"/>
  <c r="J83" i="37"/>
  <c r="K82" i="37"/>
  <c r="J82" i="37"/>
  <c r="K79" i="37"/>
  <c r="J79" i="37"/>
  <c r="K78" i="37"/>
  <c r="J78" i="37"/>
  <c r="K77" i="37"/>
  <c r="J77" i="37"/>
  <c r="K76" i="37"/>
  <c r="J76" i="37"/>
  <c r="K75" i="37"/>
  <c r="J75" i="37"/>
  <c r="K74" i="37"/>
  <c r="J74" i="37"/>
  <c r="K73" i="37"/>
  <c r="J73" i="37"/>
  <c r="K70" i="37"/>
  <c r="J70" i="37"/>
  <c r="K69" i="37"/>
  <c r="J69" i="37"/>
  <c r="K68" i="37"/>
  <c r="J68" i="37"/>
  <c r="K67" i="37"/>
  <c r="J67" i="37"/>
  <c r="K66" i="37"/>
  <c r="J66" i="37"/>
  <c r="K65" i="37"/>
  <c r="J65" i="37"/>
  <c r="K64" i="37"/>
  <c r="J64" i="37"/>
  <c r="K53" i="37"/>
  <c r="J53" i="37"/>
  <c r="I53" i="37" s="1"/>
  <c r="K52" i="37"/>
  <c r="J52" i="37"/>
  <c r="K51" i="37"/>
  <c r="J51" i="37"/>
  <c r="K50" i="37"/>
  <c r="J50" i="37"/>
  <c r="K49" i="37"/>
  <c r="J49" i="37"/>
  <c r="K48" i="37"/>
  <c r="J48" i="37"/>
  <c r="K47" i="37"/>
  <c r="J47" i="37"/>
  <c r="K46" i="37"/>
  <c r="J46" i="37"/>
  <c r="K45" i="37"/>
  <c r="J45" i="37"/>
  <c r="K42" i="37"/>
  <c r="J42" i="37"/>
  <c r="K41" i="37"/>
  <c r="J41" i="37"/>
  <c r="K40" i="37"/>
  <c r="J40" i="37"/>
  <c r="K39" i="37"/>
  <c r="J39" i="37"/>
  <c r="K38" i="37"/>
  <c r="J38" i="37"/>
  <c r="K37" i="37"/>
  <c r="J37" i="37"/>
  <c r="K34" i="37"/>
  <c r="J34" i="37"/>
  <c r="K33" i="37"/>
  <c r="J33" i="37"/>
  <c r="K32" i="37"/>
  <c r="J32" i="37"/>
  <c r="K31" i="37"/>
  <c r="J31" i="37"/>
  <c r="K30" i="37"/>
  <c r="J30" i="37"/>
  <c r="K29" i="37"/>
  <c r="J29" i="37"/>
  <c r="K28" i="37"/>
  <c r="J28" i="37"/>
  <c r="K25" i="37"/>
  <c r="J25" i="37"/>
  <c r="K24" i="37"/>
  <c r="J24" i="37"/>
  <c r="K23" i="37"/>
  <c r="J23" i="37"/>
  <c r="K22" i="37"/>
  <c r="J22" i="37"/>
  <c r="K21" i="37"/>
  <c r="J21" i="37"/>
  <c r="K20" i="37"/>
  <c r="J20" i="37"/>
  <c r="K19" i="37"/>
  <c r="J19" i="37"/>
  <c r="K16" i="37"/>
  <c r="J16" i="37"/>
  <c r="K15" i="37"/>
  <c r="J15" i="37"/>
  <c r="K14" i="37"/>
  <c r="J14" i="37"/>
  <c r="K13" i="37"/>
  <c r="J13" i="37"/>
  <c r="K12" i="37"/>
  <c r="J12" i="37"/>
  <c r="K11" i="37"/>
  <c r="J11" i="37"/>
  <c r="K10" i="37"/>
  <c r="J10" i="37"/>
  <c r="I10" i="37" s="1"/>
  <c r="K107" i="30"/>
  <c r="J107" i="30"/>
  <c r="I107" i="30"/>
  <c r="K106" i="30"/>
  <c r="J106" i="30"/>
  <c r="I106" i="30" s="1"/>
  <c r="K105" i="30"/>
  <c r="J105" i="30"/>
  <c r="K104" i="30"/>
  <c r="J104" i="30"/>
  <c r="K103" i="30"/>
  <c r="J103" i="30"/>
  <c r="K102" i="30"/>
  <c r="J102" i="30"/>
  <c r="K101" i="30"/>
  <c r="J101" i="30"/>
  <c r="K100" i="30"/>
  <c r="J100" i="30"/>
  <c r="K99" i="30"/>
  <c r="J99" i="30"/>
  <c r="K96" i="30"/>
  <c r="J96" i="30"/>
  <c r="K95" i="30"/>
  <c r="J95" i="30"/>
  <c r="K94" i="30"/>
  <c r="J94" i="30"/>
  <c r="K93" i="30"/>
  <c r="J93" i="30"/>
  <c r="K92" i="30"/>
  <c r="J92" i="30"/>
  <c r="K91" i="30"/>
  <c r="J91" i="30"/>
  <c r="K88" i="30"/>
  <c r="J88" i="30"/>
  <c r="K87" i="30"/>
  <c r="J87" i="30"/>
  <c r="K86" i="30"/>
  <c r="J86" i="30"/>
  <c r="K85" i="30"/>
  <c r="J85" i="30"/>
  <c r="K84" i="30"/>
  <c r="J84" i="30"/>
  <c r="K83" i="30"/>
  <c r="J83" i="30"/>
  <c r="K82" i="30"/>
  <c r="J82" i="30"/>
  <c r="K79" i="30"/>
  <c r="J79" i="30"/>
  <c r="K78" i="30"/>
  <c r="J78" i="30"/>
  <c r="K77" i="30"/>
  <c r="J77" i="30"/>
  <c r="K76" i="30"/>
  <c r="J76" i="30"/>
  <c r="K75" i="30"/>
  <c r="J75" i="30"/>
  <c r="K74" i="30"/>
  <c r="J74" i="30"/>
  <c r="K73" i="30"/>
  <c r="J73" i="30"/>
  <c r="K70" i="30"/>
  <c r="J70" i="30"/>
  <c r="K69" i="30"/>
  <c r="J69" i="30"/>
  <c r="K68" i="30"/>
  <c r="J68" i="30"/>
  <c r="K67" i="30"/>
  <c r="J67" i="30"/>
  <c r="K66" i="30"/>
  <c r="J66" i="30"/>
  <c r="K65" i="30"/>
  <c r="J65" i="30"/>
  <c r="K64" i="30"/>
  <c r="J64" i="30"/>
  <c r="I64" i="30"/>
  <c r="K53" i="30"/>
  <c r="J53" i="30"/>
  <c r="I53" i="30" s="1"/>
  <c r="K52" i="30"/>
  <c r="J52" i="30"/>
  <c r="I52" i="30" s="1"/>
  <c r="K51" i="30"/>
  <c r="J51" i="30"/>
  <c r="K50" i="30"/>
  <c r="J50" i="30"/>
  <c r="K49" i="30"/>
  <c r="J49" i="30"/>
  <c r="K48" i="30"/>
  <c r="J48" i="30"/>
  <c r="K47" i="30"/>
  <c r="J47" i="30"/>
  <c r="K46" i="30"/>
  <c r="J46" i="30"/>
  <c r="K45" i="30"/>
  <c r="J45" i="30"/>
  <c r="K42" i="30"/>
  <c r="J42" i="30"/>
  <c r="K41" i="30"/>
  <c r="J41" i="30"/>
  <c r="K40" i="30"/>
  <c r="J40" i="30"/>
  <c r="K39" i="30"/>
  <c r="J39" i="30"/>
  <c r="K38" i="30"/>
  <c r="J38" i="30"/>
  <c r="K37" i="30"/>
  <c r="J37" i="30"/>
  <c r="K34" i="30"/>
  <c r="J34" i="30"/>
  <c r="K33" i="30"/>
  <c r="J33" i="30"/>
  <c r="K32" i="30"/>
  <c r="J32" i="30"/>
  <c r="K31" i="30"/>
  <c r="J31" i="30"/>
  <c r="K30" i="30"/>
  <c r="J30" i="30"/>
  <c r="K29" i="30"/>
  <c r="J29" i="30"/>
  <c r="K28" i="30"/>
  <c r="J28" i="30"/>
  <c r="K25" i="30"/>
  <c r="J25" i="30"/>
  <c r="K24" i="30"/>
  <c r="J24" i="30"/>
  <c r="K23" i="30"/>
  <c r="J23" i="30"/>
  <c r="K22" i="30"/>
  <c r="J22" i="30"/>
  <c r="K21" i="30"/>
  <c r="J21" i="30"/>
  <c r="K20" i="30"/>
  <c r="J20" i="30"/>
  <c r="K19" i="30"/>
  <c r="J19" i="30"/>
  <c r="K16" i="30"/>
  <c r="J16" i="30"/>
  <c r="K15" i="30"/>
  <c r="J15" i="30"/>
  <c r="K14" i="30"/>
  <c r="J14" i="30"/>
  <c r="K13" i="30"/>
  <c r="J13" i="30"/>
  <c r="K12" i="30"/>
  <c r="J12" i="30"/>
  <c r="K11" i="30"/>
  <c r="J11" i="30"/>
  <c r="K10" i="30"/>
  <c r="J10" i="30"/>
  <c r="I10" i="30"/>
  <c r="I107" i="36"/>
  <c r="I106" i="36"/>
  <c r="I65" i="36"/>
  <c r="K53" i="36"/>
  <c r="J53" i="36"/>
  <c r="I53" i="36"/>
  <c r="K52" i="36"/>
  <c r="J52" i="36"/>
  <c r="K51" i="36"/>
  <c r="J51" i="36"/>
  <c r="K50" i="36"/>
  <c r="J50" i="36"/>
  <c r="K49" i="36"/>
  <c r="J49" i="36"/>
  <c r="K48" i="36"/>
  <c r="J48" i="36"/>
  <c r="K47" i="36"/>
  <c r="J47" i="36"/>
  <c r="K46" i="36"/>
  <c r="J46" i="36"/>
  <c r="K45" i="36"/>
  <c r="J45" i="36"/>
  <c r="K42" i="36"/>
  <c r="J42" i="36"/>
  <c r="K41" i="36"/>
  <c r="J41" i="36"/>
  <c r="K40" i="36"/>
  <c r="J40" i="36"/>
  <c r="K39" i="36"/>
  <c r="J39" i="36"/>
  <c r="K38" i="36"/>
  <c r="J38" i="36"/>
  <c r="K37" i="36"/>
  <c r="J37" i="36"/>
  <c r="K34" i="36"/>
  <c r="J34" i="36"/>
  <c r="K33" i="36"/>
  <c r="J33" i="36"/>
  <c r="K32" i="36"/>
  <c r="J32" i="36"/>
  <c r="K31" i="36"/>
  <c r="J31" i="36"/>
  <c r="K30" i="36"/>
  <c r="J30" i="36"/>
  <c r="K29" i="36"/>
  <c r="J29" i="36"/>
  <c r="K28" i="36"/>
  <c r="J28" i="36"/>
  <c r="K25" i="36"/>
  <c r="J25" i="36"/>
  <c r="K24" i="36"/>
  <c r="J24" i="36"/>
  <c r="K23" i="36"/>
  <c r="J23" i="36"/>
  <c r="K22" i="36"/>
  <c r="J22" i="36"/>
  <c r="K21" i="36"/>
  <c r="J21" i="36"/>
  <c r="K20" i="36"/>
  <c r="J20" i="36"/>
  <c r="K19" i="36"/>
  <c r="J19" i="36"/>
  <c r="K16" i="36"/>
  <c r="J16" i="36"/>
  <c r="K15" i="36"/>
  <c r="J15" i="36"/>
  <c r="K14" i="36"/>
  <c r="J14" i="36"/>
  <c r="K13" i="36"/>
  <c r="J13" i="36"/>
  <c r="I13" i="36"/>
  <c r="K12" i="36"/>
  <c r="J12" i="36"/>
  <c r="I12" i="36" s="1"/>
  <c r="K11" i="36"/>
  <c r="J11" i="36"/>
  <c r="I11" i="36" s="1"/>
  <c r="K10" i="36"/>
  <c r="J10" i="36"/>
  <c r="K107" i="29"/>
  <c r="J107" i="29"/>
  <c r="I107" i="29"/>
  <c r="K106" i="29"/>
  <c r="J106" i="29"/>
  <c r="I106" i="29" s="1"/>
  <c r="K105" i="29"/>
  <c r="J105" i="29"/>
  <c r="I105" i="29" s="1"/>
  <c r="K104" i="29"/>
  <c r="J104" i="29"/>
  <c r="K103" i="29"/>
  <c r="J103" i="29"/>
  <c r="I103" i="29" s="1"/>
  <c r="K102" i="29"/>
  <c r="J102" i="29"/>
  <c r="K101" i="29"/>
  <c r="J101" i="29"/>
  <c r="K100" i="29"/>
  <c r="J100" i="29"/>
  <c r="K99" i="29"/>
  <c r="J99" i="29"/>
  <c r="I99" i="29"/>
  <c r="I98" i="29"/>
  <c r="I97" i="29"/>
  <c r="K96" i="29"/>
  <c r="J96" i="29"/>
  <c r="I96" i="29" s="1"/>
  <c r="K95" i="29"/>
  <c r="J95" i="29"/>
  <c r="I95" i="29" s="1"/>
  <c r="K94" i="29"/>
  <c r="J94" i="29"/>
  <c r="K93" i="29"/>
  <c r="J93" i="29"/>
  <c r="I93" i="29" s="1"/>
  <c r="K92" i="29"/>
  <c r="J92" i="29"/>
  <c r="K91" i="29"/>
  <c r="J91" i="29"/>
  <c r="I90" i="29"/>
  <c r="I89" i="29"/>
  <c r="K88" i="29"/>
  <c r="J88" i="29"/>
  <c r="K87" i="29"/>
  <c r="J87" i="29"/>
  <c r="I87" i="29"/>
  <c r="K86" i="29"/>
  <c r="J86" i="29"/>
  <c r="I86" i="29" s="1"/>
  <c r="K85" i="29"/>
  <c r="J85" i="29"/>
  <c r="I85" i="29" s="1"/>
  <c r="K84" i="29"/>
  <c r="J84" i="29"/>
  <c r="K83" i="29"/>
  <c r="J83" i="29"/>
  <c r="I83" i="29" s="1"/>
  <c r="K82" i="29"/>
  <c r="J82" i="29"/>
  <c r="I81" i="29"/>
  <c r="I80" i="29"/>
  <c r="K79" i="29"/>
  <c r="J79" i="29"/>
  <c r="K78" i="29"/>
  <c r="J78" i="29"/>
  <c r="K77" i="29"/>
  <c r="J77" i="29"/>
  <c r="I77" i="29"/>
  <c r="K76" i="29"/>
  <c r="J76" i="29"/>
  <c r="I76" i="29" s="1"/>
  <c r="K75" i="29"/>
  <c r="J75" i="29"/>
  <c r="I75" i="29" s="1"/>
  <c r="K74" i="29"/>
  <c r="J74" i="29"/>
  <c r="K73" i="29"/>
  <c r="J73" i="29"/>
  <c r="I73" i="29" s="1"/>
  <c r="I72" i="29"/>
  <c r="I71" i="29"/>
  <c r="K70" i="29"/>
  <c r="J70" i="29"/>
  <c r="K69" i="29"/>
  <c r="J69" i="29"/>
  <c r="K68" i="29"/>
  <c r="J68" i="29"/>
  <c r="K67" i="29"/>
  <c r="J67" i="29"/>
  <c r="I67" i="29"/>
  <c r="K66" i="29"/>
  <c r="J66" i="29"/>
  <c r="I66" i="29" s="1"/>
  <c r="K65" i="29"/>
  <c r="J65" i="29"/>
  <c r="I65" i="29" s="1"/>
  <c r="K64" i="29"/>
  <c r="J64" i="29"/>
  <c r="K53" i="29"/>
  <c r="J53" i="29"/>
  <c r="K52" i="29"/>
  <c r="J52" i="29"/>
  <c r="K51" i="29"/>
  <c r="J51" i="29"/>
  <c r="K50" i="29"/>
  <c r="J50" i="29"/>
  <c r="K49" i="29"/>
  <c r="J49" i="29"/>
  <c r="K48" i="29"/>
  <c r="J48" i="29"/>
  <c r="K47" i="29"/>
  <c r="J47" i="29"/>
  <c r="K46" i="29"/>
  <c r="J46" i="29"/>
  <c r="K45" i="29"/>
  <c r="J45" i="29"/>
  <c r="K42" i="29"/>
  <c r="J42" i="29"/>
  <c r="K41" i="29"/>
  <c r="J41" i="29"/>
  <c r="K40" i="29"/>
  <c r="J40" i="29"/>
  <c r="K39" i="29"/>
  <c r="J39" i="29"/>
  <c r="K38" i="29"/>
  <c r="J38" i="29"/>
  <c r="K37" i="29"/>
  <c r="J37" i="29"/>
  <c r="K34" i="29"/>
  <c r="J34" i="29"/>
  <c r="K33" i="29"/>
  <c r="J33" i="29"/>
  <c r="K32" i="29"/>
  <c r="J32" i="29"/>
  <c r="K31" i="29"/>
  <c r="J31" i="29"/>
  <c r="K30" i="29"/>
  <c r="J30" i="29"/>
  <c r="K29" i="29"/>
  <c r="J29" i="29"/>
  <c r="K28" i="29"/>
  <c r="J28" i="29"/>
  <c r="K25" i="29"/>
  <c r="J25" i="29"/>
  <c r="K24" i="29"/>
  <c r="J24" i="29"/>
  <c r="K23" i="29"/>
  <c r="J23" i="29"/>
  <c r="K22" i="29"/>
  <c r="J22" i="29"/>
  <c r="K21" i="29"/>
  <c r="J21" i="29"/>
  <c r="K20" i="29"/>
  <c r="J20" i="29"/>
  <c r="K19" i="29"/>
  <c r="J19" i="29"/>
  <c r="K16" i="29"/>
  <c r="J16" i="29"/>
  <c r="K15" i="29"/>
  <c r="J15" i="29"/>
  <c r="K14" i="29"/>
  <c r="J14" i="29"/>
  <c r="K13" i="29"/>
  <c r="J13" i="29"/>
  <c r="K12" i="29"/>
  <c r="J12" i="29"/>
  <c r="K11" i="29"/>
  <c r="J11" i="29"/>
  <c r="K10" i="29"/>
  <c r="J10" i="29"/>
  <c r="K107" i="34"/>
  <c r="J107" i="34"/>
  <c r="K106" i="34"/>
  <c r="J106" i="34"/>
  <c r="K105" i="34"/>
  <c r="J105" i="34"/>
  <c r="K104" i="34"/>
  <c r="J104" i="34"/>
  <c r="K103" i="34"/>
  <c r="J103" i="34"/>
  <c r="K102" i="34"/>
  <c r="J102" i="34"/>
  <c r="K101" i="34"/>
  <c r="J101" i="34"/>
  <c r="K100" i="34"/>
  <c r="J100" i="34"/>
  <c r="K99" i="34"/>
  <c r="J99" i="34"/>
  <c r="K96" i="34"/>
  <c r="J96" i="34"/>
  <c r="K95" i="34"/>
  <c r="J95" i="34"/>
  <c r="K94" i="34"/>
  <c r="J94" i="34"/>
  <c r="K93" i="34"/>
  <c r="J93" i="34"/>
  <c r="K92" i="34"/>
  <c r="J92" i="34"/>
  <c r="K91" i="34"/>
  <c r="J91" i="34"/>
  <c r="K88" i="34"/>
  <c r="J88" i="34"/>
  <c r="K87" i="34"/>
  <c r="J87" i="34"/>
  <c r="K86" i="34"/>
  <c r="J86" i="34"/>
  <c r="K85" i="34"/>
  <c r="J85" i="34"/>
  <c r="K84" i="34"/>
  <c r="J84" i="34"/>
  <c r="K83" i="34"/>
  <c r="J83" i="34"/>
  <c r="K82" i="34"/>
  <c r="J82" i="34"/>
  <c r="K79" i="34"/>
  <c r="J79" i="34"/>
  <c r="K78" i="34"/>
  <c r="J78" i="34"/>
  <c r="K77" i="34"/>
  <c r="J77" i="34"/>
  <c r="K76" i="34"/>
  <c r="J76" i="34"/>
  <c r="K75" i="34"/>
  <c r="J75" i="34"/>
  <c r="K74" i="34"/>
  <c r="J74" i="34"/>
  <c r="K73" i="34"/>
  <c r="J73" i="34"/>
  <c r="K70" i="34"/>
  <c r="J70" i="34"/>
  <c r="K69" i="34"/>
  <c r="J69" i="34"/>
  <c r="K68" i="34"/>
  <c r="J68" i="34"/>
  <c r="K67" i="34"/>
  <c r="J67" i="34"/>
  <c r="K66" i="34"/>
  <c r="J66" i="34"/>
  <c r="K65" i="34"/>
  <c r="J65" i="34"/>
  <c r="K64" i="34"/>
  <c r="J64" i="34"/>
  <c r="K53" i="34"/>
  <c r="J53" i="34"/>
  <c r="K52" i="34"/>
  <c r="J52" i="34"/>
  <c r="K51" i="34"/>
  <c r="J51" i="34"/>
  <c r="K50" i="34"/>
  <c r="J50" i="34"/>
  <c r="K49" i="34"/>
  <c r="J49" i="34"/>
  <c r="K48" i="34"/>
  <c r="J48" i="34"/>
  <c r="K47" i="34"/>
  <c r="J47" i="34"/>
  <c r="K46" i="34"/>
  <c r="J46" i="34"/>
  <c r="K45" i="34"/>
  <c r="J45" i="34"/>
  <c r="K42" i="34"/>
  <c r="J42" i="34"/>
  <c r="K41" i="34"/>
  <c r="J41" i="34"/>
  <c r="K40" i="34"/>
  <c r="J40" i="34"/>
  <c r="K39" i="34"/>
  <c r="J39" i="34"/>
  <c r="K38" i="34"/>
  <c r="J38" i="34"/>
  <c r="K37" i="34"/>
  <c r="J37" i="34"/>
  <c r="K34" i="34"/>
  <c r="J34" i="34"/>
  <c r="K33" i="34"/>
  <c r="J33" i="34"/>
  <c r="K32" i="34"/>
  <c r="J32" i="34"/>
  <c r="K31" i="34"/>
  <c r="J31" i="34"/>
  <c r="K30" i="34"/>
  <c r="J30" i="34"/>
  <c r="K29" i="34"/>
  <c r="J29" i="34"/>
  <c r="K28" i="34"/>
  <c r="J28" i="34"/>
  <c r="K25" i="34"/>
  <c r="J25" i="34"/>
  <c r="K24" i="34"/>
  <c r="J24" i="34"/>
  <c r="K23" i="34"/>
  <c r="J23" i="34"/>
  <c r="K22" i="34"/>
  <c r="J22" i="34"/>
  <c r="K21" i="34"/>
  <c r="J21" i="34"/>
  <c r="K20" i="34"/>
  <c r="J20" i="34"/>
  <c r="K19" i="34"/>
  <c r="J19" i="34"/>
  <c r="K16" i="34"/>
  <c r="J16" i="34"/>
  <c r="K15" i="34"/>
  <c r="J15" i="34"/>
  <c r="K14" i="34"/>
  <c r="J14" i="34"/>
  <c r="K13" i="34"/>
  <c r="J13" i="34"/>
  <c r="K12" i="34"/>
  <c r="J12" i="34"/>
  <c r="K11" i="34"/>
  <c r="J11" i="34"/>
  <c r="K10" i="34"/>
  <c r="J10" i="34"/>
  <c r="I99" i="33"/>
  <c r="I98" i="33"/>
  <c r="I96" i="33"/>
  <c r="I95" i="33"/>
  <c r="I93" i="33"/>
  <c r="I92" i="33"/>
  <c r="I91" i="33"/>
  <c r="I90" i="33"/>
  <c r="I89" i="33"/>
  <c r="I87" i="33"/>
  <c r="I81" i="33"/>
  <c r="I80" i="33"/>
  <c r="I72" i="33"/>
  <c r="I71" i="33"/>
  <c r="I67" i="33"/>
  <c r="I44" i="33"/>
  <c r="I43" i="33"/>
  <c r="I36" i="33"/>
  <c r="I35" i="33"/>
  <c r="I33" i="33"/>
  <c r="I32" i="33"/>
  <c r="I31" i="33"/>
  <c r="I29" i="33"/>
  <c r="I27" i="33"/>
  <c r="I26" i="33"/>
  <c r="I23" i="33"/>
  <c r="I18" i="33"/>
  <c r="I17" i="33"/>
  <c r="K11" i="33"/>
  <c r="J11" i="33"/>
  <c r="K10" i="33"/>
  <c r="J10" i="33"/>
  <c r="I44" i="23"/>
  <c r="I43" i="23"/>
  <c r="I36" i="23"/>
  <c r="I35" i="23"/>
  <c r="I27" i="23"/>
  <c r="I26" i="23"/>
  <c r="I53" i="33" l="1"/>
  <c r="I65" i="33"/>
  <c r="I66" i="33"/>
  <c r="I107" i="33"/>
  <c r="I45" i="33"/>
  <c r="I49" i="33"/>
  <c r="I51" i="33"/>
  <c r="I52" i="33"/>
  <c r="I73" i="33"/>
  <c r="I75" i="33"/>
  <c r="I77" i="33"/>
  <c r="I79" i="33"/>
  <c r="I83" i="33"/>
  <c r="I85" i="33"/>
  <c r="I86" i="33"/>
  <c r="I103" i="33"/>
  <c r="I105" i="33"/>
  <c r="I106" i="33"/>
  <c r="I101" i="33"/>
  <c r="I102" i="33"/>
  <c r="I82" i="33"/>
  <c r="I76" i="33"/>
  <c r="I69" i="33"/>
  <c r="I70" i="33"/>
  <c r="I10" i="33"/>
  <c r="I12" i="33"/>
  <c r="I13" i="33"/>
  <c r="I69" i="29"/>
  <c r="I70" i="29"/>
  <c r="I79" i="29"/>
  <c r="I82" i="29"/>
  <c r="I91" i="29"/>
  <c r="I92" i="29"/>
  <c r="I101" i="29"/>
  <c r="I102" i="29"/>
  <c r="I64" i="29"/>
  <c r="I68" i="29"/>
  <c r="I74" i="29"/>
  <c r="I78" i="29"/>
  <c r="I84" i="29"/>
  <c r="I88" i="29"/>
  <c r="I94" i="29"/>
  <c r="I100" i="29"/>
  <c r="I104" i="29"/>
  <c r="I10" i="36"/>
  <c r="I14" i="36"/>
  <c r="I64" i="36"/>
  <c r="I11" i="30"/>
  <c r="I51" i="30"/>
  <c r="I65" i="30"/>
  <c r="I105" i="30"/>
  <c r="I10" i="31"/>
  <c r="I11" i="31"/>
  <c r="I53" i="31"/>
  <c r="I64" i="31"/>
  <c r="I65" i="31"/>
  <c r="I19" i="33"/>
  <c r="I21" i="33"/>
  <c r="I22" i="33"/>
  <c r="I39" i="33"/>
  <c r="I41" i="33"/>
  <c r="I42" i="33"/>
  <c r="I64" i="33"/>
  <c r="I68" i="33"/>
  <c r="I74" i="33"/>
  <c r="I78" i="33"/>
  <c r="I84" i="33"/>
  <c r="I88" i="33"/>
  <c r="I94" i="33"/>
  <c r="I100" i="33"/>
  <c r="I104" i="33"/>
  <c r="I15" i="33"/>
  <c r="I16" i="33"/>
  <c r="I25" i="33"/>
  <c r="I28" i="33"/>
  <c r="I37" i="33"/>
  <c r="I38" i="33"/>
  <c r="I47" i="33"/>
  <c r="I48" i="33"/>
  <c r="I11" i="33"/>
  <c r="I14" i="33"/>
  <c r="I20" i="33"/>
  <c r="I24" i="33"/>
  <c r="I30" i="33"/>
  <c r="I34" i="33"/>
  <c r="I40" i="33"/>
  <c r="I46" i="33"/>
  <c r="I50" i="33"/>
  <c r="I17" i="23" l="1"/>
  <c r="I18" i="23"/>
  <c r="K107" i="23" l="1"/>
  <c r="J107" i="23"/>
  <c r="K106" i="23"/>
  <c r="J106" i="23"/>
  <c r="K105" i="23"/>
  <c r="J105" i="23"/>
  <c r="I105" i="23" s="1"/>
  <c r="K104" i="23"/>
  <c r="J104" i="23"/>
  <c r="I104" i="23" s="1"/>
  <c r="K103" i="23"/>
  <c r="J103" i="23"/>
  <c r="I103" i="23" s="1"/>
  <c r="K102" i="23"/>
  <c r="J102" i="23"/>
  <c r="I102" i="23" s="1"/>
  <c r="K101" i="23"/>
  <c r="J101" i="23"/>
  <c r="I101" i="23" s="1"/>
  <c r="K68" i="23"/>
  <c r="J68" i="23"/>
  <c r="K67" i="23"/>
  <c r="J67" i="23"/>
  <c r="K66" i="23"/>
  <c r="J66" i="23"/>
  <c r="I66" i="23" s="1"/>
  <c r="K65" i="23"/>
  <c r="J65" i="23"/>
  <c r="I65" i="23" s="1"/>
  <c r="K64" i="23"/>
  <c r="J64" i="23"/>
  <c r="I64" i="23" s="1"/>
  <c r="B65" i="23"/>
  <c r="D65" i="23"/>
  <c r="B66" i="23"/>
  <c r="D66" i="23"/>
  <c r="B67" i="23"/>
  <c r="D67" i="23"/>
  <c r="B68" i="23"/>
  <c r="D68" i="23"/>
  <c r="B69" i="23"/>
  <c r="D69" i="23"/>
  <c r="B82" i="23"/>
  <c r="B83" i="23" s="1"/>
  <c r="B84" i="23" s="1"/>
  <c r="B85" i="23" s="1"/>
  <c r="B86" i="23" s="1"/>
  <c r="B87" i="23" s="1"/>
  <c r="B88" i="23" s="1"/>
  <c r="B89" i="23" s="1"/>
  <c r="B90" i="23" s="1"/>
  <c r="B91" i="23" s="1"/>
  <c r="B92" i="23" s="1"/>
  <c r="B93" i="23" s="1"/>
  <c r="B94" i="23" s="1"/>
  <c r="B95" i="23" s="1"/>
  <c r="B96" i="23" s="1"/>
  <c r="B97" i="23" s="1"/>
  <c r="B98" i="23" s="1"/>
  <c r="B99" i="23" s="1"/>
  <c r="B100" i="23" s="1"/>
  <c r="B101" i="23" s="1"/>
  <c r="B102" i="23" s="1"/>
  <c r="B103" i="23" s="1"/>
  <c r="B104" i="23" s="1"/>
  <c r="B105" i="23" s="1"/>
  <c r="B106" i="23" s="1"/>
  <c r="B107" i="23" s="1"/>
  <c r="I68" i="23" l="1"/>
  <c r="I106" i="23"/>
  <c r="I107" i="23"/>
  <c r="I67" i="23"/>
  <c r="J53" i="23" l="1"/>
  <c r="K53" i="23"/>
  <c r="I45" i="23"/>
  <c r="I37" i="23"/>
  <c r="I28" i="23"/>
  <c r="I19" i="23"/>
  <c r="J11" i="23"/>
  <c r="K11" i="23"/>
  <c r="J12" i="23"/>
  <c r="K12" i="23"/>
  <c r="K10" i="23"/>
  <c r="J10" i="23"/>
  <c r="I10" i="23" l="1"/>
  <c r="I53" i="23"/>
  <c r="I52" i="23"/>
  <c r="I51" i="23"/>
  <c r="I50" i="23"/>
  <c r="I49" i="23"/>
  <c r="I20" i="23"/>
  <c r="I21" i="23"/>
  <c r="I22" i="23"/>
  <c r="I23" i="23"/>
  <c r="I24" i="23"/>
  <c r="I25" i="23"/>
  <c r="I29" i="23"/>
  <c r="I30" i="23"/>
  <c r="I31" i="23"/>
  <c r="I32" i="23"/>
  <c r="I33" i="23"/>
  <c r="I34" i="23"/>
  <c r="I38" i="23"/>
  <c r="I39" i="23"/>
  <c r="I40" i="23"/>
  <c r="I41" i="23"/>
  <c r="I42" i="23"/>
  <c r="I46" i="23"/>
  <c r="I47" i="23"/>
  <c r="I48" i="23"/>
  <c r="I16" i="23"/>
  <c r="I15" i="23"/>
  <c r="I14" i="23"/>
  <c r="I13" i="23"/>
  <c r="I12" i="23"/>
  <c r="I11" i="23"/>
  <c r="A66" i="31" l="1"/>
  <c r="A67" i="31" s="1"/>
  <c r="A68" i="31" s="1"/>
  <c r="A69" i="31" s="1"/>
  <c r="A70" i="31" s="1"/>
  <c r="A73" i="31" s="1"/>
  <c r="A74" i="31" s="1"/>
  <c r="A75" i="31" s="1"/>
  <c r="A76" i="31" s="1"/>
  <c r="A77" i="31" s="1"/>
  <c r="A78" i="31" s="1"/>
  <c r="A79" i="31" s="1"/>
  <c r="A82" i="31" s="1"/>
  <c r="A83" i="31" s="1"/>
  <c r="A84" i="31" s="1"/>
  <c r="A85" i="31" s="1"/>
  <c r="A86" i="31" s="1"/>
  <c r="A87" i="31" s="1"/>
  <c r="A88" i="31" s="1"/>
  <c r="A91" i="31" s="1"/>
  <c r="A92" i="31" s="1"/>
  <c r="A93" i="31" s="1"/>
  <c r="A94" i="31" s="1"/>
  <c r="A95" i="31" s="1"/>
  <c r="A96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2" i="31"/>
  <c r="A13" i="31" s="1"/>
  <c r="A14" i="31" s="1"/>
  <c r="A15" i="31" s="1"/>
  <c r="A16" i="31" s="1"/>
  <c r="A19" i="31" s="1"/>
  <c r="A20" i="31" s="1"/>
  <c r="A21" i="31" s="1"/>
  <c r="A22" i="31" s="1"/>
  <c r="A23" i="31" s="1"/>
  <c r="A24" i="31" s="1"/>
  <c r="A25" i="31" s="1"/>
  <c r="A28" i="31" s="1"/>
  <c r="A29" i="31" s="1"/>
  <c r="A30" i="31" s="1"/>
  <c r="A31" i="31" s="1"/>
  <c r="A32" i="31" s="1"/>
  <c r="A33" i="31" s="1"/>
  <c r="A34" i="31" s="1"/>
  <c r="A37" i="31" s="1"/>
  <c r="A38" i="31" s="1"/>
  <c r="A39" i="31" s="1"/>
  <c r="A40" i="31" s="1"/>
  <c r="A41" i="31" s="1"/>
  <c r="A42" i="31" s="1"/>
  <c r="A45" i="31" s="1"/>
  <c r="A46" i="31" s="1"/>
  <c r="A47" i="31" s="1"/>
  <c r="A48" i="31" s="1"/>
  <c r="A49" i="31" s="1"/>
  <c r="A50" i="31" s="1"/>
  <c r="A51" i="31" s="1"/>
  <c r="A52" i="31" s="1"/>
  <c r="A53" i="31" s="1"/>
  <c r="A107" i="37"/>
  <c r="A53" i="37"/>
  <c r="A52" i="30"/>
  <c r="A53" i="30" s="1"/>
  <c r="A66" i="29"/>
  <c r="A67" i="29" s="1"/>
  <c r="A68" i="29" s="1"/>
  <c r="A69" i="29" s="1"/>
  <c r="A70" i="29" s="1"/>
  <c r="A73" i="29" s="1"/>
  <c r="A74" i="29" s="1"/>
  <c r="A75" i="29" s="1"/>
  <c r="A76" i="29" s="1"/>
  <c r="A77" i="29" s="1"/>
  <c r="A78" i="29" s="1"/>
  <c r="A79" i="29" s="1"/>
  <c r="A82" i="29" s="1"/>
  <c r="A83" i="29" s="1"/>
  <c r="A84" i="29" s="1"/>
  <c r="A85" i="29" s="1"/>
  <c r="A86" i="29" s="1"/>
  <c r="A87" i="29" s="1"/>
  <c r="A88" i="29" s="1"/>
  <c r="A91" i="29" s="1"/>
  <c r="A92" i="29" s="1"/>
  <c r="A93" i="29" s="1"/>
  <c r="A94" i="29" s="1"/>
  <c r="A95" i="29" s="1"/>
  <c r="A96" i="29" s="1"/>
  <c r="A99" i="29" s="1"/>
  <c r="A100" i="29" s="1"/>
  <c r="A101" i="29" s="1"/>
  <c r="A102" i="29" s="1"/>
  <c r="A103" i="29" s="1"/>
  <c r="A104" i="29" s="1"/>
  <c r="A105" i="29" s="1"/>
  <c r="A106" i="29" s="1"/>
  <c r="A107" i="29" s="1"/>
  <c r="A66" i="33"/>
  <c r="A67" i="33" s="1"/>
  <c r="A100" i="33" s="1"/>
  <c r="A101" i="33" s="1"/>
  <c r="A102" i="33" s="1"/>
  <c r="A103" i="33" s="1"/>
  <c r="A104" i="33" s="1"/>
  <c r="A105" i="33" s="1"/>
  <c r="A106" i="33" s="1"/>
  <c r="A107" i="33" s="1"/>
  <c r="A12" i="33"/>
  <c r="A53" i="33" s="1"/>
  <c r="D64" i="29" l="1"/>
  <c r="D65" i="29" s="1"/>
  <c r="D66" i="29" s="1"/>
  <c r="D67" i="29" s="1"/>
  <c r="D68" i="29" s="1"/>
  <c r="D69" i="29" s="1"/>
  <c r="D70" i="29" s="1"/>
  <c r="D71" i="29" s="1"/>
  <c r="D72" i="29" s="1"/>
  <c r="D73" i="29" s="1"/>
  <c r="D74" i="29" s="1"/>
  <c r="D75" i="29" s="1"/>
  <c r="D76" i="29" s="1"/>
  <c r="D77" i="29" s="1"/>
  <c r="D78" i="29" s="1"/>
  <c r="D79" i="29" s="1"/>
  <c r="D80" i="29" s="1"/>
  <c r="D81" i="29" s="1"/>
  <c r="D82" i="29" s="1"/>
  <c r="D83" i="29" s="1"/>
  <c r="D84" i="29" s="1"/>
  <c r="D85" i="29" s="1"/>
  <c r="D86" i="29" s="1"/>
  <c r="D87" i="29" s="1"/>
  <c r="D88" i="29" s="1"/>
  <c r="D89" i="29" s="1"/>
  <c r="D90" i="29" s="1"/>
  <c r="D91" i="29" s="1"/>
  <c r="D92" i="29" s="1"/>
  <c r="D93" i="29" s="1"/>
  <c r="D94" i="29" s="1"/>
  <c r="D95" i="29" s="1"/>
  <c r="D96" i="29" s="1"/>
  <c r="D97" i="29" s="1"/>
  <c r="D98" i="29" s="1"/>
  <c r="D99" i="29" s="1"/>
  <c r="D100" i="29" s="1"/>
  <c r="D101" i="29" s="1"/>
  <c r="D102" i="29" s="1"/>
  <c r="D103" i="29" s="1"/>
  <c r="D104" i="29" s="1"/>
  <c r="D105" i="29" s="1"/>
  <c r="D106" i="29" s="1"/>
  <c r="D107" i="29" s="1"/>
  <c r="D10" i="31" l="1"/>
  <c r="D10" i="37"/>
  <c r="D10" i="30"/>
  <c r="D10" i="36"/>
  <c r="D64" i="36" s="1"/>
  <c r="D65" i="36" s="1"/>
  <c r="D66" i="36" s="1"/>
  <c r="D67" i="36" s="1"/>
  <c r="D68" i="36" s="1"/>
  <c r="D69" i="36" s="1"/>
  <c r="D70" i="36" s="1"/>
  <c r="D71" i="36" s="1"/>
  <c r="D72" i="36" s="1"/>
  <c r="D73" i="36" s="1"/>
  <c r="D74" i="36" s="1"/>
  <c r="D75" i="36" s="1"/>
  <c r="D76" i="36" s="1"/>
  <c r="D77" i="36" s="1"/>
  <c r="D78" i="36" s="1"/>
  <c r="B65" i="36"/>
  <c r="B66" i="36" s="1"/>
  <c r="B67" i="36" s="1"/>
  <c r="B68" i="36" s="1"/>
  <c r="B69" i="36" s="1"/>
  <c r="B70" i="36" s="1"/>
  <c r="B71" i="36" s="1"/>
  <c r="B72" i="36" s="1"/>
  <c r="B73" i="36" s="1"/>
  <c r="B74" i="36" s="1"/>
  <c r="B75" i="36" s="1"/>
  <c r="B76" i="36" s="1"/>
  <c r="B77" i="36" s="1"/>
  <c r="B78" i="36" s="1"/>
  <c r="B82" i="31" l="1"/>
  <c r="B83" i="31" s="1"/>
  <c r="B84" i="31" s="1"/>
  <c r="B85" i="31" s="1"/>
  <c r="B86" i="31" s="1"/>
  <c r="B87" i="31" s="1"/>
  <c r="B88" i="31" s="1"/>
  <c r="B89" i="31" s="1"/>
  <c r="B90" i="31" s="1"/>
  <c r="B91" i="31" s="1"/>
  <c r="B92" i="31" s="1"/>
  <c r="B93" i="31" s="1"/>
  <c r="B94" i="31" s="1"/>
  <c r="B95" i="31" s="1"/>
  <c r="B96" i="31" s="1"/>
  <c r="B97" i="31" s="1"/>
  <c r="B98" i="31" s="1"/>
  <c r="B99" i="31" s="1"/>
  <c r="B100" i="31" s="1"/>
  <c r="B101" i="31" s="1"/>
  <c r="B102" i="31" s="1"/>
  <c r="B103" i="31" s="1"/>
  <c r="B104" i="31" s="1"/>
  <c r="B105" i="31" s="1"/>
  <c r="B106" i="31" s="1"/>
  <c r="B107" i="31" s="1"/>
  <c r="B65" i="31"/>
  <c r="B66" i="31" s="1"/>
  <c r="B67" i="31" s="1"/>
  <c r="B68" i="31" s="1"/>
  <c r="B69" i="31" s="1"/>
  <c r="B70" i="31" s="1"/>
  <c r="B71" i="31" s="1"/>
  <c r="B72" i="31" s="1"/>
  <c r="B73" i="31" s="1"/>
  <c r="B74" i="31" s="1"/>
  <c r="B75" i="31" s="1"/>
  <c r="B76" i="31" s="1"/>
  <c r="B77" i="31" s="1"/>
  <c r="B78" i="31" s="1"/>
  <c r="B79" i="31" s="1"/>
  <c r="B80" i="31" s="1"/>
  <c r="B28" i="31"/>
  <c r="B29" i="31" s="1"/>
  <c r="B30" i="31" s="1"/>
  <c r="B31" i="31" s="1"/>
  <c r="B32" i="31" s="1"/>
  <c r="B33" i="31" s="1"/>
  <c r="B34" i="31" s="1"/>
  <c r="B35" i="31" s="1"/>
  <c r="B36" i="31" s="1"/>
  <c r="B37" i="31" s="1"/>
  <c r="B38" i="31" s="1"/>
  <c r="B39" i="31" s="1"/>
  <c r="B40" i="31" s="1"/>
  <c r="B41" i="31" s="1"/>
  <c r="B42" i="31" s="1"/>
  <c r="B43" i="31" s="1"/>
  <c r="B44" i="31" s="1"/>
  <c r="B45" i="31" s="1"/>
  <c r="B46" i="31" s="1"/>
  <c r="B47" i="31" s="1"/>
  <c r="B48" i="31" s="1"/>
  <c r="B49" i="31" s="1"/>
  <c r="B50" i="31" s="1"/>
  <c r="B51" i="31" s="1"/>
  <c r="B52" i="31" s="1"/>
  <c r="B53" i="31" s="1"/>
  <c r="B11" i="31"/>
  <c r="B12" i="31" s="1"/>
  <c r="B13" i="31" s="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82" i="37"/>
  <c r="B83" i="37" s="1"/>
  <c r="B84" i="37" s="1"/>
  <c r="B85" i="37" s="1"/>
  <c r="B86" i="37" s="1"/>
  <c r="B87" i="37" s="1"/>
  <c r="B88" i="37" s="1"/>
  <c r="B89" i="37" s="1"/>
  <c r="B90" i="37" s="1"/>
  <c r="B91" i="37" s="1"/>
  <c r="B92" i="37" s="1"/>
  <c r="B93" i="37" s="1"/>
  <c r="B94" i="37" s="1"/>
  <c r="B95" i="37" s="1"/>
  <c r="B96" i="37" s="1"/>
  <c r="B97" i="37" s="1"/>
  <c r="B98" i="37" s="1"/>
  <c r="B99" i="37" s="1"/>
  <c r="B100" i="37" s="1"/>
  <c r="B101" i="37" s="1"/>
  <c r="B102" i="37" s="1"/>
  <c r="B103" i="37" s="1"/>
  <c r="B104" i="37" s="1"/>
  <c r="B105" i="37" s="1"/>
  <c r="B106" i="37" s="1"/>
  <c r="B107" i="37" s="1"/>
  <c r="B65" i="37"/>
  <c r="B66" i="37" s="1"/>
  <c r="B67" i="37" s="1"/>
  <c r="B68" i="37" s="1"/>
  <c r="B69" i="37" s="1"/>
  <c r="B70" i="37" s="1"/>
  <c r="B71" i="37" s="1"/>
  <c r="B72" i="37" s="1"/>
  <c r="B73" i="37" s="1"/>
  <c r="B74" i="37" s="1"/>
  <c r="B75" i="37" s="1"/>
  <c r="B76" i="37" s="1"/>
  <c r="B77" i="37" s="1"/>
  <c r="B78" i="37" s="1"/>
  <c r="B79" i="37" s="1"/>
  <c r="B80" i="37" s="1"/>
  <c r="B28" i="37"/>
  <c r="B29" i="37" s="1"/>
  <c r="B30" i="37" s="1"/>
  <c r="B31" i="37" s="1"/>
  <c r="B32" i="37" s="1"/>
  <c r="B33" i="37" s="1"/>
  <c r="B34" i="37" s="1"/>
  <c r="B35" i="37" s="1"/>
  <c r="B36" i="37" s="1"/>
  <c r="B37" i="37" s="1"/>
  <c r="B38" i="37" s="1"/>
  <c r="B39" i="37" s="1"/>
  <c r="B40" i="37" s="1"/>
  <c r="B41" i="37" s="1"/>
  <c r="B42" i="37" s="1"/>
  <c r="B43" i="37" s="1"/>
  <c r="B44" i="37" s="1"/>
  <c r="B45" i="37" s="1"/>
  <c r="B46" i="37" s="1"/>
  <c r="B47" i="37" s="1"/>
  <c r="B48" i="37" s="1"/>
  <c r="B49" i="37" s="1"/>
  <c r="B50" i="37" s="1"/>
  <c r="B51" i="37" s="1"/>
  <c r="B52" i="37" s="1"/>
  <c r="B53" i="37" s="1"/>
  <c r="B11" i="37"/>
  <c r="B12" i="37" s="1"/>
  <c r="B13" i="37" s="1"/>
  <c r="B14" i="37" s="1"/>
  <c r="B15" i="37" s="1"/>
  <c r="B16" i="37" s="1"/>
  <c r="B17" i="37" s="1"/>
  <c r="B18" i="37" s="1"/>
  <c r="B19" i="37" s="1"/>
  <c r="B20" i="37" s="1"/>
  <c r="B21" i="37" s="1"/>
  <c r="B22" i="37" s="1"/>
  <c r="B23" i="37" s="1"/>
  <c r="B24" i="37" s="1"/>
  <c r="B25" i="37" s="1"/>
  <c r="B26" i="37" s="1"/>
  <c r="B82" i="30"/>
  <c r="B83" i="30" s="1"/>
  <c r="B84" i="30" s="1"/>
  <c r="B85" i="30" s="1"/>
  <c r="B86" i="30" s="1"/>
  <c r="B87" i="30" s="1"/>
  <c r="B88" i="30" s="1"/>
  <c r="B89" i="30" s="1"/>
  <c r="B90" i="30" s="1"/>
  <c r="B91" i="30" s="1"/>
  <c r="B92" i="30" s="1"/>
  <c r="B93" i="30" s="1"/>
  <c r="B94" i="30" s="1"/>
  <c r="B95" i="30" s="1"/>
  <c r="B96" i="30" s="1"/>
  <c r="B97" i="30" s="1"/>
  <c r="B98" i="30" s="1"/>
  <c r="B99" i="30" s="1"/>
  <c r="B100" i="30" s="1"/>
  <c r="B101" i="30" s="1"/>
  <c r="B102" i="30" s="1"/>
  <c r="B103" i="30" s="1"/>
  <c r="B104" i="30" s="1"/>
  <c r="B105" i="30" s="1"/>
  <c r="B106" i="30" s="1"/>
  <c r="B107" i="30" s="1"/>
  <c r="B65" i="30"/>
  <c r="B66" i="30" s="1"/>
  <c r="B67" i="30" s="1"/>
  <c r="B68" i="30" s="1"/>
  <c r="B69" i="30" s="1"/>
  <c r="B70" i="30" s="1"/>
  <c r="B71" i="30" s="1"/>
  <c r="B72" i="30" s="1"/>
  <c r="B73" i="30" s="1"/>
  <c r="B74" i="30" s="1"/>
  <c r="B75" i="30" s="1"/>
  <c r="B76" i="30" s="1"/>
  <c r="B77" i="30" s="1"/>
  <c r="B78" i="30" s="1"/>
  <c r="B79" i="30" s="1"/>
  <c r="B80" i="30" s="1"/>
  <c r="B28" i="30"/>
  <c r="B29" i="30" s="1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B50" i="30" s="1"/>
  <c r="B51" i="30" s="1"/>
  <c r="B52" i="30" s="1"/>
  <c r="B53" i="30" s="1"/>
  <c r="B11" i="30"/>
  <c r="B12" i="30" s="1"/>
  <c r="B13" i="30" s="1"/>
  <c r="B14" i="30" s="1"/>
  <c r="B15" i="30" s="1"/>
  <c r="B16" i="30" s="1"/>
  <c r="B17" i="30" s="1"/>
  <c r="B18" i="30" s="1"/>
  <c r="B19" i="30" s="1"/>
  <c r="B20" i="30" s="1"/>
  <c r="B21" i="30" s="1"/>
  <c r="B22" i="30" s="1"/>
  <c r="B23" i="30" s="1"/>
  <c r="B24" i="30" s="1"/>
  <c r="B25" i="30" s="1"/>
  <c r="B26" i="30" s="1"/>
  <c r="B82" i="36"/>
  <c r="B83" i="36" s="1"/>
  <c r="B84" i="36" s="1"/>
  <c r="B85" i="36" s="1"/>
  <c r="B86" i="36" s="1"/>
  <c r="B87" i="36" s="1"/>
  <c r="B88" i="36" s="1"/>
  <c r="B89" i="36" s="1"/>
  <c r="B90" i="36" s="1"/>
  <c r="B91" i="36" s="1"/>
  <c r="B92" i="36" s="1"/>
  <c r="B93" i="36" s="1"/>
  <c r="B94" i="36" s="1"/>
  <c r="B95" i="36" s="1"/>
  <c r="B96" i="36" s="1"/>
  <c r="B97" i="36" s="1"/>
  <c r="B98" i="36" s="1"/>
  <c r="B99" i="36" s="1"/>
  <c r="B100" i="36" s="1"/>
  <c r="B101" i="36" s="1"/>
  <c r="B102" i="36" s="1"/>
  <c r="B103" i="36" s="1"/>
  <c r="B104" i="36" s="1"/>
  <c r="B105" i="36" s="1"/>
  <c r="B106" i="36" s="1"/>
  <c r="B107" i="36" s="1"/>
  <c r="D79" i="36"/>
  <c r="D80" i="36" s="1"/>
  <c r="D81" i="36" s="1"/>
  <c r="D82" i="36" s="1"/>
  <c r="D83" i="36" s="1"/>
  <c r="D84" i="36" s="1"/>
  <c r="D85" i="36" s="1"/>
  <c r="D86" i="36" s="1"/>
  <c r="D87" i="36" s="1"/>
  <c r="D88" i="36" s="1"/>
  <c r="D89" i="36" s="1"/>
  <c r="D90" i="36" s="1"/>
  <c r="D91" i="36" s="1"/>
  <c r="D92" i="36" s="1"/>
  <c r="D93" i="36" s="1"/>
  <c r="D94" i="36" s="1"/>
  <c r="D95" i="36" s="1"/>
  <c r="D96" i="36" s="1"/>
  <c r="D97" i="36" s="1"/>
  <c r="D98" i="36" s="1"/>
  <c r="D99" i="36" s="1"/>
  <c r="D100" i="36" s="1"/>
  <c r="D101" i="36" s="1"/>
  <c r="D102" i="36" s="1"/>
  <c r="D103" i="36" s="1"/>
  <c r="D104" i="36" s="1"/>
  <c r="D105" i="36" s="1"/>
  <c r="D106" i="36" s="1"/>
  <c r="D107" i="36" s="1"/>
  <c r="B79" i="36"/>
  <c r="B80" i="36" s="1"/>
  <c r="B28" i="36"/>
  <c r="B29" i="36" s="1"/>
  <c r="B30" i="36" s="1"/>
  <c r="B31" i="36" s="1"/>
  <c r="B32" i="36" s="1"/>
  <c r="B33" i="36" s="1"/>
  <c r="B34" i="36" s="1"/>
  <c r="B35" i="36" s="1"/>
  <c r="B36" i="36" s="1"/>
  <c r="B37" i="36" s="1"/>
  <c r="B38" i="36" s="1"/>
  <c r="B39" i="36" s="1"/>
  <c r="B40" i="36" s="1"/>
  <c r="B41" i="36" s="1"/>
  <c r="B42" i="36" s="1"/>
  <c r="B43" i="36" s="1"/>
  <c r="B44" i="36" s="1"/>
  <c r="B45" i="36" s="1"/>
  <c r="B46" i="36" s="1"/>
  <c r="B47" i="36" s="1"/>
  <c r="B48" i="36" s="1"/>
  <c r="B49" i="36" s="1"/>
  <c r="B50" i="36" s="1"/>
  <c r="B51" i="36" s="1"/>
  <c r="B52" i="36" s="1"/>
  <c r="B53" i="36" s="1"/>
  <c r="B11" i="36"/>
  <c r="B12" i="36" s="1"/>
  <c r="B13" i="36" s="1"/>
  <c r="B14" i="36" s="1"/>
  <c r="B15" i="36" s="1"/>
  <c r="B16" i="36" s="1"/>
  <c r="B17" i="36" s="1"/>
  <c r="B18" i="36" s="1"/>
  <c r="B19" i="36" s="1"/>
  <c r="B20" i="36" s="1"/>
  <c r="B21" i="36" s="1"/>
  <c r="B22" i="36" s="1"/>
  <c r="B23" i="36" s="1"/>
  <c r="B24" i="36" s="1"/>
  <c r="B25" i="36" s="1"/>
  <c r="B26" i="36" s="1"/>
  <c r="B82" i="29"/>
  <c r="B83" i="29" s="1"/>
  <c r="B84" i="29" s="1"/>
  <c r="B85" i="29" s="1"/>
  <c r="B86" i="29" s="1"/>
  <c r="B87" i="29" s="1"/>
  <c r="B88" i="29" s="1"/>
  <c r="B89" i="29" s="1"/>
  <c r="B90" i="29" s="1"/>
  <c r="B91" i="29" s="1"/>
  <c r="B92" i="29" s="1"/>
  <c r="B93" i="29" s="1"/>
  <c r="B94" i="29" s="1"/>
  <c r="B95" i="29" s="1"/>
  <c r="B96" i="29" s="1"/>
  <c r="B97" i="29" s="1"/>
  <c r="B98" i="29" s="1"/>
  <c r="B99" i="29" s="1"/>
  <c r="B100" i="29" s="1"/>
  <c r="B101" i="29" s="1"/>
  <c r="B102" i="29" s="1"/>
  <c r="B103" i="29" s="1"/>
  <c r="B104" i="29" s="1"/>
  <c r="B105" i="29" s="1"/>
  <c r="B106" i="29" s="1"/>
  <c r="B107" i="29" s="1"/>
  <c r="B65" i="29"/>
  <c r="B66" i="29" s="1"/>
  <c r="B67" i="29" s="1"/>
  <c r="B68" i="29" s="1"/>
  <c r="B69" i="29" s="1"/>
  <c r="B70" i="29" s="1"/>
  <c r="B71" i="29" s="1"/>
  <c r="B72" i="29" s="1"/>
  <c r="B73" i="29" s="1"/>
  <c r="B74" i="29" s="1"/>
  <c r="B75" i="29" s="1"/>
  <c r="B76" i="29" s="1"/>
  <c r="B77" i="29" s="1"/>
  <c r="B78" i="29" s="1"/>
  <c r="B79" i="29" s="1"/>
  <c r="B80" i="29" s="1"/>
  <c r="B82" i="33"/>
  <c r="B83" i="33" s="1"/>
  <c r="B84" i="33" s="1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106" i="33" s="1"/>
  <c r="B107" i="33" s="1"/>
  <c r="B65" i="33"/>
  <c r="B66" i="33" s="1"/>
  <c r="B67" i="33" s="1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28" i="33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11" i="33"/>
  <c r="B12" i="33" s="1"/>
  <c r="B13" i="33" s="1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8" i="23" l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B45" i="23" s="1"/>
  <c r="B46" i="23" s="1"/>
  <c r="B47" i="23" s="1"/>
  <c r="B48" i="23" s="1"/>
  <c r="B49" i="23" s="1"/>
  <c r="B50" i="23" s="1"/>
  <c r="B51" i="23" s="1"/>
  <c r="B52" i="23" s="1"/>
  <c r="B53" i="23" s="1"/>
  <c r="D11" i="23"/>
  <c r="B11" i="23"/>
  <c r="B12" i="23" s="1"/>
  <c r="B13" i="23" s="1"/>
  <c r="B14" i="23" s="1"/>
  <c r="B15" i="23" s="1"/>
  <c r="B16" i="23" s="1"/>
  <c r="B17" i="23" s="1"/>
  <c r="B18" i="23" s="1"/>
  <c r="B19" i="23" s="1"/>
  <c r="B20" i="23" s="1"/>
  <c r="B21" i="23" s="1"/>
  <c r="B22" i="23" s="1"/>
  <c r="B23" i="23" s="1"/>
  <c r="B24" i="23" s="1"/>
  <c r="B25" i="23" s="1"/>
  <c r="B26" i="23" s="1"/>
  <c r="D12" i="23" l="1"/>
  <c r="D13" i="23" l="1"/>
  <c r="D14" i="23" l="1"/>
  <c r="D15" i="23" l="1"/>
  <c r="D16" i="23" l="1"/>
  <c r="D17" i="23" l="1"/>
  <c r="D18" i="23" l="1"/>
  <c r="D19" i="23" l="1"/>
  <c r="D20" i="23" l="1"/>
  <c r="D21" i="23" l="1"/>
  <c r="D22" i="23" l="1"/>
  <c r="D23" i="23" l="1"/>
  <c r="D24" i="23" l="1"/>
  <c r="D25" i="23" l="1"/>
  <c r="D26" i="23" l="1"/>
  <c r="D27" i="23" l="1"/>
  <c r="D28" i="23" l="1"/>
  <c r="D29" i="23" l="1"/>
  <c r="D30" i="23" l="1"/>
  <c r="D31" i="23" l="1"/>
  <c r="D32" i="23" l="1"/>
  <c r="D33" i="23" l="1"/>
  <c r="D34" i="23" l="1"/>
  <c r="D35" i="23" l="1"/>
  <c r="D36" i="23" l="1"/>
  <c r="D37" i="23" l="1"/>
  <c r="D38" i="23" l="1"/>
  <c r="D39" i="23" l="1"/>
  <c r="D40" i="23" l="1"/>
  <c r="D41" i="23" l="1"/>
  <c r="D42" i="23" l="1"/>
  <c r="D43" i="23" l="1"/>
  <c r="D44" i="23" l="1"/>
  <c r="D45" i="23" l="1"/>
  <c r="D46" i="23" l="1"/>
  <c r="D47" i="23" l="1"/>
  <c r="D48" i="23" l="1"/>
  <c r="D49" i="23" l="1"/>
  <c r="D50" i="23" l="1"/>
  <c r="D51" i="23" l="1"/>
  <c r="D52" i="23" l="1"/>
  <c r="D53" i="23" l="1"/>
  <c r="D11" i="36"/>
  <c r="D12" i="36" s="1"/>
  <c r="D13" i="36" s="1"/>
  <c r="D14" i="36" s="1"/>
  <c r="D15" i="36" s="1"/>
  <c r="D16" i="36" s="1"/>
  <c r="D17" i="36" s="1"/>
  <c r="D18" i="36" s="1"/>
  <c r="D19" i="36" s="1"/>
  <c r="D20" i="36" s="1"/>
  <c r="D21" i="36" s="1"/>
  <c r="D22" i="36" s="1"/>
  <c r="D23" i="36" s="1"/>
  <c r="D24" i="36" s="1"/>
  <c r="D25" i="36" s="1"/>
  <c r="D26" i="36" s="1"/>
  <c r="D27" i="36" s="1"/>
  <c r="D28" i="36" s="1"/>
  <c r="D29" i="36" s="1"/>
  <c r="D30" i="36" s="1"/>
  <c r="D31" i="36" s="1"/>
  <c r="D32" i="36" s="1"/>
  <c r="D33" i="36" s="1"/>
  <c r="D34" i="36" s="1"/>
  <c r="D35" i="36" s="1"/>
  <c r="D36" i="36" s="1"/>
  <c r="D37" i="36" s="1"/>
  <c r="D38" i="36" s="1"/>
  <c r="D39" i="36" s="1"/>
  <c r="D40" i="36" s="1"/>
  <c r="D41" i="36" s="1"/>
  <c r="D42" i="36" s="1"/>
  <c r="D43" i="36" s="1"/>
  <c r="D44" i="36" s="1"/>
  <c r="D45" i="36" s="1"/>
  <c r="D46" i="36" s="1"/>
  <c r="D47" i="36" s="1"/>
  <c r="D48" i="36" s="1"/>
  <c r="D49" i="36" s="1"/>
  <c r="D50" i="36" s="1"/>
  <c r="D51" i="36" s="1"/>
  <c r="D52" i="36" s="1"/>
  <c r="D53" i="36" s="1"/>
  <c r="D64" i="30"/>
  <c r="D65" i="30" s="1"/>
  <c r="D66" i="30" s="1"/>
  <c r="D67" i="30" s="1"/>
  <c r="D68" i="30" s="1"/>
  <c r="D69" i="30" s="1"/>
  <c r="D70" i="30" s="1"/>
  <c r="D71" i="30" s="1"/>
  <c r="D72" i="30" s="1"/>
  <c r="D73" i="30" s="1"/>
  <c r="D74" i="30" s="1"/>
  <c r="D75" i="30" s="1"/>
  <c r="D76" i="30" s="1"/>
  <c r="D77" i="30" s="1"/>
  <c r="D78" i="30" s="1"/>
  <c r="D79" i="30" s="1"/>
  <c r="D80" i="30" s="1"/>
  <c r="D81" i="30" s="1"/>
  <c r="D82" i="30" s="1"/>
  <c r="D83" i="30" s="1"/>
  <c r="D84" i="30" s="1"/>
  <c r="D85" i="30" s="1"/>
  <c r="D86" i="30" s="1"/>
  <c r="D87" i="30" s="1"/>
  <c r="D88" i="30" s="1"/>
  <c r="D89" i="30" s="1"/>
  <c r="D90" i="30" s="1"/>
  <c r="D91" i="30" s="1"/>
  <c r="D92" i="30" s="1"/>
  <c r="D93" i="30" s="1"/>
  <c r="D94" i="30" s="1"/>
  <c r="D95" i="30" s="1"/>
  <c r="D96" i="30" s="1"/>
  <c r="D97" i="30" s="1"/>
  <c r="D98" i="30" s="1"/>
  <c r="D99" i="30" s="1"/>
  <c r="D100" i="30" s="1"/>
  <c r="D101" i="30" s="1"/>
  <c r="D102" i="30" s="1"/>
  <c r="D103" i="30" s="1"/>
  <c r="D104" i="30" s="1"/>
  <c r="D105" i="30" s="1"/>
  <c r="D106" i="30" s="1"/>
  <c r="D107" i="30" s="1"/>
  <c r="D11" i="30"/>
  <c r="D12" i="30" s="1"/>
  <c r="D13" i="30" s="1"/>
  <c r="D14" i="30" s="1"/>
  <c r="D15" i="30" s="1"/>
  <c r="D16" i="30" s="1"/>
  <c r="D17" i="30" s="1"/>
  <c r="D18" i="30" s="1"/>
  <c r="D19" i="30" s="1"/>
  <c r="D20" i="30" s="1"/>
  <c r="D21" i="30" s="1"/>
  <c r="D22" i="30" s="1"/>
  <c r="D23" i="30" s="1"/>
  <c r="D24" i="30" s="1"/>
  <c r="D25" i="30" s="1"/>
  <c r="D26" i="30" s="1"/>
  <c r="D27" i="30" s="1"/>
  <c r="D28" i="30" s="1"/>
  <c r="D29" i="30" s="1"/>
  <c r="D30" i="30" s="1"/>
  <c r="D31" i="30" s="1"/>
  <c r="D32" i="30" s="1"/>
  <c r="D33" i="30" s="1"/>
  <c r="D34" i="30" s="1"/>
  <c r="D35" i="30" s="1"/>
  <c r="D36" i="30" s="1"/>
  <c r="D37" i="30" s="1"/>
  <c r="D38" i="30" s="1"/>
  <c r="D39" i="30" s="1"/>
  <c r="D40" i="30" s="1"/>
  <c r="D41" i="30" s="1"/>
  <c r="D42" i="30" s="1"/>
  <c r="D43" i="30" s="1"/>
  <c r="D44" i="30" s="1"/>
  <c r="D45" i="30" s="1"/>
  <c r="D46" i="30" s="1"/>
  <c r="D47" i="30" s="1"/>
  <c r="D48" i="30" s="1"/>
  <c r="D49" i="30" s="1"/>
  <c r="D50" i="30" s="1"/>
  <c r="D51" i="30" s="1"/>
  <c r="D52" i="30" s="1"/>
  <c r="D53" i="30" s="1"/>
  <c r="D11" i="37"/>
  <c r="D12" i="37" s="1"/>
  <c r="D13" i="37" s="1"/>
  <c r="D14" i="37" s="1"/>
  <c r="D15" i="37" s="1"/>
  <c r="D16" i="37" s="1"/>
  <c r="D17" i="37" s="1"/>
  <c r="D18" i="37" s="1"/>
  <c r="D19" i="37" s="1"/>
  <c r="D20" i="37" s="1"/>
  <c r="D21" i="37" s="1"/>
  <c r="D22" i="37" s="1"/>
  <c r="D23" i="37" s="1"/>
  <c r="D24" i="37" s="1"/>
  <c r="D25" i="37" s="1"/>
  <c r="D26" i="37" s="1"/>
  <c r="D27" i="37" s="1"/>
  <c r="D28" i="37" s="1"/>
  <c r="D29" i="37" s="1"/>
  <c r="D30" i="37" s="1"/>
  <c r="D31" i="37" s="1"/>
  <c r="D32" i="37" s="1"/>
  <c r="D33" i="37" s="1"/>
  <c r="D34" i="37" s="1"/>
  <c r="D35" i="37" s="1"/>
  <c r="D36" i="37" s="1"/>
  <c r="D37" i="37" s="1"/>
  <c r="D38" i="37" s="1"/>
  <c r="D39" i="37" s="1"/>
  <c r="D40" i="37" s="1"/>
  <c r="D41" i="37" s="1"/>
  <c r="D42" i="37" s="1"/>
  <c r="D43" i="37" s="1"/>
  <c r="D44" i="37" s="1"/>
  <c r="D45" i="37" s="1"/>
  <c r="D46" i="37" s="1"/>
  <c r="D47" i="37" s="1"/>
  <c r="D48" i="37" s="1"/>
  <c r="D49" i="37" s="1"/>
  <c r="D50" i="37" s="1"/>
  <c r="D51" i="37" s="1"/>
  <c r="D52" i="37" s="1"/>
  <c r="D53" i="37" s="1"/>
  <c r="D64" i="37"/>
  <c r="D65" i="37" s="1"/>
  <c r="D66" i="37" s="1"/>
  <c r="D67" i="37" s="1"/>
  <c r="D68" i="37" s="1"/>
  <c r="D69" i="37" s="1"/>
  <c r="D70" i="37" s="1"/>
  <c r="D71" i="37" s="1"/>
  <c r="D72" i="37" s="1"/>
  <c r="D73" i="37" s="1"/>
  <c r="D74" i="37" s="1"/>
  <c r="D75" i="37" s="1"/>
  <c r="D76" i="37" s="1"/>
  <c r="D77" i="37" s="1"/>
  <c r="D78" i="37" s="1"/>
  <c r="D79" i="37" s="1"/>
  <c r="D80" i="37" s="1"/>
  <c r="D81" i="37" s="1"/>
  <c r="D82" i="37" s="1"/>
  <c r="D83" i="37" s="1"/>
  <c r="D84" i="37" s="1"/>
  <c r="D85" i="37" s="1"/>
  <c r="D86" i="37" s="1"/>
  <c r="D87" i="37" s="1"/>
  <c r="D88" i="37" s="1"/>
  <c r="D89" i="37" s="1"/>
  <c r="D90" i="37" s="1"/>
  <c r="D91" i="37" s="1"/>
  <c r="D92" i="37" s="1"/>
  <c r="D93" i="37" s="1"/>
  <c r="D94" i="37" s="1"/>
  <c r="D95" i="37" s="1"/>
  <c r="D96" i="37" s="1"/>
  <c r="D97" i="37" s="1"/>
  <c r="D98" i="37" s="1"/>
  <c r="D99" i="37" s="1"/>
  <c r="D100" i="37" s="1"/>
  <c r="D101" i="37" s="1"/>
  <c r="D102" i="37" s="1"/>
  <c r="D103" i="37" s="1"/>
  <c r="D104" i="37" s="1"/>
  <c r="D105" i="37" s="1"/>
  <c r="D106" i="37" s="1"/>
  <c r="D107" i="37" s="1"/>
  <c r="D64" i="31"/>
  <c r="D65" i="31" s="1"/>
  <c r="D66" i="31" s="1"/>
  <c r="D67" i="31" s="1"/>
  <c r="D68" i="31" s="1"/>
  <c r="D69" i="31" s="1"/>
  <c r="D70" i="31" s="1"/>
  <c r="D71" i="31" s="1"/>
  <c r="D72" i="31" s="1"/>
  <c r="D73" i="31" s="1"/>
  <c r="D74" i="31" s="1"/>
  <c r="D75" i="31" s="1"/>
  <c r="D76" i="31" s="1"/>
  <c r="D77" i="31" s="1"/>
  <c r="D78" i="31" s="1"/>
  <c r="D79" i="31" s="1"/>
  <c r="D80" i="31" s="1"/>
  <c r="D81" i="31" s="1"/>
  <c r="D82" i="31" s="1"/>
  <c r="D83" i="31" s="1"/>
  <c r="D84" i="31" s="1"/>
  <c r="D85" i="31" s="1"/>
  <c r="D86" i="31" s="1"/>
  <c r="D87" i="31" s="1"/>
  <c r="D88" i="31" s="1"/>
  <c r="D89" i="31" s="1"/>
  <c r="D90" i="31" s="1"/>
  <c r="D91" i="31" s="1"/>
  <c r="D92" i="31" s="1"/>
  <c r="D93" i="31" s="1"/>
  <c r="D94" i="31" s="1"/>
  <c r="D95" i="31" s="1"/>
  <c r="D96" i="31" s="1"/>
  <c r="D97" i="31" s="1"/>
  <c r="D98" i="31" s="1"/>
  <c r="D99" i="31" s="1"/>
  <c r="D100" i="31" s="1"/>
  <c r="D101" i="31" s="1"/>
  <c r="D102" i="31" s="1"/>
  <c r="D103" i="31" s="1"/>
  <c r="D104" i="31" s="1"/>
  <c r="D105" i="31" s="1"/>
  <c r="D106" i="31" s="1"/>
  <c r="D107" i="31" s="1"/>
  <c r="D11" i="31"/>
  <c r="D12" i="31" s="1"/>
  <c r="D13" i="31" s="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D34" i="31" s="1"/>
  <c r="D35" i="31" s="1"/>
  <c r="D36" i="31" s="1"/>
  <c r="D37" i="31" s="1"/>
  <c r="D38" i="31" s="1"/>
  <c r="D39" i="31" s="1"/>
  <c r="D40" i="31" s="1"/>
  <c r="D41" i="31" s="1"/>
  <c r="D42" i="31" s="1"/>
  <c r="D43" i="31" s="1"/>
  <c r="D44" i="31" s="1"/>
  <c r="D45" i="31" s="1"/>
  <c r="D46" i="31" s="1"/>
  <c r="D47" i="31" s="1"/>
  <c r="D48" i="31" s="1"/>
  <c r="D49" i="31" s="1"/>
  <c r="D50" i="31" s="1"/>
  <c r="D51" i="31" s="1"/>
  <c r="D52" i="31" s="1"/>
  <c r="D53" i="31" s="1"/>
  <c r="D11" i="33"/>
  <c r="D12" i="33" s="1"/>
  <c r="D13" i="33" s="1"/>
  <c r="D14" i="33" s="1"/>
  <c r="D15" i="33" s="1"/>
  <c r="D16" i="33" s="1"/>
  <c r="D17" i="33" s="1"/>
  <c r="D18" i="33" s="1"/>
  <c r="D19" i="33" s="1"/>
  <c r="D20" i="33" s="1"/>
  <c r="D21" i="33" s="1"/>
  <c r="D22" i="33" s="1"/>
  <c r="D23" i="33" s="1"/>
  <c r="D24" i="33" s="1"/>
  <c r="D25" i="33" s="1"/>
  <c r="D26" i="33" s="1"/>
  <c r="D27" i="33" s="1"/>
  <c r="D28" i="33" s="1"/>
  <c r="D29" i="33" s="1"/>
  <c r="D30" i="33" s="1"/>
  <c r="D31" i="33" s="1"/>
  <c r="D32" i="33" s="1"/>
  <c r="D33" i="33" s="1"/>
  <c r="D34" i="33" s="1"/>
  <c r="D35" i="33" s="1"/>
  <c r="D36" i="33" s="1"/>
  <c r="D37" i="33" s="1"/>
  <c r="D38" i="33" s="1"/>
  <c r="D39" i="33" s="1"/>
  <c r="D40" i="33" s="1"/>
  <c r="D41" i="33" s="1"/>
  <c r="D42" i="33" s="1"/>
  <c r="D43" i="33" s="1"/>
  <c r="D44" i="33" s="1"/>
  <c r="D45" i="33" s="1"/>
  <c r="D46" i="33" s="1"/>
  <c r="D47" i="33" s="1"/>
  <c r="D48" i="33" s="1"/>
  <c r="D49" i="33" s="1"/>
  <c r="D50" i="33" s="1"/>
  <c r="D51" i="33" s="1"/>
  <c r="D52" i="33" s="1"/>
  <c r="D53" i="33" s="1"/>
  <c r="D64" i="33"/>
  <c r="D65" i="33" s="1"/>
  <c r="D66" i="33" s="1"/>
  <c r="D67" i="33" s="1"/>
  <c r="D68" i="33" s="1"/>
  <c r="D69" i="33" s="1"/>
  <c r="D70" i="33" s="1"/>
  <c r="D71" i="33" s="1"/>
  <c r="D72" i="33" s="1"/>
  <c r="D73" i="33" s="1"/>
  <c r="D74" i="33" s="1"/>
  <c r="D75" i="33" s="1"/>
  <c r="D76" i="33" s="1"/>
  <c r="D77" i="33" s="1"/>
  <c r="D78" i="33" s="1"/>
  <c r="D79" i="33" s="1"/>
  <c r="D80" i="33" s="1"/>
  <c r="D81" i="33" s="1"/>
  <c r="D82" i="33" s="1"/>
  <c r="D83" i="33" s="1"/>
  <c r="D84" i="33" s="1"/>
  <c r="D85" i="33" s="1"/>
  <c r="D86" i="33" s="1"/>
  <c r="D87" i="33" s="1"/>
  <c r="D88" i="33" s="1"/>
  <c r="D89" i="33" s="1"/>
  <c r="D90" i="33" s="1"/>
  <c r="D91" i="33" s="1"/>
  <c r="D92" i="33" s="1"/>
  <c r="D93" i="33" s="1"/>
  <c r="D94" i="33" s="1"/>
  <c r="D95" i="33" s="1"/>
  <c r="D96" i="33" s="1"/>
  <c r="D97" i="33" s="1"/>
  <c r="D98" i="33" s="1"/>
  <c r="D99" i="33" s="1"/>
  <c r="D100" i="33" s="1"/>
  <c r="D101" i="33" s="1"/>
  <c r="D102" i="33" s="1"/>
  <c r="D103" i="33" s="1"/>
  <c r="D104" i="33" s="1"/>
  <c r="D105" i="33" s="1"/>
  <c r="D106" i="33" s="1"/>
  <c r="D107" i="33" s="1"/>
  <c r="D70" i="23"/>
  <c r="D71" i="23" s="1"/>
  <c r="D72" i="23" s="1"/>
  <c r="D73" i="23" s="1"/>
  <c r="D74" i="23" s="1"/>
  <c r="D75" i="23" s="1"/>
  <c r="D76" i="23" s="1"/>
  <c r="D77" i="23" s="1"/>
  <c r="D78" i="23" s="1"/>
  <c r="D79" i="23" s="1"/>
  <c r="D80" i="23" s="1"/>
  <c r="D81" i="23" s="1"/>
  <c r="D82" i="23" s="1"/>
  <c r="D83" i="23" s="1"/>
  <c r="D84" i="23" s="1"/>
  <c r="D85" i="23" s="1"/>
  <c r="D86" i="23" s="1"/>
  <c r="D87" i="23" s="1"/>
  <c r="D88" i="23" s="1"/>
  <c r="D89" i="23" s="1"/>
  <c r="D90" i="23" s="1"/>
  <c r="D91" i="23" s="1"/>
  <c r="D92" i="23" s="1"/>
  <c r="D93" i="23" s="1"/>
  <c r="D94" i="23" s="1"/>
  <c r="D95" i="23" s="1"/>
  <c r="D96" i="23" s="1"/>
  <c r="D97" i="23" s="1"/>
  <c r="D98" i="23" s="1"/>
  <c r="D99" i="23" s="1"/>
  <c r="D100" i="23" s="1"/>
  <c r="D101" i="23" s="1"/>
  <c r="D102" i="23" s="1"/>
  <c r="D103" i="23" s="1"/>
  <c r="D104" i="23" s="1"/>
  <c r="D105" i="23" s="1"/>
  <c r="D106" i="23" s="1"/>
  <c r="D107" i="23" s="1"/>
  <c r="B70" i="23"/>
  <c r="B71" i="23" s="1"/>
  <c r="B72" i="23" s="1"/>
  <c r="B73" i="23" s="1"/>
  <c r="B74" i="23" s="1"/>
  <c r="B75" i="23" s="1"/>
  <c r="B76" i="23" s="1"/>
  <c r="B77" i="23" s="1"/>
  <c r="B78" i="23" s="1"/>
  <c r="B79" i="23" s="1"/>
  <c r="B80" i="23" s="1"/>
</calcChain>
</file>

<file path=xl/sharedStrings.xml><?xml version="1.0" encoding="utf-8"?>
<sst xmlns="http://schemas.openxmlformats.org/spreadsheetml/2006/main" count="3284" uniqueCount="279">
  <si>
    <t>TELEEC</t>
  </si>
  <si>
    <t>Toussaint</t>
  </si>
  <si>
    <t>Hiver</t>
  </si>
  <si>
    <t>Printemps</t>
  </si>
  <si>
    <t>Christelle</t>
  </si>
  <si>
    <t>Didier</t>
  </si>
  <si>
    <t>Nicolas</t>
  </si>
  <si>
    <t>Morgane</t>
  </si>
  <si>
    <t>2ASSP</t>
  </si>
  <si>
    <t>1ASSP</t>
  </si>
  <si>
    <t>1OBM</t>
  </si>
  <si>
    <t>1COM1</t>
  </si>
  <si>
    <t>TOBM</t>
  </si>
  <si>
    <t>TCOM1</t>
  </si>
  <si>
    <t>1APR1</t>
  </si>
  <si>
    <t>TPROE</t>
  </si>
  <si>
    <t>TAPR1</t>
  </si>
  <si>
    <t>2GA</t>
  </si>
  <si>
    <t>TMTL</t>
  </si>
  <si>
    <t>Sem</t>
  </si>
  <si>
    <t>a</t>
  </si>
  <si>
    <t>b</t>
  </si>
  <si>
    <t>FERIE</t>
  </si>
  <si>
    <t>MARDI 8H35-10H25</t>
  </si>
  <si>
    <t>LUNDI 8H35-10H25</t>
  </si>
  <si>
    <t>MARDI 10h45-12h30</t>
  </si>
  <si>
    <t>LUNDI 10h45-12h30</t>
  </si>
  <si>
    <t>JEUDI. 8H35-10H25</t>
  </si>
  <si>
    <t>JEUDI 10h45-12h30</t>
  </si>
  <si>
    <t>VACANCES SCOLAIRES</t>
  </si>
  <si>
    <t>VEND. 8H35-10H25</t>
  </si>
  <si>
    <t>CP</t>
  </si>
  <si>
    <t>LUNDI 13H55-15H45</t>
  </si>
  <si>
    <t>Niveau</t>
  </si>
  <si>
    <t>N° 
Sem</t>
  </si>
  <si>
    <t>DATES</t>
  </si>
  <si>
    <t>N°</t>
  </si>
  <si>
    <t>APSA</t>
  </si>
  <si>
    <t>SALLE</t>
  </si>
  <si>
    <t>MERCREDI 8H35-10H25</t>
  </si>
  <si>
    <t>MARDI 13H55-15H45</t>
  </si>
  <si>
    <t>JEUDI. 13H55-15H45</t>
  </si>
  <si>
    <t>Nb elèves</t>
  </si>
  <si>
    <t>Niv</t>
  </si>
  <si>
    <t>Navette</t>
  </si>
  <si>
    <t>2HPS</t>
  </si>
  <si>
    <t>1GA</t>
  </si>
  <si>
    <t>VEND.10h40-12h30</t>
  </si>
  <si>
    <t>Bouchard</t>
  </si>
  <si>
    <t>X</t>
  </si>
  <si>
    <t>MERCREDI 10H40-12H30</t>
  </si>
  <si>
    <t>2COM1</t>
  </si>
  <si>
    <t>VEND.16H00-17H50</t>
  </si>
  <si>
    <t>2COM2</t>
  </si>
  <si>
    <t>Coubertin</t>
  </si>
  <si>
    <t>Stade</t>
  </si>
  <si>
    <t>college</t>
  </si>
  <si>
    <t>1ga</t>
  </si>
  <si>
    <t>tertiaire</t>
  </si>
  <si>
    <t>cap Terminale</t>
  </si>
  <si>
    <t>bac pro 2nde</t>
  </si>
  <si>
    <t>bac pro 1ere</t>
  </si>
  <si>
    <t>bac pro term</t>
  </si>
  <si>
    <t>restauration</t>
  </si>
  <si>
    <t>hygiene</t>
  </si>
  <si>
    <t>1hps</t>
  </si>
  <si>
    <t>aide personne</t>
  </si>
  <si>
    <t>metallerie</t>
  </si>
  <si>
    <t>electrotechnique</t>
  </si>
  <si>
    <t>tmtl</t>
  </si>
  <si>
    <t>tproe</t>
  </si>
  <si>
    <t>classe projet</t>
  </si>
  <si>
    <t>3ème</t>
  </si>
  <si>
    <t>TMHL</t>
  </si>
  <si>
    <t>3PREPAPRO</t>
  </si>
  <si>
    <t>THE</t>
  </si>
  <si>
    <t>TGA</t>
  </si>
  <si>
    <t>2OBM</t>
  </si>
  <si>
    <t>Lib</t>
  </si>
  <si>
    <t>divers</t>
  </si>
  <si>
    <t>JC</t>
  </si>
  <si>
    <t>Indisponible</t>
  </si>
  <si>
    <t>M1</t>
  </si>
  <si>
    <t>M3</t>
  </si>
  <si>
    <t>Creneau</t>
  </si>
  <si>
    <t>S4</t>
  </si>
  <si>
    <t>S2</t>
  </si>
  <si>
    <t>Journées péda.</t>
  </si>
  <si>
    <t>classe</t>
  </si>
  <si>
    <t>les classes</t>
  </si>
  <si>
    <t>1APH</t>
  </si>
  <si>
    <t>1APR2</t>
  </si>
  <si>
    <t>Classe Projet</t>
  </si>
  <si>
    <t>Regroupements de classes</t>
  </si>
  <si>
    <t>effectif réel</t>
  </si>
  <si>
    <t>A</t>
  </si>
  <si>
    <t>A-B</t>
  </si>
  <si>
    <t>B</t>
  </si>
  <si>
    <t>2ELEEC</t>
  </si>
  <si>
    <t>1COM2</t>
  </si>
  <si>
    <t>TASSP</t>
  </si>
  <si>
    <t>BAC PRO</t>
  </si>
  <si>
    <t>BEP</t>
  </si>
  <si>
    <t>CAP</t>
  </si>
  <si>
    <t>DNB</t>
  </si>
  <si>
    <t>DATES EXAMENS JUIN</t>
  </si>
  <si>
    <t>DEBUT</t>
  </si>
  <si>
    <t>FIN</t>
  </si>
  <si>
    <t>3-4</t>
  </si>
  <si>
    <t>TCOM2</t>
  </si>
  <si>
    <t>niveau classe</t>
  </si>
  <si>
    <t>Niv Cp</t>
  </si>
  <si>
    <t>bac pro Term</t>
  </si>
  <si>
    <t>cap 2nde</t>
  </si>
  <si>
    <t>1ELEEC</t>
  </si>
  <si>
    <t>1EVS</t>
  </si>
  <si>
    <t>1MTL</t>
  </si>
  <si>
    <t>1PROE</t>
  </si>
  <si>
    <t>2E COURS</t>
  </si>
  <si>
    <t>Bac Pro 1ere</t>
  </si>
  <si>
    <t>Tableaux de Bord</t>
  </si>
  <si>
    <t>Bac pro 2nde (niv3)</t>
  </si>
  <si>
    <t>Bac Pro 1ère (niv 4)</t>
  </si>
  <si>
    <t>Bac Pro term (niv 4)</t>
  </si>
  <si>
    <t>Cap-2nde (niv 3)</t>
  </si>
  <si>
    <t>Cap-Term (niv 3)</t>
  </si>
  <si>
    <t>Répartition des installations par enseignant</t>
  </si>
  <si>
    <t>Répartition des installations indoor/outdoor par enseignant</t>
  </si>
  <si>
    <t>Répartition des Apsa par enseignant</t>
  </si>
  <si>
    <t>Répartition des CP par enseignant</t>
  </si>
  <si>
    <t>Répartition des Apsa par Niveaux de Classe</t>
  </si>
  <si>
    <t>Répartition des CP par Niveaux de Classe</t>
  </si>
  <si>
    <t>Profs</t>
  </si>
  <si>
    <t>Classes</t>
  </si>
  <si>
    <t>Semaines</t>
  </si>
  <si>
    <t>INSTALL</t>
  </si>
  <si>
    <t>creneau1</t>
  </si>
  <si>
    <t>creneau 2</t>
  </si>
  <si>
    <t>eps/sem</t>
  </si>
  <si>
    <t>Lundi-AM-M1-M2</t>
  </si>
  <si>
    <t>Lundi-AM-M3-M4</t>
  </si>
  <si>
    <t>Lundi-PM-S2-S3</t>
  </si>
  <si>
    <t>Lundi-PM-S4-S5</t>
  </si>
  <si>
    <t>Mercredi-AM-M1-M2</t>
  </si>
  <si>
    <t>Mercredi-AM-M3-M4</t>
  </si>
  <si>
    <t>Jeudi-PM-S2-S3</t>
  </si>
  <si>
    <t>Jeudi-PM-S4-S5</t>
  </si>
  <si>
    <t>Jeudi-AM-M1-M2</t>
  </si>
  <si>
    <t>Jeudi-AM-M3-M4</t>
  </si>
  <si>
    <t>Vendredi-AM-M1-M2</t>
  </si>
  <si>
    <t>Vendredi-AM-M3-M4</t>
  </si>
  <si>
    <t>Vendredi-PM-S2-S3</t>
  </si>
  <si>
    <t>Vendredi-PM-S4-S5</t>
  </si>
  <si>
    <t>Lundi-AM-M1</t>
  </si>
  <si>
    <t>Lundi-AM-M2</t>
  </si>
  <si>
    <t>Lundi-AM-M3</t>
  </si>
  <si>
    <t>Lundi-AM-M4</t>
  </si>
  <si>
    <t>Lundi-PM-S1</t>
  </si>
  <si>
    <t>Lundi-PM-S2</t>
  </si>
  <si>
    <t>Lundi-PM-S3</t>
  </si>
  <si>
    <t>Lundi-PM-S4</t>
  </si>
  <si>
    <t>Lundi-PM-S5</t>
  </si>
  <si>
    <t>Mardi-AM-M1</t>
  </si>
  <si>
    <t>Mardi-AM-M2</t>
  </si>
  <si>
    <t>Mardi-AM-M3</t>
  </si>
  <si>
    <t>Mardi-AM-M4</t>
  </si>
  <si>
    <t>Mardi-PM-S1</t>
  </si>
  <si>
    <t>Mardi-PM-S2</t>
  </si>
  <si>
    <t>Mardi-PM-S3</t>
  </si>
  <si>
    <t>Mardi-PM-S4</t>
  </si>
  <si>
    <t>Mardi-PM-S5</t>
  </si>
  <si>
    <t>Mercredi-AM-M1</t>
  </si>
  <si>
    <t>Mercredi-AM-M2</t>
  </si>
  <si>
    <t>Mercredi-AM-M3</t>
  </si>
  <si>
    <t>Mercredi-AM-M4</t>
  </si>
  <si>
    <t>Jeudi-AM-M1</t>
  </si>
  <si>
    <t>Jeudi-AM-M2</t>
  </si>
  <si>
    <t>Jeudi-AM-M3</t>
  </si>
  <si>
    <t>Jeudi-AM-M4</t>
  </si>
  <si>
    <t>Jeudi-PM-S1</t>
  </si>
  <si>
    <t>Jeudi-PM-S2</t>
  </si>
  <si>
    <t>Jeudi-PM-S3</t>
  </si>
  <si>
    <t>Jeudi-PM-S4</t>
  </si>
  <si>
    <t>Jeudi-PM-S5</t>
  </si>
  <si>
    <t>Vendredi-AM-M1</t>
  </si>
  <si>
    <t>Vendredi-AM-M2</t>
  </si>
  <si>
    <t>Vendredi-AM-M3</t>
  </si>
  <si>
    <t>Vendredi-AM-M4</t>
  </si>
  <si>
    <t>Vendredi-PM-S1</t>
  </si>
  <si>
    <t>Vendredi-PM-S2</t>
  </si>
  <si>
    <t>Vendredi-PM-S3</t>
  </si>
  <si>
    <t>Vendredi-PM-S4</t>
  </si>
  <si>
    <t>Vendredi-PM-S5</t>
  </si>
  <si>
    <t>Créneaux</t>
  </si>
  <si>
    <t>Périodicité des cours</t>
  </si>
  <si>
    <t>Num</t>
  </si>
  <si>
    <t>Mardi-AM-M1-M2</t>
  </si>
  <si>
    <t>Mardi-AM-M3-M4</t>
  </si>
  <si>
    <t>Mardi-PM-S2-S3</t>
  </si>
  <si>
    <t>Mardi-PM-S4-S5</t>
  </si>
  <si>
    <t>1HPS</t>
  </si>
  <si>
    <t>PROJET</t>
  </si>
  <si>
    <t>3PREPAPRO(AE)</t>
  </si>
  <si>
    <t>Niv_classe</t>
  </si>
  <si>
    <t>Secteur</t>
  </si>
  <si>
    <t>Choix CP</t>
  </si>
  <si>
    <t>1/2/4</t>
  </si>
  <si>
    <t>3/5/?</t>
  </si>
  <si>
    <t>3/5--1</t>
  </si>
  <si>
    <t>2/3/4/5</t>
  </si>
  <si>
    <t>xxx</t>
  </si>
  <si>
    <t>Choix péda</t>
  </si>
  <si>
    <t>PEPS</t>
  </si>
  <si>
    <t>Vacances Scolaires</t>
  </si>
  <si>
    <t xml:space="preserve">Debut </t>
  </si>
  <si>
    <t>Fin</t>
  </si>
  <si>
    <t>Noel</t>
  </si>
  <si>
    <t>Sem-deb</t>
  </si>
  <si>
    <t>Sem-fin</t>
  </si>
  <si>
    <t>Jours fériés</t>
  </si>
  <si>
    <t>Dates</t>
  </si>
  <si>
    <t>n° sem</t>
  </si>
  <si>
    <t>Journée de rentrée</t>
  </si>
  <si>
    <t>Journées rentrée</t>
  </si>
  <si>
    <t>LUNDI 16H00-17H50</t>
  </si>
  <si>
    <t>MARDI 16H00-17H50</t>
  </si>
  <si>
    <t>JEUDI 16H00-17H50</t>
  </si>
  <si>
    <t>VEND.13H55-15H45</t>
  </si>
  <si>
    <t>MODELE SEMAINE A-B</t>
  </si>
  <si>
    <t>MODELE SEMAINE A</t>
  </si>
  <si>
    <t>MODELE SEMAINE B</t>
  </si>
  <si>
    <t>periodes de stages</t>
  </si>
  <si>
    <t>2014/2015</t>
  </si>
  <si>
    <t>sept</t>
  </si>
  <si>
    <t>oct</t>
  </si>
  <si>
    <t>NOV</t>
  </si>
  <si>
    <t>DEC</t>
  </si>
  <si>
    <t>JAN</t>
  </si>
  <si>
    <t>FEV</t>
  </si>
  <si>
    <t>MARS</t>
  </si>
  <si>
    <t>AVRIL</t>
  </si>
  <si>
    <t>MAI</t>
  </si>
  <si>
    <t>Juin</t>
  </si>
  <si>
    <t>3prepapro</t>
  </si>
  <si>
    <t>Accomp Educ</t>
  </si>
  <si>
    <t>cap 1ere année</t>
  </si>
  <si>
    <t>1evs</t>
  </si>
  <si>
    <t>x</t>
  </si>
  <si>
    <t>2com1</t>
  </si>
  <si>
    <t>2com2</t>
  </si>
  <si>
    <t>1com1</t>
  </si>
  <si>
    <t>1com2</t>
  </si>
  <si>
    <t>tcom1</t>
  </si>
  <si>
    <t>tcom2</t>
  </si>
  <si>
    <t>2ga</t>
  </si>
  <si>
    <t>tga</t>
  </si>
  <si>
    <t>1apr1</t>
  </si>
  <si>
    <t>1apr2</t>
  </si>
  <si>
    <t>tapr1</t>
  </si>
  <si>
    <t>1aph</t>
  </si>
  <si>
    <t>tmhl</t>
  </si>
  <si>
    <t>2hps</t>
  </si>
  <si>
    <t>the</t>
  </si>
  <si>
    <t>2assp</t>
  </si>
  <si>
    <t>1assp</t>
  </si>
  <si>
    <t>tassp</t>
  </si>
  <si>
    <t>1mtl</t>
  </si>
  <si>
    <t>2obm</t>
  </si>
  <si>
    <t>1obm</t>
  </si>
  <si>
    <t>tobm</t>
  </si>
  <si>
    <t>1proe</t>
  </si>
  <si>
    <t>2eleec</t>
  </si>
  <si>
    <t>1eleec</t>
  </si>
  <si>
    <t>teleec</t>
  </si>
  <si>
    <t>projet</t>
  </si>
  <si>
    <t>Vac</t>
  </si>
  <si>
    <t>STAGE</t>
  </si>
  <si>
    <t>n SEMAINE</t>
  </si>
  <si>
    <t>Journée Péda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</si>
</sst>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/mm/yyyy"/>
    <numFmt numFmtId="165" formatCode="ddd\-dd\-mmm"/>
    <numFmt numFmtId="166" formatCode="General&quot;h&quot;"/>
    <numFmt numFmtId="167" formatCode="dd/mm/yy;@"/>
  </numFmts>
  <fonts count="30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color rgb="FFFF00FF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rgb="FF006600"/>
      <name val="Arial"/>
      <family val="2"/>
    </font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rgb="FF308049"/>
      <name val="Arial"/>
      <family val="2"/>
    </font>
    <font>
      <b/>
      <sz val="12"/>
      <color rgb="FF006600"/>
      <name val="Arial"/>
      <family val="2"/>
    </font>
    <font>
      <b/>
      <sz val="12"/>
      <color rgb="FFFF0000"/>
      <name val="Arial"/>
      <family val="2"/>
    </font>
    <font>
      <b/>
      <sz val="12"/>
      <color rgb="FF308049"/>
      <name val="Arial"/>
      <family val="2"/>
    </font>
    <font>
      <b/>
      <sz val="12"/>
      <color rgb="FF0000FF"/>
      <name val="Arial"/>
      <family val="2"/>
    </font>
    <font>
      <b/>
      <sz val="10"/>
      <color rgb="FF446C51"/>
      <name val="Arial"/>
      <family val="2"/>
    </font>
    <font>
      <b/>
      <sz val="12"/>
      <color rgb="FF446C51"/>
      <name val="Arial"/>
      <family val="2"/>
    </font>
    <font>
      <b/>
      <sz val="10"/>
      <color theme="0"/>
      <name val="Arial"/>
      <family val="2"/>
    </font>
    <font>
      <b/>
      <sz val="13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32D3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4" fillId="0" borderId="0"/>
    <xf numFmtId="0" fontId="15" fillId="0" borderId="0">
      <alignment horizontal="center"/>
    </xf>
    <xf numFmtId="0" fontId="15" fillId="0" borderId="0">
      <alignment horizontal="center" textRotation="90"/>
    </xf>
    <xf numFmtId="0" fontId="16" fillId="0" borderId="0"/>
    <xf numFmtId="0" fontId="16" fillId="0" borderId="0"/>
  </cellStyleXfs>
  <cellXfs count="599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/>
    <xf numFmtId="0" fontId="3" fillId="0" borderId="0" xfId="0" applyFont="1"/>
    <xf numFmtId="165" fontId="3" fillId="4" borderId="24" xfId="0" applyNumberFormat="1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165" fontId="3" fillId="4" borderId="28" xfId="0" applyNumberFormat="1" applyFont="1" applyFill="1" applyBorder="1" applyAlignment="1">
      <alignment vertical="center" wrapText="1"/>
    </xf>
    <xf numFmtId="165" fontId="3" fillId="4" borderId="33" xfId="0" applyNumberFormat="1" applyFont="1" applyFill="1" applyBorder="1" applyAlignment="1">
      <alignment vertical="center" wrapText="1"/>
    </xf>
    <xf numFmtId="165" fontId="3" fillId="0" borderId="0" xfId="0" applyNumberFormat="1" applyFont="1"/>
    <xf numFmtId="0" fontId="2" fillId="0" borderId="0" xfId="0" applyFont="1"/>
    <xf numFmtId="0" fontId="3" fillId="4" borderId="38" xfId="0" applyFont="1" applyFill="1" applyBorder="1" applyAlignment="1">
      <alignment horizontal="center" vertical="center" wrapText="1"/>
    </xf>
    <xf numFmtId="165" fontId="3" fillId="4" borderId="24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5" fontId="3" fillId="4" borderId="28" xfId="0" applyNumberFormat="1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165" fontId="3" fillId="4" borderId="33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6" fillId="0" borderId="0" xfId="0" applyFont="1"/>
    <xf numFmtId="0" fontId="11" fillId="0" borderId="0" xfId="0" applyFont="1" applyAlignment="1">
      <alignment horizontal="left"/>
    </xf>
    <xf numFmtId="0" fontId="12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13" xfId="0" applyFont="1" applyBorder="1"/>
    <xf numFmtId="0" fontId="3" fillId="0" borderId="28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3" fillId="4" borderId="29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0" borderId="16" xfId="0" applyFont="1" applyBorder="1"/>
    <xf numFmtId="165" fontId="3" fillId="4" borderId="17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/>
    <xf numFmtId="0" fontId="3" fillId="0" borderId="18" xfId="0" applyFont="1" applyBorder="1"/>
    <xf numFmtId="165" fontId="3" fillId="4" borderId="20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4" borderId="0" xfId="0" applyFont="1" applyFill="1" applyBorder="1" applyAlignment="1">
      <alignment horizontal="center" vertical="center" wrapText="1"/>
    </xf>
    <xf numFmtId="165" fontId="3" fillId="4" borderId="0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5" fontId="3" fillId="4" borderId="26" xfId="0" applyNumberFormat="1" applyFont="1" applyFill="1" applyBorder="1" applyAlignment="1">
      <alignment horizontal="center" vertical="center" wrapText="1"/>
    </xf>
    <xf numFmtId="0" fontId="2" fillId="6" borderId="66" xfId="0" applyFont="1" applyFill="1" applyBorder="1" applyAlignment="1">
      <alignment horizontal="center" vertical="center" wrapText="1"/>
    </xf>
    <xf numFmtId="0" fontId="2" fillId="0" borderId="5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3" fillId="2" borderId="15" xfId="0" applyFont="1" applyFill="1" applyBorder="1"/>
    <xf numFmtId="0" fontId="3" fillId="2" borderId="13" xfId="0" applyFont="1" applyFill="1" applyBorder="1"/>
    <xf numFmtId="0" fontId="2" fillId="6" borderId="4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165" fontId="3" fillId="4" borderId="12" xfId="0" applyNumberFormat="1" applyFont="1" applyFill="1" applyBorder="1" applyAlignment="1">
      <alignment horizontal="center" vertical="center" wrapText="1"/>
    </xf>
    <xf numFmtId="165" fontId="3" fillId="4" borderId="13" xfId="0" applyNumberFormat="1" applyFont="1" applyFill="1" applyBorder="1" applyAlignment="1">
      <alignment horizontal="center" vertical="center" wrapText="1"/>
    </xf>
    <xf numFmtId="165" fontId="3" fillId="4" borderId="14" xfId="0" applyNumberFormat="1" applyFont="1" applyFill="1" applyBorder="1" applyAlignment="1">
      <alignment horizontal="center" vertical="center" wrapText="1"/>
    </xf>
    <xf numFmtId="165" fontId="3" fillId="4" borderId="15" xfId="0" applyNumberFormat="1" applyFont="1" applyFill="1" applyBorder="1" applyAlignment="1">
      <alignment horizontal="center" vertical="center" wrapText="1"/>
    </xf>
    <xf numFmtId="165" fontId="3" fillId="4" borderId="16" xfId="0" applyNumberFormat="1" applyFont="1" applyFill="1" applyBorder="1" applyAlignment="1">
      <alignment horizontal="center" vertical="center" wrapText="1"/>
    </xf>
    <xf numFmtId="165" fontId="3" fillId="4" borderId="18" xfId="0" applyNumberFormat="1" applyFont="1" applyFill="1" applyBorder="1" applyAlignment="1">
      <alignment horizontal="center" vertical="center" wrapText="1"/>
    </xf>
    <xf numFmtId="165" fontId="3" fillId="4" borderId="19" xfId="0" applyNumberFormat="1" applyFont="1" applyFill="1" applyBorder="1" applyAlignment="1">
      <alignment horizontal="center" vertical="center" wrapText="1"/>
    </xf>
    <xf numFmtId="165" fontId="3" fillId="4" borderId="38" xfId="0" applyNumberFormat="1" applyFont="1" applyFill="1" applyBorder="1" applyAlignment="1">
      <alignment horizontal="center" vertical="center" wrapText="1"/>
    </xf>
    <xf numFmtId="165" fontId="3" fillId="4" borderId="23" xfId="0" applyNumberFormat="1" applyFont="1" applyFill="1" applyBorder="1" applyAlignment="1">
      <alignment horizontal="center" vertical="center" wrapText="1"/>
    </xf>
    <xf numFmtId="165" fontId="3" fillId="4" borderId="40" xfId="0" applyNumberFormat="1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9" fillId="2" borderId="42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vertical="center" wrapText="1"/>
    </xf>
    <xf numFmtId="0" fontId="9" fillId="2" borderId="50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65" fontId="3" fillId="4" borderId="2" xfId="0" applyNumberFormat="1" applyFont="1" applyFill="1" applyBorder="1" applyAlignment="1">
      <alignment horizontal="center" vertical="center" wrapText="1"/>
    </xf>
    <xf numFmtId="165" fontId="3" fillId="4" borderId="65" xfId="0" applyNumberFormat="1" applyFont="1" applyFill="1" applyBorder="1" applyAlignment="1">
      <alignment horizontal="center" vertical="center" wrapText="1"/>
    </xf>
    <xf numFmtId="165" fontId="3" fillId="4" borderId="41" xfId="0" applyNumberFormat="1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19" fillId="0" borderId="0" xfId="0" applyFont="1"/>
    <xf numFmtId="0" fontId="3" fillId="0" borderId="17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3" fillId="0" borderId="35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2" fillId="6" borderId="61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165" fontId="2" fillId="6" borderId="2" xfId="0" applyNumberFormat="1" applyFont="1" applyFill="1" applyBorder="1" applyAlignment="1">
      <alignment vertical="center" wrapText="1"/>
    </xf>
    <xf numFmtId="165" fontId="2" fillId="6" borderId="3" xfId="0" applyNumberFormat="1" applyFont="1" applyFill="1" applyBorder="1" applyAlignment="1">
      <alignment vertical="center" wrapText="1"/>
    </xf>
    <xf numFmtId="0" fontId="19" fillId="9" borderId="22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19" fillId="0" borderId="2" xfId="0" applyFont="1" applyBorder="1"/>
    <xf numFmtId="0" fontId="19" fillId="9" borderId="14" xfId="0" applyFont="1" applyFill="1" applyBorder="1" applyAlignment="1">
      <alignment horizontal="center"/>
    </xf>
    <xf numFmtId="0" fontId="19" fillId="0" borderId="65" xfId="0" applyFont="1" applyBorder="1"/>
    <xf numFmtId="0" fontId="19" fillId="9" borderId="23" xfId="0" applyFont="1" applyFill="1" applyBorder="1" applyAlignment="1">
      <alignment horizontal="center"/>
    </xf>
    <xf numFmtId="0" fontId="19" fillId="0" borderId="3" xfId="0" applyFont="1" applyBorder="1"/>
    <xf numFmtId="0" fontId="19" fillId="9" borderId="12" xfId="0" applyFont="1" applyFill="1" applyBorder="1" applyAlignment="1">
      <alignment horizontal="center"/>
    </xf>
    <xf numFmtId="0" fontId="19" fillId="0" borderId="4" xfId="0" applyFont="1" applyBorder="1"/>
    <xf numFmtId="0" fontId="19" fillId="9" borderId="19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2" borderId="12" xfId="0" applyFont="1" applyFill="1" applyBorder="1" applyAlignment="1">
      <alignment horizontal="left"/>
    </xf>
    <xf numFmtId="0" fontId="19" fillId="9" borderId="12" xfId="0" applyFont="1" applyFill="1" applyBorder="1" applyAlignment="1">
      <alignment horizontal="left"/>
    </xf>
    <xf numFmtId="0" fontId="19" fillId="0" borderId="12" xfId="0" applyFont="1" applyBorder="1" applyAlignment="1">
      <alignment horizontal="center"/>
    </xf>
    <xf numFmtId="0" fontId="19" fillId="0" borderId="38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9" borderId="16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19" fillId="9" borderId="26" xfId="0" applyFont="1" applyFill="1" applyBorder="1" applyAlignment="1">
      <alignment horizontal="center"/>
    </xf>
    <xf numFmtId="0" fontId="19" fillId="9" borderId="24" xfId="0" applyFont="1" applyFill="1" applyBorder="1" applyAlignment="1">
      <alignment horizontal="center"/>
    </xf>
    <xf numFmtId="0" fontId="19" fillId="9" borderId="28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9" fillId="9" borderId="13" xfId="0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/>
    </xf>
    <xf numFmtId="166" fontId="19" fillId="9" borderId="23" xfId="0" applyNumberFormat="1" applyFont="1" applyFill="1" applyBorder="1" applyAlignment="1">
      <alignment horizontal="center"/>
    </xf>
    <xf numFmtId="166" fontId="19" fillId="9" borderId="12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19" fillId="0" borderId="12" xfId="0" applyFont="1" applyBorder="1" applyAlignment="1">
      <alignment horizontal="left"/>
    </xf>
    <xf numFmtId="0" fontId="9" fillId="2" borderId="1" xfId="0" applyFont="1" applyFill="1" applyBorder="1"/>
    <xf numFmtId="0" fontId="19" fillId="5" borderId="3" xfId="0" applyFont="1" applyFill="1" applyBorder="1"/>
    <xf numFmtId="0" fontId="19" fillId="8" borderId="12" xfId="0" quotePrefix="1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8" borderId="19" xfId="0" applyFont="1" applyFill="1" applyBorder="1" applyAlignment="1">
      <alignment horizontal="center"/>
    </xf>
    <xf numFmtId="0" fontId="19" fillId="10" borderId="11" xfId="0" applyFont="1" applyFill="1" applyBorder="1" applyAlignment="1">
      <alignment horizontal="center"/>
    </xf>
    <xf numFmtId="0" fontId="19" fillId="10" borderId="47" xfId="0" applyFont="1" applyFill="1" applyBorder="1" applyAlignment="1">
      <alignment horizontal="center"/>
    </xf>
    <xf numFmtId="0" fontId="19" fillId="10" borderId="16" xfId="0" applyFont="1" applyFill="1" applyBorder="1" applyAlignment="1">
      <alignment horizontal="center"/>
    </xf>
    <xf numFmtId="0" fontId="19" fillId="10" borderId="17" xfId="0" applyFont="1" applyFill="1" applyBorder="1" applyAlignment="1">
      <alignment horizontal="center"/>
    </xf>
    <xf numFmtId="0" fontId="19" fillId="10" borderId="18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0" fontId="19" fillId="11" borderId="1" xfId="0" applyFont="1" applyFill="1" applyBorder="1"/>
    <xf numFmtId="0" fontId="19" fillId="5" borderId="16" xfId="0" applyFont="1" applyFill="1" applyBorder="1" applyAlignment="1">
      <alignment horizontal="center"/>
    </xf>
    <xf numFmtId="0" fontId="19" fillId="5" borderId="17" xfId="0" applyFont="1" applyFill="1" applyBorder="1" applyAlignment="1">
      <alignment horizontal="center"/>
    </xf>
    <xf numFmtId="0" fontId="19" fillId="16" borderId="3" xfId="0" applyFont="1" applyFill="1" applyBorder="1"/>
    <xf numFmtId="0" fontId="19" fillId="16" borderId="13" xfId="0" applyFont="1" applyFill="1" applyBorder="1" applyAlignment="1">
      <alignment horizontal="center"/>
    </xf>
    <xf numFmtId="0" fontId="19" fillId="16" borderId="15" xfId="0" applyFont="1" applyFill="1" applyBorder="1" applyAlignment="1">
      <alignment horizontal="center"/>
    </xf>
    <xf numFmtId="0" fontId="19" fillId="16" borderId="38" xfId="0" applyFont="1" applyFill="1" applyBorder="1" applyAlignment="1">
      <alignment horizontal="center"/>
    </xf>
    <xf numFmtId="0" fontId="19" fillId="16" borderId="40" xfId="0" applyFont="1" applyFill="1" applyBorder="1" applyAlignment="1">
      <alignment horizontal="center"/>
    </xf>
    <xf numFmtId="0" fontId="19" fillId="16" borderId="16" xfId="0" applyFont="1" applyFill="1" applyBorder="1" applyAlignment="1">
      <alignment horizontal="center"/>
    </xf>
    <xf numFmtId="0" fontId="19" fillId="16" borderId="17" xfId="0" applyFont="1" applyFill="1" applyBorder="1" applyAlignment="1">
      <alignment horizontal="center"/>
    </xf>
    <xf numFmtId="0" fontId="19" fillId="15" borderId="45" xfId="0" applyFont="1" applyFill="1" applyBorder="1"/>
    <xf numFmtId="0" fontId="19" fillId="15" borderId="3" xfId="0" applyFont="1" applyFill="1" applyBorder="1"/>
    <xf numFmtId="0" fontId="19" fillId="15" borderId="16" xfId="0" applyFont="1" applyFill="1" applyBorder="1" applyAlignment="1">
      <alignment horizontal="center"/>
    </xf>
    <xf numFmtId="0" fontId="19" fillId="15" borderId="17" xfId="0" applyFont="1" applyFill="1" applyBorder="1" applyAlignment="1">
      <alignment horizontal="center"/>
    </xf>
    <xf numFmtId="0" fontId="19" fillId="7" borderId="3" xfId="0" applyFont="1" applyFill="1" applyBorder="1"/>
    <xf numFmtId="0" fontId="19" fillId="7" borderId="16" xfId="0" applyFont="1" applyFill="1" applyBorder="1" applyAlignment="1">
      <alignment horizontal="center"/>
    </xf>
    <xf numFmtId="0" fontId="19" fillId="7" borderId="17" xfId="0" applyFont="1" applyFill="1" applyBorder="1" applyAlignment="1">
      <alignment horizontal="center"/>
    </xf>
    <xf numFmtId="166" fontId="19" fillId="9" borderId="28" xfId="0" applyNumberFormat="1" applyFont="1" applyFill="1" applyBorder="1" applyAlignment="1">
      <alignment horizontal="center"/>
    </xf>
    <xf numFmtId="166" fontId="19" fillId="9" borderId="33" xfId="0" applyNumberFormat="1" applyFont="1" applyFill="1" applyBorder="1" applyAlignment="1">
      <alignment horizontal="center"/>
    </xf>
    <xf numFmtId="0" fontId="19" fillId="16" borderId="2" xfId="0" applyFont="1" applyFill="1" applyBorder="1"/>
    <xf numFmtId="0" fontId="19" fillId="16" borderId="65" xfId="0" applyFont="1" applyFill="1" applyBorder="1"/>
    <xf numFmtId="0" fontId="19" fillId="9" borderId="9" xfId="0" applyFont="1" applyFill="1" applyBorder="1" applyAlignment="1">
      <alignment horizontal="center"/>
    </xf>
    <xf numFmtId="0" fontId="19" fillId="8" borderId="9" xfId="0" applyFont="1" applyFill="1" applyBorder="1" applyAlignment="1">
      <alignment horizontal="center"/>
    </xf>
    <xf numFmtId="0" fontId="19" fillId="9" borderId="9" xfId="0" applyFont="1" applyFill="1" applyBorder="1"/>
    <xf numFmtId="0" fontId="18" fillId="2" borderId="12" xfId="0" applyFont="1" applyFill="1" applyBorder="1" applyAlignment="1">
      <alignment horizontal="center"/>
    </xf>
    <xf numFmtId="0" fontId="3" fillId="8" borderId="65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4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19" fillId="9" borderId="3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/>
    </xf>
    <xf numFmtId="167" fontId="19" fillId="0" borderId="12" xfId="0" applyNumberFormat="1" applyFont="1" applyBorder="1" applyAlignment="1">
      <alignment horizontal="center"/>
    </xf>
    <xf numFmtId="167" fontId="19" fillId="0" borderId="17" xfId="0" applyNumberFormat="1" applyFont="1" applyBorder="1" applyAlignment="1">
      <alignment horizontal="center"/>
    </xf>
    <xf numFmtId="167" fontId="19" fillId="0" borderId="19" xfId="0" applyNumberFormat="1" applyFont="1" applyBorder="1" applyAlignment="1">
      <alignment horizontal="center"/>
    </xf>
    <xf numFmtId="167" fontId="19" fillId="0" borderId="20" xfId="0" applyNumberFormat="1" applyFont="1" applyBorder="1" applyAlignment="1">
      <alignment horizontal="center"/>
    </xf>
    <xf numFmtId="0" fontId="19" fillId="0" borderId="23" xfId="0" applyNumberFormat="1" applyFont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9" fillId="0" borderId="14" xfId="0" applyNumberFormat="1" applyFont="1" applyBorder="1" applyAlignment="1">
      <alignment horizontal="center"/>
    </xf>
    <xf numFmtId="167" fontId="19" fillId="0" borderId="14" xfId="0" applyNumberFormat="1" applyFont="1" applyBorder="1" applyAlignment="1">
      <alignment horizontal="center"/>
    </xf>
    <xf numFmtId="167" fontId="19" fillId="0" borderId="15" xfId="0" applyNumberFormat="1" applyFont="1" applyBorder="1" applyAlignment="1">
      <alignment horizontal="center"/>
    </xf>
    <xf numFmtId="0" fontId="19" fillId="0" borderId="56" xfId="0" applyNumberFormat="1" applyFont="1" applyBorder="1" applyAlignment="1">
      <alignment horizontal="center"/>
    </xf>
    <xf numFmtId="0" fontId="19" fillId="2" borderId="55" xfId="0" applyFont="1" applyFill="1" applyBorder="1" applyAlignment="1">
      <alignment horizontal="center"/>
    </xf>
    <xf numFmtId="16" fontId="19" fillId="2" borderId="61" xfId="0" applyNumberFormat="1" applyFont="1" applyFill="1" applyBorder="1" applyAlignment="1">
      <alignment horizontal="center"/>
    </xf>
    <xf numFmtId="0" fontId="19" fillId="0" borderId="15" xfId="0" applyNumberFormat="1" applyFont="1" applyBorder="1" applyAlignment="1">
      <alignment horizontal="center"/>
    </xf>
    <xf numFmtId="0" fontId="19" fillId="0" borderId="17" xfId="0" applyNumberFormat="1" applyFont="1" applyBorder="1" applyAlignment="1">
      <alignment horizontal="center"/>
    </xf>
    <xf numFmtId="0" fontId="19" fillId="0" borderId="2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11" xfId="0" applyFont="1" applyFill="1" applyBorder="1" applyAlignment="1"/>
    <xf numFmtId="0" fontId="5" fillId="2" borderId="49" xfId="0" applyFont="1" applyFill="1" applyBorder="1" applyAlignment="1"/>
    <xf numFmtId="0" fontId="5" fillId="2" borderId="47" xfId="0" applyFont="1" applyFill="1" applyBorder="1" applyAlignment="1"/>
    <xf numFmtId="0" fontId="6" fillId="2" borderId="11" xfId="0" applyFont="1" applyFill="1" applyBorder="1" applyAlignment="1"/>
    <xf numFmtId="0" fontId="6" fillId="2" borderId="49" xfId="0" applyFont="1" applyFill="1" applyBorder="1" applyAlignment="1"/>
    <xf numFmtId="0" fontId="6" fillId="2" borderId="47" xfId="0" applyFont="1" applyFill="1" applyBorder="1" applyAlignment="1"/>
    <xf numFmtId="164" fontId="3" fillId="0" borderId="13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164" fontId="3" fillId="0" borderId="18" xfId="0" applyNumberFormat="1" applyFont="1" applyBorder="1" applyAlignment="1">
      <alignment horizontal="center"/>
    </xf>
    <xf numFmtId="0" fontId="3" fillId="3" borderId="16" xfId="0" applyFont="1" applyFill="1" applyBorder="1"/>
    <xf numFmtId="0" fontId="3" fillId="3" borderId="13" xfId="0" applyFont="1" applyFill="1" applyBorder="1"/>
    <xf numFmtId="0" fontId="3" fillId="3" borderId="3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165" fontId="3" fillId="3" borderId="24" xfId="0" applyNumberFormat="1" applyFont="1" applyFill="1" applyBorder="1" applyAlignment="1">
      <alignment horizontal="center" vertical="center" wrapText="1"/>
    </xf>
    <xf numFmtId="165" fontId="3" fillId="3" borderId="44" xfId="0" applyNumberFormat="1" applyFont="1" applyFill="1" applyBorder="1" applyAlignment="1">
      <alignment horizontal="center" vertical="center" wrapText="1"/>
    </xf>
    <xf numFmtId="165" fontId="3" fillId="3" borderId="13" xfId="0" applyNumberFormat="1" applyFont="1" applyFill="1" applyBorder="1" applyAlignment="1">
      <alignment horizontal="center" vertical="center" wrapText="1"/>
    </xf>
    <xf numFmtId="165" fontId="3" fillId="3" borderId="14" xfId="0" applyNumberFormat="1" applyFont="1" applyFill="1" applyBorder="1" applyAlignment="1">
      <alignment horizontal="center" vertical="center" wrapText="1"/>
    </xf>
    <xf numFmtId="165" fontId="3" fillId="3" borderId="15" xfId="0" applyNumberFormat="1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59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65" fontId="3" fillId="3" borderId="28" xfId="0" applyNumberFormat="1" applyFont="1" applyFill="1" applyBorder="1" applyAlignment="1">
      <alignment horizontal="center" vertical="center" wrapText="1"/>
    </xf>
    <xf numFmtId="165" fontId="3" fillId="3" borderId="63" xfId="0" applyNumberFormat="1" applyFont="1" applyFill="1" applyBorder="1" applyAlignment="1">
      <alignment horizontal="center" vertical="center" wrapText="1"/>
    </xf>
    <xf numFmtId="165" fontId="3" fillId="3" borderId="16" xfId="0" applyNumberFormat="1" applyFont="1" applyFill="1" applyBorder="1" applyAlignment="1">
      <alignment horizontal="center" vertical="center" wrapText="1"/>
    </xf>
    <xf numFmtId="165" fontId="3" fillId="3" borderId="12" xfId="0" applyNumberFormat="1" applyFont="1" applyFill="1" applyBorder="1" applyAlignment="1">
      <alignment horizontal="center" vertical="center" wrapText="1"/>
    </xf>
    <xf numFmtId="165" fontId="3" fillId="3" borderId="17" xfId="0" applyNumberFormat="1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/>
    </xf>
    <xf numFmtId="0" fontId="2" fillId="3" borderId="6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41" xfId="0" applyFont="1" applyFill="1" applyBorder="1" applyAlignment="1">
      <alignment horizontal="center"/>
    </xf>
    <xf numFmtId="0" fontId="2" fillId="3" borderId="48" xfId="0" applyFont="1" applyFill="1" applyBorder="1" applyAlignment="1">
      <alignment horizontal="center"/>
    </xf>
    <xf numFmtId="0" fontId="3" fillId="3" borderId="18" xfId="0" applyFont="1" applyFill="1" applyBorder="1"/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165" fontId="3" fillId="3" borderId="33" xfId="0" applyNumberFormat="1" applyFont="1" applyFill="1" applyBorder="1" applyAlignment="1">
      <alignment horizontal="center" vertical="center" wrapText="1"/>
    </xf>
    <xf numFmtId="165" fontId="3" fillId="3" borderId="50" xfId="0" applyNumberFormat="1" applyFont="1" applyFill="1" applyBorder="1" applyAlignment="1">
      <alignment horizontal="center" vertical="center" wrapText="1"/>
    </xf>
    <xf numFmtId="165" fontId="3" fillId="3" borderId="18" xfId="0" applyNumberFormat="1" applyFont="1" applyFill="1" applyBorder="1" applyAlignment="1">
      <alignment horizontal="center" vertical="center" wrapText="1"/>
    </xf>
    <xf numFmtId="165" fontId="3" fillId="3" borderId="19" xfId="0" applyNumberFormat="1" applyFont="1" applyFill="1" applyBorder="1" applyAlignment="1">
      <alignment horizontal="center" vertical="center" wrapText="1"/>
    </xf>
    <xf numFmtId="165" fontId="3" fillId="3" borderId="20" xfId="0" applyNumberFormat="1" applyFont="1" applyFill="1" applyBorder="1" applyAlignment="1">
      <alignment horizontal="center" vertical="center" wrapText="1"/>
    </xf>
    <xf numFmtId="0" fontId="2" fillId="3" borderId="64" xfId="0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65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165" fontId="3" fillId="3" borderId="38" xfId="0" applyNumberFormat="1" applyFont="1" applyFill="1" applyBorder="1" applyAlignment="1">
      <alignment horizontal="center" vertical="center" wrapText="1"/>
    </xf>
    <xf numFmtId="165" fontId="3" fillId="3" borderId="23" xfId="0" applyNumberFormat="1" applyFont="1" applyFill="1" applyBorder="1" applyAlignment="1">
      <alignment horizontal="center" vertical="center" wrapText="1"/>
    </xf>
    <xf numFmtId="165" fontId="3" fillId="3" borderId="40" xfId="0" applyNumberFormat="1" applyFont="1" applyFill="1" applyBorder="1" applyAlignment="1">
      <alignment horizontal="center" vertical="center" wrapText="1"/>
    </xf>
    <xf numFmtId="165" fontId="3" fillId="3" borderId="41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8" fillId="3" borderId="0" xfId="0" applyFont="1" applyFill="1"/>
    <xf numFmtId="0" fontId="9" fillId="3" borderId="22" xfId="0" applyFont="1" applyFill="1" applyBorder="1" applyAlignment="1">
      <alignment vertical="center" wrapText="1"/>
    </xf>
    <xf numFmtId="0" fontId="9" fillId="3" borderId="21" xfId="0" applyFont="1" applyFill="1" applyBorder="1" applyAlignment="1">
      <alignment vertical="center" wrapText="1"/>
    </xf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165" fontId="3" fillId="3" borderId="0" xfId="0" applyNumberFormat="1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165" fontId="3" fillId="3" borderId="3" xfId="0" applyNumberFormat="1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165" fontId="3" fillId="4" borderId="26" xfId="0" applyNumberFormat="1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5" fontId="3" fillId="3" borderId="26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3" borderId="35" xfId="0" applyFont="1" applyFill="1" applyBorder="1" applyAlignment="1">
      <alignment horizontal="center" vertical="center" wrapText="1"/>
    </xf>
    <xf numFmtId="0" fontId="21" fillId="3" borderId="37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3" borderId="35" xfId="0" applyFont="1" applyFill="1" applyBorder="1" applyAlignment="1">
      <alignment horizontal="center" vertical="center" wrapText="1"/>
    </xf>
    <xf numFmtId="0" fontId="26" fillId="3" borderId="37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/>
    </xf>
    <xf numFmtId="0" fontId="18" fillId="2" borderId="49" xfId="0" applyFont="1" applyFill="1" applyBorder="1" applyAlignment="1">
      <alignment horizontal="center"/>
    </xf>
    <xf numFmtId="0" fontId="18" fillId="2" borderId="47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 vertical="top"/>
    </xf>
    <xf numFmtId="0" fontId="17" fillId="2" borderId="47" xfId="0" applyFont="1" applyFill="1" applyBorder="1" applyAlignment="1">
      <alignment horizontal="center" vertical="top"/>
    </xf>
    <xf numFmtId="0" fontId="9" fillId="2" borderId="11" xfId="0" applyFont="1" applyFill="1" applyBorder="1" applyAlignment="1">
      <alignment horizontal="center"/>
    </xf>
    <xf numFmtId="0" fontId="9" fillId="2" borderId="4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23" fillId="12" borderId="11" xfId="0" applyFont="1" applyFill="1" applyBorder="1" applyAlignment="1">
      <alignment horizontal="center" vertical="center" wrapText="1"/>
    </xf>
    <xf numFmtId="0" fontId="23" fillId="12" borderId="49" xfId="0" applyFont="1" applyFill="1" applyBorder="1" applyAlignment="1">
      <alignment horizontal="center" vertical="center" wrapText="1"/>
    </xf>
    <xf numFmtId="0" fontId="23" fillId="12" borderId="4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2" fillId="6" borderId="4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textRotation="255" wrapText="1"/>
    </xf>
    <xf numFmtId="0" fontId="2" fillId="6" borderId="27" xfId="0" applyFont="1" applyFill="1" applyBorder="1" applyAlignment="1">
      <alignment horizontal="center" textRotation="255" wrapText="1"/>
    </xf>
    <xf numFmtId="0" fontId="2" fillId="6" borderId="41" xfId="0" applyFont="1" applyFill="1" applyBorder="1" applyAlignment="1">
      <alignment horizontal="center" textRotation="255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14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14" borderId="45" xfId="0" applyFont="1" applyFill="1" applyBorder="1" applyAlignment="1">
      <alignment horizontal="center" vertical="center" wrapText="1"/>
    </xf>
    <xf numFmtId="0" fontId="23" fillId="14" borderId="30" xfId="0" applyFont="1" applyFill="1" applyBorder="1" applyAlignment="1">
      <alignment horizontal="center" vertical="center" wrapText="1"/>
    </xf>
    <xf numFmtId="0" fontId="23" fillId="14" borderId="7" xfId="0" applyFont="1" applyFill="1" applyBorder="1" applyAlignment="1">
      <alignment horizontal="center" vertical="center" wrapText="1"/>
    </xf>
    <xf numFmtId="0" fontId="23" fillId="12" borderId="16" xfId="0" applyFont="1" applyFill="1" applyBorder="1" applyAlignment="1">
      <alignment horizontal="center" vertical="center" wrapText="1"/>
    </xf>
    <xf numFmtId="0" fontId="23" fillId="12" borderId="12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10" fillId="8" borderId="45" xfId="0" applyFont="1" applyFill="1" applyBorder="1" applyAlignment="1">
      <alignment horizontal="center" vertical="center" wrapText="1"/>
    </xf>
    <xf numFmtId="0" fontId="10" fillId="8" borderId="30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24" fillId="2" borderId="63" xfId="0" applyFont="1" applyFill="1" applyBorder="1" applyAlignment="1">
      <alignment horizontal="center" vertical="center" wrapText="1"/>
    </xf>
    <xf numFmtId="0" fontId="24" fillId="2" borderId="39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1" fillId="8" borderId="42" xfId="0" applyFont="1" applyFill="1" applyBorder="1" applyAlignment="1">
      <alignment horizontal="center" vertical="center"/>
    </xf>
    <xf numFmtId="0" fontId="21" fillId="8" borderId="22" xfId="0" applyFont="1" applyFill="1" applyBorder="1" applyAlignment="1">
      <alignment horizontal="center" vertical="center"/>
    </xf>
    <xf numFmtId="0" fontId="21" fillId="8" borderId="43" xfId="0" applyFont="1" applyFill="1" applyBorder="1" applyAlignment="1">
      <alignment horizontal="center" vertical="center"/>
    </xf>
    <xf numFmtId="0" fontId="21" fillId="8" borderId="50" xfId="0" applyFont="1" applyFill="1" applyBorder="1" applyAlignment="1">
      <alignment horizontal="center" vertical="center"/>
    </xf>
    <xf numFmtId="0" fontId="21" fillId="8" borderId="21" xfId="0" applyFont="1" applyFill="1" applyBorder="1" applyAlignment="1">
      <alignment horizontal="center" vertical="center"/>
    </xf>
    <xf numFmtId="0" fontId="21" fillId="8" borderId="48" xfId="0" applyFont="1" applyFill="1" applyBorder="1" applyAlignment="1">
      <alignment horizontal="center" vertical="center"/>
    </xf>
    <xf numFmtId="0" fontId="21" fillId="8" borderId="45" xfId="0" applyFont="1" applyFill="1" applyBorder="1" applyAlignment="1">
      <alignment horizontal="center" vertical="center" wrapText="1"/>
    </xf>
    <xf numFmtId="0" fontId="21" fillId="8" borderId="30" xfId="0" applyFont="1" applyFill="1" applyBorder="1" applyAlignment="1">
      <alignment horizontal="center" vertical="center" wrapText="1"/>
    </xf>
    <xf numFmtId="0" fontId="21" fillId="8" borderId="7" xfId="0" applyFont="1" applyFill="1" applyBorder="1" applyAlignment="1">
      <alignment horizontal="center" vertical="center" wrapText="1"/>
    </xf>
    <xf numFmtId="0" fontId="9" fillId="8" borderId="42" xfId="0" applyFont="1" applyFill="1" applyBorder="1" applyAlignment="1">
      <alignment horizontal="center" vertical="center"/>
    </xf>
    <xf numFmtId="0" fontId="9" fillId="8" borderId="22" xfId="0" applyFont="1" applyFill="1" applyBorder="1" applyAlignment="1">
      <alignment horizontal="center" vertical="center"/>
    </xf>
    <xf numFmtId="0" fontId="9" fillId="8" borderId="5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22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0" fontId="25" fillId="2" borderId="63" xfId="0" applyFont="1" applyFill="1" applyBorder="1" applyAlignment="1">
      <alignment horizontal="center" vertical="center" wrapText="1"/>
    </xf>
    <xf numFmtId="0" fontId="25" fillId="2" borderId="39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12" borderId="11" xfId="0" applyFont="1" applyFill="1" applyBorder="1" applyAlignment="1">
      <alignment horizontal="center" vertical="center" wrapText="1"/>
    </xf>
    <xf numFmtId="0" fontId="25" fillId="12" borderId="49" xfId="0" applyFont="1" applyFill="1" applyBorder="1" applyAlignment="1">
      <alignment horizontal="center" vertical="center" wrapText="1"/>
    </xf>
    <xf numFmtId="0" fontId="25" fillId="12" borderId="47" xfId="0" applyFont="1" applyFill="1" applyBorder="1" applyAlignment="1">
      <alignment horizontal="center" vertical="center" wrapText="1"/>
    </xf>
    <xf numFmtId="0" fontId="25" fillId="12" borderId="16" xfId="0" applyFont="1" applyFill="1" applyBorder="1" applyAlignment="1">
      <alignment horizontal="center" vertical="center" wrapText="1"/>
    </xf>
    <xf numFmtId="0" fontId="25" fillId="12" borderId="12" xfId="0" applyFont="1" applyFill="1" applyBorder="1" applyAlignment="1">
      <alignment horizontal="center" vertical="center" wrapText="1"/>
    </xf>
    <xf numFmtId="0" fontId="25" fillId="12" borderId="17" xfId="0" applyFont="1" applyFill="1" applyBorder="1" applyAlignment="1">
      <alignment horizontal="center" vertical="center" wrapText="1"/>
    </xf>
    <xf numFmtId="0" fontId="25" fillId="14" borderId="45" xfId="0" quotePrefix="1" applyFont="1" applyFill="1" applyBorder="1" applyAlignment="1">
      <alignment horizontal="center" vertical="center" wrapText="1"/>
    </xf>
    <xf numFmtId="0" fontId="25" fillId="14" borderId="30" xfId="0" quotePrefix="1" applyFont="1" applyFill="1" applyBorder="1" applyAlignment="1">
      <alignment horizontal="center" vertical="center" wrapText="1"/>
    </xf>
    <xf numFmtId="0" fontId="25" fillId="14" borderId="30" xfId="0" applyFont="1" applyFill="1" applyBorder="1" applyAlignment="1">
      <alignment horizontal="center" vertical="center" wrapText="1"/>
    </xf>
    <xf numFmtId="0" fontId="25" fillId="14" borderId="7" xfId="0" applyFont="1" applyFill="1" applyBorder="1" applyAlignment="1">
      <alignment horizontal="center" vertical="center" wrapText="1"/>
    </xf>
    <xf numFmtId="0" fontId="25" fillId="0" borderId="57" xfId="0" quotePrefix="1" applyFont="1" applyBorder="1" applyAlignment="1">
      <alignment horizontal="center" vertical="center" wrapText="1"/>
    </xf>
    <xf numFmtId="0" fontId="25" fillId="0" borderId="0" xfId="0" quotePrefix="1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3" fillId="0" borderId="57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58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/>
    </xf>
    <xf numFmtId="0" fontId="4" fillId="2" borderId="49" xfId="0" applyFont="1" applyFill="1" applyBorder="1" applyAlignment="1">
      <alignment horizontal="center"/>
    </xf>
    <xf numFmtId="0" fontId="4" fillId="2" borderId="47" xfId="0" applyFont="1" applyFill="1" applyBorder="1" applyAlignment="1">
      <alignment horizontal="center"/>
    </xf>
    <xf numFmtId="0" fontId="23" fillId="2" borderId="44" xfId="0" applyFont="1" applyFill="1" applyBorder="1" applyAlignment="1">
      <alignment horizontal="center" vertical="center" wrapText="1"/>
    </xf>
    <xf numFmtId="0" fontId="23" fillId="2" borderId="25" xfId="0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4" fillId="12" borderId="16" xfId="0" applyFont="1" applyFill="1" applyBorder="1" applyAlignment="1">
      <alignment horizontal="center" vertical="center" wrapText="1"/>
    </xf>
    <xf numFmtId="0" fontId="24" fillId="12" borderId="12" xfId="0" applyFont="1" applyFill="1" applyBorder="1" applyAlignment="1">
      <alignment horizontal="center" vertical="center" wrapText="1"/>
    </xf>
    <xf numFmtId="0" fontId="24" fillId="12" borderId="17" xfId="0" applyFont="1" applyFill="1" applyBorder="1" applyAlignment="1">
      <alignment horizontal="center" vertical="center" wrapText="1"/>
    </xf>
    <xf numFmtId="0" fontId="24" fillId="0" borderId="57" xfId="0" quotePrefix="1" applyFont="1" applyBorder="1" applyAlignment="1">
      <alignment horizontal="center" vertical="center" wrapText="1"/>
    </xf>
    <xf numFmtId="0" fontId="24" fillId="0" borderId="0" xfId="0" quotePrefix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3" fillId="14" borderId="16" xfId="0" applyFont="1" applyFill="1" applyBorder="1" applyAlignment="1">
      <alignment horizontal="center" vertical="center" wrapText="1"/>
    </xf>
    <xf numFmtId="0" fontId="23" fillId="14" borderId="12" xfId="0" applyFont="1" applyFill="1" applyBorder="1" applyAlignment="1">
      <alignment horizontal="center" vertical="center" wrapText="1"/>
    </xf>
    <xf numFmtId="0" fontId="23" fillId="14" borderId="17" xfId="0" applyFont="1" applyFill="1" applyBorder="1" applyAlignment="1">
      <alignment horizontal="center" vertical="center" wrapText="1"/>
    </xf>
    <xf numFmtId="0" fontId="25" fillId="14" borderId="16" xfId="0" applyFont="1" applyFill="1" applyBorder="1" applyAlignment="1">
      <alignment horizontal="center" vertical="center" wrapText="1"/>
    </xf>
    <xf numFmtId="0" fontId="25" fillId="14" borderId="12" xfId="0" applyFont="1" applyFill="1" applyBorder="1" applyAlignment="1">
      <alignment horizontal="center" vertical="center" wrapText="1"/>
    </xf>
    <xf numFmtId="0" fontId="25" fillId="14" borderId="17" xfId="0" applyFont="1" applyFill="1" applyBorder="1" applyAlignment="1">
      <alignment horizontal="center" vertical="center" wrapText="1"/>
    </xf>
    <xf numFmtId="0" fontId="24" fillId="14" borderId="16" xfId="0" applyFont="1" applyFill="1" applyBorder="1" applyAlignment="1">
      <alignment horizontal="center" vertical="center" wrapText="1"/>
    </xf>
    <xf numFmtId="0" fontId="24" fillId="14" borderId="12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24" fillId="12" borderId="49" xfId="0" applyFont="1" applyFill="1" applyBorder="1" applyAlignment="1">
      <alignment horizontal="center" vertical="center" wrapText="1"/>
    </xf>
    <xf numFmtId="0" fontId="24" fillId="12" borderId="47" xfId="0" applyFont="1" applyFill="1" applyBorder="1" applyAlignment="1">
      <alignment horizontal="center" vertical="center" wrapText="1"/>
    </xf>
    <xf numFmtId="165" fontId="2" fillId="6" borderId="52" xfId="0" applyNumberFormat="1" applyFont="1" applyFill="1" applyBorder="1" applyAlignment="1">
      <alignment horizontal="center"/>
    </xf>
    <xf numFmtId="165" fontId="2" fillId="6" borderId="21" xfId="0" applyNumberFormat="1" applyFont="1" applyFill="1" applyBorder="1" applyAlignment="1">
      <alignment horizontal="center"/>
    </xf>
    <xf numFmtId="165" fontId="2" fillId="6" borderId="62" xfId="0" applyNumberFormat="1" applyFont="1" applyFill="1" applyBorder="1" applyAlignment="1">
      <alignment horizontal="center"/>
    </xf>
    <xf numFmtId="0" fontId="2" fillId="6" borderId="61" xfId="0" applyFont="1" applyFill="1" applyBorder="1" applyAlignment="1">
      <alignment horizontal="center" vertical="center" textRotation="90" wrapText="1"/>
    </xf>
    <xf numFmtId="0" fontId="2" fillId="6" borderId="46" xfId="0" applyFont="1" applyFill="1" applyBorder="1" applyAlignment="1">
      <alignment horizontal="center" vertical="center" textRotation="90" wrapText="1"/>
    </xf>
    <xf numFmtId="0" fontId="2" fillId="6" borderId="51" xfId="0" applyFont="1" applyFill="1" applyBorder="1" applyAlignment="1">
      <alignment horizontal="center" vertical="center" textRotation="90" wrapText="1"/>
    </xf>
    <xf numFmtId="0" fontId="2" fillId="6" borderId="55" xfId="0" applyFont="1" applyFill="1" applyBorder="1" applyAlignment="1">
      <alignment horizontal="center" vertical="center" textRotation="90" wrapText="1"/>
    </xf>
    <xf numFmtId="0" fontId="2" fillId="6" borderId="54" xfId="0" applyFont="1" applyFill="1" applyBorder="1" applyAlignment="1">
      <alignment horizontal="center" vertical="center" textRotation="90" wrapText="1"/>
    </xf>
    <xf numFmtId="0" fontId="2" fillId="6" borderId="56" xfId="0" applyFont="1" applyFill="1" applyBorder="1" applyAlignment="1">
      <alignment horizontal="center" vertical="center" textRotation="90" wrapText="1"/>
    </xf>
    <xf numFmtId="0" fontId="2" fillId="6" borderId="67" xfId="0" applyFont="1" applyFill="1" applyBorder="1" applyAlignment="1">
      <alignment horizontal="center" vertical="center" textRotation="90" wrapText="1"/>
    </xf>
    <xf numFmtId="0" fontId="2" fillId="6" borderId="60" xfId="0" applyFont="1" applyFill="1" applyBorder="1" applyAlignment="1">
      <alignment horizontal="center" vertical="center" textRotation="90" wrapText="1"/>
    </xf>
    <xf numFmtId="0" fontId="2" fillId="6" borderId="53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6" borderId="27" xfId="0" applyFont="1" applyFill="1" applyBorder="1" applyAlignment="1">
      <alignment horizontal="center" vertical="center" textRotation="90" wrapText="1"/>
    </xf>
    <xf numFmtId="0" fontId="2" fillId="6" borderId="41" xfId="0" applyFont="1" applyFill="1" applyBorder="1" applyAlignment="1">
      <alignment horizontal="center" vertical="center" textRotation="90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center" vertical="center" wrapText="1"/>
    </xf>
    <xf numFmtId="0" fontId="27" fillId="2" borderId="59" xfId="0" applyFont="1" applyFill="1" applyBorder="1" applyAlignment="1">
      <alignment horizontal="center" vertical="center" wrapText="1"/>
    </xf>
    <xf numFmtId="0" fontId="26" fillId="8" borderId="42" xfId="0" applyFont="1" applyFill="1" applyBorder="1" applyAlignment="1">
      <alignment horizontal="center" vertical="center"/>
    </xf>
    <xf numFmtId="0" fontId="26" fillId="8" borderId="22" xfId="0" applyFont="1" applyFill="1" applyBorder="1" applyAlignment="1">
      <alignment horizontal="center" vertical="center"/>
    </xf>
    <xf numFmtId="0" fontId="26" fillId="8" borderId="43" xfId="0" applyFont="1" applyFill="1" applyBorder="1" applyAlignment="1">
      <alignment horizontal="center" vertical="center"/>
    </xf>
    <xf numFmtId="0" fontId="26" fillId="8" borderId="50" xfId="0" applyFont="1" applyFill="1" applyBorder="1" applyAlignment="1">
      <alignment horizontal="center" vertical="center"/>
    </xf>
    <xf numFmtId="0" fontId="26" fillId="8" borderId="21" xfId="0" applyFont="1" applyFill="1" applyBorder="1" applyAlignment="1">
      <alignment horizontal="center" vertical="center"/>
    </xf>
    <xf numFmtId="0" fontId="26" fillId="8" borderId="48" xfId="0" applyFont="1" applyFill="1" applyBorder="1" applyAlignment="1">
      <alignment horizontal="center" vertical="center"/>
    </xf>
    <xf numFmtId="0" fontId="26" fillId="8" borderId="45" xfId="0" applyFont="1" applyFill="1" applyBorder="1" applyAlignment="1">
      <alignment horizontal="center" vertical="center" wrapText="1"/>
    </xf>
    <xf numFmtId="0" fontId="26" fillId="8" borderId="30" xfId="0" applyFont="1" applyFill="1" applyBorder="1" applyAlignment="1">
      <alignment horizontal="center" vertical="center" wrapText="1"/>
    </xf>
    <xf numFmtId="0" fontId="26" fillId="8" borderId="7" xfId="0" applyFont="1" applyFill="1" applyBorder="1" applyAlignment="1">
      <alignment horizontal="center" vertical="center" wrapText="1"/>
    </xf>
    <xf numFmtId="0" fontId="22" fillId="14" borderId="16" xfId="0" applyFont="1" applyFill="1" applyBorder="1" applyAlignment="1">
      <alignment horizontal="center" vertical="center" wrapText="1"/>
    </xf>
    <xf numFmtId="0" fontId="22" fillId="14" borderId="12" xfId="0" applyFont="1" applyFill="1" applyBorder="1" applyAlignment="1">
      <alignment horizontal="center" vertical="center" wrapText="1"/>
    </xf>
    <xf numFmtId="0" fontId="22" fillId="14" borderId="17" xfId="0" applyFont="1" applyFill="1" applyBorder="1" applyAlignment="1">
      <alignment horizontal="center" vertical="center" wrapText="1"/>
    </xf>
    <xf numFmtId="0" fontId="22" fillId="12" borderId="11" xfId="0" applyFont="1" applyFill="1" applyBorder="1" applyAlignment="1">
      <alignment horizontal="center" vertical="center" wrapText="1"/>
    </xf>
    <xf numFmtId="0" fontId="22" fillId="12" borderId="49" xfId="0" applyFont="1" applyFill="1" applyBorder="1" applyAlignment="1">
      <alignment horizontal="center" vertical="center" wrapText="1"/>
    </xf>
    <xf numFmtId="0" fontId="22" fillId="12" borderId="47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14" borderId="45" xfId="0" quotePrefix="1" applyFont="1" applyFill="1" applyBorder="1" applyAlignment="1">
      <alignment horizontal="center" vertical="center" wrapText="1"/>
    </xf>
    <xf numFmtId="0" fontId="22" fillId="14" borderId="30" xfId="0" quotePrefix="1" applyFont="1" applyFill="1" applyBorder="1" applyAlignment="1">
      <alignment horizontal="center" vertical="center" wrapText="1"/>
    </xf>
    <xf numFmtId="0" fontId="22" fillId="14" borderId="30" xfId="0" applyFont="1" applyFill="1" applyBorder="1" applyAlignment="1">
      <alignment horizontal="center" vertical="center" wrapText="1"/>
    </xf>
    <xf numFmtId="0" fontId="22" fillId="14" borderId="7" xfId="0" applyFont="1" applyFill="1" applyBorder="1" applyAlignment="1">
      <alignment horizontal="center" vertical="center" wrapText="1"/>
    </xf>
    <xf numFmtId="0" fontId="22" fillId="0" borderId="50" xfId="0" quotePrefix="1" applyFont="1" applyBorder="1" applyAlignment="1">
      <alignment horizontal="center" vertical="center" wrapText="1"/>
    </xf>
    <xf numFmtId="0" fontId="22" fillId="0" borderId="21" xfId="0" quotePrefix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7" fillId="2" borderId="6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0" fillId="8" borderId="42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8" borderId="50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 wrapText="1"/>
    </xf>
    <xf numFmtId="0" fontId="2" fillId="8" borderId="30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/>
    </xf>
    <xf numFmtId="0" fontId="5" fillId="2" borderId="49" xfId="0" applyFont="1" applyFill="1" applyBorder="1" applyAlignment="1">
      <alignment horizontal="center"/>
    </xf>
    <xf numFmtId="0" fontId="5" fillId="2" borderId="47" xfId="0" applyFont="1" applyFill="1" applyBorder="1" applyAlignment="1">
      <alignment horizontal="center"/>
    </xf>
    <xf numFmtId="165" fontId="2" fillId="6" borderId="11" xfId="0" applyNumberFormat="1" applyFont="1" applyFill="1" applyBorder="1" applyAlignment="1">
      <alignment horizontal="center"/>
    </xf>
    <xf numFmtId="165" fontId="2" fillId="6" borderId="49" xfId="0" applyNumberFormat="1" applyFont="1" applyFill="1" applyBorder="1" applyAlignment="1">
      <alignment horizontal="center"/>
    </xf>
    <xf numFmtId="165" fontId="2" fillId="6" borderId="47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3" fillId="5" borderId="37" xfId="0" applyFont="1" applyFill="1" applyBorder="1" applyAlignment="1">
      <alignment horizontal="center"/>
    </xf>
    <xf numFmtId="0" fontId="3" fillId="5" borderId="68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0" borderId="14" xfId="0" applyFont="1" applyBorder="1"/>
    <xf numFmtId="0" fontId="3" fillId="0" borderId="26" xfId="0" applyFont="1" applyBorder="1"/>
    <xf numFmtId="0" fontId="3" fillId="0" borderId="12" xfId="0" applyFont="1" applyBorder="1"/>
    <xf numFmtId="0" fontId="3" fillId="2" borderId="12" xfId="0" applyFont="1" applyFill="1" applyBorder="1"/>
    <xf numFmtId="0" fontId="3" fillId="2" borderId="17" xfId="0" applyFont="1" applyFill="1" applyBorder="1"/>
    <xf numFmtId="0" fontId="3" fillId="0" borderId="17" xfId="0" applyFont="1" applyBorder="1"/>
    <xf numFmtId="0" fontId="3" fillId="9" borderId="35" xfId="0" applyFont="1" applyFill="1" applyBorder="1" applyAlignment="1">
      <alignment horizontal="center" vertical="center"/>
    </xf>
    <xf numFmtId="0" fontId="3" fillId="9" borderId="12" xfId="0" applyFont="1" applyFill="1" applyBorder="1"/>
    <xf numFmtId="0" fontId="3" fillId="9" borderId="46" xfId="0" applyFont="1" applyFill="1" applyBorder="1" applyAlignment="1">
      <alignment horizontal="center" vertical="center"/>
    </xf>
    <xf numFmtId="0" fontId="3" fillId="9" borderId="37" xfId="0" applyFont="1" applyFill="1" applyBorder="1"/>
    <xf numFmtId="0" fontId="3" fillId="0" borderId="35" xfId="0" applyFont="1" applyBorder="1"/>
    <xf numFmtId="0" fontId="3" fillId="0" borderId="37" xfId="0" applyFont="1" applyBorder="1"/>
    <xf numFmtId="0" fontId="3" fillId="0" borderId="68" xfId="0" applyFont="1" applyBorder="1"/>
    <xf numFmtId="0" fontId="3" fillId="2" borderId="37" xfId="0" applyFont="1" applyFill="1" applyBorder="1"/>
    <xf numFmtId="0" fontId="3" fillId="2" borderId="69" xfId="0" applyFont="1" applyFill="1" applyBorder="1"/>
    <xf numFmtId="0" fontId="3" fillId="0" borderId="69" xfId="0" applyFont="1" applyBorder="1"/>
    <xf numFmtId="0" fontId="3" fillId="2" borderId="35" xfId="0" applyFont="1" applyFill="1" applyBorder="1"/>
    <xf numFmtId="0" fontId="3" fillId="0" borderId="36" xfId="0" applyFont="1" applyBorder="1"/>
    <xf numFmtId="0" fontId="3" fillId="9" borderId="13" xfId="0" applyFont="1" applyFill="1" applyBorder="1" applyAlignment="1">
      <alignment horizontal="center" vertical="center"/>
    </xf>
    <xf numFmtId="0" fontId="3" fillId="9" borderId="14" xfId="0" applyFont="1" applyFill="1" applyBorder="1"/>
    <xf numFmtId="0" fontId="3" fillId="2" borderId="14" xfId="0" applyFont="1" applyFill="1" applyBorder="1"/>
    <xf numFmtId="0" fontId="3" fillId="0" borderId="15" xfId="0" applyFont="1" applyBorder="1"/>
    <xf numFmtId="0" fontId="3" fillId="0" borderId="59" xfId="0" applyFont="1" applyBorder="1"/>
    <xf numFmtId="0" fontId="3" fillId="9" borderId="16" xfId="0" applyFont="1" applyFill="1" applyBorder="1" applyAlignment="1">
      <alignment horizontal="center" vertical="center"/>
    </xf>
    <xf numFmtId="0" fontId="3" fillId="0" borderId="7" xfId="0" applyFont="1" applyBorder="1"/>
    <xf numFmtId="0" fontId="3" fillId="9" borderId="18" xfId="0" applyFont="1" applyFill="1" applyBorder="1" applyAlignment="1">
      <alignment horizontal="center" vertical="center"/>
    </xf>
    <xf numFmtId="0" fontId="3" fillId="9" borderId="19" xfId="0" applyFont="1" applyFill="1" applyBorder="1"/>
    <xf numFmtId="0" fontId="3" fillId="0" borderId="19" xfId="0" applyFont="1" applyBorder="1"/>
    <xf numFmtId="0" fontId="3" fillId="0" borderId="33" xfId="0" applyFont="1" applyBorder="1"/>
    <xf numFmtId="0" fontId="3" fillId="2" borderId="19" xfId="0" applyFont="1" applyFill="1" applyBorder="1"/>
    <xf numFmtId="0" fontId="3" fillId="2" borderId="20" xfId="0" applyFont="1" applyFill="1" applyBorder="1"/>
    <xf numFmtId="0" fontId="3" fillId="0" borderId="20" xfId="0" applyFont="1" applyBorder="1"/>
    <xf numFmtId="0" fontId="3" fillId="2" borderId="18" xfId="0" applyFont="1" applyFill="1" applyBorder="1"/>
    <xf numFmtId="0" fontId="3" fillId="0" borderId="70" xfId="0" applyFont="1" applyBorder="1"/>
    <xf numFmtId="0" fontId="3" fillId="9" borderId="11" xfId="0" applyFont="1" applyFill="1" applyBorder="1" applyAlignment="1">
      <alignment vertical="center"/>
    </xf>
    <xf numFmtId="0" fontId="3" fillId="9" borderId="5" xfId="0" applyFont="1" applyFill="1" applyBorder="1"/>
    <xf numFmtId="0" fontId="3" fillId="0" borderId="8" xfId="0" applyFont="1" applyBorder="1"/>
    <xf numFmtId="0" fontId="3" fillId="0" borderId="5" xfId="0" applyFont="1" applyBorder="1"/>
    <xf numFmtId="0" fontId="3" fillId="0" borderId="71" xfId="0" applyFont="1" applyBorder="1"/>
    <xf numFmtId="0" fontId="3" fillId="2" borderId="5" xfId="0" applyFont="1" applyFill="1" applyBorder="1"/>
    <xf numFmtId="0" fontId="3" fillId="2" borderId="6" xfId="0" applyFont="1" applyFill="1" applyBorder="1"/>
    <xf numFmtId="0" fontId="3" fillId="0" borderId="6" xfId="0" applyFont="1" applyBorder="1"/>
    <xf numFmtId="0" fontId="3" fillId="2" borderId="8" xfId="0" applyFont="1" applyFill="1" applyBorder="1"/>
    <xf numFmtId="0" fontId="3" fillId="0" borderId="47" xfId="0" applyFont="1" applyBorder="1"/>
    <xf numFmtId="0" fontId="3" fillId="0" borderId="0" xfId="0" applyFont="1" applyAlignment="1">
      <alignment vertical="center"/>
    </xf>
    <xf numFmtId="0" fontId="3" fillId="0" borderId="24" xfId="0" applyFont="1" applyBorder="1" applyAlignment="1">
      <alignment horizontal="center"/>
    </xf>
    <xf numFmtId="0" fontId="3" fillId="0" borderId="72" xfId="0" applyFont="1" applyBorder="1" applyAlignment="1">
      <alignment horizontal="center"/>
    </xf>
    <xf numFmtId="0" fontId="9" fillId="2" borderId="45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17" borderId="42" xfId="0" applyFont="1" applyFill="1" applyBorder="1" applyAlignment="1">
      <alignment vertical="center"/>
    </xf>
    <xf numFmtId="0" fontId="3" fillId="17" borderId="22" xfId="0" applyFont="1" applyFill="1" applyBorder="1"/>
    <xf numFmtId="0" fontId="3" fillId="17" borderId="13" xfId="0" applyFont="1" applyFill="1" applyBorder="1"/>
    <xf numFmtId="0" fontId="3" fillId="17" borderId="14" xfId="0" applyFont="1" applyFill="1" applyBorder="1"/>
    <xf numFmtId="0" fontId="3" fillId="17" borderId="26" xfId="0" applyFont="1" applyFill="1" applyBorder="1"/>
    <xf numFmtId="0" fontId="3" fillId="17" borderId="16" xfId="0" applyFont="1" applyFill="1" applyBorder="1"/>
    <xf numFmtId="0" fontId="3" fillId="17" borderId="12" xfId="0" applyFont="1" applyFill="1" applyBorder="1"/>
    <xf numFmtId="0" fontId="3" fillId="17" borderId="17" xfId="0" applyFont="1" applyFill="1" applyBorder="1"/>
    <xf numFmtId="0" fontId="23" fillId="14" borderId="63" xfId="0" applyFont="1" applyFill="1" applyBorder="1" applyAlignment="1">
      <alignment horizontal="center" vertical="center" wrapText="1"/>
    </xf>
    <xf numFmtId="0" fontId="23" fillId="14" borderId="39" xfId="0" applyFont="1" applyFill="1" applyBorder="1" applyAlignment="1">
      <alignment horizontal="center" vertical="center" wrapText="1"/>
    </xf>
    <xf numFmtId="0" fontId="23" fillId="14" borderId="10" xfId="0" applyFont="1" applyFill="1" applyBorder="1" applyAlignment="1">
      <alignment horizontal="center" vertical="center" wrapText="1"/>
    </xf>
    <xf numFmtId="0" fontId="25" fillId="14" borderId="63" xfId="0" applyFont="1" applyFill="1" applyBorder="1" applyAlignment="1">
      <alignment horizontal="center" vertical="center" wrapText="1"/>
    </xf>
    <xf numFmtId="0" fontId="25" fillId="14" borderId="39" xfId="0" applyFont="1" applyFill="1" applyBorder="1" applyAlignment="1">
      <alignment horizontal="center" vertical="center" wrapText="1"/>
    </xf>
    <xf numFmtId="0" fontId="25" fillId="14" borderId="10" xfId="0" applyFont="1" applyFill="1" applyBorder="1" applyAlignment="1">
      <alignment horizontal="center" vertical="center" wrapText="1"/>
    </xf>
    <xf numFmtId="0" fontId="24" fillId="14" borderId="63" xfId="0" applyFont="1" applyFill="1" applyBorder="1" applyAlignment="1">
      <alignment horizontal="center" vertical="center" wrapText="1"/>
    </xf>
    <xf numFmtId="0" fontId="24" fillId="14" borderId="39" xfId="0" applyFont="1" applyFill="1" applyBorder="1" applyAlignment="1">
      <alignment horizontal="center" vertical="center" wrapText="1"/>
    </xf>
    <xf numFmtId="0" fontId="24" fillId="14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9" fillId="18" borderId="45" xfId="0" applyFont="1" applyFill="1" applyBorder="1" applyAlignment="1">
      <alignment horizontal="center" vertical="center" wrapText="1"/>
    </xf>
    <xf numFmtId="0" fontId="29" fillId="18" borderId="30" xfId="0" applyFont="1" applyFill="1" applyBorder="1" applyAlignment="1">
      <alignment horizontal="center" vertical="center" wrapText="1"/>
    </xf>
    <xf numFmtId="0" fontId="29" fillId="18" borderId="7" xfId="0" applyFont="1" applyFill="1" applyBorder="1" applyAlignment="1">
      <alignment horizontal="center" vertical="center" wrapText="1"/>
    </xf>
    <xf numFmtId="0" fontId="28" fillId="13" borderId="16" xfId="0" applyFont="1" applyFill="1" applyBorder="1" applyAlignment="1">
      <alignment horizontal="center" vertical="center" wrapText="1"/>
    </xf>
    <xf numFmtId="0" fontId="28" fillId="13" borderId="12" xfId="0" applyFont="1" applyFill="1" applyBorder="1" applyAlignment="1">
      <alignment horizontal="center" vertical="center" wrapText="1"/>
    </xf>
    <xf numFmtId="0" fontId="28" fillId="13" borderId="30" xfId="0" applyFont="1" applyFill="1" applyBorder="1" applyAlignment="1">
      <alignment horizontal="center" vertical="center" wrapText="1"/>
    </xf>
    <xf numFmtId="0" fontId="28" fillId="13" borderId="17" xfId="0" applyFont="1" applyFill="1" applyBorder="1" applyAlignment="1">
      <alignment horizontal="center" vertical="center" wrapText="1"/>
    </xf>
    <xf numFmtId="0" fontId="2" fillId="8" borderId="42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 wrapText="1"/>
    </xf>
    <xf numFmtId="0" fontId="25" fillId="2" borderId="49" xfId="0" applyFont="1" applyFill="1" applyBorder="1" applyAlignment="1">
      <alignment horizontal="center" vertical="center" wrapText="1"/>
    </xf>
    <xf numFmtId="0" fontId="25" fillId="2" borderId="47" xfId="0" applyFont="1" applyFill="1" applyBorder="1" applyAlignment="1">
      <alignment horizontal="center" vertical="center" wrapText="1"/>
    </xf>
    <xf numFmtId="0" fontId="29" fillId="18" borderId="11" xfId="0" applyFont="1" applyFill="1" applyBorder="1" applyAlignment="1">
      <alignment horizontal="center" vertical="center" wrapText="1"/>
    </xf>
    <xf numFmtId="0" fontId="29" fillId="18" borderId="49" xfId="0" applyFont="1" applyFill="1" applyBorder="1" applyAlignment="1">
      <alignment horizontal="center" vertical="center" wrapText="1"/>
    </xf>
    <xf numFmtId="0" fontId="29" fillId="18" borderId="47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 wrapText="1"/>
    </xf>
    <xf numFmtId="0" fontId="2" fillId="8" borderId="47" xfId="0" applyFont="1" applyFill="1" applyBorder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</cellXfs>
  <cellStyles count="7">
    <cellStyle name="Heading" xfId="3"/>
    <cellStyle name="Heading1" xfId="4"/>
    <cellStyle name="Normal" xfId="0" builtinId="0"/>
    <cellStyle name="Normal 2" xfId="1"/>
    <cellStyle name="Normal 3" xfId="2"/>
    <cellStyle name="Result" xfId="5"/>
    <cellStyle name="Result2" xfId="6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532D31"/>
      <color rgb="FFDDDDDD"/>
      <color rgb="FF446C51"/>
      <color rgb="FF308049"/>
      <color rgb="FF0000FF"/>
      <color rgb="FF006600"/>
      <color rgb="FFFF00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371475</xdr:colOff>
      <xdr:row>0</xdr:row>
      <xdr:rowOff>123825</xdr:rowOff>
    </xdr:from>
    <xdr:to>
      <xdr:col>17</xdr:col>
      <xdr:colOff>504825</xdr:colOff>
      <xdr:row>3</xdr:row>
      <xdr:rowOff>66675</xdr:rowOff>
    </xdr:to>
    <xdr:sp macro="[0]!Creation_creneau" textlink="">
      <xdr:nvSpPr>
        <xdr:cNvPr id="2" name="ZoneTexte 1"/>
        <xdr:cNvSpPr txBox="1"/>
      </xdr:nvSpPr>
      <xdr:spPr>
        <a:xfrm>
          <a:off x="11668125" y="123825"/>
          <a:ext cx="14192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1-Créer  1 ou tous     les créneaux</a:t>
          </a:r>
          <a:r>
            <a:rPr lang="fr-FR" sz="1100" baseline="0"/>
            <a:t> vierges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428625</xdr:colOff>
      <xdr:row>15</xdr:row>
      <xdr:rowOff>66675</xdr:rowOff>
    </xdr:from>
    <xdr:to>
      <xdr:col>17</xdr:col>
      <xdr:colOff>523875</xdr:colOff>
      <xdr:row>18</xdr:row>
      <xdr:rowOff>28575</xdr:rowOff>
    </xdr:to>
    <xdr:sp macro="" textlink="">
      <xdr:nvSpPr>
        <xdr:cNvPr id="6" name="ZoneTexte 5"/>
        <xdr:cNvSpPr txBox="1"/>
      </xdr:nvSpPr>
      <xdr:spPr>
        <a:xfrm>
          <a:off x="11591925" y="2524125"/>
          <a:ext cx="138112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5-Ajouter  LES Jours fériés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409575</xdr:colOff>
      <xdr:row>7</xdr:row>
      <xdr:rowOff>104775</xdr:rowOff>
    </xdr:from>
    <xdr:to>
      <xdr:col>17</xdr:col>
      <xdr:colOff>485775</xdr:colOff>
      <xdr:row>10</xdr:row>
      <xdr:rowOff>66675</xdr:rowOff>
    </xdr:to>
    <xdr:sp macro="" textlink="">
      <xdr:nvSpPr>
        <xdr:cNvPr id="7" name="ZoneTexte 6"/>
        <xdr:cNvSpPr txBox="1"/>
      </xdr:nvSpPr>
      <xdr:spPr>
        <a:xfrm>
          <a:off x="11572875" y="1257300"/>
          <a:ext cx="1362075" cy="4476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3-Ajouter  LES Jours péda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409575</xdr:colOff>
      <xdr:row>11</xdr:row>
      <xdr:rowOff>19050</xdr:rowOff>
    </xdr:from>
    <xdr:to>
      <xdr:col>17</xdr:col>
      <xdr:colOff>476250</xdr:colOff>
      <xdr:row>15</xdr:row>
      <xdr:rowOff>9525</xdr:rowOff>
    </xdr:to>
    <xdr:sp macro="" textlink="">
      <xdr:nvSpPr>
        <xdr:cNvPr id="8" name="ZoneTexte 7"/>
        <xdr:cNvSpPr txBox="1"/>
      </xdr:nvSpPr>
      <xdr:spPr>
        <a:xfrm>
          <a:off x="11572875" y="1828800"/>
          <a:ext cx="1352550" cy="6381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4-Ajouter  LES Vacances scolaires</a:t>
          </a:r>
        </a:p>
        <a:p>
          <a:pPr algn="ctr"/>
          <a:endParaRPr lang="fr-FR" sz="1100"/>
        </a:p>
      </xdr:txBody>
    </xdr:sp>
    <xdr:clientData/>
  </xdr:twoCellAnchor>
  <xdr:twoCellAnchor>
    <xdr:from>
      <xdr:col>15</xdr:col>
      <xdr:colOff>400050</xdr:colOff>
      <xdr:row>3</xdr:row>
      <xdr:rowOff>95250</xdr:rowOff>
    </xdr:from>
    <xdr:to>
      <xdr:col>17</xdr:col>
      <xdr:colOff>466725</xdr:colOff>
      <xdr:row>7</xdr:row>
      <xdr:rowOff>85725</xdr:rowOff>
    </xdr:to>
    <xdr:sp macro="" textlink="">
      <xdr:nvSpPr>
        <xdr:cNvPr id="9" name="ZoneTexte 8"/>
        <xdr:cNvSpPr txBox="1"/>
      </xdr:nvSpPr>
      <xdr:spPr>
        <a:xfrm>
          <a:off x="11563350" y="600075"/>
          <a:ext cx="1352550" cy="638175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2-Positionner les dates de stages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119062</xdr:rowOff>
    </xdr:from>
    <xdr:to>
      <xdr:col>3</xdr:col>
      <xdr:colOff>371475</xdr:colOff>
      <xdr:row>15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4</xdr:row>
      <xdr:rowOff>0</xdr:rowOff>
    </xdr:from>
    <xdr:to>
      <xdr:col>7</xdr:col>
      <xdr:colOff>304800</xdr:colOff>
      <xdr:row>16</xdr:row>
      <xdr:rowOff>23813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85725</xdr:colOff>
      <xdr:row>17</xdr:row>
      <xdr:rowOff>19050</xdr:rowOff>
    </xdr:from>
    <xdr:to>
      <xdr:col>3</xdr:col>
      <xdr:colOff>390525</xdr:colOff>
      <xdr:row>29</xdr:row>
      <xdr:rowOff>42863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733425</xdr:colOff>
      <xdr:row>17</xdr:row>
      <xdr:rowOff>28575</xdr:rowOff>
    </xdr:from>
    <xdr:to>
      <xdr:col>7</xdr:col>
      <xdr:colOff>276225</xdr:colOff>
      <xdr:row>29</xdr:row>
      <xdr:rowOff>52388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57150</xdr:colOff>
      <xdr:row>32</xdr:row>
      <xdr:rowOff>142875</xdr:rowOff>
    </xdr:from>
    <xdr:to>
      <xdr:col>3</xdr:col>
      <xdr:colOff>361950</xdr:colOff>
      <xdr:row>45</xdr:row>
      <xdr:rowOff>4763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62</xdr:row>
      <xdr:rowOff>9526</xdr:rowOff>
    </xdr:from>
    <xdr:to>
      <xdr:col>2</xdr:col>
      <xdr:colOff>657225</xdr:colOff>
      <xdr:row>71</xdr:row>
      <xdr:rowOff>95251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38100</xdr:colOff>
      <xdr:row>61</xdr:row>
      <xdr:rowOff>142875</xdr:rowOff>
    </xdr:from>
    <xdr:to>
      <xdr:col>5</xdr:col>
      <xdr:colOff>695325</xdr:colOff>
      <xdr:row>71</xdr:row>
      <xdr:rowOff>66675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74</xdr:row>
      <xdr:rowOff>114301</xdr:rowOff>
    </xdr:from>
    <xdr:to>
      <xdr:col>2</xdr:col>
      <xdr:colOff>657225</xdr:colOff>
      <xdr:row>84</xdr:row>
      <xdr:rowOff>38101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38100</xdr:colOff>
      <xdr:row>74</xdr:row>
      <xdr:rowOff>85725</xdr:rowOff>
    </xdr:from>
    <xdr:to>
      <xdr:col>5</xdr:col>
      <xdr:colOff>695325</xdr:colOff>
      <xdr:row>84</xdr:row>
      <xdr:rowOff>9525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114300</xdr:colOff>
      <xdr:row>74</xdr:row>
      <xdr:rowOff>114300</xdr:rowOff>
    </xdr:from>
    <xdr:to>
      <xdr:col>8</xdr:col>
      <xdr:colOff>581025</xdr:colOff>
      <xdr:row>84</xdr:row>
      <xdr:rowOff>38100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676275</xdr:colOff>
      <xdr:row>32</xdr:row>
      <xdr:rowOff>104775</xdr:rowOff>
    </xdr:from>
    <xdr:to>
      <xdr:col>7</xdr:col>
      <xdr:colOff>219075</xdr:colOff>
      <xdr:row>44</xdr:row>
      <xdr:rowOff>128588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66675</xdr:colOff>
      <xdr:row>45</xdr:row>
      <xdr:rowOff>114300</xdr:rowOff>
    </xdr:from>
    <xdr:to>
      <xdr:col>3</xdr:col>
      <xdr:colOff>371475</xdr:colOff>
      <xdr:row>57</xdr:row>
      <xdr:rowOff>138113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704850</xdr:colOff>
      <xdr:row>45</xdr:row>
      <xdr:rowOff>133350</xdr:rowOff>
    </xdr:from>
    <xdr:to>
      <xdr:col>7</xdr:col>
      <xdr:colOff>247650</xdr:colOff>
      <xdr:row>57</xdr:row>
      <xdr:rowOff>157163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114300</xdr:colOff>
      <xdr:row>1</xdr:row>
      <xdr:rowOff>142875</xdr:rowOff>
    </xdr:from>
    <xdr:to>
      <xdr:col>12</xdr:col>
      <xdr:colOff>419100</xdr:colOff>
      <xdr:row>14</xdr:row>
      <xdr:rowOff>4763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</xdr:col>
      <xdr:colOff>619125</xdr:colOff>
      <xdr:row>1</xdr:row>
      <xdr:rowOff>142875</xdr:rowOff>
    </xdr:from>
    <xdr:to>
      <xdr:col>16</xdr:col>
      <xdr:colOff>161925</xdr:colOff>
      <xdr:row>14</xdr:row>
      <xdr:rowOff>4763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9</xdr:col>
      <xdr:colOff>209550</xdr:colOff>
      <xdr:row>15</xdr:row>
      <xdr:rowOff>47625</xdr:rowOff>
    </xdr:from>
    <xdr:to>
      <xdr:col>12</xdr:col>
      <xdr:colOff>514350</xdr:colOff>
      <xdr:row>27</xdr:row>
      <xdr:rowOff>71438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12</xdr:col>
      <xdr:colOff>647700</xdr:colOff>
      <xdr:row>15</xdr:row>
      <xdr:rowOff>38100</xdr:rowOff>
    </xdr:from>
    <xdr:to>
      <xdr:col>16</xdr:col>
      <xdr:colOff>190500</xdr:colOff>
      <xdr:row>27</xdr:row>
      <xdr:rowOff>61913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</xdr:col>
      <xdr:colOff>0</xdr:colOff>
      <xdr:row>86</xdr:row>
      <xdr:rowOff>28575</xdr:rowOff>
    </xdr:from>
    <xdr:to>
      <xdr:col>5</xdr:col>
      <xdr:colOff>657225</xdr:colOff>
      <xdr:row>95</xdr:row>
      <xdr:rowOff>114300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9</xdr:col>
      <xdr:colOff>209550</xdr:colOff>
      <xdr:row>32</xdr:row>
      <xdr:rowOff>142875</xdr:rowOff>
    </xdr:from>
    <xdr:to>
      <xdr:col>12</xdr:col>
      <xdr:colOff>514350</xdr:colOff>
      <xdr:row>45</xdr:row>
      <xdr:rowOff>4763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12</xdr:col>
      <xdr:colOff>714375</xdr:colOff>
      <xdr:row>32</xdr:row>
      <xdr:rowOff>142875</xdr:rowOff>
    </xdr:from>
    <xdr:to>
      <xdr:col>16</xdr:col>
      <xdr:colOff>257175</xdr:colOff>
      <xdr:row>45</xdr:row>
      <xdr:rowOff>4763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9</xdr:col>
      <xdr:colOff>304800</xdr:colOff>
      <xdr:row>46</xdr:row>
      <xdr:rowOff>47625</xdr:rowOff>
    </xdr:from>
    <xdr:to>
      <xdr:col>12</xdr:col>
      <xdr:colOff>609600</xdr:colOff>
      <xdr:row>58</xdr:row>
      <xdr:rowOff>71438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12</xdr:col>
      <xdr:colOff>742950</xdr:colOff>
      <xdr:row>46</xdr:row>
      <xdr:rowOff>38100</xdr:rowOff>
    </xdr:from>
    <xdr:to>
      <xdr:col>16</xdr:col>
      <xdr:colOff>285750</xdr:colOff>
      <xdr:row>58</xdr:row>
      <xdr:rowOff>61913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62</xdr:row>
      <xdr:rowOff>9526</xdr:rowOff>
    </xdr:from>
    <xdr:to>
      <xdr:col>11</xdr:col>
      <xdr:colOff>657225</xdr:colOff>
      <xdr:row>71</xdr:row>
      <xdr:rowOff>95251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12</xdr:col>
      <xdr:colOff>38100</xdr:colOff>
      <xdr:row>61</xdr:row>
      <xdr:rowOff>142875</xdr:rowOff>
    </xdr:from>
    <xdr:to>
      <xdr:col>14</xdr:col>
      <xdr:colOff>695325</xdr:colOff>
      <xdr:row>71</xdr:row>
      <xdr:rowOff>66675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9</xdr:col>
      <xdr:colOff>0</xdr:colOff>
      <xdr:row>74</xdr:row>
      <xdr:rowOff>114301</xdr:rowOff>
    </xdr:from>
    <xdr:to>
      <xdr:col>11</xdr:col>
      <xdr:colOff>657225</xdr:colOff>
      <xdr:row>84</xdr:row>
      <xdr:rowOff>38101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12</xdr:col>
      <xdr:colOff>38100</xdr:colOff>
      <xdr:row>74</xdr:row>
      <xdr:rowOff>85725</xdr:rowOff>
    </xdr:from>
    <xdr:to>
      <xdr:col>14</xdr:col>
      <xdr:colOff>695325</xdr:colOff>
      <xdr:row>84</xdr:row>
      <xdr:rowOff>9525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114300</xdr:colOff>
      <xdr:row>74</xdr:row>
      <xdr:rowOff>114300</xdr:rowOff>
    </xdr:from>
    <xdr:to>
      <xdr:col>17</xdr:col>
      <xdr:colOff>581025</xdr:colOff>
      <xdr:row>84</xdr:row>
      <xdr:rowOff>38100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0</xdr:colOff>
      <xdr:row>86</xdr:row>
      <xdr:rowOff>28575</xdr:rowOff>
    </xdr:from>
    <xdr:to>
      <xdr:col>14</xdr:col>
      <xdr:colOff>657225</xdr:colOff>
      <xdr:row>95</xdr:row>
      <xdr:rowOff>114300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PS-gestion-Vierge-2014-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lasse"/>
      <sheetName val="parametre"/>
      <sheetName val="EDT"/>
      <sheetName val="stages"/>
      <sheetName val="Installations"/>
      <sheetName val="Transports"/>
      <sheetName val="T-D-BORD"/>
      <sheetName val="LUNDI-AM"/>
      <sheetName val="LUNDI-PM"/>
      <sheetName val="MARDI-AM"/>
      <sheetName val="MARDI-PM"/>
      <sheetName val="MERCREDI-AM"/>
      <sheetName val="MERCREDI-PM"/>
      <sheetName val="JEUDI-AM"/>
      <sheetName val="JEUDI-PM"/>
      <sheetName val="VENDREDI-AM"/>
      <sheetName val="VENDREDI-PM"/>
      <sheetName val="partage stade"/>
      <sheetName val="indisponibilit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Q83"/>
  <sheetViews>
    <sheetView tabSelected="1" topLeftCell="A31" workbookViewId="0">
      <selection activeCell="H70" sqref="H70"/>
    </sheetView>
  </sheetViews>
  <sheetFormatPr baseColWidth="10" defaultRowHeight="12.75"/>
  <cols>
    <col min="1" max="1" width="16.7109375" bestFit="1" customWidth="1"/>
    <col min="2" max="2" width="6" customWidth="1"/>
    <col min="3" max="3" width="3" style="124" bestFit="1" customWidth="1"/>
    <col min="4" max="4" width="14" style="144" bestFit="1" customWidth="1"/>
    <col min="5" max="5" width="12.28515625" style="144" bestFit="1" customWidth="1"/>
    <col min="6" max="6" width="14.7109375" style="144" bestFit="1" customWidth="1"/>
    <col min="7" max="7" width="9.42578125" style="144" bestFit="1" customWidth="1"/>
    <col min="8" max="8" width="10.28515625" style="144" customWidth="1"/>
    <col min="9" max="9" width="6.85546875" style="144" bestFit="1" customWidth="1"/>
    <col min="10" max="10" width="10" style="144" bestFit="1" customWidth="1"/>
    <col min="11" max="11" width="8.5703125" style="144" bestFit="1" customWidth="1"/>
    <col min="12" max="12" width="16.7109375" style="144" bestFit="1" customWidth="1"/>
    <col min="13" max="13" width="8.28515625" style="144" bestFit="1" customWidth="1"/>
    <col min="14" max="14" width="16.7109375" style="144" bestFit="1" customWidth="1"/>
    <col min="15" max="15" width="14.28515625" bestFit="1" customWidth="1"/>
    <col min="16" max="16" width="7.85546875" bestFit="1" customWidth="1"/>
  </cols>
  <sheetData>
    <row r="1" spans="1:15" ht="13.5" thickBot="1">
      <c r="A1" s="173" t="s">
        <v>193</v>
      </c>
      <c r="D1" s="332" t="s">
        <v>89</v>
      </c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4"/>
    </row>
    <row r="2" spans="1:15" ht="13.5" thickBot="1">
      <c r="A2" s="172" t="s">
        <v>139</v>
      </c>
      <c r="C2" s="184" t="s">
        <v>36</v>
      </c>
      <c r="D2" s="133" t="s">
        <v>204</v>
      </c>
      <c r="E2" s="134" t="s">
        <v>203</v>
      </c>
      <c r="F2" s="134" t="s">
        <v>88</v>
      </c>
      <c r="G2" s="135" t="s">
        <v>94</v>
      </c>
      <c r="H2" s="205" t="s">
        <v>138</v>
      </c>
      <c r="I2" s="206" t="s">
        <v>33</v>
      </c>
      <c r="J2" s="206" t="s">
        <v>205</v>
      </c>
      <c r="K2" s="207" t="s">
        <v>212</v>
      </c>
      <c r="L2" s="178" t="s">
        <v>136</v>
      </c>
      <c r="M2" s="179" t="s">
        <v>19</v>
      </c>
      <c r="N2" s="178" t="s">
        <v>137</v>
      </c>
      <c r="O2" s="179" t="s">
        <v>19</v>
      </c>
    </row>
    <row r="3" spans="1:15">
      <c r="A3" s="172" t="s">
        <v>140</v>
      </c>
      <c r="C3" s="136">
        <v>34</v>
      </c>
      <c r="D3" s="167" t="s">
        <v>79</v>
      </c>
      <c r="E3" s="137" t="s">
        <v>71</v>
      </c>
      <c r="F3" s="137" t="s">
        <v>201</v>
      </c>
      <c r="G3" s="163">
        <v>13</v>
      </c>
      <c r="H3" s="168">
        <v>2</v>
      </c>
      <c r="I3" s="213">
        <f>VLOOKUP(E3,$H$43:$J$50,2)</f>
        <v>3</v>
      </c>
      <c r="J3" s="210" t="str">
        <f t="shared" ref="J3:J36" si="0">VLOOKUP(E3,$H$43:$J$50,3)</f>
        <v>xxx</v>
      </c>
      <c r="K3" s="203" t="s">
        <v>4</v>
      </c>
      <c r="L3" s="188" t="s">
        <v>145</v>
      </c>
      <c r="M3" s="189" t="s">
        <v>96</v>
      </c>
      <c r="N3" s="188"/>
      <c r="O3" s="189"/>
    </row>
    <row r="4" spans="1:15">
      <c r="A4" s="172" t="s">
        <v>141</v>
      </c>
      <c r="C4" s="138">
        <v>31</v>
      </c>
      <c r="D4" s="214" t="s">
        <v>68</v>
      </c>
      <c r="E4" s="139" t="s">
        <v>60</v>
      </c>
      <c r="F4" s="139" t="s">
        <v>98</v>
      </c>
      <c r="G4" s="164">
        <v>28</v>
      </c>
      <c r="H4" s="169">
        <v>2</v>
      </c>
      <c r="I4" s="212">
        <f t="shared" ref="I4:I36" si="1">VLOOKUP(E4,$H$43:$J$50,2)</f>
        <v>3</v>
      </c>
      <c r="J4" s="209" t="str">
        <f t="shared" si="0"/>
        <v>3/5--1</v>
      </c>
      <c r="K4" s="204" t="s">
        <v>4</v>
      </c>
      <c r="L4" s="192" t="s">
        <v>139</v>
      </c>
      <c r="M4" s="193" t="s">
        <v>96</v>
      </c>
      <c r="N4" s="190"/>
      <c r="O4" s="191"/>
    </row>
    <row r="5" spans="1:15">
      <c r="A5" s="172" t="s">
        <v>142</v>
      </c>
      <c r="C5" s="140">
        <v>7</v>
      </c>
      <c r="D5" s="214" t="s">
        <v>58</v>
      </c>
      <c r="E5" s="139" t="s">
        <v>61</v>
      </c>
      <c r="F5" s="139" t="s">
        <v>99</v>
      </c>
      <c r="G5" s="164">
        <v>29</v>
      </c>
      <c r="H5" s="169">
        <v>3</v>
      </c>
      <c r="I5" s="212" t="str">
        <f t="shared" si="1"/>
        <v>3-4</v>
      </c>
      <c r="J5" s="209" t="str">
        <f t="shared" si="0"/>
        <v>1/2/4</v>
      </c>
      <c r="K5" s="187" t="s">
        <v>4</v>
      </c>
      <c r="L5" s="190" t="s">
        <v>140</v>
      </c>
      <c r="M5" s="193" t="s">
        <v>96</v>
      </c>
      <c r="N5" s="190" t="s">
        <v>148</v>
      </c>
      <c r="O5" s="191" t="s">
        <v>97</v>
      </c>
    </row>
    <row r="6" spans="1:15">
      <c r="A6" s="172" t="s">
        <v>196</v>
      </c>
      <c r="C6" s="140">
        <v>15</v>
      </c>
      <c r="D6" s="159" t="s">
        <v>63</v>
      </c>
      <c r="E6" s="141" t="s">
        <v>59</v>
      </c>
      <c r="F6" s="141" t="s">
        <v>16</v>
      </c>
      <c r="G6" s="165">
        <v>30</v>
      </c>
      <c r="H6" s="170">
        <v>3</v>
      </c>
      <c r="I6" s="212">
        <f t="shared" si="1"/>
        <v>3</v>
      </c>
      <c r="J6" s="209" t="str">
        <f t="shared" si="0"/>
        <v>3/5/?</v>
      </c>
      <c r="K6" s="187" t="s">
        <v>4</v>
      </c>
      <c r="L6" s="192" t="s">
        <v>141</v>
      </c>
      <c r="M6" s="191" t="s">
        <v>96</v>
      </c>
      <c r="N6" s="192" t="s">
        <v>148</v>
      </c>
      <c r="O6" s="193" t="s">
        <v>95</v>
      </c>
    </row>
    <row r="7" spans="1:15">
      <c r="A7" s="172" t="s">
        <v>197</v>
      </c>
      <c r="C7" s="140">
        <v>32</v>
      </c>
      <c r="D7" s="159" t="s">
        <v>68</v>
      </c>
      <c r="E7" s="141" t="s">
        <v>61</v>
      </c>
      <c r="F7" s="141" t="s">
        <v>114</v>
      </c>
      <c r="G7" s="165">
        <v>31</v>
      </c>
      <c r="H7" s="170">
        <v>3</v>
      </c>
      <c r="I7" s="212" t="str">
        <f t="shared" si="1"/>
        <v>3-4</v>
      </c>
      <c r="J7" s="209" t="str">
        <f t="shared" si="0"/>
        <v>1/2/4</v>
      </c>
      <c r="K7" s="187" t="s">
        <v>4</v>
      </c>
      <c r="L7" s="192" t="s">
        <v>196</v>
      </c>
      <c r="M7" s="193" t="s">
        <v>96</v>
      </c>
      <c r="N7" s="192"/>
      <c r="O7" s="193"/>
    </row>
    <row r="8" spans="1:15">
      <c r="A8" s="172" t="s">
        <v>198</v>
      </c>
      <c r="C8" s="140">
        <v>25</v>
      </c>
      <c r="D8" s="159" t="s">
        <v>67</v>
      </c>
      <c r="E8" s="141" t="s">
        <v>59</v>
      </c>
      <c r="F8" s="141" t="s">
        <v>18</v>
      </c>
      <c r="G8" s="165">
        <v>15</v>
      </c>
      <c r="H8" s="170">
        <v>3</v>
      </c>
      <c r="I8" s="212">
        <f t="shared" si="1"/>
        <v>3</v>
      </c>
      <c r="J8" s="209" t="str">
        <f t="shared" si="0"/>
        <v>3/5/?</v>
      </c>
      <c r="K8" s="187" t="s">
        <v>4</v>
      </c>
      <c r="L8" s="192" t="s">
        <v>197</v>
      </c>
      <c r="M8" s="193" t="s">
        <v>95</v>
      </c>
      <c r="N8" s="192" t="s">
        <v>147</v>
      </c>
      <c r="O8" s="191" t="s">
        <v>96</v>
      </c>
    </row>
    <row r="9" spans="1:15">
      <c r="A9" s="172" t="s">
        <v>199</v>
      </c>
      <c r="C9" s="140">
        <v>30</v>
      </c>
      <c r="D9" s="159" t="s">
        <v>68</v>
      </c>
      <c r="E9" s="141" t="s">
        <v>59</v>
      </c>
      <c r="F9" s="141" t="s">
        <v>15</v>
      </c>
      <c r="G9" s="165">
        <v>27</v>
      </c>
      <c r="H9" s="170">
        <v>3</v>
      </c>
      <c r="I9" s="212">
        <f t="shared" si="1"/>
        <v>3</v>
      </c>
      <c r="J9" s="209" t="str">
        <f t="shared" si="0"/>
        <v>3/5/?</v>
      </c>
      <c r="K9" s="187" t="s">
        <v>4</v>
      </c>
      <c r="L9" s="192" t="s">
        <v>197</v>
      </c>
      <c r="M9" s="193" t="s">
        <v>95</v>
      </c>
      <c r="N9" s="192" t="s">
        <v>147</v>
      </c>
      <c r="O9" s="193" t="s">
        <v>96</v>
      </c>
    </row>
    <row r="10" spans="1:15">
      <c r="A10" s="172" t="s">
        <v>143</v>
      </c>
      <c r="C10" s="140">
        <v>11</v>
      </c>
      <c r="D10" s="159" t="s">
        <v>58</v>
      </c>
      <c r="E10" s="141" t="s">
        <v>61</v>
      </c>
      <c r="F10" s="141" t="s">
        <v>46</v>
      </c>
      <c r="G10" s="165">
        <v>26</v>
      </c>
      <c r="H10" s="170">
        <v>3</v>
      </c>
      <c r="I10" s="212" t="str">
        <f t="shared" si="1"/>
        <v>3-4</v>
      </c>
      <c r="J10" s="209" t="str">
        <f t="shared" si="0"/>
        <v>1/2/4</v>
      </c>
      <c r="K10" s="187" t="s">
        <v>4</v>
      </c>
      <c r="L10" s="192" t="s">
        <v>198</v>
      </c>
      <c r="M10" s="193" t="s">
        <v>96</v>
      </c>
      <c r="N10" s="192"/>
      <c r="O10" s="191"/>
    </row>
    <row r="11" spans="1:15" ht="13.5" customHeight="1">
      <c r="A11" s="172" t="s">
        <v>144</v>
      </c>
      <c r="C11" s="140">
        <v>19</v>
      </c>
      <c r="D11" s="159" t="s">
        <v>64</v>
      </c>
      <c r="E11" s="141" t="s">
        <v>61</v>
      </c>
      <c r="F11" s="141" t="s">
        <v>200</v>
      </c>
      <c r="G11" s="165">
        <v>15</v>
      </c>
      <c r="H11" s="170">
        <v>3</v>
      </c>
      <c r="I11" s="212" t="str">
        <f t="shared" si="1"/>
        <v>3-4</v>
      </c>
      <c r="J11" s="209" t="str">
        <f t="shared" si="0"/>
        <v>1/2/4</v>
      </c>
      <c r="K11" s="187" t="s">
        <v>4</v>
      </c>
      <c r="L11" s="192" t="s">
        <v>198</v>
      </c>
      <c r="M11" s="193" t="s">
        <v>96</v>
      </c>
      <c r="N11" s="192"/>
      <c r="O11" s="193"/>
    </row>
    <row r="12" spans="1:15">
      <c r="A12" s="172" t="s">
        <v>147</v>
      </c>
      <c r="C12" s="140">
        <v>24</v>
      </c>
      <c r="D12" s="159" t="s">
        <v>67</v>
      </c>
      <c r="E12" s="141" t="s">
        <v>113</v>
      </c>
      <c r="F12" s="141" t="s">
        <v>116</v>
      </c>
      <c r="G12" s="165">
        <v>15</v>
      </c>
      <c r="H12" s="170">
        <v>2</v>
      </c>
      <c r="I12" s="212">
        <f t="shared" si="1"/>
        <v>3</v>
      </c>
      <c r="J12" s="209" t="str">
        <f t="shared" si="0"/>
        <v>1/2/4</v>
      </c>
      <c r="K12" s="187" t="s">
        <v>4</v>
      </c>
      <c r="L12" s="192" t="s">
        <v>151</v>
      </c>
      <c r="M12" s="193" t="s">
        <v>96</v>
      </c>
      <c r="N12" s="192"/>
      <c r="O12" s="193"/>
    </row>
    <row r="13" spans="1:15">
      <c r="A13" s="172" t="s">
        <v>148</v>
      </c>
      <c r="C13" s="140">
        <v>29</v>
      </c>
      <c r="D13" s="159" t="s">
        <v>68</v>
      </c>
      <c r="E13" s="141" t="s">
        <v>113</v>
      </c>
      <c r="F13" s="141" t="s">
        <v>117</v>
      </c>
      <c r="G13" s="165">
        <v>19</v>
      </c>
      <c r="H13" s="170">
        <v>2</v>
      </c>
      <c r="I13" s="212">
        <f t="shared" si="1"/>
        <v>3</v>
      </c>
      <c r="J13" s="209" t="str">
        <f t="shared" si="0"/>
        <v>1/2/4</v>
      </c>
      <c r="K13" s="187" t="s">
        <v>4</v>
      </c>
      <c r="L13" s="192" t="s">
        <v>151</v>
      </c>
      <c r="M13" s="193" t="s">
        <v>96</v>
      </c>
      <c r="N13" s="192"/>
      <c r="O13" s="193"/>
    </row>
    <row r="14" spans="1:15">
      <c r="A14" s="172" t="s">
        <v>145</v>
      </c>
      <c r="C14" s="140">
        <v>21</v>
      </c>
      <c r="D14" s="159" t="s">
        <v>66</v>
      </c>
      <c r="E14" s="141" t="s">
        <v>60</v>
      </c>
      <c r="F14" s="141" t="s">
        <v>8</v>
      </c>
      <c r="G14" s="165">
        <v>34</v>
      </c>
      <c r="H14" s="170">
        <v>2</v>
      </c>
      <c r="I14" s="212">
        <f t="shared" si="1"/>
        <v>3</v>
      </c>
      <c r="J14" s="209" t="str">
        <f t="shared" si="0"/>
        <v>3/5--1</v>
      </c>
      <c r="K14" s="198" t="s">
        <v>5</v>
      </c>
      <c r="L14" s="199" t="s">
        <v>147</v>
      </c>
      <c r="M14" s="200" t="s">
        <v>96</v>
      </c>
      <c r="N14" s="199"/>
      <c r="O14" s="200"/>
    </row>
    <row r="15" spans="1:15">
      <c r="A15" s="172" t="s">
        <v>146</v>
      </c>
      <c r="C15" s="140">
        <v>23</v>
      </c>
      <c r="D15" s="159" t="s">
        <v>66</v>
      </c>
      <c r="E15" s="139" t="s">
        <v>62</v>
      </c>
      <c r="F15" s="141" t="s">
        <v>100</v>
      </c>
      <c r="G15" s="165">
        <v>35</v>
      </c>
      <c r="H15" s="170">
        <v>3</v>
      </c>
      <c r="I15" s="212">
        <f t="shared" si="1"/>
        <v>4</v>
      </c>
      <c r="J15" s="209" t="str">
        <f t="shared" si="0"/>
        <v>2/3/4/5</v>
      </c>
      <c r="K15" s="198" t="s">
        <v>5</v>
      </c>
      <c r="L15" s="199" t="s">
        <v>140</v>
      </c>
      <c r="M15" s="200" t="s">
        <v>95</v>
      </c>
      <c r="N15" s="199" t="s">
        <v>143</v>
      </c>
      <c r="O15" s="200" t="s">
        <v>96</v>
      </c>
    </row>
    <row r="16" spans="1:15">
      <c r="A16" s="172" t="s">
        <v>149</v>
      </c>
      <c r="C16" s="140">
        <v>8</v>
      </c>
      <c r="D16" s="159" t="s">
        <v>58</v>
      </c>
      <c r="E16" s="139" t="s">
        <v>62</v>
      </c>
      <c r="F16" s="141" t="s">
        <v>13</v>
      </c>
      <c r="G16" s="165">
        <v>25</v>
      </c>
      <c r="H16" s="170">
        <v>3</v>
      </c>
      <c r="I16" s="212">
        <f t="shared" si="1"/>
        <v>4</v>
      </c>
      <c r="J16" s="209" t="str">
        <f t="shared" si="0"/>
        <v>2/3/4/5</v>
      </c>
      <c r="K16" s="198" t="s">
        <v>5</v>
      </c>
      <c r="L16" s="199" t="s">
        <v>141</v>
      </c>
      <c r="M16" s="200" t="s">
        <v>95</v>
      </c>
      <c r="N16" s="199" t="s">
        <v>146</v>
      </c>
      <c r="O16" s="200" t="s">
        <v>96</v>
      </c>
    </row>
    <row r="17" spans="1:15">
      <c r="A17" s="172" t="s">
        <v>150</v>
      </c>
      <c r="C17" s="140">
        <v>9</v>
      </c>
      <c r="D17" s="159" t="s">
        <v>58</v>
      </c>
      <c r="E17" s="141" t="s">
        <v>62</v>
      </c>
      <c r="F17" s="141" t="s">
        <v>109</v>
      </c>
      <c r="G17" s="165">
        <v>24</v>
      </c>
      <c r="H17" s="170">
        <v>3</v>
      </c>
      <c r="I17" s="212">
        <f t="shared" si="1"/>
        <v>4</v>
      </c>
      <c r="J17" s="209" t="str">
        <f t="shared" si="0"/>
        <v>2/3/4/5</v>
      </c>
      <c r="K17" s="198" t="s">
        <v>5</v>
      </c>
      <c r="L17" s="199" t="s">
        <v>141</v>
      </c>
      <c r="M17" s="200" t="s">
        <v>97</v>
      </c>
      <c r="N17" s="199" t="s">
        <v>148</v>
      </c>
      <c r="O17" s="200" t="s">
        <v>96</v>
      </c>
    </row>
    <row r="18" spans="1:15">
      <c r="A18" s="172" t="s">
        <v>151</v>
      </c>
      <c r="C18" s="140">
        <v>3</v>
      </c>
      <c r="D18" s="159" t="s">
        <v>58</v>
      </c>
      <c r="E18" s="139" t="s">
        <v>113</v>
      </c>
      <c r="F18" s="141" t="s">
        <v>115</v>
      </c>
      <c r="G18" s="165">
        <v>23</v>
      </c>
      <c r="H18" s="170">
        <v>2</v>
      </c>
      <c r="I18" s="212">
        <f t="shared" si="1"/>
        <v>3</v>
      </c>
      <c r="J18" s="209" t="str">
        <f t="shared" si="0"/>
        <v>1/2/4</v>
      </c>
      <c r="K18" s="198" t="s">
        <v>5</v>
      </c>
      <c r="L18" s="199" t="s">
        <v>142</v>
      </c>
      <c r="M18" s="200" t="s">
        <v>96</v>
      </c>
      <c r="N18" s="199"/>
      <c r="O18" s="200"/>
    </row>
    <row r="19" spans="1:15">
      <c r="A19" s="172" t="s">
        <v>152</v>
      </c>
      <c r="C19" s="140">
        <v>5</v>
      </c>
      <c r="D19" s="159" t="s">
        <v>58</v>
      </c>
      <c r="E19" s="141" t="s">
        <v>60</v>
      </c>
      <c r="F19" s="141" t="s">
        <v>53</v>
      </c>
      <c r="G19" s="165">
        <v>22</v>
      </c>
      <c r="H19" s="170">
        <v>2</v>
      </c>
      <c r="I19" s="212">
        <f t="shared" si="1"/>
        <v>3</v>
      </c>
      <c r="J19" s="209" t="str">
        <f t="shared" si="0"/>
        <v>3/5--1</v>
      </c>
      <c r="K19" s="198" t="s">
        <v>5</v>
      </c>
      <c r="L19" s="199" t="s">
        <v>196</v>
      </c>
      <c r="M19" s="200" t="s">
        <v>96</v>
      </c>
      <c r="N19" s="199"/>
      <c r="O19" s="200"/>
    </row>
    <row r="20" spans="1:15">
      <c r="A20" s="172" t="s">
        <v>153</v>
      </c>
      <c r="C20" s="140">
        <v>27</v>
      </c>
      <c r="D20" s="159" t="s">
        <v>67</v>
      </c>
      <c r="E20" s="141" t="s">
        <v>61</v>
      </c>
      <c r="F20" s="141" t="s">
        <v>10</v>
      </c>
      <c r="G20" s="165">
        <v>15</v>
      </c>
      <c r="H20" s="170">
        <v>3</v>
      </c>
      <c r="I20" s="212" t="str">
        <f t="shared" si="1"/>
        <v>3-4</v>
      </c>
      <c r="J20" s="209" t="str">
        <f t="shared" si="0"/>
        <v>1/2/4</v>
      </c>
      <c r="K20" s="198" t="s">
        <v>5</v>
      </c>
      <c r="L20" s="199" t="s">
        <v>197</v>
      </c>
      <c r="M20" s="200" t="s">
        <v>96</v>
      </c>
      <c r="N20" s="199"/>
      <c r="O20" s="200"/>
    </row>
    <row r="21" spans="1:15">
      <c r="A21" s="172" t="s">
        <v>154</v>
      </c>
      <c r="C21" s="140">
        <v>17</v>
      </c>
      <c r="D21" s="159" t="s">
        <v>64</v>
      </c>
      <c r="E21" s="141" t="s">
        <v>59</v>
      </c>
      <c r="F21" s="141" t="s">
        <v>73</v>
      </c>
      <c r="G21" s="165">
        <v>15</v>
      </c>
      <c r="H21" s="170">
        <v>3</v>
      </c>
      <c r="I21" s="212">
        <f t="shared" si="1"/>
        <v>3</v>
      </c>
      <c r="J21" s="209" t="str">
        <f t="shared" si="0"/>
        <v>3/5/?</v>
      </c>
      <c r="K21" s="194" t="s">
        <v>7</v>
      </c>
      <c r="L21" s="196" t="s">
        <v>196</v>
      </c>
      <c r="M21" s="197" t="s">
        <v>95</v>
      </c>
      <c r="N21" s="196"/>
      <c r="O21" s="197"/>
    </row>
    <row r="22" spans="1:15">
      <c r="A22" s="172" t="s">
        <v>155</v>
      </c>
      <c r="C22" s="140">
        <v>2</v>
      </c>
      <c r="D22" s="159" t="s">
        <v>56</v>
      </c>
      <c r="E22" s="141" t="s">
        <v>72</v>
      </c>
      <c r="F22" s="141" t="s">
        <v>202</v>
      </c>
      <c r="G22" s="165">
        <v>24</v>
      </c>
      <c r="H22" s="170">
        <v>3</v>
      </c>
      <c r="I22" s="212">
        <f t="shared" si="1"/>
        <v>2</v>
      </c>
      <c r="J22" s="209" t="str">
        <f t="shared" si="0"/>
        <v>xxx</v>
      </c>
      <c r="K22" s="194" t="s">
        <v>7</v>
      </c>
      <c r="L22" s="196" t="s">
        <v>164</v>
      </c>
      <c r="M22" s="197" t="s">
        <v>96</v>
      </c>
      <c r="N22" s="196" t="s">
        <v>181</v>
      </c>
      <c r="O22" s="197" t="s">
        <v>95</v>
      </c>
    </row>
    <row r="23" spans="1:15">
      <c r="A23" s="172" t="s">
        <v>156</v>
      </c>
      <c r="C23" s="140">
        <v>4</v>
      </c>
      <c r="D23" s="159" t="s">
        <v>58</v>
      </c>
      <c r="E23" s="141" t="s">
        <v>60</v>
      </c>
      <c r="F23" s="141" t="s">
        <v>51</v>
      </c>
      <c r="G23" s="165">
        <v>30</v>
      </c>
      <c r="H23" s="170">
        <v>2</v>
      </c>
      <c r="I23" s="212">
        <f t="shared" si="1"/>
        <v>3</v>
      </c>
      <c r="J23" s="209" t="str">
        <f t="shared" si="0"/>
        <v>3/5--1</v>
      </c>
      <c r="K23" s="194" t="s">
        <v>7</v>
      </c>
      <c r="L23" s="196" t="s">
        <v>198</v>
      </c>
      <c r="M23" s="197" t="s">
        <v>96</v>
      </c>
      <c r="N23" s="196"/>
      <c r="O23" s="197"/>
    </row>
    <row r="24" spans="1:15">
      <c r="A24" s="172" t="s">
        <v>157</v>
      </c>
      <c r="C24" s="140">
        <v>22</v>
      </c>
      <c r="D24" s="159" t="s">
        <v>66</v>
      </c>
      <c r="E24" s="141" t="s">
        <v>61</v>
      </c>
      <c r="F24" s="141" t="s">
        <v>9</v>
      </c>
      <c r="G24" s="165">
        <v>35</v>
      </c>
      <c r="H24" s="170">
        <v>3</v>
      </c>
      <c r="I24" s="212" t="str">
        <f t="shared" si="1"/>
        <v>3-4</v>
      </c>
      <c r="J24" s="209" t="str">
        <f t="shared" si="0"/>
        <v>1/2/4</v>
      </c>
      <c r="K24" s="194" t="s">
        <v>7</v>
      </c>
      <c r="L24" s="196" t="s">
        <v>199</v>
      </c>
      <c r="M24" s="197" t="s">
        <v>96</v>
      </c>
      <c r="N24" s="196" t="s">
        <v>151</v>
      </c>
      <c r="O24" s="197" t="s">
        <v>97</v>
      </c>
    </row>
    <row r="25" spans="1:15">
      <c r="A25" s="172" t="s">
        <v>158</v>
      </c>
      <c r="C25" s="140">
        <v>1</v>
      </c>
      <c r="D25" s="159" t="s">
        <v>56</v>
      </c>
      <c r="E25" s="141" t="s">
        <v>72</v>
      </c>
      <c r="F25" s="141" t="s">
        <v>74</v>
      </c>
      <c r="G25" s="165">
        <v>24</v>
      </c>
      <c r="H25" s="170">
        <v>3</v>
      </c>
      <c r="I25" s="212">
        <f t="shared" si="1"/>
        <v>2</v>
      </c>
      <c r="J25" s="209" t="str">
        <f t="shared" si="0"/>
        <v>xxx</v>
      </c>
      <c r="K25" s="194" t="s">
        <v>7</v>
      </c>
      <c r="L25" s="196" t="s">
        <v>143</v>
      </c>
      <c r="M25" s="197" t="s">
        <v>96</v>
      </c>
      <c r="N25" s="196" t="s">
        <v>151</v>
      </c>
      <c r="O25" s="197" t="s">
        <v>95</v>
      </c>
    </row>
    <row r="26" spans="1:15" ht="12.75" customHeight="1">
      <c r="A26" s="172" t="s">
        <v>159</v>
      </c>
      <c r="C26" s="140">
        <v>6</v>
      </c>
      <c r="D26" s="159" t="s">
        <v>58</v>
      </c>
      <c r="E26" s="139" t="s">
        <v>61</v>
      </c>
      <c r="F26" s="141" t="s">
        <v>11</v>
      </c>
      <c r="G26" s="165">
        <v>30</v>
      </c>
      <c r="H26" s="170">
        <v>3</v>
      </c>
      <c r="I26" s="212" t="str">
        <f t="shared" si="1"/>
        <v>3-4</v>
      </c>
      <c r="J26" s="209" t="str">
        <f t="shared" si="0"/>
        <v>1/2/4</v>
      </c>
      <c r="K26" s="195" t="s">
        <v>7</v>
      </c>
      <c r="L26" s="196" t="s">
        <v>144</v>
      </c>
      <c r="M26" s="197" t="s">
        <v>95</v>
      </c>
      <c r="N26" s="196" t="s">
        <v>152</v>
      </c>
      <c r="O26" s="197" t="s">
        <v>96</v>
      </c>
    </row>
    <row r="27" spans="1:15">
      <c r="A27" s="172" t="s">
        <v>160</v>
      </c>
      <c r="C27" s="140">
        <v>33</v>
      </c>
      <c r="D27" s="159" t="s">
        <v>68</v>
      </c>
      <c r="E27" s="141" t="s">
        <v>62</v>
      </c>
      <c r="F27" s="141" t="s">
        <v>0</v>
      </c>
      <c r="G27" s="165">
        <v>29</v>
      </c>
      <c r="H27" s="170">
        <v>3</v>
      </c>
      <c r="I27" s="212">
        <f t="shared" si="1"/>
        <v>4</v>
      </c>
      <c r="J27" s="209" t="str">
        <f t="shared" si="0"/>
        <v>2/3/4/5</v>
      </c>
      <c r="K27" s="195" t="s">
        <v>7</v>
      </c>
      <c r="L27" s="196" t="s">
        <v>144</v>
      </c>
      <c r="M27" s="197" t="s">
        <v>97</v>
      </c>
      <c r="N27" s="196" t="s">
        <v>149</v>
      </c>
      <c r="O27" s="197" t="s">
        <v>96</v>
      </c>
    </row>
    <row r="28" spans="1:15">
      <c r="A28" s="172" t="s">
        <v>161</v>
      </c>
      <c r="C28" s="140">
        <v>20</v>
      </c>
      <c r="D28" s="159" t="s">
        <v>64</v>
      </c>
      <c r="E28" s="141" t="s">
        <v>62</v>
      </c>
      <c r="F28" s="141" t="s">
        <v>75</v>
      </c>
      <c r="G28" s="165">
        <v>7</v>
      </c>
      <c r="H28" s="170">
        <v>3</v>
      </c>
      <c r="I28" s="212">
        <f t="shared" si="1"/>
        <v>4</v>
      </c>
      <c r="J28" s="209" t="str">
        <f t="shared" si="0"/>
        <v>2/3/4/5</v>
      </c>
      <c r="K28" s="174" t="s">
        <v>6</v>
      </c>
      <c r="L28" s="185" t="s">
        <v>139</v>
      </c>
      <c r="M28" s="186" t="s">
        <v>96</v>
      </c>
      <c r="N28" s="185" t="s">
        <v>144</v>
      </c>
      <c r="O28" s="186" t="s">
        <v>95</v>
      </c>
    </row>
    <row r="29" spans="1:15">
      <c r="A29" s="172" t="s">
        <v>162</v>
      </c>
      <c r="C29" s="140">
        <v>12</v>
      </c>
      <c r="D29" s="159" t="s">
        <v>58</v>
      </c>
      <c r="E29" s="141" t="s">
        <v>62</v>
      </c>
      <c r="F29" s="141" t="s">
        <v>76</v>
      </c>
      <c r="G29" s="165">
        <v>30</v>
      </c>
      <c r="H29" s="170">
        <v>3</v>
      </c>
      <c r="I29" s="212">
        <f t="shared" si="1"/>
        <v>4</v>
      </c>
      <c r="J29" s="209" t="str">
        <f t="shared" si="0"/>
        <v>2/3/4/5</v>
      </c>
      <c r="K29" s="174" t="s">
        <v>6</v>
      </c>
      <c r="L29" s="185" t="s">
        <v>140</v>
      </c>
      <c r="M29" s="186" t="s">
        <v>95</v>
      </c>
      <c r="N29" s="185" t="s">
        <v>147</v>
      </c>
      <c r="O29" s="186" t="s">
        <v>96</v>
      </c>
    </row>
    <row r="30" spans="1:15" ht="12.75" customHeight="1">
      <c r="A30" s="172" t="s">
        <v>163</v>
      </c>
      <c r="C30" s="140">
        <v>28</v>
      </c>
      <c r="D30" s="159" t="s">
        <v>67</v>
      </c>
      <c r="E30" s="141" t="s">
        <v>62</v>
      </c>
      <c r="F30" s="141" t="s">
        <v>12</v>
      </c>
      <c r="G30" s="165">
        <v>15</v>
      </c>
      <c r="H30" s="170">
        <v>3</v>
      </c>
      <c r="I30" s="212">
        <f t="shared" si="1"/>
        <v>4</v>
      </c>
      <c r="J30" s="209" t="str">
        <f t="shared" si="0"/>
        <v>2/3/4/5</v>
      </c>
      <c r="K30" s="174" t="s">
        <v>6</v>
      </c>
      <c r="L30" s="185" t="s">
        <v>142</v>
      </c>
      <c r="M30" s="186" t="s">
        <v>96</v>
      </c>
      <c r="N30" s="185" t="s">
        <v>143</v>
      </c>
      <c r="O30" s="186" t="s">
        <v>95</v>
      </c>
    </row>
    <row r="31" spans="1:15">
      <c r="A31" s="172" t="s">
        <v>164</v>
      </c>
      <c r="C31" s="140">
        <v>26</v>
      </c>
      <c r="D31" s="159" t="s">
        <v>67</v>
      </c>
      <c r="E31" s="139" t="s">
        <v>60</v>
      </c>
      <c r="F31" s="141" t="s">
        <v>77</v>
      </c>
      <c r="G31" s="165">
        <v>15</v>
      </c>
      <c r="H31" s="170">
        <v>2</v>
      </c>
      <c r="I31" s="212">
        <f t="shared" si="1"/>
        <v>3</v>
      </c>
      <c r="J31" s="209" t="str">
        <f t="shared" si="0"/>
        <v>3/5--1</v>
      </c>
      <c r="K31" s="174" t="s">
        <v>6</v>
      </c>
      <c r="L31" s="185" t="s">
        <v>198</v>
      </c>
      <c r="M31" s="186" t="s">
        <v>96</v>
      </c>
      <c r="N31" s="185"/>
      <c r="O31" s="186"/>
    </row>
    <row r="32" spans="1:15">
      <c r="A32" s="172" t="s">
        <v>165</v>
      </c>
      <c r="C32" s="140">
        <v>10</v>
      </c>
      <c r="D32" s="159" t="s">
        <v>58</v>
      </c>
      <c r="E32" s="141" t="s">
        <v>60</v>
      </c>
      <c r="F32" s="141" t="s">
        <v>17</v>
      </c>
      <c r="G32" s="165">
        <v>30</v>
      </c>
      <c r="H32" s="170">
        <v>2</v>
      </c>
      <c r="I32" s="212">
        <f t="shared" si="1"/>
        <v>3</v>
      </c>
      <c r="J32" s="209" t="str">
        <f t="shared" si="0"/>
        <v>3/5--1</v>
      </c>
      <c r="K32" s="174" t="s">
        <v>6</v>
      </c>
      <c r="L32" s="185" t="s">
        <v>199</v>
      </c>
      <c r="M32" s="186" t="s">
        <v>96</v>
      </c>
      <c r="N32" s="185"/>
      <c r="O32" s="186"/>
    </row>
    <row r="33" spans="1:16">
      <c r="A33" s="172" t="s">
        <v>166</v>
      </c>
      <c r="C33" s="140">
        <v>18</v>
      </c>
      <c r="D33" s="159" t="s">
        <v>64</v>
      </c>
      <c r="E33" s="141" t="s">
        <v>60</v>
      </c>
      <c r="F33" s="141" t="s">
        <v>45</v>
      </c>
      <c r="G33" s="165">
        <v>15</v>
      </c>
      <c r="H33" s="170">
        <v>2</v>
      </c>
      <c r="I33" s="212">
        <f t="shared" si="1"/>
        <v>3</v>
      </c>
      <c r="J33" s="209" t="str">
        <f t="shared" si="0"/>
        <v>3/5--1</v>
      </c>
      <c r="K33" s="174" t="s">
        <v>6</v>
      </c>
      <c r="L33" s="185" t="s">
        <v>199</v>
      </c>
      <c r="M33" s="186" t="s">
        <v>96</v>
      </c>
      <c r="N33" s="185"/>
      <c r="O33" s="186"/>
    </row>
    <row r="34" spans="1:16">
      <c r="A34" s="172" t="s">
        <v>167</v>
      </c>
      <c r="C34" s="140">
        <v>14</v>
      </c>
      <c r="D34" s="159" t="s">
        <v>63</v>
      </c>
      <c r="E34" s="141" t="s">
        <v>113</v>
      </c>
      <c r="F34" s="141" t="s">
        <v>91</v>
      </c>
      <c r="G34" s="165">
        <v>15</v>
      </c>
      <c r="H34" s="170">
        <v>2</v>
      </c>
      <c r="I34" s="212">
        <f t="shared" si="1"/>
        <v>3</v>
      </c>
      <c r="J34" s="209" t="str">
        <f t="shared" si="0"/>
        <v>1/2/4</v>
      </c>
      <c r="K34" s="174" t="s">
        <v>6</v>
      </c>
      <c r="L34" s="185" t="s">
        <v>149</v>
      </c>
      <c r="M34" s="186" t="s">
        <v>96</v>
      </c>
      <c r="N34" s="185"/>
      <c r="O34" s="186"/>
    </row>
    <row r="35" spans="1:16">
      <c r="A35" s="172" t="s">
        <v>168</v>
      </c>
      <c r="C35" s="140">
        <v>16</v>
      </c>
      <c r="D35" s="159" t="s">
        <v>64</v>
      </c>
      <c r="E35" s="141" t="s">
        <v>113</v>
      </c>
      <c r="F35" s="141" t="s">
        <v>90</v>
      </c>
      <c r="G35" s="165">
        <v>15</v>
      </c>
      <c r="H35" s="170">
        <v>2</v>
      </c>
      <c r="I35" s="212">
        <f t="shared" si="1"/>
        <v>3</v>
      </c>
      <c r="J35" s="209" t="str">
        <f t="shared" si="0"/>
        <v>1/2/4</v>
      </c>
      <c r="K35" s="174" t="s">
        <v>6</v>
      </c>
      <c r="L35" s="185" t="s">
        <v>149</v>
      </c>
      <c r="M35" s="186" t="s">
        <v>96</v>
      </c>
      <c r="N35" s="185"/>
      <c r="O35" s="186"/>
    </row>
    <row r="36" spans="1:16">
      <c r="A36" s="172" t="s">
        <v>169</v>
      </c>
      <c r="C36" s="140">
        <v>13</v>
      </c>
      <c r="D36" s="159" t="s">
        <v>63</v>
      </c>
      <c r="E36" s="141" t="s">
        <v>113</v>
      </c>
      <c r="F36" s="141" t="s">
        <v>14</v>
      </c>
      <c r="G36" s="165">
        <v>30</v>
      </c>
      <c r="H36" s="170">
        <v>2</v>
      </c>
      <c r="I36" s="212">
        <f t="shared" si="1"/>
        <v>3</v>
      </c>
      <c r="J36" s="209" t="str">
        <f t="shared" si="0"/>
        <v>1/2/4</v>
      </c>
      <c r="K36" s="174" t="s">
        <v>6</v>
      </c>
      <c r="L36" s="185" t="s">
        <v>150</v>
      </c>
      <c r="M36" s="186" t="s">
        <v>96</v>
      </c>
      <c r="N36" s="185"/>
      <c r="O36" s="186"/>
    </row>
    <row r="37" spans="1:16" ht="12.75" customHeight="1">
      <c r="A37" s="172" t="s">
        <v>170</v>
      </c>
      <c r="C37" s="140">
        <v>35</v>
      </c>
      <c r="D37" s="159"/>
      <c r="E37" s="141"/>
      <c r="F37" s="141"/>
      <c r="G37" s="165"/>
      <c r="H37" s="170"/>
      <c r="I37" s="175"/>
      <c r="J37" s="209"/>
      <c r="K37" s="180"/>
      <c r="L37" s="180"/>
      <c r="M37" s="181"/>
      <c r="N37" s="180"/>
      <c r="O37" s="181"/>
    </row>
    <row r="38" spans="1:16">
      <c r="A38" s="172" t="s">
        <v>171</v>
      </c>
      <c r="C38" s="140">
        <v>36</v>
      </c>
      <c r="D38" s="159"/>
      <c r="E38" s="141"/>
      <c r="F38" s="141"/>
      <c r="G38" s="165"/>
      <c r="H38" s="201"/>
      <c r="I38" s="175"/>
      <c r="J38" s="209"/>
      <c r="K38" s="180"/>
      <c r="L38" s="180"/>
      <c r="M38" s="181"/>
      <c r="N38" s="180"/>
      <c r="O38" s="181"/>
    </row>
    <row r="39" spans="1:16">
      <c r="A39" s="172" t="s">
        <v>172</v>
      </c>
      <c r="C39" s="140">
        <v>37</v>
      </c>
      <c r="D39" s="159"/>
      <c r="E39" s="141"/>
      <c r="F39" s="141"/>
      <c r="G39" s="165"/>
      <c r="H39" s="201"/>
      <c r="I39" s="175"/>
      <c r="J39" s="209"/>
      <c r="K39" s="180"/>
      <c r="L39" s="180"/>
      <c r="M39" s="181"/>
      <c r="N39" s="180"/>
      <c r="O39" s="181"/>
    </row>
    <row r="40" spans="1:16" ht="13.5" thickBot="1">
      <c r="A40" s="172" t="s">
        <v>173</v>
      </c>
      <c r="C40" s="142">
        <v>38</v>
      </c>
      <c r="D40" s="215"/>
      <c r="E40" s="143"/>
      <c r="F40" s="143"/>
      <c r="G40" s="166"/>
      <c r="H40" s="202"/>
      <c r="I40" s="177"/>
      <c r="J40" s="211"/>
      <c r="K40" s="182"/>
      <c r="L40" s="182"/>
      <c r="M40" s="183"/>
      <c r="N40" s="182"/>
      <c r="O40" s="183"/>
    </row>
    <row r="41" spans="1:16">
      <c r="A41" s="172" t="s">
        <v>174</v>
      </c>
    </row>
    <row r="42" spans="1:16" ht="13.5" thickBot="1">
      <c r="A42" s="172" t="s">
        <v>175</v>
      </c>
    </row>
    <row r="43" spans="1:16" ht="13.5" thickBot="1">
      <c r="A43" s="172" t="s">
        <v>176</v>
      </c>
      <c r="H43" s="145" t="s">
        <v>110</v>
      </c>
      <c r="I43" s="145" t="s">
        <v>111</v>
      </c>
      <c r="J43" s="208" t="s">
        <v>211</v>
      </c>
      <c r="L43" s="332" t="s">
        <v>213</v>
      </c>
      <c r="M43" s="333"/>
      <c r="N43" s="333"/>
      <c r="O43" s="333"/>
      <c r="P43" s="334"/>
    </row>
    <row r="44" spans="1:16" ht="13.5" thickBot="1">
      <c r="A44" s="172" t="s">
        <v>177</v>
      </c>
      <c r="D44" s="332" t="s">
        <v>93</v>
      </c>
      <c r="E44" s="333"/>
      <c r="F44" s="334"/>
      <c r="H44" s="146" t="s">
        <v>72</v>
      </c>
      <c r="I44" s="176">
        <v>2</v>
      </c>
      <c r="J44" s="176" t="s">
        <v>210</v>
      </c>
      <c r="L44" s="222"/>
      <c r="M44" s="223" t="s">
        <v>217</v>
      </c>
      <c r="N44" s="223" t="s">
        <v>218</v>
      </c>
      <c r="O44" s="223" t="s">
        <v>214</v>
      </c>
      <c r="P44" s="224" t="s">
        <v>215</v>
      </c>
    </row>
    <row r="45" spans="1:16" ht="12.75" customHeight="1">
      <c r="A45" s="172" t="s">
        <v>178</v>
      </c>
      <c r="D45" s="148" t="s">
        <v>4</v>
      </c>
      <c r="E45" s="148" t="s">
        <v>69</v>
      </c>
      <c r="F45" s="149" t="s">
        <v>70</v>
      </c>
      <c r="H45" s="146" t="s">
        <v>61</v>
      </c>
      <c r="I45" s="175" t="s">
        <v>108</v>
      </c>
      <c r="J45" s="175" t="s">
        <v>206</v>
      </c>
      <c r="L45" s="216" t="s">
        <v>1</v>
      </c>
      <c r="M45" s="225">
        <f>WEEKNUM(O45,2)+1</f>
        <v>43</v>
      </c>
      <c r="N45" s="225">
        <f>WEEKNUM(P45,2)</f>
        <v>44</v>
      </c>
      <c r="O45" s="226">
        <v>41930</v>
      </c>
      <c r="P45" s="227">
        <v>41945</v>
      </c>
    </row>
    <row r="46" spans="1:16" ht="16.5" customHeight="1">
      <c r="A46" s="172" t="s">
        <v>179</v>
      </c>
      <c r="D46" s="150" t="s">
        <v>4</v>
      </c>
      <c r="E46" s="150" t="s">
        <v>57</v>
      </c>
      <c r="F46" s="147" t="s">
        <v>65</v>
      </c>
      <c r="H46" s="146" t="s">
        <v>60</v>
      </c>
      <c r="I46" s="176">
        <v>3</v>
      </c>
      <c r="J46" s="175" t="s">
        <v>208</v>
      </c>
      <c r="L46" s="150" t="s">
        <v>216</v>
      </c>
      <c r="M46" s="221">
        <f t="shared" ref="M46:M48" si="2">WEEKNUM(O46,2)+1</f>
        <v>52</v>
      </c>
      <c r="N46" s="221">
        <f t="shared" ref="N46:N48" si="3">WEEKNUM(P46,2)</f>
        <v>1</v>
      </c>
      <c r="O46" s="217">
        <v>41993</v>
      </c>
      <c r="P46" s="218">
        <v>42008</v>
      </c>
    </row>
    <row r="47" spans="1:16">
      <c r="A47" s="172" t="s">
        <v>180</v>
      </c>
      <c r="D47" s="150" t="s">
        <v>6</v>
      </c>
      <c r="E47" s="150" t="s">
        <v>90</v>
      </c>
      <c r="F47" s="147" t="s">
        <v>91</v>
      </c>
      <c r="H47" s="146" t="s">
        <v>112</v>
      </c>
      <c r="I47" s="176">
        <v>4</v>
      </c>
      <c r="J47" s="176" t="s">
        <v>209</v>
      </c>
      <c r="L47" s="150" t="s">
        <v>2</v>
      </c>
      <c r="M47" s="221">
        <f t="shared" si="2"/>
        <v>9</v>
      </c>
      <c r="N47" s="221">
        <f t="shared" si="3"/>
        <v>10</v>
      </c>
      <c r="O47" s="217">
        <v>42056</v>
      </c>
      <c r="P47" s="218">
        <v>42071</v>
      </c>
    </row>
    <row r="48" spans="1:16" ht="13.5" thickBot="1">
      <c r="A48" s="172" t="s">
        <v>181</v>
      </c>
      <c r="D48" s="151" t="s">
        <v>6</v>
      </c>
      <c r="E48" s="152" t="s">
        <v>17</v>
      </c>
      <c r="F48" s="152" t="s">
        <v>45</v>
      </c>
      <c r="H48" s="146" t="s">
        <v>113</v>
      </c>
      <c r="I48" s="176">
        <v>3</v>
      </c>
      <c r="J48" s="175" t="s">
        <v>206</v>
      </c>
      <c r="L48" s="153" t="s">
        <v>3</v>
      </c>
      <c r="M48" s="228">
        <f t="shared" si="2"/>
        <v>18</v>
      </c>
      <c r="N48" s="228">
        <f t="shared" si="3"/>
        <v>19</v>
      </c>
      <c r="O48" s="219">
        <v>42119</v>
      </c>
      <c r="P48" s="220">
        <v>42134</v>
      </c>
    </row>
    <row r="49" spans="1:16" ht="13.5" thickBot="1">
      <c r="A49" s="172" t="s">
        <v>182</v>
      </c>
      <c r="D49" s="151"/>
      <c r="E49" s="152"/>
      <c r="F49" s="152"/>
      <c r="H49" s="146" t="s">
        <v>59</v>
      </c>
      <c r="I49" s="176">
        <v>3</v>
      </c>
      <c r="J49" s="175" t="s">
        <v>207</v>
      </c>
      <c r="O49" s="144"/>
      <c r="P49" s="144"/>
    </row>
    <row r="50" spans="1:16" ht="13.5" thickBot="1">
      <c r="A50" s="172" t="s">
        <v>183</v>
      </c>
      <c r="D50" s="151"/>
      <c r="E50" s="152"/>
      <c r="F50" s="152"/>
      <c r="H50" s="146" t="s">
        <v>92</v>
      </c>
      <c r="I50" s="176">
        <v>3</v>
      </c>
      <c r="J50" s="175" t="s">
        <v>210</v>
      </c>
      <c r="L50" s="332" t="s">
        <v>219</v>
      </c>
      <c r="M50" s="334"/>
      <c r="O50" s="335" t="s">
        <v>87</v>
      </c>
      <c r="P50" s="336"/>
    </row>
    <row r="51" spans="1:16" ht="13.5" thickBot="1">
      <c r="A51" s="172" t="s">
        <v>184</v>
      </c>
      <c r="D51" s="153"/>
      <c r="E51" s="154"/>
      <c r="F51" s="154"/>
      <c r="L51" s="230" t="s">
        <v>220</v>
      </c>
      <c r="M51" s="229" t="s">
        <v>221</v>
      </c>
      <c r="O51" s="230" t="s">
        <v>220</v>
      </c>
      <c r="P51" s="229" t="s">
        <v>221</v>
      </c>
    </row>
    <row r="52" spans="1:16" ht="13.5" thickBot="1">
      <c r="A52" s="172" t="s">
        <v>185</v>
      </c>
      <c r="H52" s="332" t="s">
        <v>105</v>
      </c>
      <c r="I52" s="333"/>
      <c r="J52" s="334"/>
      <c r="L52" s="242">
        <v>41944</v>
      </c>
      <c r="M52" s="231">
        <f>WEEKNUM(L52,1)</f>
        <v>44</v>
      </c>
      <c r="O52" s="119">
        <v>41992</v>
      </c>
      <c r="P52" s="234">
        <f>WEEKNUM(O52,1)</f>
        <v>51</v>
      </c>
    </row>
    <row r="53" spans="1:16" ht="13.5" thickBot="1">
      <c r="A53" s="172" t="s">
        <v>186</v>
      </c>
      <c r="H53" s="148"/>
      <c r="I53" s="149" t="s">
        <v>106</v>
      </c>
      <c r="J53" s="155" t="s">
        <v>107</v>
      </c>
      <c r="L53" s="243">
        <v>41954</v>
      </c>
      <c r="M53" s="232">
        <f t="shared" ref="M53:M58" si="4">WEEKNUM(L53,1)</f>
        <v>46</v>
      </c>
      <c r="O53" s="122">
        <v>41901</v>
      </c>
      <c r="P53" s="121">
        <f>WEEKNUM(O53,1)</f>
        <v>38</v>
      </c>
    </row>
    <row r="54" spans="1:16" ht="13.5" thickBot="1">
      <c r="A54" s="172" t="s">
        <v>187</v>
      </c>
      <c r="D54" s="337" t="s">
        <v>194</v>
      </c>
      <c r="E54" s="338"/>
      <c r="G54" s="156"/>
      <c r="H54" s="148" t="s">
        <v>101</v>
      </c>
      <c r="I54" s="149"/>
      <c r="J54" s="155"/>
      <c r="L54" s="243">
        <v>42100</v>
      </c>
      <c r="M54" s="232">
        <f t="shared" si="4"/>
        <v>15</v>
      </c>
      <c r="O54" s="122">
        <v>41897</v>
      </c>
      <c r="P54" s="121">
        <f>WEEKNUM(O54,1)</f>
        <v>38</v>
      </c>
    </row>
    <row r="55" spans="1:16">
      <c r="A55" s="172" t="s">
        <v>188</v>
      </c>
      <c r="D55" s="77" t="s">
        <v>195</v>
      </c>
      <c r="E55" s="76" t="s">
        <v>19</v>
      </c>
      <c r="G55" s="156"/>
      <c r="H55" s="150" t="s">
        <v>102</v>
      </c>
      <c r="I55" s="147"/>
      <c r="J55" s="157"/>
      <c r="L55" s="243">
        <v>42125</v>
      </c>
      <c r="M55" s="232">
        <f t="shared" si="4"/>
        <v>18</v>
      </c>
      <c r="O55" s="122"/>
      <c r="P55" s="120"/>
    </row>
    <row r="56" spans="1:16">
      <c r="A56" s="172" t="s">
        <v>189</v>
      </c>
      <c r="D56" s="125" t="s">
        <v>96</v>
      </c>
      <c r="E56" s="125" t="s">
        <v>96</v>
      </c>
      <c r="G56" s="156"/>
      <c r="H56" s="150" t="s">
        <v>103</v>
      </c>
      <c r="I56" s="147"/>
      <c r="J56" s="157"/>
      <c r="L56" s="243">
        <v>42132</v>
      </c>
      <c r="M56" s="232">
        <f t="shared" si="4"/>
        <v>19</v>
      </c>
      <c r="O56" s="122"/>
      <c r="P56" s="120"/>
    </row>
    <row r="57" spans="1:16" ht="13.5" thickBot="1">
      <c r="A57" s="172" t="s">
        <v>190</v>
      </c>
      <c r="B57" s="171"/>
      <c r="D57" s="125" t="s">
        <v>95</v>
      </c>
      <c r="E57" s="125" t="s">
        <v>95</v>
      </c>
      <c r="G57" s="156"/>
      <c r="H57" s="153" t="s">
        <v>104</v>
      </c>
      <c r="I57" s="154"/>
      <c r="J57" s="158"/>
      <c r="L57" s="243">
        <v>42138</v>
      </c>
      <c r="M57" s="232">
        <f t="shared" si="4"/>
        <v>20</v>
      </c>
      <c r="O57" s="122"/>
      <c r="P57" s="120"/>
    </row>
    <row r="58" spans="1:16" ht="17.25" customHeight="1" thickBot="1">
      <c r="A58" s="172" t="s">
        <v>191</v>
      </c>
      <c r="B58" s="171"/>
      <c r="D58" s="126" t="s">
        <v>97</v>
      </c>
      <c r="E58" s="126" t="s">
        <v>97</v>
      </c>
      <c r="L58" s="243">
        <v>42149</v>
      </c>
      <c r="M58" s="232">
        <f t="shared" si="4"/>
        <v>22</v>
      </c>
      <c r="O58" s="123"/>
      <c r="P58" s="235"/>
    </row>
    <row r="59" spans="1:16" ht="13.5" thickBot="1">
      <c r="A59" s="172" t="s">
        <v>192</v>
      </c>
      <c r="B59" s="171"/>
      <c r="L59" s="243"/>
      <c r="M59" s="232"/>
      <c r="N59"/>
    </row>
    <row r="60" spans="1:16" ht="13.5" thickBot="1">
      <c r="B60" s="171"/>
      <c r="L60" s="243"/>
      <c r="M60" s="232"/>
      <c r="N60"/>
      <c r="O60" s="335" t="s">
        <v>223</v>
      </c>
      <c r="P60" s="336"/>
    </row>
    <row r="61" spans="1:16" ht="13.5" thickBot="1">
      <c r="L61" s="244"/>
      <c r="M61" s="233"/>
      <c r="N61"/>
      <c r="O61" s="230" t="s">
        <v>220</v>
      </c>
      <c r="P61" s="229" t="s">
        <v>221</v>
      </c>
    </row>
    <row r="62" spans="1:16">
      <c r="L62"/>
      <c r="M62"/>
      <c r="N62"/>
      <c r="O62" s="119">
        <v>41883</v>
      </c>
      <c r="P62" s="234">
        <f>WEEKNUM(O62,1)</f>
        <v>36</v>
      </c>
    </row>
    <row r="63" spans="1:16" ht="13.5" thickBot="1">
      <c r="L63"/>
      <c r="M63"/>
      <c r="N63"/>
      <c r="O63" s="122">
        <v>41884</v>
      </c>
      <c r="P63" s="121">
        <f>WEEKNUM(O63,1)</f>
        <v>36</v>
      </c>
    </row>
    <row r="64" spans="1:16" ht="17.25" thickBot="1">
      <c r="J64" s="591" t="s">
        <v>278</v>
      </c>
      <c r="K64" s="592"/>
      <c r="L64" s="592"/>
      <c r="M64" s="593"/>
      <c r="N64"/>
      <c r="O64" s="122"/>
      <c r="P64" s="121"/>
    </row>
    <row r="65" spans="2:17" ht="13.5" thickBot="1">
      <c r="N65"/>
      <c r="O65" s="122"/>
      <c r="P65" s="120"/>
    </row>
    <row r="66" spans="2:17" ht="16.5" thickBot="1">
      <c r="J66" s="588" t="s">
        <v>222</v>
      </c>
      <c r="K66" s="589"/>
      <c r="L66" s="589"/>
      <c r="M66" s="590"/>
      <c r="N66"/>
      <c r="O66" s="122"/>
      <c r="P66" s="120"/>
    </row>
    <row r="67" spans="2:17" ht="13.5" thickBot="1">
      <c r="N67"/>
      <c r="O67" s="122"/>
      <c r="P67" s="120"/>
    </row>
    <row r="68" spans="2:17" ht="13.5" thickBot="1">
      <c r="J68" s="594" t="s">
        <v>22</v>
      </c>
      <c r="K68" s="595"/>
      <c r="L68" s="595"/>
      <c r="M68" s="596"/>
      <c r="N68" s="1"/>
      <c r="O68" s="123"/>
      <c r="P68" s="235"/>
      <c r="Q68" s="1"/>
    </row>
    <row r="69" spans="2:17" ht="13.5" thickBot="1">
      <c r="N69" s="1"/>
      <c r="O69" s="1"/>
      <c r="P69" s="1"/>
      <c r="Q69" s="1"/>
    </row>
    <row r="70" spans="2:17">
      <c r="J70" s="584" t="s">
        <v>29</v>
      </c>
      <c r="K70" s="585"/>
      <c r="L70" s="585"/>
      <c r="M70" s="597"/>
      <c r="N70" s="1"/>
      <c r="O70" s="1"/>
      <c r="P70" s="1"/>
      <c r="Q70" s="1"/>
    </row>
    <row r="71" spans="2:17" ht="13.5" thickBot="1">
      <c r="J71" s="586"/>
      <c r="K71" s="587"/>
      <c r="L71" s="587"/>
      <c r="M71" s="598"/>
      <c r="N71" s="1"/>
      <c r="O71" s="1"/>
      <c r="P71" s="1"/>
      <c r="Q71" s="1"/>
    </row>
    <row r="72" spans="2:17">
      <c r="L72" s="1"/>
      <c r="M72" s="1"/>
      <c r="N72" s="1"/>
      <c r="O72" s="1"/>
      <c r="P72" s="1"/>
      <c r="Q72" s="1"/>
    </row>
    <row r="73" spans="2:17">
      <c r="L73" s="1"/>
      <c r="M73" s="1"/>
      <c r="N73" s="1"/>
      <c r="O73" s="1"/>
      <c r="P73" s="1"/>
      <c r="Q73" s="1"/>
    </row>
    <row r="74" spans="2:17">
      <c r="L74"/>
      <c r="M74"/>
      <c r="N74"/>
    </row>
    <row r="75" spans="2:17">
      <c r="B75" s="171"/>
      <c r="L75"/>
      <c r="M75"/>
      <c r="N75"/>
    </row>
    <row r="76" spans="2:17">
      <c r="B76" s="171"/>
      <c r="L76"/>
      <c r="M76"/>
      <c r="N76"/>
    </row>
    <row r="77" spans="2:17">
      <c r="B77" s="171"/>
      <c r="L77"/>
      <c r="M77"/>
      <c r="N77"/>
    </row>
    <row r="78" spans="2:17">
      <c r="B78" s="171"/>
      <c r="O78" s="144"/>
      <c r="P78" s="144"/>
    </row>
    <row r="79" spans="2:17">
      <c r="B79" s="171"/>
      <c r="O79" s="144"/>
      <c r="P79" s="144"/>
    </row>
    <row r="80" spans="2:17">
      <c r="B80" s="171"/>
      <c r="O80" s="171"/>
    </row>
    <row r="81" spans="2:15">
      <c r="B81" s="171"/>
      <c r="O81" s="171"/>
    </row>
    <row r="82" spans="2:15">
      <c r="B82" s="171"/>
      <c r="O82" s="171"/>
    </row>
    <row r="83" spans="2:15">
      <c r="B83" s="171"/>
      <c r="O83" s="171"/>
    </row>
  </sheetData>
  <sortState ref="O52:P53">
    <sortCondition ref="O51"/>
  </sortState>
  <mergeCells count="12">
    <mergeCell ref="J70:M71"/>
    <mergeCell ref="D1:O1"/>
    <mergeCell ref="J64:M64"/>
    <mergeCell ref="J66:M66"/>
    <mergeCell ref="J68:M68"/>
    <mergeCell ref="L43:P43"/>
    <mergeCell ref="L50:M50"/>
    <mergeCell ref="O50:P50"/>
    <mergeCell ref="O60:P60"/>
    <mergeCell ref="D44:F44"/>
    <mergeCell ref="D54:E54"/>
    <mergeCell ref="H52:J52"/>
  </mergeCells>
  <dataValidations count="2">
    <dataValidation type="list" allowBlank="1" showInputMessage="1" showErrorMessage="1" sqref="O3:O40 M3:M40">
      <formula1>$D$56:$D$58</formula1>
    </dataValidation>
    <dataValidation type="list" allowBlank="1" showInputMessage="1" showErrorMessage="1" sqref="N3:N40 L3:L40 K37:K40">
      <formula1>$A$1:$A$59</formula1>
    </dataValidation>
  </dataValidations>
  <pageMargins left="0.17" right="0.17" top="0.26" bottom="0.62" header="0.17" footer="0.3"/>
  <pageSetup paperSize="9" scale="6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6"/>
  <sheetViews>
    <sheetView topLeftCell="A28" workbookViewId="0">
      <selection activeCell="H54" sqref="H54"/>
    </sheetView>
  </sheetViews>
  <sheetFormatPr baseColWidth="10" defaultRowHeight="12.75"/>
  <sheetData>
    <row r="1" spans="1:10">
      <c r="A1" s="3" t="s">
        <v>120</v>
      </c>
      <c r="J1" s="3" t="s">
        <v>127</v>
      </c>
    </row>
    <row r="3" spans="1:10">
      <c r="A3" s="3" t="s">
        <v>128</v>
      </c>
    </row>
    <row r="32" spans="1:10">
      <c r="A32" s="3" t="s">
        <v>129</v>
      </c>
      <c r="J32" s="3" t="s">
        <v>126</v>
      </c>
    </row>
    <row r="60" spans="1:13">
      <c r="A60" s="9" t="s">
        <v>130</v>
      </c>
      <c r="J60" s="9" t="s">
        <v>131</v>
      </c>
    </row>
    <row r="61" spans="1:13">
      <c r="A61" s="3" t="s">
        <v>124</v>
      </c>
      <c r="D61" s="3" t="s">
        <v>125</v>
      </c>
      <c r="J61" s="3" t="s">
        <v>124</v>
      </c>
      <c r="M61" s="3" t="s">
        <v>125</v>
      </c>
    </row>
    <row r="74" spans="1:16">
      <c r="A74" s="3" t="s">
        <v>121</v>
      </c>
      <c r="D74" s="3" t="s">
        <v>119</v>
      </c>
      <c r="G74" s="3" t="s">
        <v>123</v>
      </c>
      <c r="J74" s="3" t="s">
        <v>121</v>
      </c>
      <c r="M74" s="3" t="s">
        <v>119</v>
      </c>
      <c r="P74" s="3" t="s">
        <v>123</v>
      </c>
    </row>
    <row r="86" spans="4:13">
      <c r="D86" s="3" t="s">
        <v>122</v>
      </c>
      <c r="M86" s="3" t="s">
        <v>122</v>
      </c>
    </row>
  </sheetData>
  <pageMargins left="0.17" right="0.1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1"/>
  <sheetViews>
    <sheetView workbookViewId="0">
      <selection activeCell="Q53" sqref="Q53:T53"/>
    </sheetView>
  </sheetViews>
  <sheetFormatPr baseColWidth="10" defaultRowHeight="12.75"/>
  <cols>
    <col min="1" max="1" width="5.140625" bestFit="1" customWidth="1"/>
    <col min="2" max="2" width="8.28515625" bestFit="1" customWidth="1"/>
    <col min="3" max="3" width="3" bestFit="1" customWidth="1"/>
    <col min="4" max="4" width="3.85546875" bestFit="1" customWidth="1"/>
    <col min="5" max="5" width="6.140625" bestFit="1" customWidth="1"/>
    <col min="6" max="6" width="8.85546875" bestFit="1" customWidth="1"/>
    <col min="8" max="8" width="5.140625" bestFit="1" customWidth="1"/>
    <col min="9" max="9" width="8.28515625" bestFit="1" customWidth="1"/>
    <col min="10" max="10" width="3" bestFit="1" customWidth="1"/>
    <col min="11" max="11" width="3.85546875" bestFit="1" customWidth="1"/>
    <col min="12" max="12" width="6.140625" bestFit="1" customWidth="1"/>
    <col min="13" max="13" width="8.85546875" bestFit="1" customWidth="1"/>
    <col min="15" max="15" width="5.140625" bestFit="1" customWidth="1"/>
    <col min="16" max="16" width="8.28515625" bestFit="1" customWidth="1"/>
    <col min="17" max="17" width="3" bestFit="1" customWidth="1"/>
    <col min="18" max="18" width="3.85546875" bestFit="1" customWidth="1"/>
    <col min="19" max="19" width="6.140625" bestFit="1" customWidth="1"/>
    <col min="20" max="20" width="8.85546875" bestFit="1" customWidth="1"/>
  </cols>
  <sheetData>
    <row r="1" spans="1:20" ht="13.5" thickBot="1">
      <c r="A1" s="339" t="s">
        <v>228</v>
      </c>
      <c r="B1" s="340"/>
      <c r="C1" s="340"/>
      <c r="D1" s="340"/>
      <c r="E1" s="340"/>
      <c r="F1" s="341"/>
      <c r="H1" s="339" t="s">
        <v>229</v>
      </c>
      <c r="I1" s="340"/>
      <c r="J1" s="340"/>
      <c r="K1" s="340"/>
      <c r="L1" s="340"/>
      <c r="M1" s="341"/>
      <c r="O1" s="339" t="s">
        <v>230</v>
      </c>
      <c r="P1" s="340"/>
      <c r="Q1" s="340"/>
      <c r="R1" s="340"/>
      <c r="S1" s="340"/>
      <c r="T1" s="341"/>
    </row>
    <row r="2" spans="1:20" ht="13.5" thickBot="1"/>
    <row r="3" spans="1:20" ht="16.5" customHeight="1" thickBot="1">
      <c r="A3" s="3"/>
      <c r="B3" s="3"/>
      <c r="C3" s="342"/>
      <c r="D3" s="343"/>
      <c r="E3" s="343"/>
      <c r="F3" s="344"/>
      <c r="H3" s="576"/>
      <c r="I3" s="576"/>
      <c r="J3" s="342"/>
      <c r="K3" s="343"/>
      <c r="L3" s="343"/>
      <c r="M3" s="344"/>
      <c r="O3" s="576"/>
      <c r="P3" s="576"/>
      <c r="Q3" s="342"/>
      <c r="R3" s="343"/>
      <c r="S3" s="343"/>
      <c r="T3" s="344"/>
    </row>
    <row r="4" spans="1:20" ht="15.75" customHeight="1">
      <c r="A4" s="345" t="s">
        <v>34</v>
      </c>
      <c r="B4" s="348" t="s">
        <v>19</v>
      </c>
      <c r="C4" s="351"/>
      <c r="D4" s="352"/>
      <c r="E4" s="352"/>
      <c r="F4" s="353"/>
      <c r="H4" s="576"/>
      <c r="I4" s="576"/>
      <c r="J4" s="351"/>
      <c r="K4" s="352"/>
      <c r="L4" s="352"/>
      <c r="M4" s="353"/>
      <c r="O4" s="576"/>
      <c r="P4" s="576"/>
      <c r="Q4" s="351"/>
      <c r="R4" s="352"/>
      <c r="S4" s="352"/>
      <c r="T4" s="353"/>
    </row>
    <row r="5" spans="1:20" ht="15.75">
      <c r="A5" s="346"/>
      <c r="B5" s="349"/>
      <c r="C5" s="354"/>
      <c r="D5" s="355"/>
      <c r="E5" s="355"/>
      <c r="F5" s="356"/>
      <c r="H5" s="576"/>
      <c r="I5" s="576"/>
      <c r="J5" s="354"/>
      <c r="K5" s="355"/>
      <c r="L5" s="355"/>
      <c r="M5" s="356"/>
      <c r="O5" s="576"/>
      <c r="P5" s="576"/>
      <c r="Q5" s="354"/>
      <c r="R5" s="355"/>
      <c r="S5" s="355"/>
      <c r="T5" s="356"/>
    </row>
    <row r="6" spans="1:20" ht="15.75">
      <c r="A6" s="346"/>
      <c r="B6" s="349"/>
      <c r="C6" s="357"/>
      <c r="D6" s="358"/>
      <c r="E6" s="358"/>
      <c r="F6" s="359"/>
      <c r="H6" s="576"/>
      <c r="I6" s="576"/>
      <c r="J6" s="357"/>
      <c r="K6" s="358"/>
      <c r="L6" s="358"/>
      <c r="M6" s="359"/>
      <c r="O6" s="576"/>
      <c r="P6" s="576"/>
      <c r="Q6" s="357"/>
      <c r="R6" s="358"/>
      <c r="S6" s="358"/>
      <c r="T6" s="359"/>
    </row>
    <row r="7" spans="1:20" ht="15.75">
      <c r="A7" s="346"/>
      <c r="B7" s="349"/>
      <c r="C7" s="357"/>
      <c r="D7" s="358"/>
      <c r="E7" s="358"/>
      <c r="F7" s="359"/>
      <c r="H7" s="576"/>
      <c r="I7" s="576"/>
      <c r="J7" s="357"/>
      <c r="K7" s="358"/>
      <c r="L7" s="358"/>
      <c r="M7" s="359"/>
      <c r="O7" s="576"/>
      <c r="P7" s="576"/>
      <c r="Q7" s="357"/>
      <c r="R7" s="358"/>
      <c r="S7" s="358"/>
      <c r="T7" s="359"/>
    </row>
    <row r="8" spans="1:20" ht="15.75">
      <c r="A8" s="346"/>
      <c r="B8" s="349"/>
      <c r="C8" s="354"/>
      <c r="D8" s="355"/>
      <c r="E8" s="355"/>
      <c r="F8" s="356"/>
      <c r="H8" s="576"/>
      <c r="I8" s="576"/>
      <c r="J8" s="354"/>
      <c r="K8" s="355"/>
      <c r="L8" s="355"/>
      <c r="M8" s="356"/>
      <c r="O8" s="576"/>
      <c r="P8" s="576"/>
      <c r="Q8" s="354"/>
      <c r="R8" s="355"/>
      <c r="S8" s="355"/>
      <c r="T8" s="356"/>
    </row>
    <row r="9" spans="1:20" ht="16.5" thickBot="1">
      <c r="A9" s="346"/>
      <c r="B9" s="349"/>
      <c r="C9" s="360"/>
      <c r="D9" s="361"/>
      <c r="E9" s="361"/>
      <c r="F9" s="362"/>
      <c r="H9" s="576"/>
      <c r="I9" s="576"/>
      <c r="J9" s="360"/>
      <c r="K9" s="361"/>
      <c r="L9" s="361"/>
      <c r="M9" s="362"/>
      <c r="O9" s="576"/>
      <c r="P9" s="576"/>
      <c r="Q9" s="360"/>
      <c r="R9" s="361"/>
      <c r="S9" s="361"/>
      <c r="T9" s="362"/>
    </row>
    <row r="10" spans="1:20" ht="13.5" thickBot="1">
      <c r="A10" s="347"/>
      <c r="B10" s="350"/>
      <c r="C10" s="36" t="s">
        <v>36</v>
      </c>
      <c r="D10" s="18" t="s">
        <v>43</v>
      </c>
      <c r="E10" s="18" t="s">
        <v>37</v>
      </c>
      <c r="F10" s="19" t="s">
        <v>135</v>
      </c>
      <c r="H10" s="576"/>
      <c r="I10" s="576"/>
      <c r="J10" s="36" t="s">
        <v>36</v>
      </c>
      <c r="K10" s="18" t="s">
        <v>43</v>
      </c>
      <c r="L10" s="18" t="s">
        <v>37</v>
      </c>
      <c r="M10" s="19" t="s">
        <v>135</v>
      </c>
      <c r="O10" s="576"/>
      <c r="P10" s="576"/>
      <c r="Q10" s="36" t="s">
        <v>36</v>
      </c>
      <c r="R10" s="18" t="s">
        <v>43</v>
      </c>
      <c r="S10" s="18" t="s">
        <v>37</v>
      </c>
      <c r="T10" s="19" t="s">
        <v>135</v>
      </c>
    </row>
    <row r="11" spans="1:20" ht="12.75" customHeight="1">
      <c r="A11" s="58">
        <v>36</v>
      </c>
      <c r="B11" s="59" t="s">
        <v>20</v>
      </c>
      <c r="C11" s="84"/>
      <c r="D11" s="85"/>
      <c r="E11" s="83"/>
      <c r="F11" s="86"/>
      <c r="H11" s="576"/>
      <c r="I11" s="576"/>
      <c r="J11" s="84"/>
      <c r="K11" s="85"/>
      <c r="L11" s="83"/>
      <c r="M11" s="86"/>
      <c r="O11" s="576"/>
      <c r="P11" s="576"/>
      <c r="Q11" s="580" t="s">
        <v>247</v>
      </c>
      <c r="R11" s="581" t="s">
        <v>247</v>
      </c>
      <c r="S11" s="582" t="s">
        <v>247</v>
      </c>
      <c r="T11" s="583" t="s">
        <v>247</v>
      </c>
    </row>
    <row r="12" spans="1:20">
      <c r="A12" s="56">
        <f t="shared" ref="A12:A27" si="0">1+A11</f>
        <v>37</v>
      </c>
      <c r="B12" s="13" t="s">
        <v>21</v>
      </c>
      <c r="C12" s="84"/>
      <c r="D12" s="85"/>
      <c r="E12" s="83"/>
      <c r="F12" s="86"/>
      <c r="H12" s="576"/>
      <c r="I12" s="576"/>
      <c r="J12" s="580" t="s">
        <v>247</v>
      </c>
      <c r="K12" s="581" t="s">
        <v>247</v>
      </c>
      <c r="L12" s="582" t="s">
        <v>247</v>
      </c>
      <c r="M12" s="583" t="s">
        <v>247</v>
      </c>
      <c r="O12" s="576"/>
      <c r="P12" s="576"/>
      <c r="Q12" s="84"/>
      <c r="R12" s="85"/>
      <c r="S12" s="83"/>
      <c r="T12" s="86"/>
    </row>
    <row r="13" spans="1:20">
      <c r="A13" s="56">
        <f t="shared" si="0"/>
        <v>38</v>
      </c>
      <c r="B13" s="13" t="s">
        <v>20</v>
      </c>
      <c r="C13" s="84"/>
      <c r="D13" s="85"/>
      <c r="E13" s="83"/>
      <c r="F13" s="86"/>
      <c r="H13" s="576"/>
      <c r="I13" s="576"/>
      <c r="J13" s="84"/>
      <c r="K13" s="85"/>
      <c r="L13" s="83"/>
      <c r="M13" s="86"/>
      <c r="O13" s="576"/>
      <c r="P13" s="576"/>
      <c r="Q13" s="580" t="s">
        <v>247</v>
      </c>
      <c r="R13" s="581" t="s">
        <v>247</v>
      </c>
      <c r="S13" s="582" t="s">
        <v>247</v>
      </c>
      <c r="T13" s="583" t="s">
        <v>247</v>
      </c>
    </row>
    <row r="14" spans="1:20">
      <c r="A14" s="56">
        <f t="shared" si="0"/>
        <v>39</v>
      </c>
      <c r="B14" s="13" t="s">
        <v>21</v>
      </c>
      <c r="C14" s="84"/>
      <c r="D14" s="85"/>
      <c r="E14" s="83"/>
      <c r="F14" s="86"/>
      <c r="H14" s="576"/>
      <c r="I14" s="576"/>
      <c r="J14" s="580" t="s">
        <v>247</v>
      </c>
      <c r="K14" s="581" t="s">
        <v>247</v>
      </c>
      <c r="L14" s="582" t="s">
        <v>247</v>
      </c>
      <c r="M14" s="583" t="s">
        <v>247</v>
      </c>
      <c r="O14" s="576"/>
      <c r="P14" s="576"/>
      <c r="Q14" s="84"/>
      <c r="R14" s="85"/>
      <c r="S14" s="83"/>
      <c r="T14" s="86"/>
    </row>
    <row r="15" spans="1:20">
      <c r="A15" s="56">
        <f t="shared" si="0"/>
        <v>40</v>
      </c>
      <c r="B15" s="13" t="s">
        <v>20</v>
      </c>
      <c r="C15" s="84"/>
      <c r="D15" s="85"/>
      <c r="E15" s="83"/>
      <c r="F15" s="86"/>
      <c r="H15" s="576"/>
      <c r="I15" s="576"/>
      <c r="J15" s="84"/>
      <c r="K15" s="85"/>
      <c r="L15" s="83"/>
      <c r="M15" s="86"/>
      <c r="O15" s="576"/>
      <c r="P15" s="576"/>
      <c r="Q15" s="580" t="s">
        <v>247</v>
      </c>
      <c r="R15" s="581" t="s">
        <v>247</v>
      </c>
      <c r="S15" s="582" t="s">
        <v>247</v>
      </c>
      <c r="T15" s="583" t="s">
        <v>247</v>
      </c>
    </row>
    <row r="16" spans="1:20">
      <c r="A16" s="56">
        <f t="shared" si="0"/>
        <v>41</v>
      </c>
      <c r="B16" s="13" t="s">
        <v>21</v>
      </c>
      <c r="C16" s="84"/>
      <c r="D16" s="85"/>
      <c r="E16" s="83"/>
      <c r="F16" s="86"/>
      <c r="H16" s="576"/>
      <c r="I16" s="576"/>
      <c r="J16" s="580" t="s">
        <v>247</v>
      </c>
      <c r="K16" s="581" t="s">
        <v>247</v>
      </c>
      <c r="L16" s="582" t="s">
        <v>247</v>
      </c>
      <c r="M16" s="583" t="s">
        <v>247</v>
      </c>
      <c r="O16" s="576"/>
      <c r="P16" s="576"/>
      <c r="Q16" s="84"/>
      <c r="R16" s="85"/>
      <c r="S16" s="83"/>
      <c r="T16" s="86"/>
    </row>
    <row r="17" spans="1:20">
      <c r="A17" s="56">
        <f t="shared" si="0"/>
        <v>42</v>
      </c>
      <c r="B17" s="13" t="s">
        <v>20</v>
      </c>
      <c r="C17" s="84"/>
      <c r="D17" s="85"/>
      <c r="E17" s="83"/>
      <c r="F17" s="86"/>
      <c r="H17" s="576"/>
      <c r="I17" s="576"/>
      <c r="J17" s="84"/>
      <c r="K17" s="85"/>
      <c r="L17" s="83"/>
      <c r="M17" s="86"/>
      <c r="O17" s="576"/>
      <c r="P17" s="576"/>
      <c r="Q17" s="580" t="s">
        <v>247</v>
      </c>
      <c r="R17" s="581" t="s">
        <v>247</v>
      </c>
      <c r="S17" s="582" t="s">
        <v>247</v>
      </c>
      <c r="T17" s="583" t="s">
        <v>247</v>
      </c>
    </row>
    <row r="18" spans="1:20">
      <c r="A18" s="56">
        <f t="shared" si="0"/>
        <v>43</v>
      </c>
      <c r="B18" s="13" t="s">
        <v>21</v>
      </c>
      <c r="C18" s="84"/>
      <c r="D18" s="85"/>
      <c r="E18" s="83"/>
      <c r="F18" s="86"/>
      <c r="H18" s="576"/>
      <c r="I18" s="576"/>
      <c r="J18" s="580" t="s">
        <v>247</v>
      </c>
      <c r="K18" s="581" t="s">
        <v>247</v>
      </c>
      <c r="L18" s="582" t="s">
        <v>247</v>
      </c>
      <c r="M18" s="583" t="s">
        <v>247</v>
      </c>
      <c r="O18" s="576"/>
      <c r="P18" s="576"/>
      <c r="Q18" s="84"/>
      <c r="R18" s="85"/>
      <c r="S18" s="83"/>
      <c r="T18" s="86"/>
    </row>
    <row r="19" spans="1:20">
      <c r="A19" s="56">
        <f t="shared" si="0"/>
        <v>44</v>
      </c>
      <c r="B19" s="13" t="s">
        <v>20</v>
      </c>
      <c r="C19" s="84"/>
      <c r="D19" s="85"/>
      <c r="E19" s="83"/>
      <c r="F19" s="86"/>
      <c r="H19" s="576"/>
      <c r="I19" s="576"/>
      <c r="J19" s="84"/>
      <c r="K19" s="85"/>
      <c r="L19" s="83"/>
      <c r="M19" s="86"/>
      <c r="O19" s="576"/>
      <c r="P19" s="576"/>
      <c r="Q19" s="580" t="s">
        <v>247</v>
      </c>
      <c r="R19" s="581" t="s">
        <v>247</v>
      </c>
      <c r="S19" s="582" t="s">
        <v>247</v>
      </c>
      <c r="T19" s="583" t="s">
        <v>247</v>
      </c>
    </row>
    <row r="20" spans="1:20">
      <c r="A20" s="56">
        <f t="shared" si="0"/>
        <v>45</v>
      </c>
      <c r="B20" s="13" t="s">
        <v>21</v>
      </c>
      <c r="C20" s="84"/>
      <c r="D20" s="85"/>
      <c r="E20" s="83"/>
      <c r="F20" s="86"/>
      <c r="H20" s="576"/>
      <c r="I20" s="576"/>
      <c r="J20" s="580" t="s">
        <v>247</v>
      </c>
      <c r="K20" s="581" t="s">
        <v>247</v>
      </c>
      <c r="L20" s="582" t="s">
        <v>247</v>
      </c>
      <c r="M20" s="583" t="s">
        <v>247</v>
      </c>
      <c r="O20" s="576"/>
      <c r="P20" s="576"/>
      <c r="Q20" s="84"/>
      <c r="R20" s="85"/>
      <c r="S20" s="83"/>
      <c r="T20" s="86"/>
    </row>
    <row r="21" spans="1:20">
      <c r="A21" s="56">
        <f t="shared" si="0"/>
        <v>46</v>
      </c>
      <c r="B21" s="13" t="s">
        <v>20</v>
      </c>
      <c r="C21" s="84"/>
      <c r="D21" s="85"/>
      <c r="E21" s="83"/>
      <c r="F21" s="86"/>
      <c r="H21" s="576"/>
      <c r="I21" s="576"/>
      <c r="J21" s="84"/>
      <c r="K21" s="85"/>
      <c r="L21" s="83"/>
      <c r="M21" s="86"/>
      <c r="O21" s="576"/>
      <c r="P21" s="576"/>
      <c r="Q21" s="580" t="s">
        <v>247</v>
      </c>
      <c r="R21" s="581" t="s">
        <v>247</v>
      </c>
      <c r="S21" s="582" t="s">
        <v>247</v>
      </c>
      <c r="T21" s="583" t="s">
        <v>247</v>
      </c>
    </row>
    <row r="22" spans="1:20">
      <c r="A22" s="56">
        <f t="shared" si="0"/>
        <v>47</v>
      </c>
      <c r="B22" s="13" t="s">
        <v>21</v>
      </c>
      <c r="C22" s="84"/>
      <c r="D22" s="85"/>
      <c r="E22" s="83"/>
      <c r="F22" s="86"/>
      <c r="H22" s="576"/>
      <c r="I22" s="576"/>
      <c r="J22" s="580" t="s">
        <v>247</v>
      </c>
      <c r="K22" s="581" t="s">
        <v>247</v>
      </c>
      <c r="L22" s="582" t="s">
        <v>247</v>
      </c>
      <c r="M22" s="583" t="s">
        <v>247</v>
      </c>
      <c r="O22" s="576"/>
      <c r="P22" s="576"/>
      <c r="Q22" s="84"/>
      <c r="R22" s="85"/>
      <c r="S22" s="83"/>
      <c r="T22" s="86"/>
    </row>
    <row r="23" spans="1:20">
      <c r="A23" s="56">
        <f t="shared" si="0"/>
        <v>48</v>
      </c>
      <c r="B23" s="13" t="s">
        <v>20</v>
      </c>
      <c r="C23" s="84"/>
      <c r="D23" s="85"/>
      <c r="E23" s="83"/>
      <c r="F23" s="86"/>
      <c r="H23" s="576"/>
      <c r="I23" s="576"/>
      <c r="J23" s="84"/>
      <c r="K23" s="85"/>
      <c r="L23" s="83"/>
      <c r="M23" s="86"/>
      <c r="O23" s="576"/>
      <c r="P23" s="576"/>
      <c r="Q23" s="580" t="s">
        <v>247</v>
      </c>
      <c r="R23" s="581" t="s">
        <v>247</v>
      </c>
      <c r="S23" s="582" t="s">
        <v>247</v>
      </c>
      <c r="T23" s="583" t="s">
        <v>247</v>
      </c>
    </row>
    <row r="24" spans="1:20">
      <c r="A24" s="56">
        <f t="shared" si="0"/>
        <v>49</v>
      </c>
      <c r="B24" s="13" t="s">
        <v>21</v>
      </c>
      <c r="C24" s="84"/>
      <c r="D24" s="85"/>
      <c r="E24" s="83"/>
      <c r="F24" s="86"/>
      <c r="H24" s="576"/>
      <c r="I24" s="576"/>
      <c r="J24" s="580" t="s">
        <v>247</v>
      </c>
      <c r="K24" s="581" t="s">
        <v>247</v>
      </c>
      <c r="L24" s="582" t="s">
        <v>247</v>
      </c>
      <c r="M24" s="583" t="s">
        <v>247</v>
      </c>
      <c r="O24" s="576"/>
      <c r="P24" s="576"/>
      <c r="Q24" s="84"/>
      <c r="R24" s="85"/>
      <c r="S24" s="83"/>
      <c r="T24" s="86"/>
    </row>
    <row r="25" spans="1:20">
      <c r="A25" s="56">
        <f t="shared" si="0"/>
        <v>50</v>
      </c>
      <c r="B25" s="13" t="s">
        <v>20</v>
      </c>
      <c r="C25" s="84"/>
      <c r="D25" s="85"/>
      <c r="E25" s="83"/>
      <c r="F25" s="86"/>
      <c r="H25" s="576"/>
      <c r="I25" s="576"/>
      <c r="J25" s="84"/>
      <c r="K25" s="85"/>
      <c r="L25" s="83"/>
      <c r="M25" s="86"/>
      <c r="O25" s="576"/>
      <c r="P25" s="576"/>
      <c r="Q25" s="580" t="s">
        <v>247</v>
      </c>
      <c r="R25" s="581" t="s">
        <v>247</v>
      </c>
      <c r="S25" s="582" t="s">
        <v>247</v>
      </c>
      <c r="T25" s="583" t="s">
        <v>247</v>
      </c>
    </row>
    <row r="26" spans="1:20">
      <c r="A26" s="56">
        <f t="shared" si="0"/>
        <v>51</v>
      </c>
      <c r="B26" s="13" t="s">
        <v>21</v>
      </c>
      <c r="C26" s="84"/>
      <c r="D26" s="85"/>
      <c r="E26" s="83"/>
      <c r="F26" s="86"/>
      <c r="H26" s="576"/>
      <c r="I26" s="576"/>
      <c r="J26" s="580" t="s">
        <v>247</v>
      </c>
      <c r="K26" s="581" t="s">
        <v>247</v>
      </c>
      <c r="L26" s="582" t="s">
        <v>247</v>
      </c>
      <c r="M26" s="583" t="s">
        <v>247</v>
      </c>
      <c r="O26" s="576"/>
      <c r="P26" s="576"/>
      <c r="Q26" s="84"/>
      <c r="R26" s="85"/>
      <c r="S26" s="83"/>
      <c r="T26" s="86"/>
    </row>
    <row r="27" spans="1:20">
      <c r="A27" s="56">
        <f t="shared" si="0"/>
        <v>52</v>
      </c>
      <c r="B27" s="13" t="s">
        <v>20</v>
      </c>
      <c r="C27" s="84"/>
      <c r="D27" s="85"/>
      <c r="E27" s="83"/>
      <c r="F27" s="86"/>
      <c r="H27" s="576"/>
      <c r="I27" s="576"/>
      <c r="J27" s="84"/>
      <c r="K27" s="85"/>
      <c r="L27" s="83"/>
      <c r="M27" s="86"/>
      <c r="O27" s="576"/>
      <c r="P27" s="576"/>
      <c r="Q27" s="580" t="s">
        <v>247</v>
      </c>
      <c r="R27" s="581" t="s">
        <v>247</v>
      </c>
      <c r="S27" s="582" t="s">
        <v>247</v>
      </c>
      <c r="T27" s="583" t="s">
        <v>247</v>
      </c>
    </row>
    <row r="28" spans="1:20">
      <c r="A28" s="56">
        <v>1</v>
      </c>
      <c r="B28" s="13" t="s">
        <v>21</v>
      </c>
      <c r="C28" s="84"/>
      <c r="D28" s="85"/>
      <c r="E28" s="83"/>
      <c r="F28" s="86"/>
      <c r="H28" s="576"/>
      <c r="I28" s="576"/>
      <c r="J28" s="580" t="s">
        <v>247</v>
      </c>
      <c r="K28" s="581" t="s">
        <v>247</v>
      </c>
      <c r="L28" s="582" t="s">
        <v>247</v>
      </c>
      <c r="M28" s="583" t="s">
        <v>247</v>
      </c>
      <c r="O28" s="576"/>
      <c r="P28" s="576"/>
      <c r="Q28" s="84"/>
      <c r="R28" s="85"/>
      <c r="S28" s="83"/>
      <c r="T28" s="86"/>
    </row>
    <row r="29" spans="1:20">
      <c r="A29" s="56">
        <f t="shared" ref="A29:A54" si="1">1+A28</f>
        <v>2</v>
      </c>
      <c r="B29" s="13" t="s">
        <v>20</v>
      </c>
      <c r="C29" s="84"/>
      <c r="D29" s="85"/>
      <c r="E29" s="83"/>
      <c r="F29" s="86"/>
      <c r="H29" s="576"/>
      <c r="I29" s="576"/>
      <c r="J29" s="84"/>
      <c r="K29" s="85"/>
      <c r="L29" s="83"/>
      <c r="M29" s="86"/>
      <c r="O29" s="576"/>
      <c r="P29" s="576"/>
      <c r="Q29" s="580" t="s">
        <v>247</v>
      </c>
      <c r="R29" s="581" t="s">
        <v>247</v>
      </c>
      <c r="S29" s="582" t="s">
        <v>247</v>
      </c>
      <c r="T29" s="583" t="s">
        <v>247</v>
      </c>
    </row>
    <row r="30" spans="1:20">
      <c r="A30" s="56">
        <f t="shared" si="1"/>
        <v>3</v>
      </c>
      <c r="B30" s="13" t="s">
        <v>21</v>
      </c>
      <c r="C30" s="84"/>
      <c r="D30" s="85"/>
      <c r="E30" s="83"/>
      <c r="F30" s="86"/>
      <c r="H30" s="576"/>
      <c r="I30" s="576"/>
      <c r="J30" s="580" t="s">
        <v>247</v>
      </c>
      <c r="K30" s="581" t="s">
        <v>247</v>
      </c>
      <c r="L30" s="582" t="s">
        <v>247</v>
      </c>
      <c r="M30" s="583" t="s">
        <v>247</v>
      </c>
      <c r="O30" s="576"/>
      <c r="P30" s="576"/>
      <c r="Q30" s="84"/>
      <c r="R30" s="85"/>
      <c r="S30" s="83"/>
      <c r="T30" s="86"/>
    </row>
    <row r="31" spans="1:20">
      <c r="A31" s="56">
        <f t="shared" si="1"/>
        <v>4</v>
      </c>
      <c r="B31" s="13" t="s">
        <v>20</v>
      </c>
      <c r="C31" s="84"/>
      <c r="D31" s="85"/>
      <c r="E31" s="83"/>
      <c r="F31" s="86"/>
      <c r="H31" s="576"/>
      <c r="I31" s="576"/>
      <c r="J31" s="84"/>
      <c r="K31" s="85"/>
      <c r="L31" s="83"/>
      <c r="M31" s="86"/>
      <c r="O31" s="576"/>
      <c r="P31" s="576"/>
      <c r="Q31" s="580" t="s">
        <v>247</v>
      </c>
      <c r="R31" s="581" t="s">
        <v>247</v>
      </c>
      <c r="S31" s="582" t="s">
        <v>247</v>
      </c>
      <c r="T31" s="583" t="s">
        <v>247</v>
      </c>
    </row>
    <row r="32" spans="1:20">
      <c r="A32" s="56">
        <f t="shared" si="1"/>
        <v>5</v>
      </c>
      <c r="B32" s="13" t="s">
        <v>21</v>
      </c>
      <c r="C32" s="84"/>
      <c r="D32" s="85"/>
      <c r="E32" s="83"/>
      <c r="F32" s="86"/>
      <c r="H32" s="576"/>
      <c r="I32" s="576"/>
      <c r="J32" s="580" t="s">
        <v>247</v>
      </c>
      <c r="K32" s="581" t="s">
        <v>247</v>
      </c>
      <c r="L32" s="582" t="s">
        <v>247</v>
      </c>
      <c r="M32" s="583" t="s">
        <v>247</v>
      </c>
      <c r="O32" s="576"/>
      <c r="P32" s="576"/>
      <c r="Q32" s="84"/>
      <c r="R32" s="85"/>
      <c r="S32" s="83"/>
      <c r="T32" s="86"/>
    </row>
    <row r="33" spans="1:20">
      <c r="A33" s="56">
        <f t="shared" si="1"/>
        <v>6</v>
      </c>
      <c r="B33" s="13" t="s">
        <v>20</v>
      </c>
      <c r="C33" s="84"/>
      <c r="D33" s="85"/>
      <c r="E33" s="83"/>
      <c r="F33" s="86"/>
      <c r="H33" s="576"/>
      <c r="I33" s="576"/>
      <c r="J33" s="84"/>
      <c r="K33" s="85"/>
      <c r="L33" s="83"/>
      <c r="M33" s="86"/>
      <c r="O33" s="576"/>
      <c r="P33" s="576"/>
      <c r="Q33" s="580" t="s">
        <v>247</v>
      </c>
      <c r="R33" s="581" t="s">
        <v>247</v>
      </c>
      <c r="S33" s="582" t="s">
        <v>247</v>
      </c>
      <c r="T33" s="583" t="s">
        <v>247</v>
      </c>
    </row>
    <row r="34" spans="1:20">
      <c r="A34" s="56">
        <f t="shared" si="1"/>
        <v>7</v>
      </c>
      <c r="B34" s="13" t="s">
        <v>21</v>
      </c>
      <c r="C34" s="84"/>
      <c r="D34" s="85"/>
      <c r="E34" s="83"/>
      <c r="F34" s="86"/>
      <c r="H34" s="576"/>
      <c r="I34" s="576"/>
      <c r="J34" s="580" t="s">
        <v>247</v>
      </c>
      <c r="K34" s="581" t="s">
        <v>247</v>
      </c>
      <c r="L34" s="582" t="s">
        <v>247</v>
      </c>
      <c r="M34" s="583" t="s">
        <v>247</v>
      </c>
      <c r="O34" s="576"/>
      <c r="P34" s="576"/>
      <c r="Q34" s="84"/>
      <c r="R34" s="85"/>
      <c r="S34" s="83"/>
      <c r="T34" s="86"/>
    </row>
    <row r="35" spans="1:20">
      <c r="A35" s="56">
        <f t="shared" si="1"/>
        <v>8</v>
      </c>
      <c r="B35" s="13" t="s">
        <v>20</v>
      </c>
      <c r="C35" s="84"/>
      <c r="D35" s="85"/>
      <c r="E35" s="83"/>
      <c r="F35" s="86"/>
      <c r="H35" s="576"/>
      <c r="I35" s="576"/>
      <c r="J35" s="84"/>
      <c r="K35" s="85"/>
      <c r="L35" s="83"/>
      <c r="M35" s="86"/>
      <c r="O35" s="576"/>
      <c r="P35" s="576"/>
      <c r="Q35" s="580" t="s">
        <v>247</v>
      </c>
      <c r="R35" s="581" t="s">
        <v>247</v>
      </c>
      <c r="S35" s="582" t="s">
        <v>247</v>
      </c>
      <c r="T35" s="583" t="s">
        <v>247</v>
      </c>
    </row>
    <row r="36" spans="1:20">
      <c r="A36" s="56">
        <f t="shared" si="1"/>
        <v>9</v>
      </c>
      <c r="B36" s="13" t="s">
        <v>21</v>
      </c>
      <c r="C36" s="84"/>
      <c r="D36" s="85"/>
      <c r="E36" s="83"/>
      <c r="F36" s="86"/>
      <c r="H36" s="576"/>
      <c r="I36" s="576"/>
      <c r="J36" s="580" t="s">
        <v>247</v>
      </c>
      <c r="K36" s="581" t="s">
        <v>247</v>
      </c>
      <c r="L36" s="582" t="s">
        <v>247</v>
      </c>
      <c r="M36" s="583" t="s">
        <v>247</v>
      </c>
      <c r="O36" s="576"/>
      <c r="P36" s="576"/>
      <c r="Q36" s="84"/>
      <c r="R36" s="85"/>
      <c r="S36" s="83"/>
      <c r="T36" s="86"/>
    </row>
    <row r="37" spans="1:20">
      <c r="A37" s="56">
        <f t="shared" si="1"/>
        <v>10</v>
      </c>
      <c r="B37" s="13" t="s">
        <v>20</v>
      </c>
      <c r="C37" s="84"/>
      <c r="D37" s="85"/>
      <c r="E37" s="83"/>
      <c r="F37" s="86"/>
      <c r="H37" s="576"/>
      <c r="I37" s="576"/>
      <c r="J37" s="84"/>
      <c r="K37" s="85"/>
      <c r="L37" s="83"/>
      <c r="M37" s="86"/>
      <c r="O37" s="576"/>
      <c r="P37" s="576"/>
      <c r="Q37" s="580" t="s">
        <v>247</v>
      </c>
      <c r="R37" s="581" t="s">
        <v>247</v>
      </c>
      <c r="S37" s="582" t="s">
        <v>247</v>
      </c>
      <c r="T37" s="583" t="s">
        <v>247</v>
      </c>
    </row>
    <row r="38" spans="1:20">
      <c r="A38" s="56">
        <f t="shared" si="1"/>
        <v>11</v>
      </c>
      <c r="B38" s="13" t="s">
        <v>21</v>
      </c>
      <c r="C38" s="84"/>
      <c r="D38" s="85"/>
      <c r="E38" s="83"/>
      <c r="F38" s="86"/>
      <c r="H38" s="576"/>
      <c r="I38" s="576"/>
      <c r="J38" s="580" t="s">
        <v>247</v>
      </c>
      <c r="K38" s="581" t="s">
        <v>247</v>
      </c>
      <c r="L38" s="582" t="s">
        <v>247</v>
      </c>
      <c r="M38" s="583" t="s">
        <v>247</v>
      </c>
      <c r="O38" s="576"/>
      <c r="P38" s="576"/>
      <c r="Q38" s="84"/>
      <c r="R38" s="85"/>
      <c r="S38" s="83"/>
      <c r="T38" s="86"/>
    </row>
    <row r="39" spans="1:20">
      <c r="A39" s="56">
        <f t="shared" si="1"/>
        <v>12</v>
      </c>
      <c r="B39" s="13" t="s">
        <v>20</v>
      </c>
      <c r="C39" s="84"/>
      <c r="D39" s="85"/>
      <c r="E39" s="83"/>
      <c r="F39" s="86"/>
      <c r="H39" s="576"/>
      <c r="I39" s="576"/>
      <c r="J39" s="84"/>
      <c r="K39" s="85"/>
      <c r="L39" s="83"/>
      <c r="M39" s="86"/>
      <c r="O39" s="576"/>
      <c r="P39" s="576"/>
      <c r="Q39" s="580" t="s">
        <v>247</v>
      </c>
      <c r="R39" s="581" t="s">
        <v>247</v>
      </c>
      <c r="S39" s="582" t="s">
        <v>247</v>
      </c>
      <c r="T39" s="583" t="s">
        <v>247</v>
      </c>
    </row>
    <row r="40" spans="1:20">
      <c r="A40" s="56">
        <f t="shared" si="1"/>
        <v>13</v>
      </c>
      <c r="B40" s="13" t="s">
        <v>21</v>
      </c>
      <c r="C40" s="84"/>
      <c r="D40" s="85"/>
      <c r="E40" s="83"/>
      <c r="F40" s="86"/>
      <c r="H40" s="576"/>
      <c r="I40" s="576"/>
      <c r="J40" s="580" t="s">
        <v>247</v>
      </c>
      <c r="K40" s="581" t="s">
        <v>247</v>
      </c>
      <c r="L40" s="582" t="s">
        <v>247</v>
      </c>
      <c r="M40" s="583" t="s">
        <v>247</v>
      </c>
      <c r="O40" s="576"/>
      <c r="P40" s="576"/>
      <c r="Q40" s="84"/>
      <c r="R40" s="85"/>
      <c r="S40" s="83"/>
      <c r="T40" s="86"/>
    </row>
    <row r="41" spans="1:20">
      <c r="A41" s="56">
        <f t="shared" si="1"/>
        <v>14</v>
      </c>
      <c r="B41" s="13" t="s">
        <v>20</v>
      </c>
      <c r="C41" s="84"/>
      <c r="D41" s="85"/>
      <c r="E41" s="83"/>
      <c r="F41" s="86"/>
      <c r="H41" s="576"/>
      <c r="I41" s="576"/>
      <c r="J41" s="84"/>
      <c r="K41" s="85"/>
      <c r="L41" s="83"/>
      <c r="M41" s="86"/>
      <c r="O41" s="576"/>
      <c r="P41" s="576"/>
      <c r="Q41" s="580" t="s">
        <v>247</v>
      </c>
      <c r="R41" s="581" t="s">
        <v>247</v>
      </c>
      <c r="S41" s="582" t="s">
        <v>247</v>
      </c>
      <c r="T41" s="583" t="s">
        <v>247</v>
      </c>
    </row>
    <row r="42" spans="1:20">
      <c r="A42" s="56">
        <f t="shared" si="1"/>
        <v>15</v>
      </c>
      <c r="B42" s="13" t="s">
        <v>21</v>
      </c>
      <c r="C42" s="84"/>
      <c r="D42" s="85"/>
      <c r="E42" s="83"/>
      <c r="F42" s="86"/>
      <c r="H42" s="576"/>
      <c r="I42" s="576"/>
      <c r="J42" s="580" t="s">
        <v>247</v>
      </c>
      <c r="K42" s="581" t="s">
        <v>247</v>
      </c>
      <c r="L42" s="582" t="s">
        <v>247</v>
      </c>
      <c r="M42" s="583" t="s">
        <v>247</v>
      </c>
      <c r="O42" s="576"/>
      <c r="P42" s="576"/>
      <c r="Q42" s="84"/>
      <c r="R42" s="85"/>
      <c r="S42" s="83"/>
      <c r="T42" s="86"/>
    </row>
    <row r="43" spans="1:20">
      <c r="A43" s="56">
        <f t="shared" si="1"/>
        <v>16</v>
      </c>
      <c r="B43" s="13" t="s">
        <v>20</v>
      </c>
      <c r="C43" s="84"/>
      <c r="D43" s="85"/>
      <c r="E43" s="83"/>
      <c r="F43" s="86"/>
      <c r="H43" s="576"/>
      <c r="I43" s="576"/>
      <c r="J43" s="84"/>
      <c r="K43" s="85"/>
      <c r="L43" s="83"/>
      <c r="M43" s="86"/>
      <c r="O43" s="576"/>
      <c r="P43" s="576"/>
      <c r="Q43" s="580" t="s">
        <v>247</v>
      </c>
      <c r="R43" s="581" t="s">
        <v>247</v>
      </c>
      <c r="S43" s="582" t="s">
        <v>247</v>
      </c>
      <c r="T43" s="583" t="s">
        <v>247</v>
      </c>
    </row>
    <row r="44" spans="1:20">
      <c r="A44" s="56">
        <f t="shared" si="1"/>
        <v>17</v>
      </c>
      <c r="B44" s="13" t="s">
        <v>21</v>
      </c>
      <c r="C44" s="84"/>
      <c r="D44" s="85"/>
      <c r="E44" s="83"/>
      <c r="F44" s="86"/>
      <c r="H44" s="576"/>
      <c r="I44" s="576"/>
      <c r="J44" s="580" t="s">
        <v>247</v>
      </c>
      <c r="K44" s="581" t="s">
        <v>247</v>
      </c>
      <c r="L44" s="582" t="s">
        <v>247</v>
      </c>
      <c r="M44" s="583" t="s">
        <v>247</v>
      </c>
      <c r="O44" s="576"/>
      <c r="P44" s="576"/>
      <c r="Q44" s="84"/>
      <c r="R44" s="85"/>
      <c r="S44" s="83"/>
      <c r="T44" s="86"/>
    </row>
    <row r="45" spans="1:20">
      <c r="A45" s="56">
        <f t="shared" si="1"/>
        <v>18</v>
      </c>
      <c r="B45" s="13" t="s">
        <v>20</v>
      </c>
      <c r="C45" s="84"/>
      <c r="D45" s="85"/>
      <c r="E45" s="83"/>
      <c r="F45" s="86"/>
      <c r="H45" s="576"/>
      <c r="I45" s="576"/>
      <c r="J45" s="84"/>
      <c r="K45" s="85"/>
      <c r="L45" s="83"/>
      <c r="M45" s="86"/>
      <c r="O45" s="576"/>
      <c r="P45" s="576"/>
      <c r="Q45" s="580" t="s">
        <v>247</v>
      </c>
      <c r="R45" s="581" t="s">
        <v>247</v>
      </c>
      <c r="S45" s="582" t="s">
        <v>247</v>
      </c>
      <c r="T45" s="583" t="s">
        <v>247</v>
      </c>
    </row>
    <row r="46" spans="1:20">
      <c r="A46" s="56">
        <f t="shared" si="1"/>
        <v>19</v>
      </c>
      <c r="B46" s="13" t="s">
        <v>21</v>
      </c>
      <c r="C46" s="84"/>
      <c r="D46" s="85"/>
      <c r="E46" s="83"/>
      <c r="F46" s="86"/>
      <c r="H46" s="576"/>
      <c r="I46" s="576"/>
      <c r="J46" s="580" t="s">
        <v>247</v>
      </c>
      <c r="K46" s="581" t="s">
        <v>247</v>
      </c>
      <c r="L46" s="582" t="s">
        <v>247</v>
      </c>
      <c r="M46" s="583" t="s">
        <v>247</v>
      </c>
      <c r="O46" s="576"/>
      <c r="P46" s="576"/>
      <c r="Q46" s="84"/>
      <c r="R46" s="85"/>
      <c r="S46" s="83"/>
      <c r="T46" s="86"/>
    </row>
    <row r="47" spans="1:20">
      <c r="A47" s="56">
        <f t="shared" si="1"/>
        <v>20</v>
      </c>
      <c r="B47" s="13" t="s">
        <v>20</v>
      </c>
      <c r="C47" s="84"/>
      <c r="D47" s="85"/>
      <c r="E47" s="83"/>
      <c r="F47" s="86"/>
      <c r="H47" s="576"/>
      <c r="I47" s="576"/>
      <c r="J47" s="84"/>
      <c r="K47" s="85"/>
      <c r="L47" s="83"/>
      <c r="M47" s="86"/>
      <c r="O47" s="576"/>
      <c r="P47" s="576"/>
      <c r="Q47" s="580" t="s">
        <v>247</v>
      </c>
      <c r="R47" s="581" t="s">
        <v>247</v>
      </c>
      <c r="S47" s="582" t="s">
        <v>247</v>
      </c>
      <c r="T47" s="583" t="s">
        <v>247</v>
      </c>
    </row>
    <row r="48" spans="1:20">
      <c r="A48" s="56">
        <f t="shared" si="1"/>
        <v>21</v>
      </c>
      <c r="B48" s="13" t="s">
        <v>21</v>
      </c>
      <c r="C48" s="84"/>
      <c r="D48" s="85"/>
      <c r="E48" s="83"/>
      <c r="F48" s="86"/>
      <c r="H48" s="576"/>
      <c r="I48" s="576"/>
      <c r="J48" s="580" t="s">
        <v>247</v>
      </c>
      <c r="K48" s="581" t="s">
        <v>247</v>
      </c>
      <c r="L48" s="582" t="s">
        <v>247</v>
      </c>
      <c r="M48" s="583" t="s">
        <v>247</v>
      </c>
      <c r="O48" s="576"/>
      <c r="P48" s="576"/>
      <c r="Q48" s="84"/>
      <c r="R48" s="85"/>
      <c r="S48" s="83"/>
      <c r="T48" s="86"/>
    </row>
    <row r="49" spans="1:20">
      <c r="A49" s="56">
        <f t="shared" si="1"/>
        <v>22</v>
      </c>
      <c r="B49" s="13" t="s">
        <v>20</v>
      </c>
      <c r="C49" s="84"/>
      <c r="D49" s="85"/>
      <c r="E49" s="83"/>
      <c r="F49" s="86"/>
      <c r="H49" s="576"/>
      <c r="I49" s="576"/>
      <c r="J49" s="84"/>
      <c r="K49" s="85"/>
      <c r="L49" s="83"/>
      <c r="M49" s="86"/>
      <c r="O49" s="576"/>
      <c r="P49" s="576"/>
      <c r="Q49" s="580" t="s">
        <v>247</v>
      </c>
      <c r="R49" s="581" t="s">
        <v>247</v>
      </c>
      <c r="S49" s="582" t="s">
        <v>247</v>
      </c>
      <c r="T49" s="583" t="s">
        <v>247</v>
      </c>
    </row>
    <row r="50" spans="1:20">
      <c r="A50" s="56">
        <f t="shared" si="1"/>
        <v>23</v>
      </c>
      <c r="B50" s="13" t="s">
        <v>21</v>
      </c>
      <c r="C50" s="84"/>
      <c r="D50" s="85"/>
      <c r="E50" s="83"/>
      <c r="F50" s="86"/>
      <c r="H50" s="576"/>
      <c r="I50" s="576"/>
      <c r="J50" s="580" t="s">
        <v>247</v>
      </c>
      <c r="K50" s="581" t="s">
        <v>247</v>
      </c>
      <c r="L50" s="582" t="s">
        <v>247</v>
      </c>
      <c r="M50" s="583" t="s">
        <v>247</v>
      </c>
      <c r="O50" s="576"/>
      <c r="P50" s="576"/>
      <c r="Q50" s="84"/>
      <c r="R50" s="85"/>
      <c r="S50" s="83"/>
      <c r="T50" s="86"/>
    </row>
    <row r="51" spans="1:20">
      <c r="A51" s="56">
        <f t="shared" si="1"/>
        <v>24</v>
      </c>
      <c r="B51" s="13" t="s">
        <v>20</v>
      </c>
      <c r="C51" s="84"/>
      <c r="D51" s="85"/>
      <c r="E51" s="83"/>
      <c r="F51" s="86"/>
      <c r="H51" s="576"/>
      <c r="I51" s="576"/>
      <c r="J51" s="84"/>
      <c r="K51" s="85"/>
      <c r="L51" s="83"/>
      <c r="M51" s="86"/>
      <c r="O51" s="576"/>
      <c r="P51" s="576"/>
      <c r="Q51" s="580" t="s">
        <v>247</v>
      </c>
      <c r="R51" s="581" t="s">
        <v>247</v>
      </c>
      <c r="S51" s="582" t="s">
        <v>247</v>
      </c>
      <c r="T51" s="583" t="s">
        <v>247</v>
      </c>
    </row>
    <row r="52" spans="1:20">
      <c r="A52" s="56">
        <f t="shared" si="1"/>
        <v>25</v>
      </c>
      <c r="B52" s="13" t="s">
        <v>21</v>
      </c>
      <c r="C52" s="84"/>
      <c r="D52" s="85"/>
      <c r="E52" s="83"/>
      <c r="F52" s="86"/>
      <c r="H52" s="576"/>
      <c r="I52" s="576"/>
      <c r="J52" s="580" t="s">
        <v>247</v>
      </c>
      <c r="K52" s="581" t="s">
        <v>247</v>
      </c>
      <c r="L52" s="582" t="s">
        <v>247</v>
      </c>
      <c r="M52" s="583" t="s">
        <v>247</v>
      </c>
      <c r="O52" s="576"/>
      <c r="P52" s="576"/>
      <c r="Q52" s="84"/>
      <c r="R52" s="85"/>
      <c r="S52" s="83"/>
      <c r="T52" s="86"/>
    </row>
    <row r="53" spans="1:20">
      <c r="A53" s="56">
        <f t="shared" si="1"/>
        <v>26</v>
      </c>
      <c r="B53" s="13" t="s">
        <v>20</v>
      </c>
      <c r="C53" s="84"/>
      <c r="D53" s="85"/>
      <c r="E53" s="83"/>
      <c r="F53" s="86"/>
      <c r="H53" s="576"/>
      <c r="I53" s="576"/>
      <c r="J53" s="84"/>
      <c r="K53" s="85"/>
      <c r="L53" s="83"/>
      <c r="M53" s="86"/>
      <c r="O53" s="576"/>
      <c r="P53" s="576"/>
      <c r="Q53" s="580" t="s">
        <v>247</v>
      </c>
      <c r="R53" s="581" t="s">
        <v>247</v>
      </c>
      <c r="S53" s="582" t="s">
        <v>247</v>
      </c>
      <c r="T53" s="583" t="s">
        <v>247</v>
      </c>
    </row>
    <row r="54" spans="1:20" ht="13.5" thickBot="1">
      <c r="A54" s="57">
        <f t="shared" si="1"/>
        <v>27</v>
      </c>
      <c r="B54" s="16" t="s">
        <v>21</v>
      </c>
      <c r="C54" s="84"/>
      <c r="D54" s="85"/>
      <c r="E54" s="83"/>
      <c r="F54" s="86"/>
      <c r="H54" s="576"/>
      <c r="I54" s="576"/>
      <c r="J54" s="580" t="s">
        <v>247</v>
      </c>
      <c r="K54" s="581" t="s">
        <v>247</v>
      </c>
      <c r="L54" s="582" t="s">
        <v>247</v>
      </c>
      <c r="M54" s="583" t="s">
        <v>247</v>
      </c>
      <c r="O54" s="576"/>
      <c r="P54" s="576"/>
      <c r="Q54" s="84"/>
      <c r="R54" s="85"/>
      <c r="S54" s="83"/>
      <c r="T54" s="86"/>
    </row>
    <row r="55" spans="1:20">
      <c r="A55" s="3"/>
      <c r="B55" s="3"/>
      <c r="H55" s="576"/>
      <c r="I55" s="576"/>
      <c r="O55" s="576"/>
      <c r="P55" s="576"/>
    </row>
    <row r="56" spans="1:20">
      <c r="A56" s="3"/>
      <c r="B56" s="3"/>
      <c r="H56" s="576"/>
      <c r="I56" s="576"/>
      <c r="O56" s="576"/>
      <c r="P56" s="576"/>
    </row>
    <row r="57" spans="1:20">
      <c r="A57" s="3"/>
      <c r="B57" s="3"/>
      <c r="H57" s="576"/>
      <c r="I57" s="576"/>
      <c r="O57" s="576"/>
      <c r="P57" s="576"/>
    </row>
    <row r="58" spans="1:20">
      <c r="A58" s="3"/>
      <c r="B58" s="3"/>
      <c r="H58" s="576"/>
      <c r="I58" s="576"/>
      <c r="O58" s="576"/>
      <c r="P58" s="576"/>
    </row>
    <row r="59" spans="1:20">
      <c r="A59" s="3"/>
      <c r="B59" s="3"/>
      <c r="H59" s="576"/>
      <c r="I59" s="576"/>
      <c r="O59" s="576"/>
      <c r="P59" s="576"/>
    </row>
    <row r="60" spans="1:20">
      <c r="A60" s="3"/>
      <c r="B60" s="3"/>
      <c r="H60" s="576"/>
      <c r="I60" s="576"/>
      <c r="O60" s="576"/>
      <c r="P60" s="576"/>
    </row>
    <row r="61" spans="1:20">
      <c r="A61" s="3"/>
      <c r="B61" s="3"/>
    </row>
  </sheetData>
  <mergeCells count="28">
    <mergeCell ref="H3:I60"/>
    <mergeCell ref="O3:P60"/>
    <mergeCell ref="C9:F9"/>
    <mergeCell ref="A4:A10"/>
    <mergeCell ref="B4:B10"/>
    <mergeCell ref="C3:F3"/>
    <mergeCell ref="C4:F4"/>
    <mergeCell ref="C5:F5"/>
    <mergeCell ref="C6:F6"/>
    <mergeCell ref="C7:F7"/>
    <mergeCell ref="C8:F8"/>
    <mergeCell ref="J5:M5"/>
    <mergeCell ref="J6:M6"/>
    <mergeCell ref="J7:M7"/>
    <mergeCell ref="J8:M8"/>
    <mergeCell ref="J9:M9"/>
    <mergeCell ref="A1:F1"/>
    <mergeCell ref="H1:M1"/>
    <mergeCell ref="O1:T1"/>
    <mergeCell ref="Q3:T3"/>
    <mergeCell ref="Q4:T4"/>
    <mergeCell ref="Q5:T5"/>
    <mergeCell ref="Q6:T6"/>
    <mergeCell ref="Q7:T7"/>
    <mergeCell ref="Q8:T8"/>
    <mergeCell ref="Q9:T9"/>
    <mergeCell ref="J3:M3"/>
    <mergeCell ref="J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7"/>
  <sheetViews>
    <sheetView workbookViewId="0">
      <pane ySplit="2" topLeftCell="A3" activePane="bottomLeft" state="frozen"/>
      <selection pane="bottomLeft" activeCell="J9" sqref="J9"/>
    </sheetView>
  </sheetViews>
  <sheetFormatPr baseColWidth="10" defaultRowHeight="12.75"/>
  <cols>
    <col min="1" max="1" width="11.42578125" style="553"/>
    <col min="2" max="2" width="13.7109375" style="3" bestFit="1" customWidth="1"/>
    <col min="3" max="3" width="12.7109375" style="3" bestFit="1" customWidth="1"/>
    <col min="4" max="48" width="3" style="3" customWidth="1"/>
    <col min="49" max="51" width="3" style="3" bestFit="1" customWidth="1"/>
    <col min="52" max="16384" width="11.42578125" style="3"/>
  </cols>
  <sheetData>
    <row r="1" spans="1:48" ht="13.5" thickBot="1">
      <c r="A1" s="503" t="s">
        <v>231</v>
      </c>
      <c r="C1" s="9" t="s">
        <v>232</v>
      </c>
      <c r="D1" s="504" t="s">
        <v>233</v>
      </c>
      <c r="E1" s="504"/>
      <c r="F1" s="504"/>
      <c r="G1" s="505"/>
      <c r="H1" s="506" t="s">
        <v>234</v>
      </c>
      <c r="I1" s="507"/>
      <c r="J1" s="507"/>
      <c r="K1" s="507"/>
      <c r="L1" s="508"/>
      <c r="M1" s="506" t="s">
        <v>235</v>
      </c>
      <c r="N1" s="507"/>
      <c r="O1" s="507"/>
      <c r="P1" s="508"/>
      <c r="Q1" s="506" t="s">
        <v>236</v>
      </c>
      <c r="R1" s="507"/>
      <c r="S1" s="507"/>
      <c r="T1" s="508"/>
      <c r="U1" s="506" t="s">
        <v>237</v>
      </c>
      <c r="V1" s="507"/>
      <c r="W1" s="507"/>
      <c r="X1" s="507"/>
      <c r="Y1" s="508"/>
      <c r="Z1" s="506" t="s">
        <v>238</v>
      </c>
      <c r="AA1" s="507"/>
      <c r="AB1" s="507"/>
      <c r="AC1" s="508"/>
      <c r="AD1" s="506" t="s">
        <v>239</v>
      </c>
      <c r="AE1" s="507"/>
      <c r="AF1" s="507"/>
      <c r="AG1" s="508"/>
      <c r="AH1" s="506" t="s">
        <v>240</v>
      </c>
      <c r="AI1" s="507"/>
      <c r="AJ1" s="507"/>
      <c r="AK1" s="508"/>
      <c r="AL1" s="506" t="s">
        <v>241</v>
      </c>
      <c r="AM1" s="507"/>
      <c r="AN1" s="507"/>
      <c r="AO1" s="507"/>
      <c r="AP1" s="508"/>
      <c r="AQ1" s="506" t="s">
        <v>242</v>
      </c>
      <c r="AR1" s="507"/>
      <c r="AS1" s="507"/>
      <c r="AT1" s="507"/>
      <c r="AU1" s="508"/>
    </row>
    <row r="2" spans="1:48">
      <c r="A2" s="559"/>
      <c r="B2" s="560"/>
      <c r="C2" s="560" t="s">
        <v>277</v>
      </c>
      <c r="D2" s="561">
        <v>36</v>
      </c>
      <c r="E2" s="562">
        <f>1+D2</f>
        <v>37</v>
      </c>
      <c r="F2" s="562">
        <f t="shared" ref="F2:AU2" si="0">1+E2</f>
        <v>38</v>
      </c>
      <c r="G2" s="563">
        <f t="shared" si="0"/>
        <v>39</v>
      </c>
      <c r="H2" s="564">
        <f t="shared" si="0"/>
        <v>40</v>
      </c>
      <c r="I2" s="565">
        <f t="shared" si="0"/>
        <v>41</v>
      </c>
      <c r="J2" s="565">
        <f t="shared" si="0"/>
        <v>42</v>
      </c>
      <c r="K2" s="565">
        <f t="shared" si="0"/>
        <v>43</v>
      </c>
      <c r="L2" s="566">
        <f t="shared" si="0"/>
        <v>44</v>
      </c>
      <c r="M2" s="564">
        <f t="shared" si="0"/>
        <v>45</v>
      </c>
      <c r="N2" s="565">
        <f t="shared" si="0"/>
        <v>46</v>
      </c>
      <c r="O2" s="565">
        <f t="shared" si="0"/>
        <v>47</v>
      </c>
      <c r="P2" s="566">
        <f t="shared" si="0"/>
        <v>48</v>
      </c>
      <c r="Q2" s="564">
        <f t="shared" si="0"/>
        <v>49</v>
      </c>
      <c r="R2" s="565">
        <f t="shared" si="0"/>
        <v>50</v>
      </c>
      <c r="S2" s="565">
        <f t="shared" si="0"/>
        <v>51</v>
      </c>
      <c r="T2" s="566">
        <f t="shared" si="0"/>
        <v>52</v>
      </c>
      <c r="U2" s="564">
        <v>1</v>
      </c>
      <c r="V2" s="565">
        <f t="shared" si="0"/>
        <v>2</v>
      </c>
      <c r="W2" s="565">
        <f t="shared" si="0"/>
        <v>3</v>
      </c>
      <c r="X2" s="565">
        <f t="shared" si="0"/>
        <v>4</v>
      </c>
      <c r="Y2" s="566">
        <f t="shared" si="0"/>
        <v>5</v>
      </c>
      <c r="Z2" s="564">
        <f t="shared" si="0"/>
        <v>6</v>
      </c>
      <c r="AA2" s="565">
        <f t="shared" si="0"/>
        <v>7</v>
      </c>
      <c r="AB2" s="565">
        <f t="shared" si="0"/>
        <v>8</v>
      </c>
      <c r="AC2" s="566">
        <f t="shared" si="0"/>
        <v>9</v>
      </c>
      <c r="AD2" s="564">
        <f t="shared" si="0"/>
        <v>10</v>
      </c>
      <c r="AE2" s="565">
        <f t="shared" si="0"/>
        <v>11</v>
      </c>
      <c r="AF2" s="565">
        <f t="shared" si="0"/>
        <v>12</v>
      </c>
      <c r="AG2" s="566">
        <f t="shared" si="0"/>
        <v>13</v>
      </c>
      <c r="AH2" s="564">
        <f t="shared" si="0"/>
        <v>14</v>
      </c>
      <c r="AI2" s="565">
        <f t="shared" si="0"/>
        <v>15</v>
      </c>
      <c r="AJ2" s="565">
        <f t="shared" si="0"/>
        <v>16</v>
      </c>
      <c r="AK2" s="566">
        <f t="shared" si="0"/>
        <v>17</v>
      </c>
      <c r="AL2" s="564">
        <f t="shared" si="0"/>
        <v>18</v>
      </c>
      <c r="AM2" s="565">
        <f t="shared" si="0"/>
        <v>19</v>
      </c>
      <c r="AN2" s="565">
        <f t="shared" si="0"/>
        <v>20</v>
      </c>
      <c r="AO2" s="565">
        <f t="shared" si="0"/>
        <v>21</v>
      </c>
      <c r="AP2" s="566">
        <f t="shared" si="0"/>
        <v>22</v>
      </c>
      <c r="AQ2" s="564">
        <f t="shared" si="0"/>
        <v>23</v>
      </c>
      <c r="AR2" s="565">
        <f t="shared" si="0"/>
        <v>24</v>
      </c>
      <c r="AS2" s="565">
        <f t="shared" si="0"/>
        <v>25</v>
      </c>
      <c r="AT2" s="565">
        <f t="shared" si="0"/>
        <v>26</v>
      </c>
      <c r="AU2" s="566">
        <f t="shared" si="0"/>
        <v>27</v>
      </c>
      <c r="AV2" s="55"/>
    </row>
    <row r="3" spans="1:48">
      <c r="A3" s="515" t="s">
        <v>56</v>
      </c>
      <c r="B3" s="516" t="s">
        <v>72</v>
      </c>
      <c r="C3" s="516" t="s">
        <v>243</v>
      </c>
      <c r="D3" s="60"/>
      <c r="E3" s="511"/>
      <c r="F3" s="511"/>
      <c r="G3" s="31"/>
      <c r="H3" s="60"/>
      <c r="I3" s="511"/>
      <c r="J3" s="511"/>
      <c r="K3" s="512"/>
      <c r="L3" s="513"/>
      <c r="M3" s="60"/>
      <c r="N3" s="511"/>
      <c r="O3" s="511"/>
      <c r="P3" s="514"/>
      <c r="Q3" s="60"/>
      <c r="R3" s="511"/>
      <c r="S3" s="511"/>
      <c r="T3" s="513"/>
      <c r="U3" s="62"/>
      <c r="V3" s="511"/>
      <c r="W3" s="511"/>
      <c r="X3" s="511"/>
      <c r="Y3" s="514"/>
      <c r="Z3" s="60"/>
      <c r="AA3" s="511"/>
      <c r="AB3" s="511"/>
      <c r="AC3" s="513"/>
      <c r="AD3" s="62"/>
      <c r="AE3" s="511"/>
      <c r="AF3" s="511"/>
      <c r="AG3" s="514"/>
      <c r="AH3" s="60"/>
      <c r="AI3" s="511"/>
      <c r="AJ3" s="511"/>
      <c r="AK3" s="514"/>
      <c r="AL3" s="62"/>
      <c r="AM3" s="512"/>
      <c r="AN3" s="511"/>
      <c r="AO3" s="511"/>
      <c r="AP3" s="514"/>
      <c r="AQ3" s="60"/>
      <c r="AR3" s="511"/>
      <c r="AS3" s="511"/>
      <c r="AT3" s="511"/>
      <c r="AU3" s="514"/>
      <c r="AV3" s="55"/>
    </row>
    <row r="4" spans="1:48" ht="13.5" thickBot="1">
      <c r="A4" s="517"/>
      <c r="B4" s="518" t="s">
        <v>72</v>
      </c>
      <c r="C4" s="518" t="s">
        <v>244</v>
      </c>
      <c r="D4" s="519"/>
      <c r="E4" s="520"/>
      <c r="F4" s="520"/>
      <c r="G4" s="521"/>
      <c r="H4" s="519"/>
      <c r="I4" s="520"/>
      <c r="J4" s="520"/>
      <c r="K4" s="522"/>
      <c r="L4" s="523"/>
      <c r="M4" s="519"/>
      <c r="N4" s="520"/>
      <c r="O4" s="520"/>
      <c r="P4" s="524"/>
      <c r="Q4" s="519"/>
      <c r="R4" s="520"/>
      <c r="S4" s="520"/>
      <c r="T4" s="523"/>
      <c r="U4" s="525"/>
      <c r="V4" s="520"/>
      <c r="W4" s="520"/>
      <c r="X4" s="520"/>
      <c r="Y4" s="524"/>
      <c r="Z4" s="519"/>
      <c r="AA4" s="520"/>
      <c r="AB4" s="520"/>
      <c r="AC4" s="523"/>
      <c r="AD4" s="525"/>
      <c r="AE4" s="520"/>
      <c r="AF4" s="520"/>
      <c r="AG4" s="524"/>
      <c r="AH4" s="519"/>
      <c r="AI4" s="520"/>
      <c r="AJ4" s="520"/>
      <c r="AK4" s="524"/>
      <c r="AL4" s="525"/>
      <c r="AM4" s="522"/>
      <c r="AN4" s="520"/>
      <c r="AO4" s="520"/>
      <c r="AP4" s="524"/>
      <c r="AQ4" s="519"/>
      <c r="AR4" s="520"/>
      <c r="AS4" s="520"/>
      <c r="AT4" s="520"/>
      <c r="AU4" s="524"/>
      <c r="AV4" s="526"/>
    </row>
    <row r="5" spans="1:48">
      <c r="A5" s="527" t="s">
        <v>58</v>
      </c>
      <c r="B5" s="528" t="s">
        <v>245</v>
      </c>
      <c r="C5" s="528" t="s">
        <v>246</v>
      </c>
      <c r="D5" s="30"/>
      <c r="E5" s="509"/>
      <c r="F5" s="509"/>
      <c r="G5" s="510"/>
      <c r="H5" s="30"/>
      <c r="I5" s="509"/>
      <c r="J5" s="509"/>
      <c r="K5" s="529"/>
      <c r="L5" s="76"/>
      <c r="M5" s="30"/>
      <c r="N5" s="509"/>
      <c r="O5" s="509"/>
      <c r="P5" s="530" t="s">
        <v>247</v>
      </c>
      <c r="Q5" s="30" t="s">
        <v>247</v>
      </c>
      <c r="R5" s="509" t="s">
        <v>247</v>
      </c>
      <c r="S5" s="509" t="s">
        <v>247</v>
      </c>
      <c r="T5" s="76"/>
      <c r="U5" s="77"/>
      <c r="V5" s="509"/>
      <c r="W5" s="509"/>
      <c r="X5" s="509"/>
      <c r="Y5" s="530"/>
      <c r="Z5" s="30"/>
      <c r="AA5" s="509"/>
      <c r="AB5" s="509"/>
      <c r="AC5" s="76"/>
      <c r="AD5" s="77"/>
      <c r="AE5" s="509"/>
      <c r="AF5" s="509"/>
      <c r="AG5" s="530"/>
      <c r="AH5" s="30"/>
      <c r="AI5" s="509"/>
      <c r="AJ5" s="509"/>
      <c r="AK5" s="530"/>
      <c r="AL5" s="77"/>
      <c r="AM5" s="529"/>
      <c r="AN5" s="509"/>
      <c r="AO5" s="509"/>
      <c r="AP5" s="530"/>
      <c r="AQ5" s="30" t="s">
        <v>247</v>
      </c>
      <c r="AR5" s="509" t="s">
        <v>247</v>
      </c>
      <c r="AS5" s="509" t="s">
        <v>247</v>
      </c>
      <c r="AT5" s="509" t="s">
        <v>247</v>
      </c>
      <c r="AU5" s="530"/>
      <c r="AV5" s="531"/>
    </row>
    <row r="6" spans="1:48">
      <c r="A6" s="532"/>
      <c r="B6" s="516" t="s">
        <v>60</v>
      </c>
      <c r="C6" s="516" t="s">
        <v>248</v>
      </c>
      <c r="D6" s="60"/>
      <c r="E6" s="511"/>
      <c r="F6" s="511"/>
      <c r="G6" s="31"/>
      <c r="H6" s="60"/>
      <c r="I6" s="511"/>
      <c r="J6" s="511"/>
      <c r="K6" s="512"/>
      <c r="L6" s="513"/>
      <c r="M6" s="60"/>
      <c r="N6" s="511"/>
      <c r="O6" s="511"/>
      <c r="P6" s="514"/>
      <c r="Q6" s="60"/>
      <c r="R6" s="511"/>
      <c r="S6" s="511"/>
      <c r="T6" s="513"/>
      <c r="U6" s="62"/>
      <c r="V6" s="511"/>
      <c r="W6" s="511"/>
      <c r="X6" s="511"/>
      <c r="Y6" s="514"/>
      <c r="Z6" s="60" t="s">
        <v>247</v>
      </c>
      <c r="AA6" s="511" t="s">
        <v>247</v>
      </c>
      <c r="AB6" s="511" t="s">
        <v>247</v>
      </c>
      <c r="AC6" s="513"/>
      <c r="AD6" s="62"/>
      <c r="AE6" s="511"/>
      <c r="AF6" s="511"/>
      <c r="AG6" s="514"/>
      <c r="AH6" s="60"/>
      <c r="AI6" s="511"/>
      <c r="AJ6" s="511"/>
      <c r="AK6" s="514"/>
      <c r="AL6" s="62"/>
      <c r="AM6" s="512"/>
      <c r="AN6" s="511"/>
      <c r="AO6" s="511"/>
      <c r="AP6" s="514"/>
      <c r="AQ6" s="60"/>
      <c r="AR6" s="511" t="s">
        <v>247</v>
      </c>
      <c r="AS6" s="511" t="s">
        <v>247</v>
      </c>
      <c r="AT6" s="511" t="s">
        <v>247</v>
      </c>
      <c r="AU6" s="514"/>
      <c r="AV6" s="533"/>
    </row>
    <row r="7" spans="1:48">
      <c r="A7" s="532"/>
      <c r="B7" s="516" t="s">
        <v>60</v>
      </c>
      <c r="C7" s="516" t="s">
        <v>249</v>
      </c>
      <c r="D7" s="60"/>
      <c r="E7" s="511"/>
      <c r="F7" s="511"/>
      <c r="G7" s="31"/>
      <c r="H7" s="60"/>
      <c r="I7" s="511"/>
      <c r="J7" s="511"/>
      <c r="K7" s="512"/>
      <c r="L7" s="513"/>
      <c r="M7" s="60"/>
      <c r="N7" s="511"/>
      <c r="O7" s="511"/>
      <c r="P7" s="514"/>
      <c r="Q7" s="60"/>
      <c r="R7" s="511"/>
      <c r="S7" s="511"/>
      <c r="T7" s="513"/>
      <c r="U7" s="62"/>
      <c r="V7" s="511"/>
      <c r="W7" s="511"/>
      <c r="X7" s="511"/>
      <c r="Y7" s="514"/>
      <c r="Z7" s="60" t="s">
        <v>247</v>
      </c>
      <c r="AA7" s="511" t="s">
        <v>247</v>
      </c>
      <c r="AB7" s="511" t="s">
        <v>247</v>
      </c>
      <c r="AC7" s="513"/>
      <c r="AD7" s="62"/>
      <c r="AE7" s="511"/>
      <c r="AF7" s="511"/>
      <c r="AG7" s="514"/>
      <c r="AH7" s="60"/>
      <c r="AI7" s="511"/>
      <c r="AJ7" s="511"/>
      <c r="AK7" s="514"/>
      <c r="AL7" s="62"/>
      <c r="AM7" s="512"/>
      <c r="AN7" s="511"/>
      <c r="AO7" s="511"/>
      <c r="AP7" s="514"/>
      <c r="AQ7" s="60"/>
      <c r="AR7" s="511" t="s">
        <v>247</v>
      </c>
      <c r="AS7" s="511" t="s">
        <v>247</v>
      </c>
      <c r="AT7" s="511" t="s">
        <v>247</v>
      </c>
      <c r="AU7" s="514"/>
      <c r="AV7" s="533"/>
    </row>
    <row r="8" spans="1:48">
      <c r="A8" s="532"/>
      <c r="B8" s="516" t="s">
        <v>61</v>
      </c>
      <c r="C8" s="516" t="s">
        <v>250</v>
      </c>
      <c r="D8" s="60"/>
      <c r="E8" s="511"/>
      <c r="F8" s="511"/>
      <c r="G8" s="31"/>
      <c r="H8" s="60"/>
      <c r="I8" s="511"/>
      <c r="J8" s="511"/>
      <c r="K8" s="512"/>
      <c r="L8" s="513"/>
      <c r="M8" s="60"/>
      <c r="N8" s="511"/>
      <c r="O8" s="511"/>
      <c r="P8" s="514"/>
      <c r="Q8" s="60"/>
      <c r="R8" s="511"/>
      <c r="S8" s="511"/>
      <c r="T8" s="513"/>
      <c r="U8" s="62"/>
      <c r="V8" s="511" t="s">
        <v>247</v>
      </c>
      <c r="W8" s="511" t="s">
        <v>247</v>
      </c>
      <c r="X8" s="511" t="s">
        <v>247</v>
      </c>
      <c r="Y8" s="514" t="s">
        <v>247</v>
      </c>
      <c r="Z8" s="60"/>
      <c r="AA8" s="511"/>
      <c r="AB8" s="511"/>
      <c r="AC8" s="513"/>
      <c r="AD8" s="62"/>
      <c r="AE8" s="511"/>
      <c r="AF8" s="511"/>
      <c r="AG8" s="514"/>
      <c r="AH8" s="60"/>
      <c r="AI8" s="511"/>
      <c r="AJ8" s="511"/>
      <c r="AK8" s="514"/>
      <c r="AL8" s="62"/>
      <c r="AM8" s="512"/>
      <c r="AN8" s="511"/>
      <c r="AO8" s="511"/>
      <c r="AP8" s="514"/>
      <c r="AQ8" s="60" t="s">
        <v>247</v>
      </c>
      <c r="AR8" s="511" t="s">
        <v>247</v>
      </c>
      <c r="AS8" s="511" t="s">
        <v>247</v>
      </c>
      <c r="AT8" s="511" t="s">
        <v>247</v>
      </c>
      <c r="AU8" s="514"/>
      <c r="AV8" s="533"/>
    </row>
    <row r="9" spans="1:48">
      <c r="A9" s="532"/>
      <c r="B9" s="516" t="s">
        <v>61</v>
      </c>
      <c r="C9" s="516" t="s">
        <v>251</v>
      </c>
      <c r="D9" s="60"/>
      <c r="E9" s="511"/>
      <c r="F9" s="511"/>
      <c r="G9" s="31"/>
      <c r="H9" s="60"/>
      <c r="I9" s="511"/>
      <c r="J9" s="511"/>
      <c r="K9" s="512"/>
      <c r="L9" s="513"/>
      <c r="M9" s="60"/>
      <c r="N9" s="511"/>
      <c r="O9" s="511"/>
      <c r="P9" s="514"/>
      <c r="Q9" s="60"/>
      <c r="R9" s="511"/>
      <c r="S9" s="511"/>
      <c r="T9" s="513"/>
      <c r="U9" s="62"/>
      <c r="V9" s="511" t="s">
        <v>247</v>
      </c>
      <c r="W9" s="511" t="s">
        <v>247</v>
      </c>
      <c r="X9" s="511" t="s">
        <v>247</v>
      </c>
      <c r="Y9" s="514" t="s">
        <v>247</v>
      </c>
      <c r="Z9" s="60"/>
      <c r="AA9" s="511"/>
      <c r="AB9" s="511"/>
      <c r="AC9" s="513"/>
      <c r="AD9" s="62"/>
      <c r="AE9" s="511"/>
      <c r="AF9" s="511"/>
      <c r="AG9" s="514"/>
      <c r="AH9" s="60"/>
      <c r="AI9" s="511"/>
      <c r="AJ9" s="511"/>
      <c r="AK9" s="514"/>
      <c r="AL9" s="62"/>
      <c r="AM9" s="512"/>
      <c r="AN9" s="511"/>
      <c r="AO9" s="511"/>
      <c r="AP9" s="514"/>
      <c r="AQ9" s="60" t="s">
        <v>247</v>
      </c>
      <c r="AR9" s="511" t="s">
        <v>247</v>
      </c>
      <c r="AS9" s="511" t="s">
        <v>247</v>
      </c>
      <c r="AT9" s="511" t="s">
        <v>247</v>
      </c>
      <c r="AU9" s="514"/>
      <c r="AV9" s="533"/>
    </row>
    <row r="10" spans="1:48">
      <c r="A10" s="532"/>
      <c r="B10" s="516" t="s">
        <v>62</v>
      </c>
      <c r="C10" s="516" t="s">
        <v>252</v>
      </c>
      <c r="D10" s="60"/>
      <c r="E10" s="511"/>
      <c r="F10" s="511"/>
      <c r="G10" s="31"/>
      <c r="H10" s="60"/>
      <c r="I10" s="511"/>
      <c r="J10" s="511"/>
      <c r="K10" s="512"/>
      <c r="L10" s="513"/>
      <c r="M10" s="60"/>
      <c r="N10" s="511"/>
      <c r="O10" s="511"/>
      <c r="P10" s="514" t="s">
        <v>247</v>
      </c>
      <c r="Q10" s="60" t="s">
        <v>247</v>
      </c>
      <c r="R10" s="511" t="s">
        <v>247</v>
      </c>
      <c r="S10" s="511" t="s">
        <v>247</v>
      </c>
      <c r="T10" s="513"/>
      <c r="U10" s="62"/>
      <c r="V10" s="511"/>
      <c r="W10" s="511"/>
      <c r="X10" s="511"/>
      <c r="Y10" s="514"/>
      <c r="Z10" s="60"/>
      <c r="AA10" s="511"/>
      <c r="AB10" s="511"/>
      <c r="AC10" s="513"/>
      <c r="AD10" s="62"/>
      <c r="AE10" s="511"/>
      <c r="AF10" s="511"/>
      <c r="AG10" s="514"/>
      <c r="AH10" s="60" t="s">
        <v>247</v>
      </c>
      <c r="AI10" s="511" t="s">
        <v>247</v>
      </c>
      <c r="AJ10" s="511" t="s">
        <v>247</v>
      </c>
      <c r="AK10" s="514" t="s">
        <v>247</v>
      </c>
      <c r="AL10" s="62"/>
      <c r="AM10" s="512"/>
      <c r="AN10" s="511"/>
      <c r="AO10" s="511"/>
      <c r="AP10" s="514"/>
      <c r="AQ10" s="60"/>
      <c r="AR10" s="511"/>
      <c r="AS10" s="511"/>
      <c r="AT10" s="511"/>
      <c r="AU10" s="514"/>
      <c r="AV10" s="533"/>
    </row>
    <row r="11" spans="1:48">
      <c r="A11" s="532"/>
      <c r="B11" s="516" t="s">
        <v>62</v>
      </c>
      <c r="C11" s="516" t="s">
        <v>253</v>
      </c>
      <c r="D11" s="60"/>
      <c r="E11" s="511"/>
      <c r="F11" s="511"/>
      <c r="G11" s="31"/>
      <c r="H11" s="60"/>
      <c r="I11" s="511"/>
      <c r="J11" s="511"/>
      <c r="K11" s="512"/>
      <c r="L11" s="513"/>
      <c r="M11" s="60"/>
      <c r="N11" s="511"/>
      <c r="O11" s="511"/>
      <c r="P11" s="514" t="s">
        <v>247</v>
      </c>
      <c r="Q11" s="60" t="s">
        <v>247</v>
      </c>
      <c r="R11" s="511" t="s">
        <v>247</v>
      </c>
      <c r="S11" s="511" t="s">
        <v>247</v>
      </c>
      <c r="T11" s="513"/>
      <c r="U11" s="62"/>
      <c r="V11" s="511"/>
      <c r="W11" s="511"/>
      <c r="X11" s="511"/>
      <c r="Y11" s="514"/>
      <c r="Z11" s="60"/>
      <c r="AA11" s="511"/>
      <c r="AB11" s="511"/>
      <c r="AC11" s="513"/>
      <c r="AD11" s="62"/>
      <c r="AE11" s="511"/>
      <c r="AF11" s="511"/>
      <c r="AG11" s="514"/>
      <c r="AH11" s="60" t="s">
        <v>247</v>
      </c>
      <c r="AI11" s="511" t="s">
        <v>247</v>
      </c>
      <c r="AJ11" s="511" t="s">
        <v>247</v>
      </c>
      <c r="AK11" s="514" t="s">
        <v>247</v>
      </c>
      <c r="AL11" s="62"/>
      <c r="AM11" s="512"/>
      <c r="AN11" s="511"/>
      <c r="AO11" s="511"/>
      <c r="AP11" s="514"/>
      <c r="AQ11" s="60"/>
      <c r="AR11" s="511"/>
      <c r="AS11" s="511"/>
      <c r="AT11" s="511"/>
      <c r="AU11" s="514"/>
      <c r="AV11" s="533"/>
    </row>
    <row r="12" spans="1:48">
      <c r="A12" s="532"/>
      <c r="B12" s="516" t="s">
        <v>60</v>
      </c>
      <c r="C12" s="516" t="s">
        <v>254</v>
      </c>
      <c r="D12" s="60"/>
      <c r="E12" s="511"/>
      <c r="F12" s="511"/>
      <c r="G12" s="31"/>
      <c r="H12" s="60"/>
      <c r="I12" s="511"/>
      <c r="J12" s="511"/>
      <c r="K12" s="512"/>
      <c r="L12" s="513"/>
      <c r="M12" s="60"/>
      <c r="N12" s="511"/>
      <c r="O12" s="511"/>
      <c r="P12" s="514"/>
      <c r="Q12" s="60"/>
      <c r="R12" s="511"/>
      <c r="S12" s="511"/>
      <c r="T12" s="513"/>
      <c r="U12" s="62"/>
      <c r="V12" s="511" t="s">
        <v>247</v>
      </c>
      <c r="W12" s="511" t="s">
        <v>247</v>
      </c>
      <c r="X12" s="511"/>
      <c r="Y12" s="514"/>
      <c r="Z12" s="60"/>
      <c r="AA12" s="511"/>
      <c r="AB12" s="511"/>
      <c r="AC12" s="513"/>
      <c r="AD12" s="62"/>
      <c r="AE12" s="511"/>
      <c r="AF12" s="511"/>
      <c r="AG12" s="514"/>
      <c r="AH12" s="60"/>
      <c r="AI12" s="511"/>
      <c r="AJ12" s="511"/>
      <c r="AK12" s="514"/>
      <c r="AL12" s="62"/>
      <c r="AM12" s="512"/>
      <c r="AN12" s="511"/>
      <c r="AO12" s="511"/>
      <c r="AP12" s="514"/>
      <c r="AQ12" s="60" t="s">
        <v>247</v>
      </c>
      <c r="AR12" s="511" t="s">
        <v>247</v>
      </c>
      <c r="AS12" s="511" t="s">
        <v>247</v>
      </c>
      <c r="AT12" s="511" t="s">
        <v>247</v>
      </c>
      <c r="AU12" s="514"/>
      <c r="AV12" s="533"/>
    </row>
    <row r="13" spans="1:48">
      <c r="A13" s="532"/>
      <c r="B13" s="516" t="s">
        <v>61</v>
      </c>
      <c r="C13" s="516" t="s">
        <v>57</v>
      </c>
      <c r="D13" s="60"/>
      <c r="E13" s="511"/>
      <c r="F13" s="511"/>
      <c r="G13" s="31"/>
      <c r="H13" s="60"/>
      <c r="I13" s="511"/>
      <c r="J13" s="511"/>
      <c r="K13" s="512"/>
      <c r="L13" s="513"/>
      <c r="M13" s="60" t="s">
        <v>247</v>
      </c>
      <c r="N13" s="511" t="s">
        <v>247</v>
      </c>
      <c r="O13" s="511" t="s">
        <v>247</v>
      </c>
      <c r="P13" s="514" t="s">
        <v>247</v>
      </c>
      <c r="Q13" s="60"/>
      <c r="R13" s="511"/>
      <c r="S13" s="511"/>
      <c r="T13" s="513"/>
      <c r="U13" s="62"/>
      <c r="V13" s="511"/>
      <c r="W13" s="511"/>
      <c r="X13" s="511"/>
      <c r="Y13" s="514"/>
      <c r="Z13" s="60"/>
      <c r="AA13" s="511"/>
      <c r="AB13" s="511"/>
      <c r="AC13" s="513"/>
      <c r="AD13" s="62"/>
      <c r="AE13" s="511"/>
      <c r="AF13" s="511"/>
      <c r="AG13" s="514"/>
      <c r="AH13" s="60" t="s">
        <v>247</v>
      </c>
      <c r="AI13" s="511" t="s">
        <v>247</v>
      </c>
      <c r="AJ13" s="511" t="s">
        <v>247</v>
      </c>
      <c r="AK13" s="514" t="s">
        <v>247</v>
      </c>
      <c r="AL13" s="62"/>
      <c r="AM13" s="512"/>
      <c r="AN13" s="511"/>
      <c r="AO13" s="511"/>
      <c r="AP13" s="514"/>
      <c r="AQ13" s="60" t="s">
        <v>247</v>
      </c>
      <c r="AR13" s="511" t="s">
        <v>247</v>
      </c>
      <c r="AS13" s="511" t="s">
        <v>247</v>
      </c>
      <c r="AT13" s="511" t="s">
        <v>247</v>
      </c>
      <c r="AU13" s="514"/>
      <c r="AV13" s="533"/>
    </row>
    <row r="14" spans="1:48" ht="13.5" thickBot="1">
      <c r="A14" s="534"/>
      <c r="B14" s="535" t="s">
        <v>62</v>
      </c>
      <c r="C14" s="535" t="s">
        <v>255</v>
      </c>
      <c r="D14" s="63"/>
      <c r="E14" s="536"/>
      <c r="F14" s="536"/>
      <c r="G14" s="537"/>
      <c r="H14" s="63"/>
      <c r="I14" s="536"/>
      <c r="J14" s="536"/>
      <c r="K14" s="538"/>
      <c r="L14" s="539"/>
      <c r="M14" s="63"/>
      <c r="N14" s="536"/>
      <c r="O14" s="536"/>
      <c r="P14" s="540" t="s">
        <v>247</v>
      </c>
      <c r="Q14" s="63" t="s">
        <v>247</v>
      </c>
      <c r="R14" s="536" t="s">
        <v>247</v>
      </c>
      <c r="S14" s="536" t="s">
        <v>247</v>
      </c>
      <c r="T14" s="539"/>
      <c r="U14" s="541"/>
      <c r="V14" s="536"/>
      <c r="W14" s="536"/>
      <c r="X14" s="536"/>
      <c r="Y14" s="540" t="s">
        <v>247</v>
      </c>
      <c r="Z14" s="63" t="s">
        <v>247</v>
      </c>
      <c r="AA14" s="536" t="s">
        <v>247</v>
      </c>
      <c r="AB14" s="536" t="s">
        <v>247</v>
      </c>
      <c r="AC14" s="539"/>
      <c r="AD14" s="541"/>
      <c r="AE14" s="536"/>
      <c r="AF14" s="536"/>
      <c r="AG14" s="540"/>
      <c r="AH14" s="63"/>
      <c r="AI14" s="536"/>
      <c r="AJ14" s="536"/>
      <c r="AK14" s="540"/>
      <c r="AL14" s="541"/>
      <c r="AM14" s="538"/>
      <c r="AN14" s="536"/>
      <c r="AO14" s="536"/>
      <c r="AP14" s="540"/>
      <c r="AQ14" s="63"/>
      <c r="AR14" s="536"/>
      <c r="AS14" s="536"/>
      <c r="AT14" s="536"/>
      <c r="AU14" s="540"/>
      <c r="AV14" s="542"/>
    </row>
    <row r="15" spans="1:48">
      <c r="A15" s="527" t="s">
        <v>63</v>
      </c>
      <c r="B15" s="528" t="s">
        <v>245</v>
      </c>
      <c r="C15" s="528" t="s">
        <v>256</v>
      </c>
      <c r="D15" s="30"/>
      <c r="E15" s="509"/>
      <c r="F15" s="509"/>
      <c r="G15" s="510"/>
      <c r="H15" s="30"/>
      <c r="I15" s="509"/>
      <c r="J15" s="509"/>
      <c r="K15" s="529"/>
      <c r="L15" s="76"/>
      <c r="M15" s="30"/>
      <c r="N15" s="509"/>
      <c r="O15" s="509"/>
      <c r="P15" s="530"/>
      <c r="Q15" s="30"/>
      <c r="R15" s="509"/>
      <c r="S15" s="509"/>
      <c r="T15" s="76"/>
      <c r="U15" s="77"/>
      <c r="V15" s="509"/>
      <c r="W15" s="509"/>
      <c r="X15" s="509"/>
      <c r="Y15" s="530"/>
      <c r="Z15" s="30" t="s">
        <v>247</v>
      </c>
      <c r="AA15" s="509" t="s">
        <v>247</v>
      </c>
      <c r="AB15" s="509" t="s">
        <v>247</v>
      </c>
      <c r="AC15" s="76"/>
      <c r="AD15" s="77"/>
      <c r="AE15" s="509"/>
      <c r="AF15" s="509"/>
      <c r="AG15" s="530"/>
      <c r="AH15" s="30"/>
      <c r="AI15" s="509"/>
      <c r="AJ15" s="509"/>
      <c r="AK15" s="530"/>
      <c r="AL15" s="77"/>
      <c r="AM15" s="529"/>
      <c r="AN15" s="509"/>
      <c r="AO15" s="509"/>
      <c r="AP15" s="530"/>
      <c r="AQ15" s="30" t="s">
        <v>247</v>
      </c>
      <c r="AR15" s="509" t="s">
        <v>247</v>
      </c>
      <c r="AS15" s="509" t="s">
        <v>247</v>
      </c>
      <c r="AT15" s="509" t="s">
        <v>247</v>
      </c>
      <c r="AU15" s="530"/>
      <c r="AV15" s="531"/>
    </row>
    <row r="16" spans="1:48">
      <c r="A16" s="532"/>
      <c r="B16" s="516" t="s">
        <v>245</v>
      </c>
      <c r="C16" s="516" t="s">
        <v>257</v>
      </c>
      <c r="D16" s="60"/>
      <c r="E16" s="511"/>
      <c r="F16" s="511"/>
      <c r="G16" s="31"/>
      <c r="H16" s="60"/>
      <c r="I16" s="511"/>
      <c r="J16" s="511"/>
      <c r="K16" s="512"/>
      <c r="L16" s="513"/>
      <c r="M16" s="60"/>
      <c r="N16" s="511"/>
      <c r="O16" s="511"/>
      <c r="P16" s="514"/>
      <c r="Q16" s="60"/>
      <c r="R16" s="511"/>
      <c r="S16" s="511"/>
      <c r="T16" s="513"/>
      <c r="U16" s="62"/>
      <c r="V16" s="511"/>
      <c r="W16" s="511"/>
      <c r="X16" s="511"/>
      <c r="Y16" s="514"/>
      <c r="Z16" s="60" t="s">
        <v>247</v>
      </c>
      <c r="AA16" s="511" t="s">
        <v>247</v>
      </c>
      <c r="AB16" s="511" t="s">
        <v>247</v>
      </c>
      <c r="AC16" s="513"/>
      <c r="AD16" s="62"/>
      <c r="AE16" s="511"/>
      <c r="AF16" s="511"/>
      <c r="AG16" s="514"/>
      <c r="AH16" s="60"/>
      <c r="AI16" s="511"/>
      <c r="AJ16" s="511"/>
      <c r="AK16" s="514"/>
      <c r="AL16" s="62"/>
      <c r="AM16" s="512"/>
      <c r="AN16" s="511"/>
      <c r="AO16" s="511"/>
      <c r="AP16" s="514"/>
      <c r="AQ16" s="60" t="s">
        <v>247</v>
      </c>
      <c r="AR16" s="511" t="s">
        <v>247</v>
      </c>
      <c r="AS16" s="511" t="s">
        <v>247</v>
      </c>
      <c r="AT16" s="511" t="s">
        <v>247</v>
      </c>
      <c r="AU16" s="514"/>
      <c r="AV16" s="533"/>
    </row>
    <row r="17" spans="1:48" ht="13.5" thickBot="1">
      <c r="A17" s="532"/>
      <c r="B17" s="516" t="s">
        <v>59</v>
      </c>
      <c r="C17" s="516" t="s">
        <v>258</v>
      </c>
      <c r="D17" s="60"/>
      <c r="E17" s="511"/>
      <c r="F17" s="511"/>
      <c r="G17" s="31"/>
      <c r="H17" s="60"/>
      <c r="I17" s="511"/>
      <c r="J17" s="511"/>
      <c r="K17" s="512"/>
      <c r="L17" s="513"/>
      <c r="M17" s="60"/>
      <c r="N17" s="511"/>
      <c r="O17" s="511"/>
      <c r="P17" s="514" t="s">
        <v>247</v>
      </c>
      <c r="Q17" s="60" t="s">
        <v>247</v>
      </c>
      <c r="R17" s="511" t="s">
        <v>247</v>
      </c>
      <c r="S17" s="511" t="s">
        <v>247</v>
      </c>
      <c r="T17" s="513"/>
      <c r="U17" s="62"/>
      <c r="V17" s="511"/>
      <c r="W17" s="511"/>
      <c r="X17" s="511"/>
      <c r="Y17" s="514"/>
      <c r="Z17" s="60"/>
      <c r="AA17" s="511"/>
      <c r="AB17" s="511"/>
      <c r="AC17" s="513"/>
      <c r="AD17" s="62"/>
      <c r="AE17" s="511"/>
      <c r="AF17" s="511"/>
      <c r="AG17" s="514"/>
      <c r="AH17" s="60" t="s">
        <v>247</v>
      </c>
      <c r="AI17" s="511" t="s">
        <v>247</v>
      </c>
      <c r="AJ17" s="511" t="s">
        <v>247</v>
      </c>
      <c r="AK17" s="514" t="s">
        <v>247</v>
      </c>
      <c r="AL17" s="62"/>
      <c r="AM17" s="512"/>
      <c r="AN17" s="511"/>
      <c r="AO17" s="511"/>
      <c r="AP17" s="514"/>
      <c r="AQ17" s="60"/>
      <c r="AR17" s="511"/>
      <c r="AS17" s="511"/>
      <c r="AT17" s="511"/>
      <c r="AU17" s="514"/>
      <c r="AV17" s="533"/>
    </row>
    <row r="18" spans="1:48">
      <c r="A18" s="527" t="s">
        <v>64</v>
      </c>
      <c r="B18" s="528" t="s">
        <v>245</v>
      </c>
      <c r="C18" s="528" t="s">
        <v>259</v>
      </c>
      <c r="D18" s="30"/>
      <c r="E18" s="509"/>
      <c r="F18" s="509"/>
      <c r="G18" s="510"/>
      <c r="H18" s="30"/>
      <c r="I18" s="509"/>
      <c r="J18" s="509" t="s">
        <v>247</v>
      </c>
      <c r="K18" s="529"/>
      <c r="L18" s="76"/>
      <c r="M18" s="30"/>
      <c r="N18" s="509"/>
      <c r="O18" s="509"/>
      <c r="P18" s="530"/>
      <c r="Q18" s="30"/>
      <c r="R18" s="509"/>
      <c r="S18" s="509"/>
      <c r="T18" s="76"/>
      <c r="U18" s="77"/>
      <c r="V18" s="509"/>
      <c r="W18" s="509"/>
      <c r="X18" s="509"/>
      <c r="Y18" s="530"/>
      <c r="Z18" s="30"/>
      <c r="AA18" s="509" t="s">
        <v>247</v>
      </c>
      <c r="AB18" s="509" t="s">
        <v>247</v>
      </c>
      <c r="AC18" s="76"/>
      <c r="AD18" s="77"/>
      <c r="AE18" s="509"/>
      <c r="AF18" s="509"/>
      <c r="AG18" s="530"/>
      <c r="AH18" s="30"/>
      <c r="AI18" s="509"/>
      <c r="AJ18" s="509"/>
      <c r="AK18" s="530"/>
      <c r="AL18" s="77"/>
      <c r="AM18" s="529"/>
      <c r="AN18" s="509"/>
      <c r="AO18" s="509"/>
      <c r="AP18" s="530"/>
      <c r="AQ18" s="30" t="s">
        <v>247</v>
      </c>
      <c r="AR18" s="509" t="s">
        <v>247</v>
      </c>
      <c r="AS18" s="509" t="s">
        <v>247</v>
      </c>
      <c r="AT18" s="509" t="s">
        <v>247</v>
      </c>
      <c r="AU18" s="530"/>
      <c r="AV18" s="531"/>
    </row>
    <row r="19" spans="1:48">
      <c r="A19" s="532"/>
      <c r="B19" s="516" t="s">
        <v>59</v>
      </c>
      <c r="C19" s="516" t="s">
        <v>260</v>
      </c>
      <c r="D19" s="60"/>
      <c r="E19" s="511"/>
      <c r="F19" s="511"/>
      <c r="G19" s="31"/>
      <c r="H19" s="60"/>
      <c r="I19" s="511"/>
      <c r="J19" s="511"/>
      <c r="K19" s="512"/>
      <c r="L19" s="513"/>
      <c r="M19" s="60"/>
      <c r="N19" s="511"/>
      <c r="O19" s="511"/>
      <c r="P19" s="514"/>
      <c r="Q19" s="60"/>
      <c r="R19" s="511"/>
      <c r="S19" s="511"/>
      <c r="T19" s="513"/>
      <c r="U19" s="62"/>
      <c r="V19" s="511"/>
      <c r="W19" s="511"/>
      <c r="X19" s="511"/>
      <c r="Y19" s="514"/>
      <c r="Z19" s="60"/>
      <c r="AA19" s="511"/>
      <c r="AB19" s="511"/>
      <c r="AC19" s="513"/>
      <c r="AD19" s="62"/>
      <c r="AE19" s="511"/>
      <c r="AF19" s="511"/>
      <c r="AG19" s="514"/>
      <c r="AH19" s="60" t="s">
        <v>247</v>
      </c>
      <c r="AI19" s="511" t="s">
        <v>247</v>
      </c>
      <c r="AJ19" s="511" t="s">
        <v>247</v>
      </c>
      <c r="AK19" s="514" t="s">
        <v>247</v>
      </c>
      <c r="AL19" s="62"/>
      <c r="AM19" s="512"/>
      <c r="AN19" s="511"/>
      <c r="AO19" s="511"/>
      <c r="AP19" s="514"/>
      <c r="AQ19" s="60"/>
      <c r="AR19" s="511"/>
      <c r="AS19" s="511"/>
      <c r="AT19" s="511"/>
      <c r="AU19" s="514"/>
      <c r="AV19" s="533"/>
    </row>
    <row r="20" spans="1:48">
      <c r="A20" s="532"/>
      <c r="B20" s="516" t="s">
        <v>60</v>
      </c>
      <c r="C20" s="516" t="s">
        <v>261</v>
      </c>
      <c r="D20" s="60"/>
      <c r="E20" s="511"/>
      <c r="F20" s="511"/>
      <c r="G20" s="31"/>
      <c r="H20" s="60"/>
      <c r="I20" s="511"/>
      <c r="J20" s="511"/>
      <c r="K20" s="512"/>
      <c r="L20" s="513"/>
      <c r="M20" s="60" t="s">
        <v>247</v>
      </c>
      <c r="N20" s="511" t="s">
        <v>247</v>
      </c>
      <c r="O20" s="511" t="s">
        <v>247</v>
      </c>
      <c r="P20" s="514" t="s">
        <v>247</v>
      </c>
      <c r="Q20" s="60"/>
      <c r="R20" s="511"/>
      <c r="S20" s="511"/>
      <c r="T20" s="513"/>
      <c r="U20" s="62"/>
      <c r="V20" s="511"/>
      <c r="W20" s="511"/>
      <c r="X20" s="511"/>
      <c r="Y20" s="514"/>
      <c r="Z20" s="60"/>
      <c r="AA20" s="511"/>
      <c r="AB20" s="511"/>
      <c r="AC20" s="513"/>
      <c r="AD20" s="62"/>
      <c r="AE20" s="511"/>
      <c r="AF20" s="511"/>
      <c r="AG20" s="514"/>
      <c r="AH20" s="60"/>
      <c r="AI20" s="511"/>
      <c r="AJ20" s="511"/>
      <c r="AK20" s="514"/>
      <c r="AL20" s="62"/>
      <c r="AM20" s="512"/>
      <c r="AN20" s="511"/>
      <c r="AO20" s="511"/>
      <c r="AP20" s="514"/>
      <c r="AQ20" s="60" t="s">
        <v>247</v>
      </c>
      <c r="AR20" s="511" t="s">
        <v>247</v>
      </c>
      <c r="AS20" s="511" t="s">
        <v>247</v>
      </c>
      <c r="AT20" s="511" t="s">
        <v>247</v>
      </c>
      <c r="AU20" s="514"/>
      <c r="AV20" s="533"/>
    </row>
    <row r="21" spans="1:48">
      <c r="A21" s="532"/>
      <c r="B21" s="516" t="s">
        <v>61</v>
      </c>
      <c r="C21" s="516" t="s">
        <v>65</v>
      </c>
      <c r="D21" s="60"/>
      <c r="E21" s="511"/>
      <c r="F21" s="511"/>
      <c r="G21" s="31"/>
      <c r="H21" s="60"/>
      <c r="I21" s="511"/>
      <c r="J21" s="511"/>
      <c r="K21" s="512"/>
      <c r="L21" s="513"/>
      <c r="M21" s="60" t="s">
        <v>247</v>
      </c>
      <c r="N21" s="511" t="s">
        <v>247</v>
      </c>
      <c r="O21" s="511" t="s">
        <v>247</v>
      </c>
      <c r="P21" s="514"/>
      <c r="Q21" s="60"/>
      <c r="R21" s="511"/>
      <c r="S21" s="511"/>
      <c r="T21" s="513"/>
      <c r="U21" s="62"/>
      <c r="V21" s="511"/>
      <c r="W21" s="511"/>
      <c r="X21" s="511"/>
      <c r="Y21" s="514"/>
      <c r="Z21" s="60"/>
      <c r="AA21" s="511"/>
      <c r="AB21" s="511"/>
      <c r="AC21" s="513"/>
      <c r="AD21" s="62"/>
      <c r="AE21" s="511"/>
      <c r="AF21" s="511"/>
      <c r="AG21" s="514"/>
      <c r="AH21" s="60"/>
      <c r="AI21" s="511"/>
      <c r="AJ21" s="511"/>
      <c r="AK21" s="514"/>
      <c r="AL21" s="62"/>
      <c r="AM21" s="512"/>
      <c r="AN21" s="511"/>
      <c r="AO21" s="511"/>
      <c r="AP21" s="514"/>
      <c r="AQ21" s="60" t="s">
        <v>247</v>
      </c>
      <c r="AR21" s="511" t="s">
        <v>247</v>
      </c>
      <c r="AS21" s="511" t="s">
        <v>247</v>
      </c>
      <c r="AT21" s="511" t="s">
        <v>247</v>
      </c>
      <c r="AU21" s="514"/>
      <c r="AV21" s="533"/>
    </row>
    <row r="22" spans="1:48" ht="13.5" thickBot="1">
      <c r="A22" s="534"/>
      <c r="B22" s="535" t="s">
        <v>62</v>
      </c>
      <c r="C22" s="535" t="s">
        <v>262</v>
      </c>
      <c r="D22" s="63"/>
      <c r="E22" s="536"/>
      <c r="F22" s="536"/>
      <c r="G22" s="537"/>
      <c r="H22" s="63"/>
      <c r="I22" s="536"/>
      <c r="J22" s="536"/>
      <c r="K22" s="538"/>
      <c r="L22" s="539"/>
      <c r="M22" s="63"/>
      <c r="N22" s="536"/>
      <c r="O22" s="536"/>
      <c r="P22" s="540"/>
      <c r="Q22" s="63"/>
      <c r="R22" s="536"/>
      <c r="S22" s="536"/>
      <c r="T22" s="539"/>
      <c r="U22" s="541"/>
      <c r="V22" s="536" t="s">
        <v>247</v>
      </c>
      <c r="W22" s="536" t="s">
        <v>247</v>
      </c>
      <c r="X22" s="536" t="s">
        <v>247</v>
      </c>
      <c r="Y22" s="540" t="s">
        <v>247</v>
      </c>
      <c r="Z22" s="63"/>
      <c r="AA22" s="536"/>
      <c r="AB22" s="536"/>
      <c r="AC22" s="539"/>
      <c r="AD22" s="541"/>
      <c r="AE22" s="536"/>
      <c r="AF22" s="536" t="s">
        <v>247</v>
      </c>
      <c r="AG22" s="540" t="s">
        <v>247</v>
      </c>
      <c r="AH22" s="63" t="s">
        <v>247</v>
      </c>
      <c r="AI22" s="536" t="s">
        <v>247</v>
      </c>
      <c r="AJ22" s="536"/>
      <c r="AK22" s="540"/>
      <c r="AL22" s="541"/>
      <c r="AM22" s="538"/>
      <c r="AN22" s="536"/>
      <c r="AO22" s="536"/>
      <c r="AP22" s="540"/>
      <c r="AQ22" s="63"/>
      <c r="AR22" s="536"/>
      <c r="AS22" s="536"/>
      <c r="AT22" s="536"/>
      <c r="AU22" s="540"/>
      <c r="AV22" s="542"/>
    </row>
    <row r="23" spans="1:48">
      <c r="A23" s="527" t="s">
        <v>66</v>
      </c>
      <c r="B23" s="528" t="s">
        <v>60</v>
      </c>
      <c r="C23" s="528" t="s">
        <v>263</v>
      </c>
      <c r="D23" s="30"/>
      <c r="E23" s="509"/>
      <c r="F23" s="509"/>
      <c r="G23" s="510"/>
      <c r="H23" s="30"/>
      <c r="I23" s="509"/>
      <c r="J23" s="509"/>
      <c r="K23" s="529"/>
      <c r="L23" s="76"/>
      <c r="M23" s="30"/>
      <c r="N23" s="509"/>
      <c r="O23" s="509"/>
      <c r="P23" s="530"/>
      <c r="Q23" s="30" t="s">
        <v>247</v>
      </c>
      <c r="R23" s="509" t="s">
        <v>247</v>
      </c>
      <c r="S23" s="509" t="s">
        <v>247</v>
      </c>
      <c r="T23" s="76"/>
      <c r="U23" s="77"/>
      <c r="V23" s="509"/>
      <c r="W23" s="509"/>
      <c r="X23" s="509"/>
      <c r="Y23" s="530"/>
      <c r="Z23" s="30"/>
      <c r="AA23" s="509"/>
      <c r="AB23" s="509"/>
      <c r="AC23" s="76"/>
      <c r="AD23" s="77"/>
      <c r="AE23" s="509"/>
      <c r="AF23" s="509"/>
      <c r="AG23" s="530"/>
      <c r="AH23" s="30"/>
      <c r="AI23" s="509"/>
      <c r="AJ23" s="509"/>
      <c r="AK23" s="530"/>
      <c r="AL23" s="77"/>
      <c r="AM23" s="529"/>
      <c r="AN23" s="509"/>
      <c r="AO23" s="509"/>
      <c r="AP23" s="530"/>
      <c r="AQ23" s="30" t="s">
        <v>247</v>
      </c>
      <c r="AR23" s="509" t="s">
        <v>247</v>
      </c>
      <c r="AS23" s="509" t="s">
        <v>247</v>
      </c>
      <c r="AT23" s="509" t="s">
        <v>247</v>
      </c>
      <c r="AU23" s="530"/>
      <c r="AV23" s="531"/>
    </row>
    <row r="24" spans="1:48">
      <c r="A24" s="532"/>
      <c r="B24" s="516" t="s">
        <v>61</v>
      </c>
      <c r="C24" s="516" t="s">
        <v>264</v>
      </c>
      <c r="D24" s="60"/>
      <c r="E24" s="511"/>
      <c r="F24" s="511"/>
      <c r="G24" s="31"/>
      <c r="H24" s="60"/>
      <c r="I24" s="511"/>
      <c r="J24" s="511"/>
      <c r="K24" s="512"/>
      <c r="L24" s="513"/>
      <c r="M24" s="60"/>
      <c r="N24" s="511"/>
      <c r="O24" s="511"/>
      <c r="P24" s="514" t="s">
        <v>247</v>
      </c>
      <c r="Q24" s="60" t="s">
        <v>247</v>
      </c>
      <c r="R24" s="511" t="s">
        <v>247</v>
      </c>
      <c r="S24" s="511" t="s">
        <v>247</v>
      </c>
      <c r="T24" s="513"/>
      <c r="U24" s="62"/>
      <c r="V24" s="511"/>
      <c r="W24" s="511"/>
      <c r="X24" s="511"/>
      <c r="Y24" s="514"/>
      <c r="Z24" s="60"/>
      <c r="AA24" s="511"/>
      <c r="AB24" s="511"/>
      <c r="AC24" s="513"/>
      <c r="AD24" s="62"/>
      <c r="AE24" s="511"/>
      <c r="AF24" s="511"/>
      <c r="AG24" s="514"/>
      <c r="AH24" s="60"/>
      <c r="AI24" s="511"/>
      <c r="AJ24" s="511"/>
      <c r="AK24" s="514"/>
      <c r="AL24" s="62"/>
      <c r="AM24" s="512"/>
      <c r="AN24" s="511"/>
      <c r="AO24" s="511"/>
      <c r="AP24" s="514"/>
      <c r="AQ24" s="60" t="s">
        <v>247</v>
      </c>
      <c r="AR24" s="511" t="s">
        <v>247</v>
      </c>
      <c r="AS24" s="511" t="s">
        <v>247</v>
      </c>
      <c r="AT24" s="511" t="s">
        <v>247</v>
      </c>
      <c r="AU24" s="514"/>
      <c r="AV24" s="533"/>
    </row>
    <row r="25" spans="1:48" ht="13.5" thickBot="1">
      <c r="A25" s="534"/>
      <c r="B25" s="535" t="s">
        <v>62</v>
      </c>
      <c r="C25" s="535" t="s">
        <v>265</v>
      </c>
      <c r="D25" s="63"/>
      <c r="E25" s="536"/>
      <c r="F25" s="536"/>
      <c r="G25" s="537" t="s">
        <v>247</v>
      </c>
      <c r="H25" s="63" t="s">
        <v>247</v>
      </c>
      <c r="I25" s="536" t="s">
        <v>247</v>
      </c>
      <c r="J25" s="536" t="s">
        <v>247</v>
      </c>
      <c r="K25" s="538"/>
      <c r="L25" s="539"/>
      <c r="M25" s="63"/>
      <c r="N25" s="536"/>
      <c r="O25" s="536"/>
      <c r="P25" s="540"/>
      <c r="Q25" s="63"/>
      <c r="R25" s="536"/>
      <c r="S25" s="536"/>
      <c r="T25" s="539"/>
      <c r="U25" s="541"/>
      <c r="V25" s="536"/>
      <c r="W25" s="536"/>
      <c r="X25" s="536"/>
      <c r="Y25" s="540" t="s">
        <v>247</v>
      </c>
      <c r="Z25" s="63" t="s">
        <v>247</v>
      </c>
      <c r="AA25" s="536" t="s">
        <v>247</v>
      </c>
      <c r="AB25" s="536" t="s">
        <v>247</v>
      </c>
      <c r="AC25" s="539"/>
      <c r="AD25" s="541"/>
      <c r="AE25" s="536"/>
      <c r="AF25" s="536"/>
      <c r="AG25" s="540"/>
      <c r="AH25" s="63"/>
      <c r="AI25" s="536"/>
      <c r="AJ25" s="536"/>
      <c r="AK25" s="540"/>
      <c r="AL25" s="541"/>
      <c r="AM25" s="538"/>
      <c r="AN25" s="536"/>
      <c r="AO25" s="536"/>
      <c r="AP25" s="540"/>
      <c r="AQ25" s="63"/>
      <c r="AR25" s="536"/>
      <c r="AS25" s="536"/>
      <c r="AT25" s="536"/>
      <c r="AU25" s="540"/>
      <c r="AV25" s="542"/>
    </row>
    <row r="26" spans="1:48">
      <c r="A26" s="527" t="s">
        <v>67</v>
      </c>
      <c r="B26" s="528" t="s">
        <v>245</v>
      </c>
      <c r="C26" s="528" t="s">
        <v>266</v>
      </c>
      <c r="D26" s="30"/>
      <c r="E26" s="509"/>
      <c r="F26" s="509"/>
      <c r="G26" s="510"/>
      <c r="H26" s="30"/>
      <c r="I26" s="509"/>
      <c r="J26" s="509"/>
      <c r="K26" s="529"/>
      <c r="L26" s="76"/>
      <c r="M26" s="30"/>
      <c r="N26" s="509"/>
      <c r="O26" s="509"/>
      <c r="P26" s="530"/>
      <c r="Q26" s="30"/>
      <c r="R26" s="509"/>
      <c r="S26" s="509"/>
      <c r="T26" s="76"/>
      <c r="U26" s="77"/>
      <c r="V26" s="509"/>
      <c r="W26" s="509"/>
      <c r="X26" s="509"/>
      <c r="Y26" s="530"/>
      <c r="Z26" s="30"/>
      <c r="AA26" s="509"/>
      <c r="AB26" s="509"/>
      <c r="AC26" s="76"/>
      <c r="AD26" s="77"/>
      <c r="AE26" s="509"/>
      <c r="AF26" s="509"/>
      <c r="AG26" s="530"/>
      <c r="AH26" s="30"/>
      <c r="AI26" s="509"/>
      <c r="AJ26" s="509"/>
      <c r="AK26" s="530"/>
      <c r="AL26" s="77"/>
      <c r="AM26" s="529"/>
      <c r="AN26" s="509"/>
      <c r="AO26" s="509"/>
      <c r="AP26" s="530"/>
      <c r="AQ26" s="30" t="s">
        <v>247</v>
      </c>
      <c r="AR26" s="509" t="s">
        <v>247</v>
      </c>
      <c r="AS26" s="509" t="s">
        <v>247</v>
      </c>
      <c r="AT26" s="509" t="s">
        <v>247</v>
      </c>
      <c r="AU26" s="530"/>
      <c r="AV26" s="531"/>
    </row>
    <row r="27" spans="1:48">
      <c r="A27" s="532"/>
      <c r="B27" s="516" t="s">
        <v>59</v>
      </c>
      <c r="C27" s="516" t="s">
        <v>69</v>
      </c>
      <c r="D27" s="60"/>
      <c r="E27" s="511"/>
      <c r="F27" s="511"/>
      <c r="G27" s="31"/>
      <c r="H27" s="60"/>
      <c r="I27" s="511"/>
      <c r="J27" s="511"/>
      <c r="K27" s="512"/>
      <c r="L27" s="513"/>
      <c r="M27" s="60"/>
      <c r="N27" s="511"/>
      <c r="O27" s="511"/>
      <c r="P27" s="514" t="s">
        <v>247</v>
      </c>
      <c r="Q27" s="60" t="s">
        <v>247</v>
      </c>
      <c r="R27" s="511" t="s">
        <v>247</v>
      </c>
      <c r="S27" s="511" t="s">
        <v>247</v>
      </c>
      <c r="T27" s="513"/>
      <c r="U27" s="62"/>
      <c r="V27" s="511"/>
      <c r="W27" s="511"/>
      <c r="X27" s="511"/>
      <c r="Y27" s="514"/>
      <c r="Z27" s="60"/>
      <c r="AA27" s="511"/>
      <c r="AB27" s="511"/>
      <c r="AC27" s="513"/>
      <c r="AD27" s="62"/>
      <c r="AE27" s="511"/>
      <c r="AF27" s="511"/>
      <c r="AG27" s="514"/>
      <c r="AH27" s="60"/>
      <c r="AI27" s="511" t="s">
        <v>247</v>
      </c>
      <c r="AJ27" s="511" t="s">
        <v>247</v>
      </c>
      <c r="AK27" s="514" t="s">
        <v>247</v>
      </c>
      <c r="AL27" s="62"/>
      <c r="AM27" s="512"/>
      <c r="AN27" s="511"/>
      <c r="AO27" s="511"/>
      <c r="AP27" s="514"/>
      <c r="AQ27" s="60"/>
      <c r="AR27" s="511"/>
      <c r="AS27" s="511"/>
      <c r="AT27" s="511"/>
      <c r="AU27" s="514"/>
      <c r="AV27" s="533"/>
    </row>
    <row r="28" spans="1:48">
      <c r="A28" s="532"/>
      <c r="B28" s="516" t="s">
        <v>60</v>
      </c>
      <c r="C28" s="516" t="s">
        <v>267</v>
      </c>
      <c r="D28" s="60"/>
      <c r="E28" s="511"/>
      <c r="F28" s="511"/>
      <c r="G28" s="31"/>
      <c r="H28" s="60"/>
      <c r="I28" s="511"/>
      <c r="J28" s="511"/>
      <c r="K28" s="512"/>
      <c r="L28" s="513"/>
      <c r="M28" s="60" t="s">
        <v>247</v>
      </c>
      <c r="N28" s="511" t="s">
        <v>247</v>
      </c>
      <c r="O28" s="511" t="s">
        <v>247</v>
      </c>
      <c r="P28" s="514"/>
      <c r="Q28" s="60"/>
      <c r="R28" s="511"/>
      <c r="S28" s="511"/>
      <c r="T28" s="513"/>
      <c r="U28" s="62"/>
      <c r="V28" s="511"/>
      <c r="W28" s="511"/>
      <c r="X28" s="511"/>
      <c r="Y28" s="514"/>
      <c r="Z28" s="60"/>
      <c r="AA28" s="511"/>
      <c r="AB28" s="511"/>
      <c r="AC28" s="513"/>
      <c r="AD28" s="62"/>
      <c r="AE28" s="511"/>
      <c r="AF28" s="511"/>
      <c r="AG28" s="514"/>
      <c r="AH28" s="60"/>
      <c r="AI28" s="511"/>
      <c r="AJ28" s="511"/>
      <c r="AK28" s="514"/>
      <c r="AL28" s="62"/>
      <c r="AM28" s="512"/>
      <c r="AN28" s="511"/>
      <c r="AO28" s="511"/>
      <c r="AP28" s="514"/>
      <c r="AQ28" s="60"/>
      <c r="AR28" s="511" t="s">
        <v>247</v>
      </c>
      <c r="AS28" s="511" t="s">
        <v>247</v>
      </c>
      <c r="AT28" s="511" t="s">
        <v>247</v>
      </c>
      <c r="AU28" s="514"/>
      <c r="AV28" s="533"/>
    </row>
    <row r="29" spans="1:48">
      <c r="A29" s="532"/>
      <c r="B29" s="516" t="s">
        <v>61</v>
      </c>
      <c r="C29" s="516" t="s">
        <v>268</v>
      </c>
      <c r="D29" s="60"/>
      <c r="E29" s="511"/>
      <c r="F29" s="511"/>
      <c r="G29" s="31"/>
      <c r="H29" s="60"/>
      <c r="I29" s="511"/>
      <c r="J29" s="511"/>
      <c r="K29" s="512"/>
      <c r="L29" s="513"/>
      <c r="M29" s="60"/>
      <c r="N29" s="511"/>
      <c r="O29" s="511"/>
      <c r="P29" s="514"/>
      <c r="Q29" s="60"/>
      <c r="R29" s="511"/>
      <c r="S29" s="511"/>
      <c r="T29" s="513"/>
      <c r="U29" s="62"/>
      <c r="V29" s="511"/>
      <c r="W29" s="511"/>
      <c r="X29" s="511"/>
      <c r="Y29" s="514" t="s">
        <v>247</v>
      </c>
      <c r="Z29" s="60" t="s">
        <v>247</v>
      </c>
      <c r="AA29" s="511" t="s">
        <v>247</v>
      </c>
      <c r="AB29" s="511" t="s">
        <v>247</v>
      </c>
      <c r="AC29" s="513"/>
      <c r="AD29" s="62"/>
      <c r="AE29" s="511"/>
      <c r="AF29" s="511"/>
      <c r="AG29" s="514"/>
      <c r="AH29" s="60"/>
      <c r="AI29" s="511"/>
      <c r="AJ29" s="511"/>
      <c r="AK29" s="514"/>
      <c r="AL29" s="62"/>
      <c r="AM29" s="512"/>
      <c r="AN29" s="511"/>
      <c r="AO29" s="511"/>
      <c r="AP29" s="514"/>
      <c r="AQ29" s="60" t="s">
        <v>247</v>
      </c>
      <c r="AR29" s="511" t="s">
        <v>247</v>
      </c>
      <c r="AS29" s="511" t="s">
        <v>247</v>
      </c>
      <c r="AT29" s="511" t="s">
        <v>247</v>
      </c>
      <c r="AU29" s="514"/>
      <c r="AV29" s="533"/>
    </row>
    <row r="30" spans="1:48" ht="13.5" thickBot="1">
      <c r="A30" s="534"/>
      <c r="B30" s="535" t="s">
        <v>62</v>
      </c>
      <c r="C30" s="535" t="s">
        <v>269</v>
      </c>
      <c r="D30" s="63"/>
      <c r="E30" s="536"/>
      <c r="F30" s="536"/>
      <c r="G30" s="537" t="s">
        <v>247</v>
      </c>
      <c r="H30" s="63" t="s">
        <v>247</v>
      </c>
      <c r="I30" s="536" t="s">
        <v>247</v>
      </c>
      <c r="J30" s="536" t="s">
        <v>247</v>
      </c>
      <c r="K30" s="538"/>
      <c r="L30" s="539"/>
      <c r="M30" s="63"/>
      <c r="N30" s="536"/>
      <c r="O30" s="536"/>
      <c r="P30" s="540"/>
      <c r="Q30" s="63"/>
      <c r="R30" s="536"/>
      <c r="S30" s="536"/>
      <c r="T30" s="539"/>
      <c r="U30" s="541"/>
      <c r="V30" s="536"/>
      <c r="W30" s="536"/>
      <c r="X30" s="536"/>
      <c r="Y30" s="540"/>
      <c r="Z30" s="63"/>
      <c r="AA30" s="536"/>
      <c r="AB30" s="536"/>
      <c r="AC30" s="539"/>
      <c r="AD30" s="541"/>
      <c r="AE30" s="536"/>
      <c r="AF30" s="536"/>
      <c r="AG30" s="540"/>
      <c r="AH30" s="63" t="s">
        <v>247</v>
      </c>
      <c r="AI30" s="536" t="s">
        <v>247</v>
      </c>
      <c r="AJ30" s="536" t="s">
        <v>247</v>
      </c>
      <c r="AK30" s="540" t="s">
        <v>247</v>
      </c>
      <c r="AL30" s="541"/>
      <c r="AM30" s="538"/>
      <c r="AN30" s="536"/>
      <c r="AO30" s="536"/>
      <c r="AP30" s="540"/>
      <c r="AQ30" s="63"/>
      <c r="AR30" s="536"/>
      <c r="AS30" s="536"/>
      <c r="AT30" s="536"/>
      <c r="AU30" s="540"/>
      <c r="AV30" s="542"/>
    </row>
    <row r="31" spans="1:48">
      <c r="A31" s="527" t="s">
        <v>68</v>
      </c>
      <c r="B31" s="528" t="s">
        <v>245</v>
      </c>
      <c r="C31" s="528" t="s">
        <v>270</v>
      </c>
      <c r="D31" s="30"/>
      <c r="E31" s="509"/>
      <c r="F31" s="509"/>
      <c r="G31" s="510"/>
      <c r="H31" s="30"/>
      <c r="I31" s="509"/>
      <c r="J31" s="509"/>
      <c r="K31" s="529"/>
      <c r="L31" s="76"/>
      <c r="M31" s="30"/>
      <c r="N31" s="509"/>
      <c r="O31" s="509"/>
      <c r="P31" s="530"/>
      <c r="Q31" s="30"/>
      <c r="R31" s="509"/>
      <c r="S31" s="509"/>
      <c r="T31" s="76"/>
      <c r="U31" s="77"/>
      <c r="V31" s="509"/>
      <c r="W31" s="509"/>
      <c r="X31" s="509"/>
      <c r="Y31" s="530"/>
      <c r="Z31" s="30"/>
      <c r="AA31" s="509"/>
      <c r="AB31" s="509"/>
      <c r="AC31" s="76"/>
      <c r="AD31" s="77"/>
      <c r="AE31" s="509"/>
      <c r="AF31" s="509"/>
      <c r="AG31" s="530"/>
      <c r="AH31" s="30"/>
      <c r="AI31" s="509"/>
      <c r="AJ31" s="509"/>
      <c r="AK31" s="530"/>
      <c r="AL31" s="77"/>
      <c r="AM31" s="529"/>
      <c r="AN31" s="509"/>
      <c r="AO31" s="509"/>
      <c r="AP31" s="530"/>
      <c r="AQ31" s="30" t="s">
        <v>247</v>
      </c>
      <c r="AR31" s="509" t="s">
        <v>247</v>
      </c>
      <c r="AS31" s="509" t="s">
        <v>247</v>
      </c>
      <c r="AT31" s="509" t="s">
        <v>247</v>
      </c>
      <c r="AU31" s="530"/>
      <c r="AV31" s="531"/>
    </row>
    <row r="32" spans="1:48">
      <c r="A32" s="532"/>
      <c r="B32" s="516" t="s">
        <v>59</v>
      </c>
      <c r="C32" s="516" t="s">
        <v>70</v>
      </c>
      <c r="D32" s="60"/>
      <c r="E32" s="511"/>
      <c r="F32" s="511"/>
      <c r="G32" s="31"/>
      <c r="H32" s="60"/>
      <c r="I32" s="511"/>
      <c r="J32" s="511"/>
      <c r="K32" s="512"/>
      <c r="L32" s="513"/>
      <c r="M32" s="60"/>
      <c r="N32" s="511"/>
      <c r="O32" s="511"/>
      <c r="P32" s="514" t="s">
        <v>247</v>
      </c>
      <c r="Q32" s="60" t="s">
        <v>247</v>
      </c>
      <c r="R32" s="511" t="s">
        <v>247</v>
      </c>
      <c r="S32" s="511" t="s">
        <v>247</v>
      </c>
      <c r="T32" s="513"/>
      <c r="U32" s="62"/>
      <c r="V32" s="511"/>
      <c r="W32" s="511"/>
      <c r="X32" s="511"/>
      <c r="Y32" s="514"/>
      <c r="Z32" s="60"/>
      <c r="AA32" s="511"/>
      <c r="AB32" s="511"/>
      <c r="AC32" s="513"/>
      <c r="AD32" s="62"/>
      <c r="AE32" s="511"/>
      <c r="AF32" s="511"/>
      <c r="AG32" s="514"/>
      <c r="AH32" s="60" t="s">
        <v>247</v>
      </c>
      <c r="AI32" s="511" t="s">
        <v>247</v>
      </c>
      <c r="AJ32" s="511" t="s">
        <v>247</v>
      </c>
      <c r="AK32" s="514" t="s">
        <v>247</v>
      </c>
      <c r="AL32" s="62"/>
      <c r="AM32" s="512"/>
      <c r="AN32" s="511"/>
      <c r="AO32" s="511"/>
      <c r="AP32" s="514"/>
      <c r="AQ32" s="60"/>
      <c r="AR32" s="511"/>
      <c r="AS32" s="511"/>
      <c r="AT32" s="511"/>
      <c r="AU32" s="514"/>
      <c r="AV32" s="533"/>
    </row>
    <row r="33" spans="1:48">
      <c r="A33" s="532"/>
      <c r="B33" s="516" t="s">
        <v>60</v>
      </c>
      <c r="C33" s="516" t="s">
        <v>271</v>
      </c>
      <c r="D33" s="60"/>
      <c r="E33" s="511"/>
      <c r="F33" s="511"/>
      <c r="G33" s="31"/>
      <c r="H33" s="60"/>
      <c r="I33" s="511"/>
      <c r="J33" s="511"/>
      <c r="K33" s="512"/>
      <c r="L33" s="513"/>
      <c r="M33" s="60"/>
      <c r="N33" s="511"/>
      <c r="O33" s="511"/>
      <c r="P33" s="514"/>
      <c r="Q33" s="60"/>
      <c r="R33" s="511"/>
      <c r="S33" s="511"/>
      <c r="T33" s="513"/>
      <c r="U33" s="62"/>
      <c r="V33" s="511"/>
      <c r="W33" s="511"/>
      <c r="X33" s="511"/>
      <c r="Y33" s="514"/>
      <c r="Z33" s="60"/>
      <c r="AA33" s="511"/>
      <c r="AB33" s="511"/>
      <c r="AC33" s="513"/>
      <c r="AD33" s="62"/>
      <c r="AE33" s="511"/>
      <c r="AF33" s="511"/>
      <c r="AG33" s="514"/>
      <c r="AH33" s="60"/>
      <c r="AI33" s="511"/>
      <c r="AJ33" s="511"/>
      <c r="AK33" s="514"/>
      <c r="AL33" s="62"/>
      <c r="AM33" s="512"/>
      <c r="AN33" s="511"/>
      <c r="AO33" s="511"/>
      <c r="AP33" s="514"/>
      <c r="AQ33" s="60" t="s">
        <v>247</v>
      </c>
      <c r="AR33" s="511" t="s">
        <v>247</v>
      </c>
      <c r="AS33" s="511" t="s">
        <v>247</v>
      </c>
      <c r="AT33" s="511" t="s">
        <v>247</v>
      </c>
      <c r="AU33" s="514"/>
      <c r="AV33" s="533"/>
    </row>
    <row r="34" spans="1:48">
      <c r="A34" s="532"/>
      <c r="B34" s="516" t="s">
        <v>61</v>
      </c>
      <c r="C34" s="516" t="s">
        <v>272</v>
      </c>
      <c r="D34" s="60"/>
      <c r="E34" s="511"/>
      <c r="F34" s="511"/>
      <c r="G34" s="31"/>
      <c r="H34" s="60"/>
      <c r="I34" s="511"/>
      <c r="J34" s="511"/>
      <c r="K34" s="512"/>
      <c r="L34" s="513"/>
      <c r="M34" s="60"/>
      <c r="N34" s="511"/>
      <c r="O34" s="511" t="s">
        <v>247</v>
      </c>
      <c r="P34" s="514" t="s">
        <v>247</v>
      </c>
      <c r="Q34" s="60" t="s">
        <v>247</v>
      </c>
      <c r="R34" s="511" t="s">
        <v>247</v>
      </c>
      <c r="S34" s="511" t="s">
        <v>247</v>
      </c>
      <c r="T34" s="513"/>
      <c r="U34" s="62"/>
      <c r="V34" s="511"/>
      <c r="W34" s="511"/>
      <c r="X34" s="511"/>
      <c r="Y34" s="514"/>
      <c r="Z34" s="60"/>
      <c r="AA34" s="511"/>
      <c r="AB34" s="511"/>
      <c r="AC34" s="513"/>
      <c r="AD34" s="62"/>
      <c r="AE34" s="511"/>
      <c r="AF34" s="511"/>
      <c r="AG34" s="514"/>
      <c r="AH34" s="60"/>
      <c r="AI34" s="511"/>
      <c r="AJ34" s="511"/>
      <c r="AK34" s="514"/>
      <c r="AL34" s="62"/>
      <c r="AM34" s="512"/>
      <c r="AN34" s="511"/>
      <c r="AO34" s="511" t="s">
        <v>247</v>
      </c>
      <c r="AP34" s="514" t="s">
        <v>247</v>
      </c>
      <c r="AQ34" s="60" t="s">
        <v>247</v>
      </c>
      <c r="AR34" s="511" t="s">
        <v>247</v>
      </c>
      <c r="AS34" s="511"/>
      <c r="AT34" s="511"/>
      <c r="AU34" s="514"/>
      <c r="AV34" s="533"/>
    </row>
    <row r="35" spans="1:48" ht="13.5" thickBot="1">
      <c r="A35" s="534"/>
      <c r="B35" s="535" t="s">
        <v>62</v>
      </c>
      <c r="C35" s="535" t="s">
        <v>273</v>
      </c>
      <c r="D35" s="63"/>
      <c r="E35" s="536"/>
      <c r="F35" s="536"/>
      <c r="G35" s="537" t="s">
        <v>247</v>
      </c>
      <c r="H35" s="63" t="s">
        <v>247</v>
      </c>
      <c r="I35" s="536" t="s">
        <v>247</v>
      </c>
      <c r="J35" s="536" t="s">
        <v>247</v>
      </c>
      <c r="K35" s="538"/>
      <c r="L35" s="539"/>
      <c r="M35" s="63"/>
      <c r="N35" s="536"/>
      <c r="O35" s="536"/>
      <c r="P35" s="540"/>
      <c r="Q35" s="63"/>
      <c r="R35" s="536"/>
      <c r="S35" s="536"/>
      <c r="T35" s="539"/>
      <c r="U35" s="541"/>
      <c r="V35" s="536"/>
      <c r="W35" s="536"/>
      <c r="X35" s="536"/>
      <c r="Y35" s="540"/>
      <c r="Z35" s="63"/>
      <c r="AA35" s="536"/>
      <c r="AB35" s="536"/>
      <c r="AC35" s="539"/>
      <c r="AD35" s="541"/>
      <c r="AE35" s="536"/>
      <c r="AF35" s="536"/>
      <c r="AG35" s="540"/>
      <c r="AH35" s="63" t="s">
        <v>247</v>
      </c>
      <c r="AI35" s="536" t="s">
        <v>247</v>
      </c>
      <c r="AJ35" s="536" t="s">
        <v>247</v>
      </c>
      <c r="AK35" s="540" t="s">
        <v>247</v>
      </c>
      <c r="AL35" s="541"/>
      <c r="AM35" s="538"/>
      <c r="AN35" s="536"/>
      <c r="AO35" s="536"/>
      <c r="AP35" s="540"/>
      <c r="AQ35" s="63"/>
      <c r="AR35" s="536"/>
      <c r="AS35" s="536"/>
      <c r="AT35" s="536"/>
      <c r="AU35" s="540"/>
      <c r="AV35" s="542"/>
    </row>
    <row r="36" spans="1:48" ht="13.5" thickBot="1">
      <c r="A36" s="543" t="s">
        <v>79</v>
      </c>
      <c r="B36" s="544" t="s">
        <v>71</v>
      </c>
      <c r="C36" s="544" t="s">
        <v>274</v>
      </c>
      <c r="D36" s="545"/>
      <c r="E36" s="546"/>
      <c r="F36" s="546"/>
      <c r="G36" s="547"/>
      <c r="H36" s="545"/>
      <c r="I36" s="546"/>
      <c r="J36" s="546"/>
      <c r="K36" s="548"/>
      <c r="L36" s="549"/>
      <c r="M36" s="545"/>
      <c r="N36" s="546"/>
      <c r="O36" s="546"/>
      <c r="P36" s="550"/>
      <c r="Q36" s="545"/>
      <c r="R36" s="546"/>
      <c r="S36" s="546"/>
      <c r="T36" s="549"/>
      <c r="U36" s="551"/>
      <c r="V36" s="546"/>
      <c r="W36" s="546"/>
      <c r="X36" s="546"/>
      <c r="Y36" s="550"/>
      <c r="Z36" s="545"/>
      <c r="AA36" s="546"/>
      <c r="AB36" s="546"/>
      <c r="AC36" s="549"/>
      <c r="AD36" s="551"/>
      <c r="AE36" s="546"/>
      <c r="AF36" s="546"/>
      <c r="AG36" s="550"/>
      <c r="AH36" s="545"/>
      <c r="AI36" s="546"/>
      <c r="AJ36" s="546"/>
      <c r="AK36" s="550"/>
      <c r="AL36" s="551"/>
      <c r="AM36" s="548"/>
      <c r="AN36" s="546"/>
      <c r="AO36" s="546"/>
      <c r="AP36" s="550"/>
      <c r="AQ36" s="545"/>
      <c r="AR36" s="546"/>
      <c r="AS36" s="546"/>
      <c r="AT36" s="546"/>
      <c r="AU36" s="550"/>
      <c r="AV36" s="552"/>
    </row>
    <row r="37" spans="1:48">
      <c r="K37" s="554" t="s">
        <v>275</v>
      </c>
      <c r="L37" s="555"/>
      <c r="T37" s="554" t="s">
        <v>275</v>
      </c>
      <c r="U37" s="555"/>
      <c r="AC37" s="554" t="s">
        <v>275</v>
      </c>
      <c r="AD37" s="555"/>
      <c r="AL37" s="554" t="s">
        <v>275</v>
      </c>
      <c r="AM37" s="555"/>
    </row>
  </sheetData>
  <mergeCells count="21">
    <mergeCell ref="T37:U37"/>
    <mergeCell ref="AC37:AD37"/>
    <mergeCell ref="AL37:AM37"/>
    <mergeCell ref="A15:A17"/>
    <mergeCell ref="A18:A22"/>
    <mergeCell ref="A23:A25"/>
    <mergeCell ref="A26:A30"/>
    <mergeCell ref="A31:A35"/>
    <mergeCell ref="K37:L37"/>
    <mergeCell ref="AD1:AG1"/>
    <mergeCell ref="AH1:AK1"/>
    <mergeCell ref="AL1:AP1"/>
    <mergeCell ref="AQ1:AU1"/>
    <mergeCell ref="A3:A4"/>
    <mergeCell ref="A5:A14"/>
    <mergeCell ref="D1:G1"/>
    <mergeCell ref="H1:L1"/>
    <mergeCell ref="M1:P1"/>
    <mergeCell ref="Q1:T1"/>
    <mergeCell ref="U1:Y1"/>
    <mergeCell ref="Z1:AC1"/>
  </mergeCells>
  <conditionalFormatting sqref="D1:AX1048576">
    <cfRule type="cellIs" dxfId="0" priority="1" operator="equal">
      <formula>"x"</formula>
    </cfRule>
  </conditionalFormatting>
  <pageMargins left="0.17" right="0.17" top="0.75" bottom="0.75" header="0.44" footer="0.3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  <pageSetUpPr fitToPage="1"/>
  </sheetPr>
  <dimension ref="A1:W107"/>
  <sheetViews>
    <sheetView topLeftCell="A19" zoomScale="70" zoomScaleNormal="70" workbookViewId="0">
      <selection activeCell="L35" sqref="L35:O36"/>
    </sheetView>
  </sheetViews>
  <sheetFormatPr baseColWidth="10" defaultColWidth="8" defaultRowHeight="18.75" customHeight="1"/>
  <cols>
    <col min="1" max="1" width="3.140625" style="3" bestFit="1" customWidth="1"/>
    <col min="2" max="2" width="5.28515625" style="3" bestFit="1" customWidth="1"/>
    <col min="3" max="3" width="3.85546875" style="3" customWidth="1"/>
    <col min="4" max="4" width="11.42578125" style="8" bestFit="1" customWidth="1"/>
    <col min="5" max="5" width="4.7109375" style="8" customWidth="1"/>
    <col min="6" max="6" width="4.42578125" style="8" customWidth="1"/>
    <col min="7" max="7" width="2.85546875" style="8" customWidth="1"/>
    <col min="8" max="8" width="4.85546875" style="8" customWidth="1"/>
    <col min="9" max="9" width="12.85546875" style="29" bestFit="1" customWidth="1"/>
    <col min="10" max="10" width="7.7109375" style="29" bestFit="1" customWidth="1"/>
    <col min="11" max="11" width="4.85546875" style="29" bestFit="1" customWidth="1"/>
    <col min="12" max="12" width="5" style="29" customWidth="1"/>
    <col min="13" max="13" width="5.28515625" style="28" bestFit="1" customWidth="1"/>
    <col min="14" max="14" width="8.7109375" style="28" bestFit="1" customWidth="1"/>
    <col min="15" max="15" width="16.140625" style="28" bestFit="1" customWidth="1"/>
    <col min="16" max="16" width="3.85546875" style="35" bestFit="1" customWidth="1"/>
    <col min="17" max="17" width="5.28515625" style="35" bestFit="1" customWidth="1"/>
    <col min="18" max="18" width="9.7109375" style="35" customWidth="1"/>
    <col min="19" max="19" width="12.140625" style="35" bestFit="1" customWidth="1"/>
    <col min="20" max="20" width="3" style="35" bestFit="1" customWidth="1"/>
    <col min="21" max="21" width="3.85546875" style="35" bestFit="1" customWidth="1"/>
    <col min="22" max="22" width="9.7109375" style="35" customWidth="1"/>
    <col min="23" max="23" width="12.140625" style="35" bestFit="1" customWidth="1"/>
    <col min="24" max="16384" width="8" style="3"/>
  </cols>
  <sheetData>
    <row r="1" spans="1:23" ht="18.75" customHeight="1" thickBot="1">
      <c r="B1" s="409" t="s">
        <v>24</v>
      </c>
      <c r="C1" s="410"/>
      <c r="D1" s="410"/>
      <c r="E1" s="410"/>
      <c r="F1" s="410"/>
      <c r="G1" s="410"/>
      <c r="H1" s="410"/>
      <c r="I1" s="411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8.75" customHeight="1" thickBot="1"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42" t="s">
        <v>4</v>
      </c>
      <c r="M2" s="343"/>
      <c r="N2" s="343"/>
      <c r="O2" s="344"/>
      <c r="P2" s="470" t="s">
        <v>6</v>
      </c>
      <c r="Q2" s="471"/>
      <c r="R2" s="471"/>
      <c r="S2" s="472"/>
      <c r="T2" s="3"/>
      <c r="U2" s="3"/>
      <c r="V2" s="3"/>
      <c r="W2" s="3"/>
    </row>
    <row r="3" spans="1:23" ht="18.7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51" t="s">
        <v>98</v>
      </c>
      <c r="M3" s="352"/>
      <c r="N3" s="352"/>
      <c r="O3" s="353"/>
      <c r="P3" s="473" t="s">
        <v>75</v>
      </c>
      <c r="Q3" s="474"/>
      <c r="R3" s="474"/>
      <c r="S3" s="475"/>
      <c r="T3" s="3"/>
      <c r="U3" s="3"/>
      <c r="V3" s="3"/>
      <c r="W3" s="3"/>
    </row>
    <row r="4" spans="1:23" ht="18.7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425" t="s">
        <v>96</v>
      </c>
      <c r="M4" s="426"/>
      <c r="N4" s="426"/>
      <c r="O4" s="427"/>
      <c r="P4" s="467" t="s">
        <v>96</v>
      </c>
      <c r="Q4" s="468"/>
      <c r="R4" s="468"/>
      <c r="S4" s="469"/>
      <c r="T4" s="3"/>
      <c r="U4" s="3"/>
      <c r="V4" s="3"/>
      <c r="W4" s="3"/>
    </row>
    <row r="5" spans="1:23" ht="18.75" customHeight="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57">
        <v>28</v>
      </c>
      <c r="M5" s="358"/>
      <c r="N5" s="358"/>
      <c r="O5" s="359"/>
      <c r="P5" s="418">
        <v>7</v>
      </c>
      <c r="Q5" s="419"/>
      <c r="R5" s="419"/>
      <c r="S5" s="420"/>
      <c r="T5" s="3"/>
      <c r="U5" s="3"/>
      <c r="V5" s="3"/>
      <c r="W5" s="3"/>
    </row>
    <row r="6" spans="1:23" ht="18.75" customHeight="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57">
        <v>3</v>
      </c>
      <c r="M6" s="358"/>
      <c r="N6" s="358"/>
      <c r="O6" s="359"/>
      <c r="P6" s="418">
        <v>4</v>
      </c>
      <c r="Q6" s="419"/>
      <c r="R6" s="419"/>
      <c r="S6" s="420"/>
      <c r="T6" s="3"/>
      <c r="U6" s="3"/>
      <c r="V6" s="3"/>
      <c r="W6" s="3"/>
    </row>
    <row r="7" spans="1:23" ht="18.75" customHeight="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54"/>
      <c r="M7" s="355"/>
      <c r="N7" s="355"/>
      <c r="O7" s="356"/>
      <c r="P7" s="476"/>
      <c r="Q7" s="477"/>
      <c r="R7" s="478"/>
      <c r="S7" s="479"/>
      <c r="T7" s="3"/>
      <c r="U7" s="3"/>
      <c r="V7" s="3"/>
      <c r="W7" s="3"/>
    </row>
    <row r="8" spans="1:23" ht="18.75" customHeight="1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60"/>
      <c r="M8" s="361"/>
      <c r="N8" s="361"/>
      <c r="O8" s="362"/>
      <c r="P8" s="480"/>
      <c r="Q8" s="481"/>
      <c r="R8" s="482"/>
      <c r="S8" s="483"/>
      <c r="T8" s="3"/>
      <c r="U8" s="3"/>
      <c r="V8" s="3"/>
      <c r="W8" s="3"/>
    </row>
    <row r="9" spans="1:23" ht="18.75" customHeight="1" thickBot="1">
      <c r="B9" s="347"/>
      <c r="C9" s="350"/>
      <c r="D9" s="347"/>
      <c r="E9" s="454"/>
      <c r="F9" s="445"/>
      <c r="G9" s="448"/>
      <c r="H9" s="451"/>
      <c r="I9" s="115" t="s">
        <v>44</v>
      </c>
      <c r="J9" s="71" t="s">
        <v>55</v>
      </c>
      <c r="K9" s="71" t="s">
        <v>78</v>
      </c>
      <c r="L9" s="36" t="s">
        <v>36</v>
      </c>
      <c r="M9" s="18" t="s">
        <v>43</v>
      </c>
      <c r="N9" s="18" t="s">
        <v>37</v>
      </c>
      <c r="O9" s="19" t="s">
        <v>135</v>
      </c>
      <c r="P9" s="317" t="s">
        <v>36</v>
      </c>
      <c r="Q9" s="318" t="s">
        <v>43</v>
      </c>
      <c r="R9" s="318" t="s">
        <v>37</v>
      </c>
      <c r="S9" s="319" t="s">
        <v>135</v>
      </c>
      <c r="T9" s="3"/>
      <c r="U9" s="3"/>
      <c r="V9" s="3"/>
      <c r="W9" s="3"/>
    </row>
    <row r="10" spans="1:23" ht="18.75" customHeight="1">
      <c r="A10" s="30">
        <v>1</v>
      </c>
      <c r="B10" s="58">
        <v>36</v>
      </c>
      <c r="C10" s="59" t="s">
        <v>20</v>
      </c>
      <c r="D10" s="70">
        <v>41883</v>
      </c>
      <c r="E10" s="110" t="s">
        <v>82</v>
      </c>
      <c r="F10" s="101"/>
      <c r="G10" s="102"/>
      <c r="H10" s="11"/>
      <c r="I10" s="160" t="str">
        <f>IF(AND(J10="oui",K10="oui"),"Sta+Lib",IF(J10="oui","Stade",IF(K10="oui","Lib","")))</f>
        <v/>
      </c>
      <c r="J10" s="72" t="str">
        <f t="shared" ref="J10:J53" si="0">IF(OR(LEFT($O10,3)="sta",LEFT($S10,3)="sta",LEFT($W10,3)="sta",LEFT($AA10,3)="sta",LEFT($AE10,3)="sta",LEFT($AI10,3)="sta",LEFT($AM10,3)="sta",LEFT($AQ10,3)="sta"),"oui","")</f>
        <v/>
      </c>
      <c r="K10" s="72" t="str">
        <f t="shared" ref="K10:K53" si="1">IF(OR(LEFT($O10,3)="Lib",LEFT($S10,3)="Lib",LEFT($W10,3)="Lib",LEFT($AA10,3)="Lib",LEFT($AE10,3)="Lib",LEFT($AI10,3)="Lib",LEFT($AM10,3)="Lib",LEFT($AQ10,3)="Lib"),"oui","")</f>
        <v/>
      </c>
      <c r="L10" s="412" t="s">
        <v>222</v>
      </c>
      <c r="M10" s="413"/>
      <c r="N10" s="413"/>
      <c r="O10" s="414"/>
      <c r="P10" s="455" t="s">
        <v>222</v>
      </c>
      <c r="Q10" s="456"/>
      <c r="R10" s="456"/>
      <c r="S10" s="457"/>
      <c r="T10" s="5"/>
      <c r="U10" s="3"/>
      <c r="V10" s="3"/>
      <c r="W10" s="3"/>
    </row>
    <row r="11" spans="1:23" ht="18.75" customHeight="1">
      <c r="A11" s="60">
        <f>1+A10</f>
        <v>2</v>
      </c>
      <c r="B11" s="56">
        <f t="shared" ref="B11:B26" si="2">1+B10</f>
        <v>37</v>
      </c>
      <c r="C11" s="13" t="s">
        <v>21</v>
      </c>
      <c r="D11" s="14">
        <f t="shared" ref="D11:D53" si="3">7+D10</f>
        <v>41890</v>
      </c>
      <c r="E11" s="113" t="s">
        <v>82</v>
      </c>
      <c r="F11" s="98"/>
      <c r="G11" s="94"/>
      <c r="H11" s="14"/>
      <c r="I11" s="161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  <c r="L11" s="68"/>
      <c r="M11" s="69"/>
      <c r="N11" s="82"/>
      <c r="O11" s="47"/>
      <c r="P11" s="320"/>
      <c r="Q11" s="321"/>
      <c r="R11" s="322"/>
      <c r="S11" s="323"/>
      <c r="T11" s="5"/>
      <c r="U11" s="3"/>
      <c r="V11" s="3"/>
      <c r="W11" s="3"/>
    </row>
    <row r="12" spans="1:23" ht="18.75" customHeight="1">
      <c r="A12" s="60">
        <f t="shared" ref="A12:A53" si="5">1+A11</f>
        <v>3</v>
      </c>
      <c r="B12" s="56">
        <f t="shared" si="2"/>
        <v>38</v>
      </c>
      <c r="C12" s="13" t="s">
        <v>20</v>
      </c>
      <c r="D12" s="14">
        <f t="shared" si="3"/>
        <v>41897</v>
      </c>
      <c r="E12" s="113" t="s">
        <v>82</v>
      </c>
      <c r="F12" s="98"/>
      <c r="G12" s="94"/>
      <c r="H12" s="14"/>
      <c r="I12" s="161" t="str">
        <f t="shared" si="4"/>
        <v/>
      </c>
      <c r="J12" s="73" t="str">
        <f t="shared" si="0"/>
        <v/>
      </c>
      <c r="K12" s="73" t="str">
        <f t="shared" si="1"/>
        <v/>
      </c>
      <c r="L12" s="577" t="s">
        <v>278</v>
      </c>
      <c r="M12" s="578"/>
      <c r="N12" s="578"/>
      <c r="O12" s="579"/>
      <c r="P12" s="577" t="s">
        <v>278</v>
      </c>
      <c r="Q12" s="578"/>
      <c r="R12" s="578"/>
      <c r="S12" s="579"/>
      <c r="T12" s="5"/>
      <c r="U12" s="3"/>
      <c r="V12" s="3"/>
      <c r="W12" s="3"/>
    </row>
    <row r="13" spans="1:23" ht="18.75" customHeight="1">
      <c r="A13" s="60">
        <f t="shared" si="5"/>
        <v>4</v>
      </c>
      <c r="B13" s="56">
        <f t="shared" si="2"/>
        <v>39</v>
      </c>
      <c r="C13" s="13" t="s">
        <v>21</v>
      </c>
      <c r="D13" s="14">
        <f t="shared" si="3"/>
        <v>41904</v>
      </c>
      <c r="E13" s="113" t="s">
        <v>82</v>
      </c>
      <c r="F13" s="98"/>
      <c r="G13" s="94"/>
      <c r="H13" s="14"/>
      <c r="I13" s="161" t="str">
        <f t="shared" si="4"/>
        <v/>
      </c>
      <c r="J13" s="73" t="str">
        <f t="shared" si="0"/>
        <v/>
      </c>
      <c r="K13" s="73" t="str">
        <f t="shared" si="1"/>
        <v/>
      </c>
      <c r="L13" s="68"/>
      <c r="M13" s="69"/>
      <c r="N13" s="82"/>
      <c r="O13" s="47"/>
      <c r="P13" s="320"/>
      <c r="Q13" s="321"/>
      <c r="R13" s="322"/>
      <c r="S13" s="323"/>
      <c r="T13" s="5"/>
      <c r="U13" s="3"/>
      <c r="V13" s="3"/>
      <c r="W13" s="3"/>
    </row>
    <row r="14" spans="1:23" ht="18.75" customHeight="1">
      <c r="A14" s="60">
        <f t="shared" si="5"/>
        <v>5</v>
      </c>
      <c r="B14" s="56">
        <f t="shared" si="2"/>
        <v>40</v>
      </c>
      <c r="C14" s="13" t="s">
        <v>20</v>
      </c>
      <c r="D14" s="14">
        <f t="shared" si="3"/>
        <v>41911</v>
      </c>
      <c r="E14" s="113" t="s">
        <v>82</v>
      </c>
      <c r="F14" s="98"/>
      <c r="G14" s="94"/>
      <c r="H14" s="14"/>
      <c r="I14" s="161" t="str">
        <f t="shared" si="4"/>
        <v/>
      </c>
      <c r="J14" s="73" t="str">
        <f t="shared" si="0"/>
        <v/>
      </c>
      <c r="K14" s="73" t="str">
        <f t="shared" si="1"/>
        <v/>
      </c>
      <c r="L14" s="68"/>
      <c r="M14" s="69"/>
      <c r="N14" s="82"/>
      <c r="O14" s="47"/>
      <c r="P14" s="320"/>
      <c r="Q14" s="321"/>
      <c r="R14" s="322"/>
      <c r="S14" s="323"/>
      <c r="T14" s="5"/>
      <c r="U14" s="3"/>
      <c r="V14" s="3"/>
      <c r="W14" s="3"/>
    </row>
    <row r="15" spans="1:23" ht="18.75" customHeight="1">
      <c r="A15" s="60">
        <f t="shared" si="5"/>
        <v>6</v>
      </c>
      <c r="B15" s="56">
        <f t="shared" si="2"/>
        <v>41</v>
      </c>
      <c r="C15" s="13" t="s">
        <v>21</v>
      </c>
      <c r="D15" s="14">
        <f t="shared" si="3"/>
        <v>41918</v>
      </c>
      <c r="E15" s="113" t="s">
        <v>82</v>
      </c>
      <c r="F15" s="98"/>
      <c r="G15" s="94"/>
      <c r="H15" s="14"/>
      <c r="I15" s="161" t="str">
        <f t="shared" si="4"/>
        <v/>
      </c>
      <c r="J15" s="73" t="str">
        <f t="shared" si="0"/>
        <v/>
      </c>
      <c r="K15" s="73" t="str">
        <f t="shared" si="1"/>
        <v/>
      </c>
      <c r="L15" s="68"/>
      <c r="M15" s="69"/>
      <c r="N15" s="82"/>
      <c r="O15" s="47"/>
      <c r="P15" s="320"/>
      <c r="Q15" s="321"/>
      <c r="R15" s="322"/>
      <c r="S15" s="323"/>
      <c r="T15" s="5"/>
      <c r="U15" s="3"/>
      <c r="V15" s="3"/>
      <c r="W15" s="3"/>
    </row>
    <row r="16" spans="1:23" ht="18.75" customHeight="1" thickBot="1">
      <c r="A16" s="60">
        <f t="shared" si="5"/>
        <v>7</v>
      </c>
      <c r="B16" s="56">
        <f t="shared" si="2"/>
        <v>42</v>
      </c>
      <c r="C16" s="13" t="s">
        <v>20</v>
      </c>
      <c r="D16" s="14">
        <f t="shared" si="3"/>
        <v>41925</v>
      </c>
      <c r="E16" s="113" t="s">
        <v>82</v>
      </c>
      <c r="F16" s="98"/>
      <c r="G16" s="94"/>
      <c r="H16" s="14"/>
      <c r="I16" s="161" t="str">
        <f t="shared" si="4"/>
        <v/>
      </c>
      <c r="J16" s="73" t="str">
        <f t="shared" si="0"/>
        <v/>
      </c>
      <c r="K16" s="73" t="str">
        <f t="shared" si="1"/>
        <v/>
      </c>
      <c r="L16" s="52"/>
      <c r="M16" s="53"/>
      <c r="N16" s="82"/>
      <c r="O16" s="47"/>
      <c r="P16" s="324"/>
      <c r="Q16" s="325"/>
      <c r="R16" s="322"/>
      <c r="S16" s="323"/>
      <c r="T16" s="5"/>
      <c r="U16" s="3"/>
      <c r="V16" s="3"/>
      <c r="W16" s="3"/>
    </row>
    <row r="17" spans="1:23" ht="18.75" customHeight="1">
      <c r="A17" s="60">
        <f t="shared" si="5"/>
        <v>8</v>
      </c>
      <c r="B17" s="56">
        <f t="shared" si="2"/>
        <v>43</v>
      </c>
      <c r="C17" s="13" t="s">
        <v>21</v>
      </c>
      <c r="D17" s="14">
        <f t="shared" si="3"/>
        <v>41932</v>
      </c>
      <c r="E17" s="113" t="s">
        <v>82</v>
      </c>
      <c r="F17" s="98"/>
      <c r="G17" s="94"/>
      <c r="H17" s="14"/>
      <c r="I17" s="161" t="str">
        <f t="shared" si="4"/>
        <v/>
      </c>
      <c r="J17" s="73" t="str">
        <f t="shared" si="0"/>
        <v/>
      </c>
      <c r="K17" s="73" t="str">
        <f t="shared" si="1"/>
        <v/>
      </c>
      <c r="L17" s="381" t="s">
        <v>29</v>
      </c>
      <c r="M17" s="382"/>
      <c r="N17" s="382"/>
      <c r="O17" s="382"/>
      <c r="P17" s="458" t="s">
        <v>29</v>
      </c>
      <c r="Q17" s="459"/>
      <c r="R17" s="459"/>
      <c r="S17" s="460"/>
      <c r="T17" s="5"/>
      <c r="U17" s="3"/>
      <c r="V17" s="3"/>
      <c r="W17" s="3"/>
    </row>
    <row r="18" spans="1:23" ht="18.75" customHeight="1" thickBot="1">
      <c r="A18" s="60">
        <f t="shared" si="5"/>
        <v>9</v>
      </c>
      <c r="B18" s="56">
        <f t="shared" si="2"/>
        <v>44</v>
      </c>
      <c r="C18" s="13" t="s">
        <v>20</v>
      </c>
      <c r="D18" s="14">
        <f t="shared" si="3"/>
        <v>41939</v>
      </c>
      <c r="E18" s="113" t="s">
        <v>82</v>
      </c>
      <c r="F18" s="98"/>
      <c r="G18" s="94"/>
      <c r="H18" s="14"/>
      <c r="I18" s="161" t="str">
        <f t="shared" si="4"/>
        <v/>
      </c>
      <c r="J18" s="73" t="str">
        <f t="shared" si="0"/>
        <v/>
      </c>
      <c r="K18" s="73" t="str">
        <f t="shared" si="1"/>
        <v/>
      </c>
      <c r="L18" s="383"/>
      <c r="M18" s="384"/>
      <c r="N18" s="384"/>
      <c r="O18" s="384"/>
      <c r="P18" s="461"/>
      <c r="Q18" s="462"/>
      <c r="R18" s="462"/>
      <c r="S18" s="463"/>
      <c r="T18" s="5"/>
      <c r="U18" s="3"/>
      <c r="V18" s="3"/>
      <c r="W18" s="3"/>
    </row>
    <row r="19" spans="1:23" ht="18.75" customHeight="1">
      <c r="A19" s="60">
        <f t="shared" si="5"/>
        <v>10</v>
      </c>
      <c r="B19" s="56">
        <f t="shared" si="2"/>
        <v>45</v>
      </c>
      <c r="C19" s="13" t="s">
        <v>21</v>
      </c>
      <c r="D19" s="14">
        <f t="shared" si="3"/>
        <v>41946</v>
      </c>
      <c r="E19" s="113" t="s">
        <v>82</v>
      </c>
      <c r="F19" s="98"/>
      <c r="G19" s="94"/>
      <c r="H19" s="14"/>
      <c r="I19" s="161" t="str">
        <f t="shared" si="4"/>
        <v/>
      </c>
      <c r="J19" s="73" t="str">
        <f t="shared" si="0"/>
        <v/>
      </c>
      <c r="K19" s="73" t="str">
        <f t="shared" si="1"/>
        <v/>
      </c>
      <c r="L19" s="68"/>
      <c r="M19" s="69"/>
      <c r="N19" s="82"/>
      <c r="O19" s="47"/>
      <c r="P19" s="320"/>
      <c r="Q19" s="321"/>
      <c r="R19" s="322"/>
      <c r="S19" s="323"/>
      <c r="T19" s="5"/>
      <c r="U19" s="3"/>
      <c r="V19" s="3"/>
      <c r="W19" s="3"/>
    </row>
    <row r="20" spans="1:23" ht="18.75" customHeight="1">
      <c r="A20" s="60">
        <f t="shared" si="5"/>
        <v>11</v>
      </c>
      <c r="B20" s="56">
        <f t="shared" si="2"/>
        <v>46</v>
      </c>
      <c r="C20" s="13" t="s">
        <v>20</v>
      </c>
      <c r="D20" s="14">
        <f t="shared" si="3"/>
        <v>41953</v>
      </c>
      <c r="E20" s="113" t="s">
        <v>82</v>
      </c>
      <c r="F20" s="98"/>
      <c r="G20" s="94"/>
      <c r="H20" s="14"/>
      <c r="I20" s="161" t="str">
        <f t="shared" si="4"/>
        <v/>
      </c>
      <c r="J20" s="73" t="str">
        <f t="shared" si="0"/>
        <v/>
      </c>
      <c r="K20" s="73" t="str">
        <f t="shared" si="1"/>
        <v/>
      </c>
      <c r="L20" s="68"/>
      <c r="M20" s="69"/>
      <c r="N20" s="82"/>
      <c r="O20" s="47"/>
      <c r="P20" s="320"/>
      <c r="Q20" s="321"/>
      <c r="R20" s="322"/>
      <c r="S20" s="323"/>
      <c r="T20" s="5"/>
      <c r="U20" s="3"/>
      <c r="V20" s="3"/>
      <c r="W20" s="3"/>
    </row>
    <row r="21" spans="1:23" ht="18.75" customHeight="1">
      <c r="A21" s="60">
        <f t="shared" si="5"/>
        <v>12</v>
      </c>
      <c r="B21" s="56">
        <f t="shared" si="2"/>
        <v>47</v>
      </c>
      <c r="C21" s="13" t="s">
        <v>21</v>
      </c>
      <c r="D21" s="14">
        <f t="shared" si="3"/>
        <v>41960</v>
      </c>
      <c r="E21" s="113" t="s">
        <v>82</v>
      </c>
      <c r="F21" s="98"/>
      <c r="G21" s="94"/>
      <c r="H21" s="14"/>
      <c r="I21" s="161" t="str">
        <f t="shared" si="4"/>
        <v/>
      </c>
      <c r="J21" s="73" t="str">
        <f t="shared" si="0"/>
        <v/>
      </c>
      <c r="K21" s="73" t="str">
        <f t="shared" si="1"/>
        <v/>
      </c>
      <c r="L21" s="68"/>
      <c r="M21" s="69"/>
      <c r="N21" s="82"/>
      <c r="O21" s="47"/>
      <c r="P21" s="320"/>
      <c r="Q21" s="321"/>
      <c r="R21" s="322"/>
      <c r="S21" s="323"/>
      <c r="T21" s="5"/>
      <c r="U21" s="3"/>
      <c r="V21" s="3"/>
      <c r="W21" s="3"/>
    </row>
    <row r="22" spans="1:23" ht="18.75" customHeight="1">
      <c r="A22" s="60">
        <f t="shared" si="5"/>
        <v>13</v>
      </c>
      <c r="B22" s="56">
        <f t="shared" si="2"/>
        <v>48</v>
      </c>
      <c r="C22" s="13" t="s">
        <v>20</v>
      </c>
      <c r="D22" s="14">
        <f t="shared" si="3"/>
        <v>41967</v>
      </c>
      <c r="E22" s="113" t="s">
        <v>82</v>
      </c>
      <c r="F22" s="98"/>
      <c r="G22" s="94"/>
      <c r="H22" s="14"/>
      <c r="I22" s="161" t="str">
        <f t="shared" si="4"/>
        <v/>
      </c>
      <c r="J22" s="73" t="str">
        <f t="shared" si="0"/>
        <v/>
      </c>
      <c r="K22" s="73" t="str">
        <f t="shared" si="1"/>
        <v/>
      </c>
      <c r="L22" s="68"/>
      <c r="M22" s="69"/>
      <c r="N22" s="82"/>
      <c r="O22" s="47"/>
      <c r="P22" s="320"/>
      <c r="Q22" s="321"/>
      <c r="R22" s="322"/>
      <c r="S22" s="323"/>
      <c r="T22" s="5"/>
      <c r="U22" s="3"/>
      <c r="V22" s="3"/>
      <c r="W22" s="3"/>
    </row>
    <row r="23" spans="1:23" ht="18.75" customHeight="1">
      <c r="A23" s="60">
        <f t="shared" si="5"/>
        <v>14</v>
      </c>
      <c r="B23" s="56">
        <f t="shared" si="2"/>
        <v>49</v>
      </c>
      <c r="C23" s="13" t="s">
        <v>21</v>
      </c>
      <c r="D23" s="14">
        <f t="shared" si="3"/>
        <v>41974</v>
      </c>
      <c r="E23" s="113" t="s">
        <v>82</v>
      </c>
      <c r="F23" s="98"/>
      <c r="G23" s="94"/>
      <c r="H23" s="14"/>
      <c r="I23" s="161" t="str">
        <f t="shared" si="4"/>
        <v/>
      </c>
      <c r="J23" s="73" t="str">
        <f t="shared" si="0"/>
        <v/>
      </c>
      <c r="K23" s="73" t="str">
        <f t="shared" si="1"/>
        <v/>
      </c>
      <c r="L23" s="68"/>
      <c r="M23" s="69"/>
      <c r="N23" s="82"/>
      <c r="O23" s="47"/>
      <c r="P23" s="320"/>
      <c r="Q23" s="321"/>
      <c r="R23" s="322"/>
      <c r="S23" s="323"/>
      <c r="T23" s="5"/>
      <c r="U23" s="3"/>
      <c r="V23" s="3"/>
      <c r="W23" s="3"/>
    </row>
    <row r="24" spans="1:23" ht="18.75" customHeight="1">
      <c r="A24" s="60">
        <f t="shared" si="5"/>
        <v>15</v>
      </c>
      <c r="B24" s="56">
        <f t="shared" si="2"/>
        <v>50</v>
      </c>
      <c r="C24" s="13" t="s">
        <v>20</v>
      </c>
      <c r="D24" s="14">
        <f t="shared" si="3"/>
        <v>41981</v>
      </c>
      <c r="E24" s="113" t="s">
        <v>82</v>
      </c>
      <c r="F24" s="98"/>
      <c r="G24" s="94"/>
      <c r="H24" s="14"/>
      <c r="I24" s="161" t="str">
        <f t="shared" si="4"/>
        <v/>
      </c>
      <c r="J24" s="73" t="str">
        <f t="shared" si="0"/>
        <v/>
      </c>
      <c r="K24" s="73" t="str">
        <f t="shared" si="1"/>
        <v/>
      </c>
      <c r="L24" s="52"/>
      <c r="M24" s="53"/>
      <c r="N24" s="82"/>
      <c r="O24" s="47"/>
      <c r="P24" s="324"/>
      <c r="Q24" s="325"/>
      <c r="R24" s="322"/>
      <c r="S24" s="323"/>
      <c r="T24" s="5"/>
      <c r="U24" s="3"/>
      <c r="V24" s="3"/>
      <c r="W24" s="3"/>
    </row>
    <row r="25" spans="1:23" ht="18.75" customHeight="1" thickBot="1">
      <c r="A25" s="60">
        <f t="shared" si="5"/>
        <v>16</v>
      </c>
      <c r="B25" s="56">
        <f t="shared" si="2"/>
        <v>51</v>
      </c>
      <c r="C25" s="13" t="s">
        <v>21</v>
      </c>
      <c r="D25" s="14">
        <f t="shared" si="3"/>
        <v>41988</v>
      </c>
      <c r="E25" s="113" t="s">
        <v>82</v>
      </c>
      <c r="F25" s="98"/>
      <c r="G25" s="94"/>
      <c r="H25" s="14"/>
      <c r="I25" s="161" t="str">
        <f t="shared" si="4"/>
        <v/>
      </c>
      <c r="J25" s="73" t="str">
        <f t="shared" si="0"/>
        <v/>
      </c>
      <c r="K25" s="73" t="str">
        <f t="shared" si="1"/>
        <v/>
      </c>
      <c r="L25" s="52"/>
      <c r="M25" s="53"/>
      <c r="N25" s="82"/>
      <c r="O25" s="47"/>
      <c r="P25" s="326"/>
      <c r="Q25" s="327"/>
      <c r="R25" s="322"/>
      <c r="S25" s="323"/>
      <c r="T25" s="5"/>
      <c r="U25" s="3"/>
      <c r="V25" s="3"/>
      <c r="W25" s="3"/>
    </row>
    <row r="26" spans="1:23" ht="18.75" customHeight="1">
      <c r="A26" s="60">
        <f t="shared" si="5"/>
        <v>17</v>
      </c>
      <c r="B26" s="56">
        <f t="shared" si="2"/>
        <v>52</v>
      </c>
      <c r="C26" s="13" t="s">
        <v>20</v>
      </c>
      <c r="D26" s="14">
        <f t="shared" si="3"/>
        <v>41995</v>
      </c>
      <c r="E26" s="113" t="s">
        <v>82</v>
      </c>
      <c r="F26" s="98"/>
      <c r="G26" s="94"/>
      <c r="H26" s="14"/>
      <c r="I26" s="161" t="str">
        <f t="shared" ref="I26:I27" si="6">IF(AND(J26="oui",K26="oui"),"Sta+Lib",IF(J26="oui","Stade",IF(K26="oui","Lib","")))</f>
        <v/>
      </c>
      <c r="J26" s="73" t="str">
        <f t="shared" si="0"/>
        <v/>
      </c>
      <c r="K26" s="73" t="str">
        <f t="shared" si="1"/>
        <v/>
      </c>
      <c r="L26" s="381" t="s">
        <v>29</v>
      </c>
      <c r="M26" s="382"/>
      <c r="N26" s="382"/>
      <c r="O26" s="382"/>
      <c r="P26" s="458" t="s">
        <v>29</v>
      </c>
      <c r="Q26" s="459"/>
      <c r="R26" s="459"/>
      <c r="S26" s="460"/>
      <c r="T26" s="5"/>
      <c r="U26" s="3"/>
      <c r="V26" s="3"/>
      <c r="W26" s="3"/>
    </row>
    <row r="27" spans="1:23" ht="18.75" customHeight="1" thickBot="1">
      <c r="A27" s="60">
        <f t="shared" si="5"/>
        <v>18</v>
      </c>
      <c r="B27" s="56">
        <v>1</v>
      </c>
      <c r="C27" s="13" t="s">
        <v>21</v>
      </c>
      <c r="D27" s="14">
        <f t="shared" si="3"/>
        <v>42002</v>
      </c>
      <c r="E27" s="113" t="s">
        <v>82</v>
      </c>
      <c r="F27" s="98"/>
      <c r="G27" s="94"/>
      <c r="H27" s="14"/>
      <c r="I27" s="161" t="str">
        <f t="shared" si="6"/>
        <v/>
      </c>
      <c r="J27" s="73" t="str">
        <f t="shared" si="0"/>
        <v/>
      </c>
      <c r="K27" s="73" t="str">
        <f t="shared" si="1"/>
        <v/>
      </c>
      <c r="L27" s="383"/>
      <c r="M27" s="384"/>
      <c r="N27" s="384"/>
      <c r="O27" s="384"/>
      <c r="P27" s="461"/>
      <c r="Q27" s="462"/>
      <c r="R27" s="462"/>
      <c r="S27" s="463"/>
      <c r="T27" s="5"/>
      <c r="U27" s="3"/>
      <c r="V27" s="3"/>
      <c r="W27" s="3"/>
    </row>
    <row r="28" spans="1:23" ht="18.75" customHeight="1">
      <c r="A28" s="60">
        <f t="shared" si="5"/>
        <v>19</v>
      </c>
      <c r="B28" s="56">
        <f t="shared" ref="B28:B53" si="7">1+B27</f>
        <v>2</v>
      </c>
      <c r="C28" s="13" t="s">
        <v>20</v>
      </c>
      <c r="D28" s="14">
        <f t="shared" si="3"/>
        <v>42009</v>
      </c>
      <c r="E28" s="113" t="s">
        <v>82</v>
      </c>
      <c r="F28" s="98"/>
      <c r="G28" s="94"/>
      <c r="H28" s="14"/>
      <c r="I28" s="161" t="str">
        <f t="shared" si="4"/>
        <v/>
      </c>
      <c r="J28" s="73" t="str">
        <f t="shared" si="0"/>
        <v/>
      </c>
      <c r="K28" s="73" t="str">
        <f t="shared" si="1"/>
        <v/>
      </c>
      <c r="L28" s="68"/>
      <c r="M28" s="69"/>
      <c r="N28" s="82"/>
      <c r="O28" s="47"/>
      <c r="P28" s="556" t="s">
        <v>276</v>
      </c>
      <c r="Q28" s="557"/>
      <c r="R28" s="557"/>
      <c r="S28" s="558"/>
      <c r="T28" s="5"/>
      <c r="U28" s="3"/>
      <c r="V28" s="3"/>
      <c r="W28" s="3"/>
    </row>
    <row r="29" spans="1:23" ht="18.75" customHeight="1">
      <c r="A29" s="60">
        <f t="shared" si="5"/>
        <v>20</v>
      </c>
      <c r="B29" s="56">
        <f t="shared" si="7"/>
        <v>3</v>
      </c>
      <c r="C29" s="13" t="s">
        <v>21</v>
      </c>
      <c r="D29" s="14">
        <f t="shared" si="3"/>
        <v>42016</v>
      </c>
      <c r="E29" s="113" t="s">
        <v>82</v>
      </c>
      <c r="F29" s="98"/>
      <c r="G29" s="94"/>
      <c r="H29" s="14"/>
      <c r="I29" s="161" t="str">
        <f t="shared" si="4"/>
        <v/>
      </c>
      <c r="J29" s="73" t="str">
        <f t="shared" si="0"/>
        <v/>
      </c>
      <c r="K29" s="73" t="str">
        <f t="shared" si="1"/>
        <v/>
      </c>
      <c r="L29" s="68"/>
      <c r="M29" s="69"/>
      <c r="N29" s="82"/>
      <c r="O29" s="47"/>
      <c r="P29" s="556" t="s">
        <v>276</v>
      </c>
      <c r="Q29" s="557"/>
      <c r="R29" s="557"/>
      <c r="S29" s="558"/>
      <c r="T29" s="5"/>
      <c r="U29" s="3"/>
      <c r="V29" s="3"/>
      <c r="W29" s="3"/>
    </row>
    <row r="30" spans="1:23" ht="18.75" customHeight="1">
      <c r="A30" s="60">
        <f t="shared" si="5"/>
        <v>21</v>
      </c>
      <c r="B30" s="56">
        <f t="shared" si="7"/>
        <v>4</v>
      </c>
      <c r="C30" s="13" t="s">
        <v>20</v>
      </c>
      <c r="D30" s="14">
        <f t="shared" si="3"/>
        <v>42023</v>
      </c>
      <c r="E30" s="113" t="s">
        <v>82</v>
      </c>
      <c r="F30" s="98"/>
      <c r="G30" s="94"/>
      <c r="H30" s="14"/>
      <c r="I30" s="161" t="str">
        <f t="shared" si="4"/>
        <v/>
      </c>
      <c r="J30" s="73" t="str">
        <f t="shared" si="0"/>
        <v/>
      </c>
      <c r="K30" s="73" t="str">
        <f t="shared" si="1"/>
        <v/>
      </c>
      <c r="L30" s="68"/>
      <c r="M30" s="69"/>
      <c r="N30" s="82"/>
      <c r="O30" s="47"/>
      <c r="P30" s="556" t="s">
        <v>276</v>
      </c>
      <c r="Q30" s="557"/>
      <c r="R30" s="557"/>
      <c r="S30" s="558"/>
      <c r="T30" s="5"/>
      <c r="U30" s="3"/>
      <c r="V30" s="3"/>
      <c r="W30" s="3"/>
    </row>
    <row r="31" spans="1:23" ht="18.75" customHeight="1">
      <c r="A31" s="60">
        <f t="shared" si="5"/>
        <v>22</v>
      </c>
      <c r="B31" s="56">
        <f t="shared" si="7"/>
        <v>5</v>
      </c>
      <c r="C31" s="13" t="s">
        <v>21</v>
      </c>
      <c r="D31" s="14">
        <f t="shared" si="3"/>
        <v>42030</v>
      </c>
      <c r="E31" s="113" t="s">
        <v>82</v>
      </c>
      <c r="F31" s="98"/>
      <c r="G31" s="94"/>
      <c r="H31" s="14"/>
      <c r="I31" s="161" t="str">
        <f t="shared" si="4"/>
        <v/>
      </c>
      <c r="J31" s="73" t="str">
        <f t="shared" si="0"/>
        <v/>
      </c>
      <c r="K31" s="73" t="str">
        <f t="shared" si="1"/>
        <v/>
      </c>
      <c r="L31" s="68"/>
      <c r="M31" s="69"/>
      <c r="N31" s="82"/>
      <c r="O31" s="47"/>
      <c r="P31" s="556" t="s">
        <v>276</v>
      </c>
      <c r="Q31" s="557"/>
      <c r="R31" s="557"/>
      <c r="S31" s="558"/>
      <c r="T31" s="5"/>
      <c r="U31" s="3"/>
      <c r="V31" s="3"/>
      <c r="W31" s="3"/>
    </row>
    <row r="32" spans="1:23" ht="18.75" customHeight="1">
      <c r="A32" s="60">
        <f t="shared" si="5"/>
        <v>23</v>
      </c>
      <c r="B32" s="56">
        <f t="shared" si="7"/>
        <v>6</v>
      </c>
      <c r="C32" s="13" t="s">
        <v>20</v>
      </c>
      <c r="D32" s="14">
        <f t="shared" si="3"/>
        <v>42037</v>
      </c>
      <c r="E32" s="113" t="s">
        <v>82</v>
      </c>
      <c r="F32" s="98"/>
      <c r="G32" s="94"/>
      <c r="H32" s="14"/>
      <c r="I32" s="161" t="str">
        <f t="shared" si="4"/>
        <v/>
      </c>
      <c r="J32" s="73" t="str">
        <f t="shared" si="0"/>
        <v/>
      </c>
      <c r="K32" s="73" t="str">
        <f t="shared" si="1"/>
        <v/>
      </c>
      <c r="L32" s="68"/>
      <c r="M32" s="69"/>
      <c r="N32" s="82"/>
      <c r="O32" s="47"/>
      <c r="P32" s="320"/>
      <c r="Q32" s="321"/>
      <c r="R32" s="322"/>
      <c r="S32" s="323"/>
      <c r="T32" s="5"/>
      <c r="U32" s="3"/>
      <c r="V32" s="3"/>
      <c r="W32" s="3"/>
    </row>
    <row r="33" spans="1:23" ht="18.75" customHeight="1">
      <c r="A33" s="60">
        <f t="shared" si="5"/>
        <v>24</v>
      </c>
      <c r="B33" s="56">
        <f t="shared" si="7"/>
        <v>7</v>
      </c>
      <c r="C33" s="13" t="s">
        <v>21</v>
      </c>
      <c r="D33" s="14">
        <f t="shared" si="3"/>
        <v>42044</v>
      </c>
      <c r="E33" s="113" t="s">
        <v>82</v>
      </c>
      <c r="F33" s="98"/>
      <c r="G33" s="94"/>
      <c r="H33" s="14"/>
      <c r="I33" s="161" t="str">
        <f t="shared" si="4"/>
        <v/>
      </c>
      <c r="J33" s="73" t="str">
        <f t="shared" si="0"/>
        <v/>
      </c>
      <c r="K33" s="73" t="str">
        <f t="shared" si="1"/>
        <v/>
      </c>
      <c r="L33" s="52"/>
      <c r="M33" s="53"/>
      <c r="N33" s="82"/>
      <c r="O33" s="47"/>
      <c r="P33" s="324"/>
      <c r="Q33" s="325"/>
      <c r="R33" s="322"/>
      <c r="S33" s="323"/>
      <c r="T33" s="5"/>
      <c r="U33" s="3"/>
      <c r="V33" s="3"/>
      <c r="W33" s="3"/>
    </row>
    <row r="34" spans="1:23" ht="18.75" customHeight="1" thickBot="1">
      <c r="A34" s="60">
        <f t="shared" si="5"/>
        <v>25</v>
      </c>
      <c r="B34" s="56">
        <f t="shared" si="7"/>
        <v>8</v>
      </c>
      <c r="C34" s="13" t="s">
        <v>20</v>
      </c>
      <c r="D34" s="14">
        <f t="shared" si="3"/>
        <v>42051</v>
      </c>
      <c r="E34" s="113" t="s">
        <v>82</v>
      </c>
      <c r="F34" s="98"/>
      <c r="G34" s="94"/>
      <c r="H34" s="14"/>
      <c r="I34" s="161" t="str">
        <f t="shared" si="4"/>
        <v/>
      </c>
      <c r="J34" s="73" t="str">
        <f t="shared" si="0"/>
        <v/>
      </c>
      <c r="K34" s="73" t="str">
        <f t="shared" si="1"/>
        <v/>
      </c>
      <c r="L34" s="52"/>
      <c r="M34" s="53"/>
      <c r="N34" s="82"/>
      <c r="O34" s="47"/>
      <c r="P34" s="324"/>
      <c r="Q34" s="325"/>
      <c r="R34" s="322"/>
      <c r="S34" s="323"/>
      <c r="T34" s="5"/>
      <c r="U34" s="3"/>
      <c r="V34" s="3"/>
      <c r="W34" s="3"/>
    </row>
    <row r="35" spans="1:23" ht="18.75" customHeight="1">
      <c r="A35" s="60">
        <f t="shared" si="5"/>
        <v>26</v>
      </c>
      <c r="B35" s="56">
        <f t="shared" si="7"/>
        <v>9</v>
      </c>
      <c r="C35" s="13" t="s">
        <v>21</v>
      </c>
      <c r="D35" s="14">
        <f t="shared" si="3"/>
        <v>42058</v>
      </c>
      <c r="E35" s="113" t="s">
        <v>82</v>
      </c>
      <c r="F35" s="98"/>
      <c r="G35" s="94"/>
      <c r="H35" s="14"/>
      <c r="I35" s="161" t="str">
        <f t="shared" ref="I35:I36" si="8">IF(AND(J35="oui",K35="oui"),"Sta+Lib",IF(J35="oui","Stade",IF(K35="oui","Lib","")))</f>
        <v/>
      </c>
      <c r="J35" s="73" t="str">
        <f t="shared" si="0"/>
        <v/>
      </c>
      <c r="K35" s="73" t="str">
        <f t="shared" si="1"/>
        <v/>
      </c>
      <c r="L35" s="381" t="s">
        <v>29</v>
      </c>
      <c r="M35" s="382"/>
      <c r="N35" s="382"/>
      <c r="O35" s="382"/>
      <c r="P35" s="458" t="s">
        <v>29</v>
      </c>
      <c r="Q35" s="459"/>
      <c r="R35" s="459"/>
      <c r="S35" s="460"/>
      <c r="T35" s="5"/>
      <c r="U35" s="3"/>
      <c r="V35" s="3"/>
      <c r="W35" s="3"/>
    </row>
    <row r="36" spans="1:23" ht="18.75" customHeight="1" thickBot="1">
      <c r="A36" s="60">
        <f t="shared" si="5"/>
        <v>27</v>
      </c>
      <c r="B36" s="56">
        <f t="shared" si="7"/>
        <v>10</v>
      </c>
      <c r="C36" s="13" t="s">
        <v>20</v>
      </c>
      <c r="D36" s="14">
        <f t="shared" si="3"/>
        <v>42065</v>
      </c>
      <c r="E36" s="113" t="s">
        <v>82</v>
      </c>
      <c r="F36" s="98"/>
      <c r="G36" s="94"/>
      <c r="H36" s="14"/>
      <c r="I36" s="161" t="str">
        <f t="shared" si="8"/>
        <v/>
      </c>
      <c r="J36" s="73" t="str">
        <f t="shared" si="0"/>
        <v/>
      </c>
      <c r="K36" s="73" t="str">
        <f t="shared" si="1"/>
        <v/>
      </c>
      <c r="L36" s="383"/>
      <c r="M36" s="384"/>
      <c r="N36" s="384"/>
      <c r="O36" s="384"/>
      <c r="P36" s="461"/>
      <c r="Q36" s="462"/>
      <c r="R36" s="462"/>
      <c r="S36" s="463"/>
      <c r="T36" s="5"/>
      <c r="U36" s="3"/>
      <c r="V36" s="3"/>
      <c r="W36" s="3"/>
    </row>
    <row r="37" spans="1:23" ht="18.75" customHeight="1">
      <c r="A37" s="60">
        <f t="shared" si="5"/>
        <v>28</v>
      </c>
      <c r="B37" s="56">
        <f t="shared" si="7"/>
        <v>11</v>
      </c>
      <c r="C37" s="13" t="s">
        <v>21</v>
      </c>
      <c r="D37" s="14">
        <f t="shared" si="3"/>
        <v>42072</v>
      </c>
      <c r="E37" s="113" t="s">
        <v>82</v>
      </c>
      <c r="F37" s="98"/>
      <c r="G37" s="94"/>
      <c r="H37" s="14"/>
      <c r="I37" s="161" t="str">
        <f t="shared" si="4"/>
        <v/>
      </c>
      <c r="J37" s="73" t="str">
        <f t="shared" si="0"/>
        <v/>
      </c>
      <c r="K37" s="73" t="str">
        <f t="shared" si="1"/>
        <v/>
      </c>
      <c r="L37" s="68"/>
      <c r="M37" s="69"/>
      <c r="N37" s="82"/>
      <c r="O37" s="47"/>
      <c r="P37" s="320"/>
      <c r="Q37" s="321"/>
      <c r="R37" s="322"/>
      <c r="S37" s="323"/>
      <c r="T37" s="5"/>
      <c r="U37" s="3"/>
      <c r="V37" s="3"/>
      <c r="W37" s="3"/>
    </row>
    <row r="38" spans="1:23" ht="18.75" customHeight="1">
      <c r="A38" s="60">
        <f t="shared" si="5"/>
        <v>29</v>
      </c>
      <c r="B38" s="56">
        <f t="shared" si="7"/>
        <v>12</v>
      </c>
      <c r="C38" s="13" t="s">
        <v>20</v>
      </c>
      <c r="D38" s="14">
        <f t="shared" si="3"/>
        <v>42079</v>
      </c>
      <c r="E38" s="113" t="s">
        <v>82</v>
      </c>
      <c r="F38" s="98"/>
      <c r="G38" s="94"/>
      <c r="H38" s="14"/>
      <c r="I38" s="161" t="str">
        <f t="shared" si="4"/>
        <v/>
      </c>
      <c r="J38" s="73" t="str">
        <f t="shared" si="0"/>
        <v/>
      </c>
      <c r="K38" s="73" t="str">
        <f t="shared" si="1"/>
        <v/>
      </c>
      <c r="L38" s="68"/>
      <c r="M38" s="69"/>
      <c r="N38" s="82"/>
      <c r="O38" s="47"/>
      <c r="P38" s="556" t="s">
        <v>276</v>
      </c>
      <c r="Q38" s="557"/>
      <c r="R38" s="557"/>
      <c r="S38" s="558"/>
      <c r="T38" s="5"/>
      <c r="U38" s="3"/>
      <c r="V38" s="3"/>
      <c r="W38" s="3"/>
    </row>
    <row r="39" spans="1:23" ht="18.75" customHeight="1">
      <c r="A39" s="60">
        <f t="shared" si="5"/>
        <v>30</v>
      </c>
      <c r="B39" s="56">
        <f t="shared" si="7"/>
        <v>13</v>
      </c>
      <c r="C39" s="13" t="s">
        <v>21</v>
      </c>
      <c r="D39" s="14">
        <f t="shared" si="3"/>
        <v>42086</v>
      </c>
      <c r="E39" s="113" t="s">
        <v>82</v>
      </c>
      <c r="F39" s="98"/>
      <c r="G39" s="94"/>
      <c r="H39" s="14"/>
      <c r="I39" s="161" t="str">
        <f t="shared" si="4"/>
        <v/>
      </c>
      <c r="J39" s="73" t="str">
        <f t="shared" si="0"/>
        <v/>
      </c>
      <c r="K39" s="73" t="str">
        <f t="shared" si="1"/>
        <v/>
      </c>
      <c r="L39" s="68"/>
      <c r="M39" s="69"/>
      <c r="N39" s="82"/>
      <c r="O39" s="47"/>
      <c r="P39" s="556" t="s">
        <v>276</v>
      </c>
      <c r="Q39" s="557"/>
      <c r="R39" s="557"/>
      <c r="S39" s="558"/>
      <c r="T39" s="5"/>
      <c r="U39" s="3"/>
      <c r="V39" s="3"/>
      <c r="W39" s="3"/>
    </row>
    <row r="40" spans="1:23" ht="18.75" customHeight="1">
      <c r="A40" s="60">
        <f t="shared" si="5"/>
        <v>31</v>
      </c>
      <c r="B40" s="56">
        <f t="shared" si="7"/>
        <v>14</v>
      </c>
      <c r="C40" s="13" t="s">
        <v>20</v>
      </c>
      <c r="D40" s="14">
        <f t="shared" si="3"/>
        <v>42093</v>
      </c>
      <c r="E40" s="113" t="s">
        <v>82</v>
      </c>
      <c r="F40" s="98"/>
      <c r="G40" s="94"/>
      <c r="H40" s="14"/>
      <c r="I40" s="161" t="str">
        <f t="shared" si="4"/>
        <v/>
      </c>
      <c r="J40" s="73" t="str">
        <f t="shared" si="0"/>
        <v/>
      </c>
      <c r="K40" s="73" t="str">
        <f t="shared" si="1"/>
        <v/>
      </c>
      <c r="L40" s="68"/>
      <c r="M40" s="69"/>
      <c r="N40" s="82"/>
      <c r="O40" s="47"/>
      <c r="P40" s="556" t="s">
        <v>276</v>
      </c>
      <c r="Q40" s="557"/>
      <c r="R40" s="557"/>
      <c r="S40" s="558"/>
      <c r="T40" s="5"/>
      <c r="U40" s="3"/>
      <c r="V40" s="3"/>
      <c r="W40" s="3"/>
    </row>
    <row r="41" spans="1:23" ht="18.75" customHeight="1">
      <c r="A41" s="60">
        <f t="shared" si="5"/>
        <v>32</v>
      </c>
      <c r="B41" s="56">
        <f t="shared" si="7"/>
        <v>15</v>
      </c>
      <c r="C41" s="13" t="s">
        <v>21</v>
      </c>
      <c r="D41" s="14">
        <f t="shared" si="3"/>
        <v>42100</v>
      </c>
      <c r="E41" s="113" t="s">
        <v>82</v>
      </c>
      <c r="F41" s="98"/>
      <c r="G41" s="94"/>
      <c r="H41" s="14"/>
      <c r="I41" s="161" t="str">
        <f t="shared" si="4"/>
        <v/>
      </c>
      <c r="J41" s="73" t="str">
        <f t="shared" si="0"/>
        <v/>
      </c>
      <c r="K41" s="73" t="str">
        <f t="shared" si="1"/>
        <v/>
      </c>
      <c r="L41" s="363" t="s">
        <v>22</v>
      </c>
      <c r="M41" s="364"/>
      <c r="N41" s="364"/>
      <c r="O41" s="365"/>
      <c r="P41" s="464" t="s">
        <v>22</v>
      </c>
      <c r="Q41" s="465"/>
      <c r="R41" s="465"/>
      <c r="S41" s="466"/>
      <c r="T41" s="5"/>
      <c r="U41" s="3"/>
      <c r="V41" s="3"/>
      <c r="W41" s="3"/>
    </row>
    <row r="42" spans="1:23" ht="18.75" customHeight="1">
      <c r="A42" s="60">
        <f t="shared" si="5"/>
        <v>33</v>
      </c>
      <c r="B42" s="56">
        <f t="shared" si="7"/>
        <v>16</v>
      </c>
      <c r="C42" s="13" t="s">
        <v>20</v>
      </c>
      <c r="D42" s="14">
        <f t="shared" si="3"/>
        <v>42107</v>
      </c>
      <c r="E42" s="113" t="s">
        <v>82</v>
      </c>
      <c r="F42" s="98"/>
      <c r="G42" s="94"/>
      <c r="H42" s="14"/>
      <c r="I42" s="161" t="str">
        <f t="shared" si="4"/>
        <v/>
      </c>
      <c r="J42" s="73" t="str">
        <f t="shared" si="0"/>
        <v/>
      </c>
      <c r="K42" s="73" t="str">
        <f t="shared" si="1"/>
        <v/>
      </c>
      <c r="L42" s="52"/>
      <c r="M42" s="53"/>
      <c r="N42" s="82"/>
      <c r="O42" s="47"/>
      <c r="P42" s="324"/>
      <c r="Q42" s="325"/>
      <c r="R42" s="322"/>
      <c r="S42" s="323"/>
      <c r="T42" s="5"/>
      <c r="U42" s="3"/>
      <c r="V42" s="3"/>
      <c r="W42" s="3"/>
    </row>
    <row r="43" spans="1:23" ht="18.75" customHeight="1" thickBot="1">
      <c r="A43" s="60">
        <f t="shared" si="5"/>
        <v>34</v>
      </c>
      <c r="B43" s="56">
        <f t="shared" si="7"/>
        <v>17</v>
      </c>
      <c r="C43" s="13" t="s">
        <v>21</v>
      </c>
      <c r="D43" s="14">
        <f t="shared" si="3"/>
        <v>42114</v>
      </c>
      <c r="E43" s="113" t="s">
        <v>82</v>
      </c>
      <c r="F43" s="98"/>
      <c r="G43" s="94"/>
      <c r="H43" s="14"/>
      <c r="I43" s="161" t="str">
        <f t="shared" ref="I43:I44" si="9">IF(AND(J43="oui",K43="oui"),"Sta+Lib",IF(J43="oui","Stade",IF(K43="oui","Lib","")))</f>
        <v/>
      </c>
      <c r="J43" s="73" t="str">
        <f t="shared" si="0"/>
        <v/>
      </c>
      <c r="K43" s="73" t="str">
        <f t="shared" si="1"/>
        <v/>
      </c>
      <c r="L43" s="52"/>
      <c r="M43" s="53"/>
      <c r="N43" s="82"/>
      <c r="O43" s="47"/>
      <c r="P43" s="324"/>
      <c r="Q43" s="325"/>
      <c r="R43" s="322"/>
      <c r="S43" s="323"/>
      <c r="T43" s="5"/>
      <c r="U43" s="3"/>
      <c r="V43" s="3"/>
      <c r="W43" s="3"/>
    </row>
    <row r="44" spans="1:23" ht="18.75" customHeight="1">
      <c r="A44" s="60">
        <f t="shared" si="5"/>
        <v>35</v>
      </c>
      <c r="B44" s="56">
        <f t="shared" si="7"/>
        <v>18</v>
      </c>
      <c r="C44" s="13" t="s">
        <v>20</v>
      </c>
      <c r="D44" s="14">
        <f t="shared" si="3"/>
        <v>42121</v>
      </c>
      <c r="E44" s="113" t="s">
        <v>82</v>
      </c>
      <c r="F44" s="98"/>
      <c r="G44" s="94"/>
      <c r="H44" s="14"/>
      <c r="I44" s="161" t="str">
        <f t="shared" si="9"/>
        <v/>
      </c>
      <c r="J44" s="73" t="str">
        <f t="shared" si="0"/>
        <v/>
      </c>
      <c r="K44" s="73" t="str">
        <f t="shared" si="1"/>
        <v/>
      </c>
      <c r="L44" s="381" t="s">
        <v>29</v>
      </c>
      <c r="M44" s="382"/>
      <c r="N44" s="382"/>
      <c r="O44" s="382"/>
      <c r="P44" s="458" t="s">
        <v>29</v>
      </c>
      <c r="Q44" s="459"/>
      <c r="R44" s="459"/>
      <c r="S44" s="460"/>
      <c r="T44" s="5"/>
      <c r="U44" s="3"/>
      <c r="V44" s="3"/>
      <c r="W44" s="3"/>
    </row>
    <row r="45" spans="1:23" ht="18.75" customHeight="1" thickBot="1">
      <c r="A45" s="60">
        <f t="shared" si="5"/>
        <v>36</v>
      </c>
      <c r="B45" s="56">
        <f t="shared" si="7"/>
        <v>19</v>
      </c>
      <c r="C45" s="13" t="s">
        <v>21</v>
      </c>
      <c r="D45" s="14">
        <f t="shared" si="3"/>
        <v>42128</v>
      </c>
      <c r="E45" s="113" t="s">
        <v>82</v>
      </c>
      <c r="F45" s="98"/>
      <c r="G45" s="94"/>
      <c r="H45" s="14"/>
      <c r="I45" s="161" t="str">
        <f t="shared" si="4"/>
        <v/>
      </c>
      <c r="J45" s="73" t="str">
        <f t="shared" si="0"/>
        <v/>
      </c>
      <c r="K45" s="73" t="str">
        <f t="shared" si="1"/>
        <v/>
      </c>
      <c r="L45" s="383"/>
      <c r="M45" s="384"/>
      <c r="N45" s="384"/>
      <c r="O45" s="384"/>
      <c r="P45" s="461"/>
      <c r="Q45" s="462"/>
      <c r="R45" s="462"/>
      <c r="S45" s="463"/>
      <c r="T45" s="5"/>
      <c r="U45" s="3"/>
      <c r="V45" s="3"/>
      <c r="W45" s="3"/>
    </row>
    <row r="46" spans="1:23" ht="18.75" customHeight="1">
      <c r="A46" s="60">
        <f t="shared" si="5"/>
        <v>37</v>
      </c>
      <c r="B46" s="56">
        <f t="shared" si="7"/>
        <v>20</v>
      </c>
      <c r="C46" s="13" t="s">
        <v>20</v>
      </c>
      <c r="D46" s="14">
        <f t="shared" si="3"/>
        <v>42135</v>
      </c>
      <c r="E46" s="113" t="s">
        <v>82</v>
      </c>
      <c r="F46" s="98"/>
      <c r="G46" s="94"/>
      <c r="H46" s="14"/>
      <c r="I46" s="161" t="str">
        <f t="shared" si="4"/>
        <v/>
      </c>
      <c r="J46" s="73" t="str">
        <f t="shared" si="0"/>
        <v/>
      </c>
      <c r="K46" s="73" t="str">
        <f t="shared" si="1"/>
        <v/>
      </c>
      <c r="L46" s="68"/>
      <c r="M46" s="69"/>
      <c r="N46" s="82"/>
      <c r="O46" s="47"/>
      <c r="P46" s="320"/>
      <c r="Q46" s="321"/>
      <c r="R46" s="322"/>
      <c r="S46" s="323"/>
      <c r="T46" s="5"/>
      <c r="U46" s="3"/>
      <c r="V46" s="3"/>
      <c r="W46" s="3"/>
    </row>
    <row r="47" spans="1:23" ht="18.75" customHeight="1">
      <c r="A47" s="60">
        <f t="shared" si="5"/>
        <v>38</v>
      </c>
      <c r="B47" s="56">
        <f t="shared" si="7"/>
        <v>21</v>
      </c>
      <c r="C47" s="13" t="s">
        <v>21</v>
      </c>
      <c r="D47" s="14">
        <f t="shared" si="3"/>
        <v>42142</v>
      </c>
      <c r="E47" s="113" t="s">
        <v>82</v>
      </c>
      <c r="F47" s="98"/>
      <c r="G47" s="94"/>
      <c r="H47" s="14"/>
      <c r="I47" s="161" t="str">
        <f t="shared" si="4"/>
        <v/>
      </c>
      <c r="J47" s="73" t="str">
        <f t="shared" si="0"/>
        <v/>
      </c>
      <c r="K47" s="73" t="str">
        <f t="shared" si="1"/>
        <v/>
      </c>
      <c r="L47" s="68"/>
      <c r="M47" s="69"/>
      <c r="N47" s="82"/>
      <c r="O47" s="47"/>
      <c r="P47" s="320"/>
      <c r="Q47" s="321"/>
      <c r="R47" s="322"/>
      <c r="S47" s="323"/>
      <c r="T47" s="5"/>
      <c r="U47" s="3"/>
      <c r="V47" s="3"/>
      <c r="W47" s="3"/>
    </row>
    <row r="48" spans="1:23" ht="18.75" customHeight="1">
      <c r="A48" s="60">
        <f t="shared" si="5"/>
        <v>39</v>
      </c>
      <c r="B48" s="56">
        <f t="shared" si="7"/>
        <v>22</v>
      </c>
      <c r="C48" s="13" t="s">
        <v>20</v>
      </c>
      <c r="D48" s="14">
        <f t="shared" si="3"/>
        <v>42149</v>
      </c>
      <c r="E48" s="113" t="s">
        <v>82</v>
      </c>
      <c r="F48" s="98"/>
      <c r="G48" s="94"/>
      <c r="H48" s="14"/>
      <c r="I48" s="161" t="str">
        <f t="shared" si="4"/>
        <v/>
      </c>
      <c r="J48" s="73" t="str">
        <f t="shared" si="0"/>
        <v/>
      </c>
      <c r="K48" s="73" t="str">
        <f t="shared" si="1"/>
        <v/>
      </c>
      <c r="L48" s="363" t="s">
        <v>22</v>
      </c>
      <c r="M48" s="364"/>
      <c r="N48" s="364"/>
      <c r="O48" s="365"/>
      <c r="P48" s="464" t="s">
        <v>22</v>
      </c>
      <c r="Q48" s="465"/>
      <c r="R48" s="465"/>
      <c r="S48" s="466"/>
      <c r="T48" s="5"/>
      <c r="U48" s="3"/>
      <c r="V48" s="3"/>
      <c r="W48" s="3"/>
    </row>
    <row r="49" spans="1:23" ht="18.75" customHeight="1">
      <c r="A49" s="60">
        <f t="shared" si="5"/>
        <v>40</v>
      </c>
      <c r="B49" s="56">
        <f t="shared" si="7"/>
        <v>23</v>
      </c>
      <c r="C49" s="13" t="s">
        <v>21</v>
      </c>
      <c r="D49" s="14">
        <f t="shared" si="3"/>
        <v>42156</v>
      </c>
      <c r="E49" s="113" t="s">
        <v>82</v>
      </c>
      <c r="F49" s="98"/>
      <c r="G49" s="94"/>
      <c r="H49" s="14"/>
      <c r="I49" s="161" t="str">
        <f t="shared" si="4"/>
        <v/>
      </c>
      <c r="J49" s="73" t="str">
        <f t="shared" si="0"/>
        <v/>
      </c>
      <c r="K49" s="73" t="str">
        <f t="shared" si="1"/>
        <v/>
      </c>
      <c r="L49" s="556" t="s">
        <v>276</v>
      </c>
      <c r="M49" s="557"/>
      <c r="N49" s="557"/>
      <c r="O49" s="558"/>
      <c r="P49" s="320"/>
      <c r="Q49" s="321"/>
      <c r="R49" s="322"/>
      <c r="S49" s="323"/>
      <c r="T49" s="5"/>
      <c r="U49" s="3"/>
      <c r="V49" s="3"/>
      <c r="W49" s="3"/>
    </row>
    <row r="50" spans="1:23" ht="18.75" customHeight="1">
      <c r="A50" s="60">
        <f t="shared" si="5"/>
        <v>41</v>
      </c>
      <c r="B50" s="56">
        <f t="shared" si="7"/>
        <v>24</v>
      </c>
      <c r="C50" s="13" t="s">
        <v>20</v>
      </c>
      <c r="D50" s="14">
        <f t="shared" si="3"/>
        <v>42163</v>
      </c>
      <c r="E50" s="113" t="s">
        <v>82</v>
      </c>
      <c r="F50" s="98"/>
      <c r="G50" s="94"/>
      <c r="H50" s="14"/>
      <c r="I50" s="161" t="str">
        <f t="shared" si="4"/>
        <v/>
      </c>
      <c r="J50" s="73" t="str">
        <f t="shared" si="0"/>
        <v/>
      </c>
      <c r="K50" s="73" t="str">
        <f t="shared" si="1"/>
        <v/>
      </c>
      <c r="L50" s="556" t="s">
        <v>276</v>
      </c>
      <c r="M50" s="557"/>
      <c r="N50" s="557"/>
      <c r="O50" s="558"/>
      <c r="P50" s="320"/>
      <c r="Q50" s="321"/>
      <c r="R50" s="322"/>
      <c r="S50" s="323"/>
      <c r="T50" s="5"/>
      <c r="U50" s="3"/>
      <c r="V50" s="3"/>
      <c r="W50" s="3"/>
    </row>
    <row r="51" spans="1:23" ht="18.75" customHeight="1">
      <c r="A51" s="60">
        <f t="shared" si="5"/>
        <v>42</v>
      </c>
      <c r="B51" s="56">
        <f t="shared" si="7"/>
        <v>25</v>
      </c>
      <c r="C51" s="13" t="s">
        <v>21</v>
      </c>
      <c r="D51" s="14">
        <f t="shared" si="3"/>
        <v>42170</v>
      </c>
      <c r="E51" s="113" t="s">
        <v>82</v>
      </c>
      <c r="F51" s="98"/>
      <c r="G51" s="94"/>
      <c r="H51" s="14"/>
      <c r="I51" s="161" t="str">
        <f t="shared" si="4"/>
        <v/>
      </c>
      <c r="J51" s="73" t="str">
        <f t="shared" si="0"/>
        <v/>
      </c>
      <c r="K51" s="73" t="str">
        <f t="shared" si="1"/>
        <v/>
      </c>
      <c r="L51" s="556" t="s">
        <v>276</v>
      </c>
      <c r="M51" s="557"/>
      <c r="N51" s="557"/>
      <c r="O51" s="558"/>
      <c r="P51" s="320"/>
      <c r="Q51" s="321"/>
      <c r="R51" s="322"/>
      <c r="S51" s="323"/>
      <c r="T51" s="5"/>
      <c r="U51" s="3"/>
      <c r="V51" s="3"/>
      <c r="W51" s="3"/>
    </row>
    <row r="52" spans="1:23" ht="18.75" customHeight="1">
      <c r="A52" s="60">
        <f t="shared" si="5"/>
        <v>43</v>
      </c>
      <c r="B52" s="56">
        <f t="shared" si="7"/>
        <v>26</v>
      </c>
      <c r="C52" s="13" t="s">
        <v>20</v>
      </c>
      <c r="D52" s="14">
        <f t="shared" si="3"/>
        <v>42177</v>
      </c>
      <c r="E52" s="113" t="s">
        <v>82</v>
      </c>
      <c r="F52" s="98"/>
      <c r="G52" s="94"/>
      <c r="H52" s="14"/>
      <c r="I52" s="161" t="str">
        <f t="shared" si="4"/>
        <v/>
      </c>
      <c r="J52" s="73" t="str">
        <f t="shared" si="0"/>
        <v/>
      </c>
      <c r="K52" s="73" t="str">
        <f t="shared" si="1"/>
        <v/>
      </c>
      <c r="L52" s="556" t="s">
        <v>276</v>
      </c>
      <c r="M52" s="557"/>
      <c r="N52" s="557"/>
      <c r="O52" s="558"/>
      <c r="P52" s="324"/>
      <c r="Q52" s="325"/>
      <c r="R52" s="322"/>
      <c r="S52" s="323"/>
      <c r="T52" s="5"/>
      <c r="U52" s="3"/>
      <c r="V52" s="3"/>
      <c r="W52" s="3"/>
    </row>
    <row r="53" spans="1:23" ht="18.75" customHeight="1" thickBot="1">
      <c r="A53" s="60">
        <f t="shared" si="5"/>
        <v>44</v>
      </c>
      <c r="B53" s="57">
        <f t="shared" si="7"/>
        <v>27</v>
      </c>
      <c r="C53" s="16" t="s">
        <v>21</v>
      </c>
      <c r="D53" s="17">
        <f t="shared" si="3"/>
        <v>42184</v>
      </c>
      <c r="E53" s="114" t="s">
        <v>82</v>
      </c>
      <c r="F53" s="99"/>
      <c r="G53" s="100"/>
      <c r="H53" s="17"/>
      <c r="I53" s="162" t="str">
        <f t="shared" si="4"/>
        <v/>
      </c>
      <c r="J53" s="74" t="str">
        <f t="shared" si="0"/>
        <v/>
      </c>
      <c r="K53" s="74" t="str">
        <f t="shared" si="1"/>
        <v/>
      </c>
      <c r="L53" s="68"/>
      <c r="M53" s="69"/>
      <c r="N53" s="82"/>
      <c r="O53" s="47"/>
      <c r="P53" s="328"/>
      <c r="Q53" s="329"/>
      <c r="R53" s="330"/>
      <c r="S53" s="331"/>
      <c r="T53" s="5"/>
      <c r="U53" s="3"/>
      <c r="V53" s="3"/>
      <c r="W53" s="3"/>
    </row>
    <row r="54" spans="1:23" ht="33" customHeight="1" thickBot="1">
      <c r="A54" s="65"/>
      <c r="B54" s="66"/>
      <c r="C54" s="66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5"/>
      <c r="U54" s="3"/>
      <c r="V54" s="3"/>
      <c r="W54" s="3"/>
    </row>
    <row r="55" spans="1:23" ht="18.75" customHeight="1" thickBot="1">
      <c r="B55" s="409" t="s">
        <v>26</v>
      </c>
      <c r="C55" s="410"/>
      <c r="D55" s="410"/>
      <c r="E55" s="410"/>
      <c r="F55" s="410"/>
      <c r="G55" s="410"/>
      <c r="H55" s="411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</row>
    <row r="56" spans="1:23" ht="18.75" customHeight="1" thickBot="1">
      <c r="D56" s="3"/>
      <c r="E56" s="3"/>
      <c r="F56" s="440" t="s">
        <v>81</v>
      </c>
      <c r="G56" s="441"/>
      <c r="H56" s="442"/>
      <c r="I56" s="131" t="s">
        <v>132</v>
      </c>
      <c r="J56" s="3"/>
      <c r="K56" s="3"/>
      <c r="L56" s="342" t="s">
        <v>4</v>
      </c>
      <c r="M56" s="343"/>
      <c r="N56" s="343"/>
      <c r="O56" s="344"/>
      <c r="P56" s="392" t="s">
        <v>5</v>
      </c>
      <c r="Q56" s="393"/>
      <c r="R56" s="393"/>
      <c r="S56" s="394"/>
      <c r="T56" s="437" t="s">
        <v>6</v>
      </c>
      <c r="U56" s="438"/>
      <c r="V56" s="438"/>
      <c r="W56" s="439"/>
    </row>
    <row r="57" spans="1:23" ht="18.7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  <c r="L57" s="351" t="s">
        <v>99</v>
      </c>
      <c r="M57" s="352"/>
      <c r="N57" s="352"/>
      <c r="O57" s="353"/>
      <c r="P57" s="434" t="s">
        <v>100</v>
      </c>
      <c r="Q57" s="435"/>
      <c r="R57" s="435"/>
      <c r="S57" s="436"/>
      <c r="T57" s="415" t="s">
        <v>76</v>
      </c>
      <c r="U57" s="416"/>
      <c r="V57" s="416"/>
      <c r="W57" s="417"/>
    </row>
    <row r="58" spans="1:23" ht="18.7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425" t="s">
        <v>96</v>
      </c>
      <c r="M58" s="426"/>
      <c r="N58" s="426"/>
      <c r="O58" s="427"/>
      <c r="P58" s="428" t="s">
        <v>95</v>
      </c>
      <c r="Q58" s="429"/>
      <c r="R58" s="429"/>
      <c r="S58" s="430"/>
      <c r="T58" s="431" t="s">
        <v>95</v>
      </c>
      <c r="U58" s="432"/>
      <c r="V58" s="432"/>
      <c r="W58" s="433"/>
    </row>
    <row r="59" spans="1:23" ht="18.75" customHeight="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  <c r="L59" s="357">
        <v>29</v>
      </c>
      <c r="M59" s="358"/>
      <c r="N59" s="358"/>
      <c r="O59" s="359"/>
      <c r="P59" s="395">
        <v>35</v>
      </c>
      <c r="Q59" s="396"/>
      <c r="R59" s="396"/>
      <c r="S59" s="397"/>
      <c r="T59" s="418">
        <v>30</v>
      </c>
      <c r="U59" s="419"/>
      <c r="V59" s="419"/>
      <c r="W59" s="420"/>
    </row>
    <row r="60" spans="1:23" ht="18.75" customHeight="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  <c r="L60" s="357" t="s">
        <v>108</v>
      </c>
      <c r="M60" s="358"/>
      <c r="N60" s="358"/>
      <c r="O60" s="359"/>
      <c r="P60" s="395">
        <v>4</v>
      </c>
      <c r="Q60" s="396"/>
      <c r="R60" s="396"/>
      <c r="S60" s="397"/>
      <c r="T60" s="418">
        <v>4</v>
      </c>
      <c r="U60" s="419"/>
      <c r="V60" s="419"/>
      <c r="W60" s="420"/>
    </row>
    <row r="61" spans="1:23" ht="18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  <c r="L61" s="354"/>
      <c r="M61" s="355"/>
      <c r="N61" s="355"/>
      <c r="O61" s="356"/>
      <c r="P61" s="398"/>
      <c r="Q61" s="399"/>
      <c r="R61" s="400"/>
      <c r="S61" s="401"/>
      <c r="T61" s="418"/>
      <c r="U61" s="419"/>
      <c r="V61" s="419"/>
      <c r="W61" s="420"/>
    </row>
    <row r="62" spans="1:23" ht="18.75" customHeight="1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  <c r="L62" s="406"/>
      <c r="M62" s="407"/>
      <c r="N62" s="407"/>
      <c r="O62" s="408"/>
      <c r="P62" s="402"/>
      <c r="Q62" s="403"/>
      <c r="R62" s="404"/>
      <c r="S62" s="405"/>
      <c r="T62" s="421"/>
      <c r="U62" s="422"/>
      <c r="V62" s="423"/>
      <c r="W62" s="424"/>
    </row>
    <row r="63" spans="1:23" ht="18.75" customHeight="1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16" t="s">
        <v>78</v>
      </c>
      <c r="L63" s="300" t="s">
        <v>36</v>
      </c>
      <c r="M63" s="18" t="s">
        <v>43</v>
      </c>
      <c r="N63" s="18" t="s">
        <v>37</v>
      </c>
      <c r="O63" s="19" t="s">
        <v>38</v>
      </c>
      <c r="P63" s="37" t="s">
        <v>36</v>
      </c>
      <c r="Q63" s="38" t="s">
        <v>43</v>
      </c>
      <c r="R63" s="38" t="s">
        <v>37</v>
      </c>
      <c r="S63" s="39" t="s">
        <v>38</v>
      </c>
      <c r="T63" s="301" t="s">
        <v>36</v>
      </c>
      <c r="U63" s="302" t="s">
        <v>43</v>
      </c>
      <c r="V63" s="302" t="s">
        <v>37</v>
      </c>
      <c r="W63" s="303" t="s">
        <v>38</v>
      </c>
    </row>
    <row r="64" spans="1:23" ht="18.75" customHeight="1">
      <c r="A64" s="30">
        <v>1</v>
      </c>
      <c r="B64" s="58">
        <v>36</v>
      </c>
      <c r="C64" s="59" t="s">
        <v>20</v>
      </c>
      <c r="D64" s="70">
        <v>41883</v>
      </c>
      <c r="E64" s="110" t="s">
        <v>83</v>
      </c>
      <c r="F64" s="101"/>
      <c r="G64" s="102"/>
      <c r="H64" s="103"/>
      <c r="I64" s="75" t="str">
        <f>IF(AND(J64="oui",K64="oui"),"Sta+Lib",IF(J64="oui","Stade",IF(K64="oui","Lib","")))</f>
        <v/>
      </c>
      <c r="J64" s="32" t="str">
        <f t="shared" ref="J64:J107" si="10">IF(OR(LEFT($O64,3)="sta",LEFT($S64,3)="sta",LEFT($W64,3)="sta",LEFT($AA64,3)="sta",LEFT($AE64,3)="sta",LEFT($AI64,3)="sta",LEFT($AM64,3)="sta",LEFT($AQ64,3)="sta"),"oui","")</f>
        <v/>
      </c>
      <c r="K64" s="72" t="str">
        <f t="shared" ref="K64:K107" si="11">IF(OR(LEFT($O64,3)="Lib",LEFT($S64,3)="Lib",LEFT($W64,3)="Lib",LEFT($AA64,3)="Lib",LEFT($AE64,3)="Lib",LEFT($AI64,3)="Lib",LEFT($AM64,3)="Lib",LEFT($AQ64,3)="Lib"),"oui","")</f>
        <v/>
      </c>
      <c r="L64" s="567" t="s">
        <v>222</v>
      </c>
      <c r="M64" s="568"/>
      <c r="N64" s="568"/>
      <c r="O64" s="569"/>
      <c r="P64" s="570" t="s">
        <v>222</v>
      </c>
      <c r="Q64" s="571"/>
      <c r="R64" s="571"/>
      <c r="S64" s="572"/>
      <c r="T64" s="573" t="s">
        <v>222</v>
      </c>
      <c r="U64" s="574"/>
      <c r="V64" s="574"/>
      <c r="W64" s="575"/>
    </row>
    <row r="65" spans="1:23" ht="18.75" customHeight="1">
      <c r="A65" s="60">
        <f>1+A64</f>
        <v>2</v>
      </c>
      <c r="B65" s="56">
        <f t="shared" ref="B65:B80" si="12">1+B64</f>
        <v>37</v>
      </c>
      <c r="C65" s="13" t="s">
        <v>21</v>
      </c>
      <c r="D65" s="14">
        <f t="shared" ref="D65:D107" si="13">7+D64</f>
        <v>41890</v>
      </c>
      <c r="E65" s="111" t="s">
        <v>83</v>
      </c>
      <c r="F65" s="98"/>
      <c r="G65" s="94"/>
      <c r="H65" s="61"/>
      <c r="I65" s="40" t="str">
        <f t="shared" ref="I65:I107" si="14">IF(AND(J65="oui",K65="oui"),"Sta+Lib",IF(J65="oui","Stade",IF(K65="oui","Lib","")))</f>
        <v/>
      </c>
      <c r="J65" s="41" t="str">
        <f t="shared" si="10"/>
        <v/>
      </c>
      <c r="K65" s="73" t="str">
        <f t="shared" si="11"/>
        <v/>
      </c>
      <c r="L65" s="68">
        <v>1</v>
      </c>
      <c r="M65" s="69"/>
      <c r="N65" s="82"/>
      <c r="O65" s="47"/>
      <c r="P65" s="580" t="s">
        <v>247</v>
      </c>
      <c r="Q65" s="581" t="s">
        <v>247</v>
      </c>
      <c r="R65" s="582" t="s">
        <v>247</v>
      </c>
      <c r="S65" s="583" t="s">
        <v>247</v>
      </c>
      <c r="T65" s="304"/>
      <c r="U65" s="305"/>
      <c r="V65" s="306"/>
      <c r="W65" s="307"/>
    </row>
    <row r="66" spans="1:23" ht="18.75" customHeight="1">
      <c r="A66" s="60">
        <f t="shared" ref="A66:A107" si="15">1+A65</f>
        <v>3</v>
      </c>
      <c r="B66" s="56">
        <f t="shared" si="12"/>
        <v>38</v>
      </c>
      <c r="C66" s="13" t="s">
        <v>20</v>
      </c>
      <c r="D66" s="14">
        <f t="shared" si="13"/>
        <v>41897</v>
      </c>
      <c r="E66" s="111" t="s">
        <v>83</v>
      </c>
      <c r="F66" s="98"/>
      <c r="G66" s="94"/>
      <c r="H66" s="61"/>
      <c r="I66" s="40" t="str">
        <f t="shared" si="14"/>
        <v/>
      </c>
      <c r="J66" s="41" t="str">
        <f t="shared" si="10"/>
        <v/>
      </c>
      <c r="K66" s="73" t="str">
        <f t="shared" si="11"/>
        <v/>
      </c>
      <c r="L66" s="577" t="s">
        <v>278</v>
      </c>
      <c r="M66" s="578"/>
      <c r="N66" s="578"/>
      <c r="O66" s="579"/>
      <c r="P66" s="577" t="s">
        <v>278</v>
      </c>
      <c r="Q66" s="578"/>
      <c r="R66" s="578"/>
      <c r="S66" s="579"/>
      <c r="T66" s="577" t="s">
        <v>278</v>
      </c>
      <c r="U66" s="578"/>
      <c r="V66" s="578"/>
      <c r="W66" s="579"/>
    </row>
    <row r="67" spans="1:23" ht="18.75" customHeight="1">
      <c r="A67" s="60">
        <f t="shared" si="15"/>
        <v>4</v>
      </c>
      <c r="B67" s="56">
        <f t="shared" si="12"/>
        <v>39</v>
      </c>
      <c r="C67" s="13" t="s">
        <v>21</v>
      </c>
      <c r="D67" s="14">
        <f t="shared" si="13"/>
        <v>41904</v>
      </c>
      <c r="E67" s="111" t="s">
        <v>83</v>
      </c>
      <c r="F67" s="98"/>
      <c r="G67" s="94"/>
      <c r="H67" s="61"/>
      <c r="I67" s="40" t="str">
        <f t="shared" si="14"/>
        <v/>
      </c>
      <c r="J67" s="41" t="str">
        <f t="shared" si="10"/>
        <v/>
      </c>
      <c r="K67" s="73" t="str">
        <f t="shared" si="11"/>
        <v/>
      </c>
      <c r="L67" s="68">
        <v>3</v>
      </c>
      <c r="M67" s="69"/>
      <c r="N67" s="82"/>
      <c r="O67" s="47"/>
      <c r="P67" s="580" t="s">
        <v>247</v>
      </c>
      <c r="Q67" s="581" t="s">
        <v>247</v>
      </c>
      <c r="R67" s="582" t="s">
        <v>247</v>
      </c>
      <c r="S67" s="583" t="s">
        <v>247</v>
      </c>
      <c r="T67" s="304"/>
      <c r="U67" s="305"/>
      <c r="V67" s="306"/>
      <c r="W67" s="307"/>
    </row>
    <row r="68" spans="1:23" ht="18.75" customHeight="1">
      <c r="A68" s="60">
        <f t="shared" si="15"/>
        <v>5</v>
      </c>
      <c r="B68" s="56">
        <f t="shared" si="12"/>
        <v>40</v>
      </c>
      <c r="C68" s="13" t="s">
        <v>20</v>
      </c>
      <c r="D68" s="14">
        <f t="shared" si="13"/>
        <v>41911</v>
      </c>
      <c r="E68" s="111" t="s">
        <v>83</v>
      </c>
      <c r="F68" s="98"/>
      <c r="G68" s="94"/>
      <c r="H68" s="61"/>
      <c r="I68" s="40" t="str">
        <f t="shared" si="14"/>
        <v/>
      </c>
      <c r="J68" s="41" t="str">
        <f t="shared" si="10"/>
        <v/>
      </c>
      <c r="K68" s="73" t="str">
        <f t="shared" si="11"/>
        <v/>
      </c>
      <c r="L68" s="68">
        <v>4</v>
      </c>
      <c r="M68" s="69"/>
      <c r="N68" s="82"/>
      <c r="O68" s="47"/>
      <c r="P68" s="556" t="s">
        <v>276</v>
      </c>
      <c r="Q68" s="557"/>
      <c r="R68" s="557"/>
      <c r="S68" s="558"/>
      <c r="T68" s="304"/>
      <c r="U68" s="305"/>
      <c r="V68" s="306"/>
      <c r="W68" s="307"/>
    </row>
    <row r="69" spans="1:23" ht="18.75" customHeight="1">
      <c r="A69" s="60">
        <f t="shared" si="15"/>
        <v>6</v>
      </c>
      <c r="B69" s="56">
        <f t="shared" si="12"/>
        <v>41</v>
      </c>
      <c r="C69" s="13" t="s">
        <v>21</v>
      </c>
      <c r="D69" s="14">
        <f t="shared" si="13"/>
        <v>41918</v>
      </c>
      <c r="E69" s="111" t="s">
        <v>83</v>
      </c>
      <c r="F69" s="98"/>
      <c r="G69" s="94"/>
      <c r="H69" s="61"/>
      <c r="I69" s="40" t="str">
        <f t="shared" ref="I69:I100" si="16">IF(AND(J69="oui",K69="oui"),"Sta+Lib",IF(J69="oui","Stade",IF(K69="oui","Lib","")))</f>
        <v/>
      </c>
      <c r="J69" s="41" t="str">
        <f t="shared" si="10"/>
        <v/>
      </c>
      <c r="K69" s="73" t="str">
        <f t="shared" si="11"/>
        <v/>
      </c>
      <c r="L69" s="68">
        <v>5</v>
      </c>
      <c r="M69" s="69"/>
      <c r="N69" s="82"/>
      <c r="O69" s="47"/>
      <c r="P69" s="580" t="s">
        <v>247</v>
      </c>
      <c r="Q69" s="581" t="s">
        <v>247</v>
      </c>
      <c r="R69" s="582" t="s">
        <v>247</v>
      </c>
      <c r="S69" s="583" t="s">
        <v>247</v>
      </c>
      <c r="T69" s="304"/>
      <c r="U69" s="305"/>
      <c r="V69" s="306"/>
      <c r="W69" s="307"/>
    </row>
    <row r="70" spans="1:23" ht="18.75" customHeight="1" thickBot="1">
      <c r="A70" s="60">
        <f t="shared" si="15"/>
        <v>7</v>
      </c>
      <c r="B70" s="56">
        <f t="shared" si="12"/>
        <v>42</v>
      </c>
      <c r="C70" s="13" t="s">
        <v>20</v>
      </c>
      <c r="D70" s="14">
        <f t="shared" si="13"/>
        <v>41925</v>
      </c>
      <c r="E70" s="111" t="s">
        <v>83</v>
      </c>
      <c r="F70" s="98"/>
      <c r="G70" s="94"/>
      <c r="H70" s="61"/>
      <c r="I70" s="40" t="str">
        <f t="shared" si="16"/>
        <v/>
      </c>
      <c r="J70" s="41" t="str">
        <f t="shared" si="10"/>
        <v/>
      </c>
      <c r="K70" s="73" t="str">
        <f t="shared" si="11"/>
        <v/>
      </c>
      <c r="L70" s="52">
        <v>6</v>
      </c>
      <c r="M70" s="53"/>
      <c r="N70" s="82"/>
      <c r="O70" s="47"/>
      <c r="P70" s="556" t="s">
        <v>276</v>
      </c>
      <c r="Q70" s="557"/>
      <c r="R70" s="557"/>
      <c r="S70" s="558"/>
      <c r="T70" s="308"/>
      <c r="U70" s="309"/>
      <c r="V70" s="306"/>
      <c r="W70" s="307"/>
    </row>
    <row r="71" spans="1:23" ht="18.75" customHeight="1">
      <c r="A71" s="60">
        <f t="shared" si="15"/>
        <v>8</v>
      </c>
      <c r="B71" s="56">
        <f t="shared" si="12"/>
        <v>43</v>
      </c>
      <c r="C71" s="13" t="s">
        <v>21</v>
      </c>
      <c r="D71" s="14">
        <f t="shared" si="13"/>
        <v>41932</v>
      </c>
      <c r="E71" s="111" t="s">
        <v>83</v>
      </c>
      <c r="F71" s="98"/>
      <c r="G71" s="94"/>
      <c r="H71" s="61"/>
      <c r="I71" s="40" t="str">
        <f t="shared" si="16"/>
        <v/>
      </c>
      <c r="J71" s="41" t="str">
        <f t="shared" si="10"/>
        <v/>
      </c>
      <c r="K71" s="73" t="str">
        <f t="shared" si="11"/>
        <v/>
      </c>
      <c r="L71" s="381" t="s">
        <v>29</v>
      </c>
      <c r="M71" s="382"/>
      <c r="N71" s="382"/>
      <c r="O71" s="382"/>
      <c r="P71" s="385" t="s">
        <v>29</v>
      </c>
      <c r="Q71" s="386"/>
      <c r="R71" s="386"/>
      <c r="S71" s="386"/>
      <c r="T71" s="372" t="s">
        <v>29</v>
      </c>
      <c r="U71" s="373"/>
      <c r="V71" s="373"/>
      <c r="W71" s="374"/>
    </row>
    <row r="72" spans="1:23" ht="18.75" customHeight="1" thickBot="1">
      <c r="A72" s="60">
        <f t="shared" si="15"/>
        <v>9</v>
      </c>
      <c r="B72" s="56">
        <f t="shared" si="12"/>
        <v>44</v>
      </c>
      <c r="C72" s="13" t="s">
        <v>20</v>
      </c>
      <c r="D72" s="14">
        <f t="shared" si="13"/>
        <v>41939</v>
      </c>
      <c r="E72" s="111" t="s">
        <v>83</v>
      </c>
      <c r="F72" s="98"/>
      <c r="G72" s="94"/>
      <c r="H72" s="61"/>
      <c r="I72" s="40" t="str">
        <f t="shared" si="16"/>
        <v/>
      </c>
      <c r="J72" s="41" t="str">
        <f t="shared" si="10"/>
        <v/>
      </c>
      <c r="K72" s="73" t="str">
        <f t="shared" si="11"/>
        <v/>
      </c>
      <c r="L72" s="383"/>
      <c r="M72" s="384"/>
      <c r="N72" s="384"/>
      <c r="O72" s="384"/>
      <c r="P72" s="387"/>
      <c r="Q72" s="388"/>
      <c r="R72" s="388"/>
      <c r="S72" s="388"/>
      <c r="T72" s="375"/>
      <c r="U72" s="376"/>
      <c r="V72" s="376"/>
      <c r="W72" s="377"/>
    </row>
    <row r="73" spans="1:23" ht="18.75" customHeight="1">
      <c r="A73" s="60">
        <f t="shared" si="15"/>
        <v>10</v>
      </c>
      <c r="B73" s="56">
        <f t="shared" si="12"/>
        <v>45</v>
      </c>
      <c r="C73" s="13" t="s">
        <v>21</v>
      </c>
      <c r="D73" s="14">
        <f t="shared" si="13"/>
        <v>41946</v>
      </c>
      <c r="E73" s="111" t="s">
        <v>83</v>
      </c>
      <c r="F73" s="98"/>
      <c r="G73" s="94"/>
      <c r="H73" s="61"/>
      <c r="I73" s="40" t="str">
        <f t="shared" si="16"/>
        <v/>
      </c>
      <c r="J73" s="41" t="str">
        <f t="shared" si="10"/>
        <v/>
      </c>
      <c r="K73" s="73" t="str">
        <f t="shared" si="11"/>
        <v/>
      </c>
      <c r="L73" s="68"/>
      <c r="M73" s="69"/>
      <c r="N73" s="82"/>
      <c r="O73" s="47"/>
      <c r="P73" s="580" t="s">
        <v>247</v>
      </c>
      <c r="Q73" s="581" t="s">
        <v>247</v>
      </c>
      <c r="R73" s="582" t="s">
        <v>247</v>
      </c>
      <c r="S73" s="583" t="s">
        <v>247</v>
      </c>
      <c r="T73" s="304"/>
      <c r="U73" s="305"/>
      <c r="V73" s="306"/>
      <c r="W73" s="307"/>
    </row>
    <row r="74" spans="1:23" ht="18.75" customHeight="1">
      <c r="A74" s="60">
        <f t="shared" si="15"/>
        <v>11</v>
      </c>
      <c r="B74" s="56">
        <f t="shared" si="12"/>
        <v>46</v>
      </c>
      <c r="C74" s="13" t="s">
        <v>20</v>
      </c>
      <c r="D74" s="14">
        <f t="shared" si="13"/>
        <v>41953</v>
      </c>
      <c r="E74" s="111" t="s">
        <v>83</v>
      </c>
      <c r="F74" s="98"/>
      <c r="G74" s="94"/>
      <c r="H74" s="61"/>
      <c r="I74" s="40" t="str">
        <f t="shared" si="16"/>
        <v/>
      </c>
      <c r="J74" s="41" t="str">
        <f t="shared" si="10"/>
        <v/>
      </c>
      <c r="K74" s="73" t="str">
        <f t="shared" si="11"/>
        <v/>
      </c>
      <c r="L74" s="68"/>
      <c r="M74" s="69"/>
      <c r="N74" s="82"/>
      <c r="O74" s="47"/>
      <c r="P74" s="79"/>
      <c r="Q74" s="80"/>
      <c r="R74" s="104"/>
      <c r="S74" s="81"/>
      <c r="T74" s="304"/>
      <c r="U74" s="305"/>
      <c r="V74" s="306"/>
      <c r="W74" s="307"/>
    </row>
    <row r="75" spans="1:23" ht="18.75" customHeight="1">
      <c r="A75" s="60">
        <f t="shared" si="15"/>
        <v>12</v>
      </c>
      <c r="B75" s="56">
        <f t="shared" si="12"/>
        <v>47</v>
      </c>
      <c r="C75" s="13" t="s">
        <v>21</v>
      </c>
      <c r="D75" s="14">
        <f t="shared" si="13"/>
        <v>41960</v>
      </c>
      <c r="E75" s="111" t="s">
        <v>83</v>
      </c>
      <c r="F75" s="98"/>
      <c r="G75" s="94"/>
      <c r="H75" s="61"/>
      <c r="I75" s="40" t="str">
        <f t="shared" si="16"/>
        <v/>
      </c>
      <c r="J75" s="41" t="str">
        <f t="shared" si="10"/>
        <v/>
      </c>
      <c r="K75" s="73" t="str">
        <f t="shared" si="11"/>
        <v/>
      </c>
      <c r="L75" s="68"/>
      <c r="M75" s="69"/>
      <c r="N75" s="82"/>
      <c r="O75" s="47"/>
      <c r="P75" s="580" t="s">
        <v>247</v>
      </c>
      <c r="Q75" s="581" t="s">
        <v>247</v>
      </c>
      <c r="R75" s="582" t="s">
        <v>247</v>
      </c>
      <c r="S75" s="583" t="s">
        <v>247</v>
      </c>
      <c r="T75" s="304"/>
      <c r="U75" s="305"/>
      <c r="V75" s="306"/>
      <c r="W75" s="307"/>
    </row>
    <row r="76" spans="1:23" ht="18.75" customHeight="1">
      <c r="A76" s="60">
        <f t="shared" si="15"/>
        <v>13</v>
      </c>
      <c r="B76" s="56">
        <f t="shared" si="12"/>
        <v>48</v>
      </c>
      <c r="C76" s="13" t="s">
        <v>20</v>
      </c>
      <c r="D76" s="14">
        <f t="shared" si="13"/>
        <v>41967</v>
      </c>
      <c r="E76" s="111" t="s">
        <v>83</v>
      </c>
      <c r="F76" s="98"/>
      <c r="G76" s="94"/>
      <c r="H76" s="61"/>
      <c r="I76" s="40" t="str">
        <f t="shared" si="16"/>
        <v/>
      </c>
      <c r="J76" s="41" t="str">
        <f t="shared" si="10"/>
        <v/>
      </c>
      <c r="K76" s="73" t="str">
        <f t="shared" si="11"/>
        <v/>
      </c>
      <c r="L76" s="68"/>
      <c r="M76" s="69"/>
      <c r="N76" s="82"/>
      <c r="O76" s="47"/>
      <c r="P76" s="79"/>
      <c r="Q76" s="80"/>
      <c r="R76" s="104"/>
      <c r="S76" s="81"/>
      <c r="T76" s="556" t="s">
        <v>276</v>
      </c>
      <c r="U76" s="557"/>
      <c r="V76" s="557"/>
      <c r="W76" s="558"/>
    </row>
    <row r="77" spans="1:23" ht="18.75" customHeight="1">
      <c r="A77" s="60">
        <f t="shared" si="15"/>
        <v>14</v>
      </c>
      <c r="B77" s="56">
        <f t="shared" si="12"/>
        <v>49</v>
      </c>
      <c r="C77" s="13" t="s">
        <v>21</v>
      </c>
      <c r="D77" s="14">
        <f t="shared" si="13"/>
        <v>41974</v>
      </c>
      <c r="E77" s="111" t="s">
        <v>83</v>
      </c>
      <c r="F77" s="98"/>
      <c r="G77" s="94"/>
      <c r="H77" s="61"/>
      <c r="I77" s="40" t="str">
        <f t="shared" si="16"/>
        <v/>
      </c>
      <c r="J77" s="41" t="str">
        <f t="shared" si="10"/>
        <v/>
      </c>
      <c r="K77" s="73" t="str">
        <f t="shared" si="11"/>
        <v/>
      </c>
      <c r="L77" s="68"/>
      <c r="M77" s="69"/>
      <c r="N77" s="82"/>
      <c r="O77" s="47"/>
      <c r="P77" s="580" t="s">
        <v>247</v>
      </c>
      <c r="Q77" s="581" t="s">
        <v>247</v>
      </c>
      <c r="R77" s="582" t="s">
        <v>247</v>
      </c>
      <c r="S77" s="583" t="s">
        <v>247</v>
      </c>
      <c r="T77" s="556" t="s">
        <v>276</v>
      </c>
      <c r="U77" s="557"/>
      <c r="V77" s="557"/>
      <c r="W77" s="558"/>
    </row>
    <row r="78" spans="1:23" ht="18.75" customHeight="1">
      <c r="A78" s="60">
        <f t="shared" si="15"/>
        <v>15</v>
      </c>
      <c r="B78" s="56">
        <f t="shared" si="12"/>
        <v>50</v>
      </c>
      <c r="C78" s="13" t="s">
        <v>20</v>
      </c>
      <c r="D78" s="14">
        <f t="shared" si="13"/>
        <v>41981</v>
      </c>
      <c r="E78" s="111" t="s">
        <v>83</v>
      </c>
      <c r="F78" s="98"/>
      <c r="G78" s="94"/>
      <c r="H78" s="61"/>
      <c r="I78" s="40" t="str">
        <f t="shared" si="16"/>
        <v/>
      </c>
      <c r="J78" s="41" t="str">
        <f t="shared" si="10"/>
        <v/>
      </c>
      <c r="K78" s="73" t="str">
        <f t="shared" si="11"/>
        <v/>
      </c>
      <c r="L78" s="52"/>
      <c r="M78" s="53"/>
      <c r="N78" s="82"/>
      <c r="O78" s="47"/>
      <c r="P78" s="79"/>
      <c r="Q78" s="80"/>
      <c r="R78" s="104"/>
      <c r="S78" s="81"/>
      <c r="T78" s="556" t="s">
        <v>276</v>
      </c>
      <c r="U78" s="557"/>
      <c r="V78" s="557"/>
      <c r="W78" s="558"/>
    </row>
    <row r="79" spans="1:23" ht="18.75" customHeight="1" thickBot="1">
      <c r="A79" s="60">
        <f t="shared" si="15"/>
        <v>16</v>
      </c>
      <c r="B79" s="56">
        <f t="shared" si="12"/>
        <v>51</v>
      </c>
      <c r="C79" s="13" t="s">
        <v>21</v>
      </c>
      <c r="D79" s="14">
        <f t="shared" si="13"/>
        <v>41988</v>
      </c>
      <c r="E79" s="111" t="s">
        <v>83</v>
      </c>
      <c r="F79" s="98"/>
      <c r="G79" s="94"/>
      <c r="H79" s="61"/>
      <c r="I79" s="40" t="str">
        <f t="shared" si="16"/>
        <v/>
      </c>
      <c r="J79" s="41" t="str">
        <f t="shared" si="10"/>
        <v/>
      </c>
      <c r="K79" s="73" t="str">
        <f t="shared" si="11"/>
        <v/>
      </c>
      <c r="L79" s="52"/>
      <c r="M79" s="53"/>
      <c r="N79" s="82"/>
      <c r="O79" s="47"/>
      <c r="P79" s="580" t="s">
        <v>247</v>
      </c>
      <c r="Q79" s="581" t="s">
        <v>247</v>
      </c>
      <c r="R79" s="582" t="s">
        <v>247</v>
      </c>
      <c r="S79" s="583" t="s">
        <v>247</v>
      </c>
      <c r="T79" s="556" t="s">
        <v>276</v>
      </c>
      <c r="U79" s="557"/>
      <c r="V79" s="557"/>
      <c r="W79" s="558"/>
    </row>
    <row r="80" spans="1:23" ht="18.75" customHeight="1">
      <c r="A80" s="60">
        <f t="shared" si="15"/>
        <v>17</v>
      </c>
      <c r="B80" s="56">
        <f t="shared" si="12"/>
        <v>52</v>
      </c>
      <c r="C80" s="13" t="s">
        <v>20</v>
      </c>
      <c r="D80" s="14">
        <f t="shared" si="13"/>
        <v>41995</v>
      </c>
      <c r="E80" s="111" t="s">
        <v>83</v>
      </c>
      <c r="F80" s="98"/>
      <c r="G80" s="94"/>
      <c r="H80" s="61"/>
      <c r="I80" s="40" t="str">
        <f t="shared" si="16"/>
        <v/>
      </c>
      <c r="J80" s="41" t="str">
        <f t="shared" si="10"/>
        <v/>
      </c>
      <c r="K80" s="73" t="str">
        <f t="shared" si="11"/>
        <v/>
      </c>
      <c r="L80" s="381" t="s">
        <v>29</v>
      </c>
      <c r="M80" s="382"/>
      <c r="N80" s="382"/>
      <c r="O80" s="382"/>
      <c r="P80" s="385" t="s">
        <v>29</v>
      </c>
      <c r="Q80" s="386"/>
      <c r="R80" s="386"/>
      <c r="S80" s="386"/>
      <c r="T80" s="372" t="s">
        <v>29</v>
      </c>
      <c r="U80" s="373"/>
      <c r="V80" s="373"/>
      <c r="W80" s="374"/>
    </row>
    <row r="81" spans="1:23" ht="18.75" customHeight="1" thickBot="1">
      <c r="A81" s="60">
        <f t="shared" si="15"/>
        <v>18</v>
      </c>
      <c r="B81" s="56">
        <v>1</v>
      </c>
      <c r="C81" s="13" t="s">
        <v>21</v>
      </c>
      <c r="D81" s="14">
        <f t="shared" si="13"/>
        <v>42002</v>
      </c>
      <c r="E81" s="111" t="s">
        <v>83</v>
      </c>
      <c r="F81" s="98"/>
      <c r="G81" s="94"/>
      <c r="H81" s="61"/>
      <c r="I81" s="40" t="str">
        <f t="shared" si="16"/>
        <v/>
      </c>
      <c r="J81" s="41" t="str">
        <f t="shared" si="10"/>
        <v/>
      </c>
      <c r="K81" s="73" t="str">
        <f t="shared" si="11"/>
        <v/>
      </c>
      <c r="L81" s="383"/>
      <c r="M81" s="384"/>
      <c r="N81" s="384"/>
      <c r="O81" s="384"/>
      <c r="P81" s="387"/>
      <c r="Q81" s="388"/>
      <c r="R81" s="388"/>
      <c r="S81" s="388"/>
      <c r="T81" s="375"/>
      <c r="U81" s="376"/>
      <c r="V81" s="376"/>
      <c r="W81" s="377"/>
    </row>
    <row r="82" spans="1:23" ht="18.75" customHeight="1">
      <c r="A82" s="60">
        <f t="shared" si="15"/>
        <v>19</v>
      </c>
      <c r="B82" s="56">
        <f t="shared" ref="B82:B107" si="17">1+B81</f>
        <v>2</v>
      </c>
      <c r="C82" s="13" t="s">
        <v>20</v>
      </c>
      <c r="D82" s="14">
        <f t="shared" si="13"/>
        <v>42009</v>
      </c>
      <c r="E82" s="111" t="s">
        <v>83</v>
      </c>
      <c r="F82" s="98"/>
      <c r="G82" s="94"/>
      <c r="H82" s="61"/>
      <c r="I82" s="40" t="str">
        <f t="shared" si="16"/>
        <v/>
      </c>
      <c r="J82" s="41" t="str">
        <f t="shared" si="10"/>
        <v/>
      </c>
      <c r="K82" s="73" t="str">
        <f t="shared" si="11"/>
        <v/>
      </c>
      <c r="L82" s="556" t="s">
        <v>276</v>
      </c>
      <c r="M82" s="557"/>
      <c r="N82" s="557"/>
      <c r="O82" s="558"/>
      <c r="P82" s="79"/>
      <c r="Q82" s="80"/>
      <c r="R82" s="104"/>
      <c r="S82" s="81"/>
      <c r="T82" s="304"/>
      <c r="U82" s="305"/>
      <c r="V82" s="306"/>
      <c r="W82" s="307"/>
    </row>
    <row r="83" spans="1:23" ht="18.75" customHeight="1">
      <c r="A83" s="60">
        <f t="shared" si="15"/>
        <v>20</v>
      </c>
      <c r="B83" s="56">
        <f t="shared" si="17"/>
        <v>3</v>
      </c>
      <c r="C83" s="13" t="s">
        <v>21</v>
      </c>
      <c r="D83" s="14">
        <f t="shared" si="13"/>
        <v>42016</v>
      </c>
      <c r="E83" s="111" t="s">
        <v>83</v>
      </c>
      <c r="F83" s="98"/>
      <c r="G83" s="94"/>
      <c r="H83" s="61"/>
      <c r="I83" s="40" t="str">
        <f t="shared" si="16"/>
        <v/>
      </c>
      <c r="J83" s="41" t="str">
        <f t="shared" si="10"/>
        <v/>
      </c>
      <c r="K83" s="73" t="str">
        <f t="shared" si="11"/>
        <v/>
      </c>
      <c r="L83" s="556" t="s">
        <v>276</v>
      </c>
      <c r="M83" s="557"/>
      <c r="N83" s="557"/>
      <c r="O83" s="558"/>
      <c r="P83" s="580" t="s">
        <v>247</v>
      </c>
      <c r="Q83" s="581" t="s">
        <v>247</v>
      </c>
      <c r="R83" s="582" t="s">
        <v>247</v>
      </c>
      <c r="S83" s="583" t="s">
        <v>247</v>
      </c>
      <c r="T83" s="304"/>
      <c r="U83" s="305"/>
      <c r="V83" s="306"/>
      <c r="W83" s="307"/>
    </row>
    <row r="84" spans="1:23" ht="18.75" customHeight="1">
      <c r="A84" s="60">
        <f t="shared" si="15"/>
        <v>21</v>
      </c>
      <c r="B84" s="56">
        <f t="shared" si="17"/>
        <v>4</v>
      </c>
      <c r="C84" s="13" t="s">
        <v>20</v>
      </c>
      <c r="D84" s="14">
        <f t="shared" si="13"/>
        <v>42023</v>
      </c>
      <c r="E84" s="111" t="s">
        <v>83</v>
      </c>
      <c r="F84" s="98"/>
      <c r="G84" s="94"/>
      <c r="H84" s="61"/>
      <c r="I84" s="40" t="str">
        <f t="shared" si="16"/>
        <v/>
      </c>
      <c r="J84" s="41" t="str">
        <f t="shared" si="10"/>
        <v/>
      </c>
      <c r="K84" s="73" t="str">
        <f t="shared" si="11"/>
        <v/>
      </c>
      <c r="L84" s="556" t="s">
        <v>276</v>
      </c>
      <c r="M84" s="557"/>
      <c r="N84" s="557"/>
      <c r="O84" s="558"/>
      <c r="P84" s="79"/>
      <c r="Q84" s="80"/>
      <c r="R84" s="104"/>
      <c r="S84" s="81"/>
      <c r="T84" s="304"/>
      <c r="U84" s="305"/>
      <c r="V84" s="306"/>
      <c r="W84" s="307"/>
    </row>
    <row r="85" spans="1:23" ht="18.75" customHeight="1">
      <c r="A85" s="60">
        <f t="shared" si="15"/>
        <v>22</v>
      </c>
      <c r="B85" s="56">
        <f t="shared" si="17"/>
        <v>5</v>
      </c>
      <c r="C85" s="13" t="s">
        <v>21</v>
      </c>
      <c r="D85" s="14">
        <f t="shared" si="13"/>
        <v>42030</v>
      </c>
      <c r="E85" s="111" t="s">
        <v>83</v>
      </c>
      <c r="F85" s="98"/>
      <c r="G85" s="94"/>
      <c r="H85" s="61"/>
      <c r="I85" s="40" t="str">
        <f t="shared" si="16"/>
        <v/>
      </c>
      <c r="J85" s="41" t="str">
        <f t="shared" si="10"/>
        <v/>
      </c>
      <c r="K85" s="73" t="str">
        <f t="shared" si="11"/>
        <v/>
      </c>
      <c r="L85" s="556" t="s">
        <v>276</v>
      </c>
      <c r="M85" s="557"/>
      <c r="N85" s="557"/>
      <c r="O85" s="558"/>
      <c r="P85" s="580" t="s">
        <v>247</v>
      </c>
      <c r="Q85" s="581" t="s">
        <v>247</v>
      </c>
      <c r="R85" s="582" t="s">
        <v>247</v>
      </c>
      <c r="S85" s="583" t="s">
        <v>247</v>
      </c>
      <c r="T85" s="556" t="s">
        <v>276</v>
      </c>
      <c r="U85" s="557"/>
      <c r="V85" s="557"/>
      <c r="W85" s="558"/>
    </row>
    <row r="86" spans="1:23" ht="18.75" customHeight="1">
      <c r="A86" s="60">
        <f t="shared" si="15"/>
        <v>23</v>
      </c>
      <c r="B86" s="56">
        <f t="shared" si="17"/>
        <v>6</v>
      </c>
      <c r="C86" s="13" t="s">
        <v>20</v>
      </c>
      <c r="D86" s="14">
        <f t="shared" si="13"/>
        <v>42037</v>
      </c>
      <c r="E86" s="111" t="s">
        <v>83</v>
      </c>
      <c r="F86" s="98"/>
      <c r="G86" s="94"/>
      <c r="H86" s="61"/>
      <c r="I86" s="40" t="str">
        <f t="shared" si="16"/>
        <v/>
      </c>
      <c r="J86" s="41" t="str">
        <f t="shared" si="10"/>
        <v/>
      </c>
      <c r="K86" s="73" t="str">
        <f t="shared" si="11"/>
        <v/>
      </c>
      <c r="L86" s="68"/>
      <c r="M86" s="69"/>
      <c r="N86" s="82"/>
      <c r="O86" s="47"/>
      <c r="P86" s="556" t="s">
        <v>276</v>
      </c>
      <c r="Q86" s="557"/>
      <c r="R86" s="557"/>
      <c r="S86" s="558"/>
      <c r="T86" s="556" t="s">
        <v>276</v>
      </c>
      <c r="U86" s="557"/>
      <c r="V86" s="557"/>
      <c r="W86" s="558"/>
    </row>
    <row r="87" spans="1:23" ht="18.75" customHeight="1">
      <c r="A87" s="60">
        <f t="shared" si="15"/>
        <v>24</v>
      </c>
      <c r="B87" s="56">
        <f t="shared" si="17"/>
        <v>7</v>
      </c>
      <c r="C87" s="13" t="s">
        <v>21</v>
      </c>
      <c r="D87" s="14">
        <f t="shared" si="13"/>
        <v>42044</v>
      </c>
      <c r="E87" s="111" t="s">
        <v>83</v>
      </c>
      <c r="F87" s="98"/>
      <c r="G87" s="94"/>
      <c r="H87" s="61"/>
      <c r="I87" s="40" t="str">
        <f t="shared" si="16"/>
        <v/>
      </c>
      <c r="J87" s="41" t="str">
        <f t="shared" si="10"/>
        <v/>
      </c>
      <c r="K87" s="73" t="str">
        <f t="shared" si="11"/>
        <v/>
      </c>
      <c r="L87" s="52"/>
      <c r="M87" s="53"/>
      <c r="N87" s="82"/>
      <c r="O87" s="47"/>
      <c r="P87" s="580" t="s">
        <v>247</v>
      </c>
      <c r="Q87" s="581" t="s">
        <v>247</v>
      </c>
      <c r="R87" s="582" t="s">
        <v>247</v>
      </c>
      <c r="S87" s="583" t="s">
        <v>247</v>
      </c>
      <c r="T87" s="556" t="s">
        <v>276</v>
      </c>
      <c r="U87" s="557"/>
      <c r="V87" s="557"/>
      <c r="W87" s="558"/>
    </row>
    <row r="88" spans="1:23" ht="18.75" customHeight="1" thickBot="1">
      <c r="A88" s="60">
        <f t="shared" si="15"/>
        <v>25</v>
      </c>
      <c r="B88" s="56">
        <f t="shared" si="17"/>
        <v>8</v>
      </c>
      <c r="C88" s="13" t="s">
        <v>20</v>
      </c>
      <c r="D88" s="14">
        <f t="shared" si="13"/>
        <v>42051</v>
      </c>
      <c r="E88" s="111" t="s">
        <v>83</v>
      </c>
      <c r="F88" s="98"/>
      <c r="G88" s="94"/>
      <c r="H88" s="61"/>
      <c r="I88" s="40" t="str">
        <f t="shared" si="16"/>
        <v/>
      </c>
      <c r="J88" s="41" t="str">
        <f t="shared" si="10"/>
        <v/>
      </c>
      <c r="K88" s="73" t="str">
        <f t="shared" si="11"/>
        <v/>
      </c>
      <c r="L88" s="52"/>
      <c r="M88" s="53"/>
      <c r="N88" s="82"/>
      <c r="O88" s="47"/>
      <c r="P88" s="556" t="s">
        <v>276</v>
      </c>
      <c r="Q88" s="557"/>
      <c r="R88" s="557"/>
      <c r="S88" s="558"/>
      <c r="T88" s="556" t="s">
        <v>276</v>
      </c>
      <c r="U88" s="557"/>
      <c r="V88" s="557"/>
      <c r="W88" s="558"/>
    </row>
    <row r="89" spans="1:23" ht="18.75" customHeight="1">
      <c r="A89" s="60">
        <f t="shared" si="15"/>
        <v>26</v>
      </c>
      <c r="B89" s="56">
        <f t="shared" si="17"/>
        <v>9</v>
      </c>
      <c r="C89" s="13" t="s">
        <v>21</v>
      </c>
      <c r="D89" s="14">
        <f t="shared" si="13"/>
        <v>42058</v>
      </c>
      <c r="E89" s="111" t="s">
        <v>83</v>
      </c>
      <c r="F89" s="98"/>
      <c r="G89" s="94"/>
      <c r="H89" s="61"/>
      <c r="I89" s="40" t="str">
        <f t="shared" si="16"/>
        <v/>
      </c>
      <c r="J89" s="41" t="str">
        <f t="shared" si="10"/>
        <v/>
      </c>
      <c r="K89" s="73" t="str">
        <f t="shared" si="11"/>
        <v/>
      </c>
      <c r="L89" s="381" t="s">
        <v>29</v>
      </c>
      <c r="M89" s="382"/>
      <c r="N89" s="382"/>
      <c r="O89" s="382"/>
      <c r="P89" s="385" t="s">
        <v>29</v>
      </c>
      <c r="Q89" s="386"/>
      <c r="R89" s="386"/>
      <c r="S89" s="386"/>
      <c r="T89" s="372" t="s">
        <v>29</v>
      </c>
      <c r="U89" s="373"/>
      <c r="V89" s="373"/>
      <c r="W89" s="374"/>
    </row>
    <row r="90" spans="1:23" ht="18.75" customHeight="1" thickBot="1">
      <c r="A90" s="60">
        <f t="shared" si="15"/>
        <v>27</v>
      </c>
      <c r="B90" s="56">
        <f t="shared" si="17"/>
        <v>10</v>
      </c>
      <c r="C90" s="13" t="s">
        <v>20</v>
      </c>
      <c r="D90" s="14">
        <f t="shared" si="13"/>
        <v>42065</v>
      </c>
      <c r="E90" s="111" t="s">
        <v>83</v>
      </c>
      <c r="F90" s="98"/>
      <c r="G90" s="94"/>
      <c r="H90" s="61"/>
      <c r="I90" s="40" t="str">
        <f t="shared" si="16"/>
        <v/>
      </c>
      <c r="J90" s="41" t="str">
        <f t="shared" si="10"/>
        <v/>
      </c>
      <c r="K90" s="73" t="str">
        <f t="shared" si="11"/>
        <v/>
      </c>
      <c r="L90" s="383"/>
      <c r="M90" s="384"/>
      <c r="N90" s="384"/>
      <c r="O90" s="384"/>
      <c r="P90" s="387"/>
      <c r="Q90" s="388"/>
      <c r="R90" s="388"/>
      <c r="S90" s="388"/>
      <c r="T90" s="375"/>
      <c r="U90" s="376"/>
      <c r="V90" s="376"/>
      <c r="W90" s="377"/>
    </row>
    <row r="91" spans="1:23" ht="18.75" customHeight="1">
      <c r="A91" s="60">
        <f t="shared" si="15"/>
        <v>28</v>
      </c>
      <c r="B91" s="56">
        <f t="shared" si="17"/>
        <v>11</v>
      </c>
      <c r="C91" s="13" t="s">
        <v>21</v>
      </c>
      <c r="D91" s="14">
        <f t="shared" si="13"/>
        <v>42072</v>
      </c>
      <c r="E91" s="111" t="s">
        <v>83</v>
      </c>
      <c r="F91" s="98"/>
      <c r="G91" s="94"/>
      <c r="H91" s="61"/>
      <c r="I91" s="40" t="str">
        <f t="shared" si="16"/>
        <v/>
      </c>
      <c r="J91" s="41" t="str">
        <f t="shared" si="10"/>
        <v/>
      </c>
      <c r="K91" s="73" t="str">
        <f t="shared" si="11"/>
        <v/>
      </c>
      <c r="L91" s="68"/>
      <c r="M91" s="69"/>
      <c r="N91" s="82"/>
      <c r="O91" s="47"/>
      <c r="P91" s="580" t="s">
        <v>247</v>
      </c>
      <c r="Q91" s="581" t="s">
        <v>247</v>
      </c>
      <c r="R91" s="582" t="s">
        <v>247</v>
      </c>
      <c r="S91" s="583" t="s">
        <v>247</v>
      </c>
      <c r="T91" s="304"/>
      <c r="U91" s="305"/>
      <c r="V91" s="306"/>
      <c r="W91" s="307"/>
    </row>
    <row r="92" spans="1:23" ht="18.75" customHeight="1">
      <c r="A92" s="60">
        <f t="shared" si="15"/>
        <v>29</v>
      </c>
      <c r="B92" s="56">
        <f t="shared" si="17"/>
        <v>12</v>
      </c>
      <c r="C92" s="13" t="s">
        <v>20</v>
      </c>
      <c r="D92" s="14">
        <f t="shared" si="13"/>
        <v>42079</v>
      </c>
      <c r="E92" s="111" t="s">
        <v>83</v>
      </c>
      <c r="F92" s="98"/>
      <c r="G92" s="94"/>
      <c r="H92" s="61"/>
      <c r="I92" s="40" t="str">
        <f t="shared" si="16"/>
        <v/>
      </c>
      <c r="J92" s="41" t="str">
        <f t="shared" si="10"/>
        <v/>
      </c>
      <c r="K92" s="73" t="str">
        <f t="shared" si="11"/>
        <v/>
      </c>
      <c r="L92" s="68"/>
      <c r="M92" s="69"/>
      <c r="N92" s="82"/>
      <c r="O92" s="47"/>
      <c r="P92" s="79"/>
      <c r="Q92" s="80"/>
      <c r="R92" s="104"/>
      <c r="S92" s="81"/>
      <c r="T92" s="304"/>
      <c r="U92" s="305"/>
      <c r="V92" s="306"/>
      <c r="W92" s="307"/>
    </row>
    <row r="93" spans="1:23" ht="18.75" customHeight="1">
      <c r="A93" s="60">
        <f t="shared" si="15"/>
        <v>30</v>
      </c>
      <c r="B93" s="56">
        <f t="shared" si="17"/>
        <v>13</v>
      </c>
      <c r="C93" s="13" t="s">
        <v>21</v>
      </c>
      <c r="D93" s="14">
        <f t="shared" si="13"/>
        <v>42086</v>
      </c>
      <c r="E93" s="111" t="s">
        <v>83</v>
      </c>
      <c r="F93" s="98"/>
      <c r="G93" s="94"/>
      <c r="H93" s="61"/>
      <c r="I93" s="40" t="str">
        <f t="shared" si="16"/>
        <v/>
      </c>
      <c r="J93" s="41" t="str">
        <f t="shared" si="10"/>
        <v/>
      </c>
      <c r="K93" s="73" t="str">
        <f t="shared" si="11"/>
        <v/>
      </c>
      <c r="L93" s="68"/>
      <c r="M93" s="69"/>
      <c r="N93" s="82"/>
      <c r="O93" s="47"/>
      <c r="P93" s="580" t="s">
        <v>247</v>
      </c>
      <c r="Q93" s="581" t="s">
        <v>247</v>
      </c>
      <c r="R93" s="582" t="s">
        <v>247</v>
      </c>
      <c r="S93" s="583" t="s">
        <v>247</v>
      </c>
      <c r="T93" s="304"/>
      <c r="U93" s="305"/>
      <c r="V93" s="306"/>
      <c r="W93" s="307"/>
    </row>
    <row r="94" spans="1:23" ht="18.75" customHeight="1">
      <c r="A94" s="60">
        <f t="shared" si="15"/>
        <v>31</v>
      </c>
      <c r="B94" s="56">
        <f t="shared" si="17"/>
        <v>14</v>
      </c>
      <c r="C94" s="13" t="s">
        <v>20</v>
      </c>
      <c r="D94" s="14">
        <f t="shared" si="13"/>
        <v>42093</v>
      </c>
      <c r="E94" s="111" t="s">
        <v>83</v>
      </c>
      <c r="F94" s="98"/>
      <c r="G94" s="94"/>
      <c r="H94" s="61"/>
      <c r="I94" s="40" t="str">
        <f t="shared" si="16"/>
        <v/>
      </c>
      <c r="J94" s="41" t="str">
        <f t="shared" si="10"/>
        <v/>
      </c>
      <c r="K94" s="73" t="str">
        <f t="shared" si="11"/>
        <v/>
      </c>
      <c r="L94" s="68"/>
      <c r="M94" s="69"/>
      <c r="N94" s="82"/>
      <c r="O94" s="47"/>
      <c r="P94" s="79"/>
      <c r="Q94" s="80"/>
      <c r="R94" s="104"/>
      <c r="S94" s="81"/>
      <c r="T94" s="304"/>
      <c r="U94" s="305"/>
      <c r="V94" s="306"/>
      <c r="W94" s="307"/>
    </row>
    <row r="95" spans="1:23" ht="18.75" customHeight="1">
      <c r="A95" s="60">
        <f t="shared" si="15"/>
        <v>32</v>
      </c>
      <c r="B95" s="56">
        <f t="shared" si="17"/>
        <v>15</v>
      </c>
      <c r="C95" s="13" t="s">
        <v>21</v>
      </c>
      <c r="D95" s="14">
        <f t="shared" si="13"/>
        <v>42100</v>
      </c>
      <c r="E95" s="111" t="s">
        <v>83</v>
      </c>
      <c r="F95" s="98"/>
      <c r="G95" s="94"/>
      <c r="H95" s="61"/>
      <c r="I95" s="40" t="str">
        <f t="shared" si="16"/>
        <v/>
      </c>
      <c r="J95" s="41" t="str">
        <f t="shared" si="10"/>
        <v/>
      </c>
      <c r="K95" s="73" t="str">
        <f t="shared" si="11"/>
        <v/>
      </c>
      <c r="L95" s="363" t="s">
        <v>22</v>
      </c>
      <c r="M95" s="364"/>
      <c r="N95" s="364"/>
      <c r="O95" s="365"/>
      <c r="P95" s="366" t="s">
        <v>22</v>
      </c>
      <c r="Q95" s="367"/>
      <c r="R95" s="367"/>
      <c r="S95" s="368"/>
      <c r="T95" s="378" t="s">
        <v>22</v>
      </c>
      <c r="U95" s="379"/>
      <c r="V95" s="379"/>
      <c r="W95" s="380"/>
    </row>
    <row r="96" spans="1:23" ht="18.75" customHeight="1">
      <c r="A96" s="60">
        <f t="shared" si="15"/>
        <v>33</v>
      </c>
      <c r="B96" s="56">
        <f t="shared" si="17"/>
        <v>16</v>
      </c>
      <c r="C96" s="13" t="s">
        <v>20</v>
      </c>
      <c r="D96" s="14">
        <f t="shared" si="13"/>
        <v>42107</v>
      </c>
      <c r="E96" s="111" t="s">
        <v>83</v>
      </c>
      <c r="F96" s="98"/>
      <c r="G96" s="94"/>
      <c r="H96" s="61"/>
      <c r="I96" s="40" t="str">
        <f t="shared" si="16"/>
        <v/>
      </c>
      <c r="J96" s="41" t="str">
        <f t="shared" si="10"/>
        <v/>
      </c>
      <c r="K96" s="73" t="str">
        <f t="shared" si="11"/>
        <v/>
      </c>
      <c r="L96" s="52"/>
      <c r="M96" s="53"/>
      <c r="N96" s="82"/>
      <c r="O96" s="47"/>
      <c r="P96" s="79"/>
      <c r="Q96" s="80"/>
      <c r="R96" s="104"/>
      <c r="S96" s="81"/>
      <c r="T96" s="308"/>
      <c r="U96" s="309"/>
      <c r="V96" s="306"/>
      <c r="W96" s="307"/>
    </row>
    <row r="97" spans="1:23" ht="18.75" customHeight="1" thickBot="1">
      <c r="A97" s="60">
        <f t="shared" si="15"/>
        <v>34</v>
      </c>
      <c r="B97" s="56">
        <f t="shared" si="17"/>
        <v>17</v>
      </c>
      <c r="C97" s="13" t="s">
        <v>21</v>
      </c>
      <c r="D97" s="14">
        <f t="shared" si="13"/>
        <v>42114</v>
      </c>
      <c r="E97" s="111" t="s">
        <v>83</v>
      </c>
      <c r="F97" s="98"/>
      <c r="G97" s="94"/>
      <c r="H97" s="61"/>
      <c r="I97" s="40" t="str">
        <f t="shared" si="16"/>
        <v/>
      </c>
      <c r="J97" s="41" t="str">
        <f t="shared" si="10"/>
        <v/>
      </c>
      <c r="K97" s="73" t="str">
        <f t="shared" si="11"/>
        <v/>
      </c>
      <c r="L97" s="52"/>
      <c r="M97" s="53"/>
      <c r="N97" s="82"/>
      <c r="O97" s="47"/>
      <c r="P97" s="580" t="s">
        <v>247</v>
      </c>
      <c r="Q97" s="581" t="s">
        <v>247</v>
      </c>
      <c r="R97" s="582" t="s">
        <v>247</v>
      </c>
      <c r="S97" s="583" t="s">
        <v>247</v>
      </c>
      <c r="T97" s="308"/>
      <c r="U97" s="309"/>
      <c r="V97" s="306"/>
      <c r="W97" s="307"/>
    </row>
    <row r="98" spans="1:23" ht="18.75" customHeight="1">
      <c r="A98" s="60">
        <f t="shared" si="15"/>
        <v>35</v>
      </c>
      <c r="B98" s="56">
        <f t="shared" si="17"/>
        <v>18</v>
      </c>
      <c r="C98" s="13" t="s">
        <v>20</v>
      </c>
      <c r="D98" s="14">
        <f t="shared" si="13"/>
        <v>42121</v>
      </c>
      <c r="E98" s="111" t="s">
        <v>83</v>
      </c>
      <c r="F98" s="98"/>
      <c r="G98" s="94"/>
      <c r="H98" s="61"/>
      <c r="I98" s="40" t="str">
        <f t="shared" si="16"/>
        <v/>
      </c>
      <c r="J98" s="41" t="str">
        <f t="shared" si="10"/>
        <v/>
      </c>
      <c r="K98" s="73" t="str">
        <f t="shared" si="11"/>
        <v/>
      </c>
      <c r="L98" s="381" t="s">
        <v>29</v>
      </c>
      <c r="M98" s="382"/>
      <c r="N98" s="382"/>
      <c r="O98" s="382"/>
      <c r="P98" s="385" t="s">
        <v>29</v>
      </c>
      <c r="Q98" s="386"/>
      <c r="R98" s="386"/>
      <c r="S98" s="386"/>
      <c r="T98" s="372" t="s">
        <v>29</v>
      </c>
      <c r="U98" s="373"/>
      <c r="V98" s="373"/>
      <c r="W98" s="374"/>
    </row>
    <row r="99" spans="1:23" ht="18.75" customHeight="1" thickBot="1">
      <c r="A99" s="60">
        <f t="shared" si="15"/>
        <v>36</v>
      </c>
      <c r="B99" s="56">
        <f t="shared" si="17"/>
        <v>19</v>
      </c>
      <c r="C99" s="13" t="s">
        <v>21</v>
      </c>
      <c r="D99" s="14">
        <f t="shared" si="13"/>
        <v>42128</v>
      </c>
      <c r="E99" s="111" t="s">
        <v>83</v>
      </c>
      <c r="F99" s="98"/>
      <c r="G99" s="94"/>
      <c r="H99" s="61"/>
      <c r="I99" s="40" t="str">
        <f t="shared" si="16"/>
        <v/>
      </c>
      <c r="J99" s="41" t="str">
        <f t="shared" si="10"/>
        <v/>
      </c>
      <c r="K99" s="73" t="str">
        <f t="shared" si="11"/>
        <v/>
      </c>
      <c r="L99" s="383"/>
      <c r="M99" s="384"/>
      <c r="N99" s="384"/>
      <c r="O99" s="384"/>
      <c r="P99" s="387"/>
      <c r="Q99" s="388"/>
      <c r="R99" s="388"/>
      <c r="S99" s="388"/>
      <c r="T99" s="375"/>
      <c r="U99" s="376"/>
      <c r="V99" s="376"/>
      <c r="W99" s="377"/>
    </row>
    <row r="100" spans="1:23" ht="18.75" customHeight="1">
      <c r="A100" s="60">
        <f t="shared" si="15"/>
        <v>37</v>
      </c>
      <c r="B100" s="56">
        <f t="shared" si="17"/>
        <v>20</v>
      </c>
      <c r="C100" s="13" t="s">
        <v>20</v>
      </c>
      <c r="D100" s="14">
        <f t="shared" si="13"/>
        <v>42135</v>
      </c>
      <c r="E100" s="111" t="s">
        <v>83</v>
      </c>
      <c r="F100" s="98"/>
      <c r="G100" s="94"/>
      <c r="H100" s="61"/>
      <c r="I100" s="40" t="str">
        <f t="shared" si="16"/>
        <v/>
      </c>
      <c r="J100" s="41" t="str">
        <f t="shared" si="10"/>
        <v/>
      </c>
      <c r="K100" s="73" t="str">
        <f t="shared" si="11"/>
        <v/>
      </c>
      <c r="L100" s="68"/>
      <c r="M100" s="69"/>
      <c r="N100" s="82"/>
      <c r="O100" s="47"/>
      <c r="P100" s="79"/>
      <c r="Q100" s="80"/>
      <c r="R100" s="104"/>
      <c r="S100" s="81"/>
      <c r="T100" s="304"/>
      <c r="U100" s="305"/>
      <c r="V100" s="306"/>
      <c r="W100" s="307"/>
    </row>
    <row r="101" spans="1:23" ht="18.75" customHeight="1">
      <c r="A101" s="60">
        <f t="shared" si="15"/>
        <v>38</v>
      </c>
      <c r="B101" s="56">
        <f t="shared" si="17"/>
        <v>21</v>
      </c>
      <c r="C101" s="13" t="s">
        <v>21</v>
      </c>
      <c r="D101" s="14">
        <f t="shared" si="13"/>
        <v>42142</v>
      </c>
      <c r="E101" s="111" t="s">
        <v>83</v>
      </c>
      <c r="F101" s="98"/>
      <c r="G101" s="94"/>
      <c r="H101" s="61"/>
      <c r="I101" s="33" t="str">
        <f t="shared" si="14"/>
        <v/>
      </c>
      <c r="J101" s="41" t="str">
        <f t="shared" si="10"/>
        <v/>
      </c>
      <c r="K101" s="73" t="str">
        <f t="shared" si="11"/>
        <v/>
      </c>
      <c r="L101" s="68"/>
      <c r="M101" s="69"/>
      <c r="N101" s="82"/>
      <c r="O101" s="47"/>
      <c r="P101" s="580" t="s">
        <v>247</v>
      </c>
      <c r="Q101" s="581" t="s">
        <v>247</v>
      </c>
      <c r="R101" s="582" t="s">
        <v>247</v>
      </c>
      <c r="S101" s="583" t="s">
        <v>247</v>
      </c>
      <c r="T101" s="304"/>
      <c r="U101" s="305"/>
      <c r="V101" s="306"/>
      <c r="W101" s="307"/>
    </row>
    <row r="102" spans="1:23" ht="18.75" customHeight="1">
      <c r="A102" s="60">
        <f t="shared" si="15"/>
        <v>39</v>
      </c>
      <c r="B102" s="56">
        <f t="shared" si="17"/>
        <v>22</v>
      </c>
      <c r="C102" s="13" t="s">
        <v>20</v>
      </c>
      <c r="D102" s="14">
        <f t="shared" si="13"/>
        <v>42149</v>
      </c>
      <c r="E102" s="111" t="s">
        <v>83</v>
      </c>
      <c r="F102" s="98"/>
      <c r="G102" s="94"/>
      <c r="H102" s="61"/>
      <c r="I102" s="33" t="str">
        <f t="shared" si="14"/>
        <v/>
      </c>
      <c r="J102" s="41" t="str">
        <f t="shared" si="10"/>
        <v/>
      </c>
      <c r="K102" s="73" t="str">
        <f t="shared" si="11"/>
        <v/>
      </c>
      <c r="L102" s="363" t="s">
        <v>22</v>
      </c>
      <c r="M102" s="364"/>
      <c r="N102" s="364"/>
      <c r="O102" s="365"/>
      <c r="P102" s="366" t="s">
        <v>22</v>
      </c>
      <c r="Q102" s="367"/>
      <c r="R102" s="367"/>
      <c r="S102" s="368"/>
      <c r="T102" s="378" t="s">
        <v>22</v>
      </c>
      <c r="U102" s="379"/>
      <c r="V102" s="379"/>
      <c r="W102" s="380"/>
    </row>
    <row r="103" spans="1:23" ht="18.75" customHeight="1">
      <c r="A103" s="60">
        <f t="shared" si="15"/>
        <v>40</v>
      </c>
      <c r="B103" s="56">
        <f t="shared" si="17"/>
        <v>23</v>
      </c>
      <c r="C103" s="13" t="s">
        <v>21</v>
      </c>
      <c r="D103" s="14">
        <f t="shared" si="13"/>
        <v>42156</v>
      </c>
      <c r="E103" s="111" t="s">
        <v>83</v>
      </c>
      <c r="F103" s="98"/>
      <c r="G103" s="94"/>
      <c r="H103" s="61"/>
      <c r="I103" s="33" t="str">
        <f t="shared" si="14"/>
        <v/>
      </c>
      <c r="J103" s="41" t="str">
        <f t="shared" si="10"/>
        <v/>
      </c>
      <c r="K103" s="73" t="str">
        <f t="shared" si="11"/>
        <v/>
      </c>
      <c r="L103" s="556" t="s">
        <v>276</v>
      </c>
      <c r="M103" s="557"/>
      <c r="N103" s="557"/>
      <c r="O103" s="558"/>
      <c r="P103" s="580" t="s">
        <v>247</v>
      </c>
      <c r="Q103" s="581" t="s">
        <v>247</v>
      </c>
      <c r="R103" s="582" t="s">
        <v>247</v>
      </c>
      <c r="S103" s="583" t="s">
        <v>247</v>
      </c>
      <c r="T103" s="304"/>
      <c r="U103" s="305"/>
      <c r="V103" s="306"/>
      <c r="W103" s="307"/>
    </row>
    <row r="104" spans="1:23" ht="18.75" customHeight="1">
      <c r="A104" s="60">
        <f t="shared" si="15"/>
        <v>41</v>
      </c>
      <c r="B104" s="56">
        <f t="shared" si="17"/>
        <v>24</v>
      </c>
      <c r="C104" s="13" t="s">
        <v>20</v>
      </c>
      <c r="D104" s="14">
        <f t="shared" si="13"/>
        <v>42163</v>
      </c>
      <c r="E104" s="111" t="s">
        <v>83</v>
      </c>
      <c r="F104" s="98"/>
      <c r="G104" s="94"/>
      <c r="H104" s="61"/>
      <c r="I104" s="33" t="str">
        <f t="shared" si="14"/>
        <v/>
      </c>
      <c r="J104" s="41" t="str">
        <f t="shared" si="10"/>
        <v/>
      </c>
      <c r="K104" s="73" t="str">
        <f t="shared" si="11"/>
        <v/>
      </c>
      <c r="L104" s="556" t="s">
        <v>276</v>
      </c>
      <c r="M104" s="557"/>
      <c r="N104" s="557"/>
      <c r="O104" s="558"/>
      <c r="P104" s="79"/>
      <c r="Q104" s="80"/>
      <c r="R104" s="104"/>
      <c r="S104" s="81"/>
      <c r="T104" s="304"/>
      <c r="U104" s="305"/>
      <c r="V104" s="306"/>
      <c r="W104" s="307"/>
    </row>
    <row r="105" spans="1:23" ht="18.75" customHeight="1">
      <c r="A105" s="60">
        <f t="shared" si="15"/>
        <v>42</v>
      </c>
      <c r="B105" s="56">
        <f t="shared" si="17"/>
        <v>25</v>
      </c>
      <c r="C105" s="13" t="s">
        <v>21</v>
      </c>
      <c r="D105" s="14">
        <f t="shared" si="13"/>
        <v>42170</v>
      </c>
      <c r="E105" s="111" t="s">
        <v>83</v>
      </c>
      <c r="F105" s="98"/>
      <c r="G105" s="94"/>
      <c r="H105" s="61"/>
      <c r="I105" s="33" t="str">
        <f t="shared" si="14"/>
        <v/>
      </c>
      <c r="J105" s="41" t="str">
        <f t="shared" si="10"/>
        <v/>
      </c>
      <c r="K105" s="73" t="str">
        <f t="shared" si="11"/>
        <v/>
      </c>
      <c r="L105" s="556" t="s">
        <v>276</v>
      </c>
      <c r="M105" s="557"/>
      <c r="N105" s="557"/>
      <c r="O105" s="558"/>
      <c r="P105" s="580" t="s">
        <v>247</v>
      </c>
      <c r="Q105" s="581" t="s">
        <v>247</v>
      </c>
      <c r="R105" s="582" t="s">
        <v>247</v>
      </c>
      <c r="S105" s="583" t="s">
        <v>247</v>
      </c>
      <c r="T105" s="304"/>
      <c r="U105" s="305"/>
      <c r="V105" s="306"/>
      <c r="W105" s="307"/>
    </row>
    <row r="106" spans="1:23" ht="18.75" customHeight="1">
      <c r="A106" s="60">
        <f t="shared" si="15"/>
        <v>43</v>
      </c>
      <c r="B106" s="56">
        <f t="shared" si="17"/>
        <v>26</v>
      </c>
      <c r="C106" s="13" t="s">
        <v>20</v>
      </c>
      <c r="D106" s="14">
        <f t="shared" si="13"/>
        <v>42177</v>
      </c>
      <c r="E106" s="111" t="s">
        <v>83</v>
      </c>
      <c r="F106" s="98"/>
      <c r="G106" s="94"/>
      <c r="H106" s="61"/>
      <c r="I106" s="33" t="str">
        <f t="shared" si="14"/>
        <v/>
      </c>
      <c r="J106" s="41" t="str">
        <f t="shared" si="10"/>
        <v/>
      </c>
      <c r="K106" s="73" t="str">
        <f t="shared" si="11"/>
        <v/>
      </c>
      <c r="L106" s="556" t="s">
        <v>276</v>
      </c>
      <c r="M106" s="557"/>
      <c r="N106" s="557"/>
      <c r="O106" s="558"/>
      <c r="P106" s="79"/>
      <c r="Q106" s="80"/>
      <c r="R106" s="104"/>
      <c r="S106" s="81"/>
      <c r="T106" s="308"/>
      <c r="U106" s="309"/>
      <c r="V106" s="306"/>
      <c r="W106" s="307"/>
    </row>
    <row r="107" spans="1:23" ht="18.75" customHeight="1" thickBot="1">
      <c r="A107" s="60">
        <f t="shared" si="15"/>
        <v>44</v>
      </c>
      <c r="B107" s="57">
        <f t="shared" si="17"/>
        <v>27</v>
      </c>
      <c r="C107" s="16" t="s">
        <v>21</v>
      </c>
      <c r="D107" s="17">
        <f t="shared" si="13"/>
        <v>42184</v>
      </c>
      <c r="E107" s="112" t="s">
        <v>83</v>
      </c>
      <c r="F107" s="99"/>
      <c r="G107" s="100"/>
      <c r="H107" s="64"/>
      <c r="I107" s="34" t="str">
        <f t="shared" si="14"/>
        <v/>
      </c>
      <c r="J107" s="42" t="str">
        <f t="shared" si="10"/>
        <v/>
      </c>
      <c r="K107" s="74" t="str">
        <f t="shared" si="11"/>
        <v/>
      </c>
      <c r="L107" s="316"/>
      <c r="M107" s="87"/>
      <c r="N107" s="90"/>
      <c r="O107" s="88"/>
      <c r="P107" s="580" t="s">
        <v>247</v>
      </c>
      <c r="Q107" s="581" t="s">
        <v>247</v>
      </c>
      <c r="R107" s="582" t="s">
        <v>247</v>
      </c>
      <c r="S107" s="583" t="s">
        <v>247</v>
      </c>
      <c r="T107" s="312"/>
      <c r="U107" s="313"/>
      <c r="V107" s="314"/>
      <c r="W107" s="315"/>
    </row>
  </sheetData>
  <mergeCells count="124">
    <mergeCell ref="T66:W66"/>
    <mergeCell ref="L12:O12"/>
    <mergeCell ref="P12:S12"/>
    <mergeCell ref="T85:W85"/>
    <mergeCell ref="T86:W86"/>
    <mergeCell ref="T87:W87"/>
    <mergeCell ref="T88:W88"/>
    <mergeCell ref="T76:W76"/>
    <mergeCell ref="T77:W77"/>
    <mergeCell ref="T78:W78"/>
    <mergeCell ref="T79:W79"/>
    <mergeCell ref="L104:O104"/>
    <mergeCell ref="L105:O105"/>
    <mergeCell ref="L106:O106"/>
    <mergeCell ref="P68:S68"/>
    <mergeCell ref="P70:S70"/>
    <mergeCell ref="P86:S86"/>
    <mergeCell ref="P88:S88"/>
    <mergeCell ref="L82:O82"/>
    <mergeCell ref="L83:O83"/>
    <mergeCell ref="L84:O84"/>
    <mergeCell ref="L85:O85"/>
    <mergeCell ref="L103:O103"/>
    <mergeCell ref="L49:O49"/>
    <mergeCell ref="L50:O50"/>
    <mergeCell ref="L51:O51"/>
    <mergeCell ref="L52:O52"/>
    <mergeCell ref="P28:S28"/>
    <mergeCell ref="P29:S29"/>
    <mergeCell ref="P30:S30"/>
    <mergeCell ref="P31:S31"/>
    <mergeCell ref="P38:S38"/>
    <mergeCell ref="P39:S39"/>
    <mergeCell ref="P40:S40"/>
    <mergeCell ref="B3:B9"/>
    <mergeCell ref="C3:C9"/>
    <mergeCell ref="P2:S2"/>
    <mergeCell ref="P3:S3"/>
    <mergeCell ref="P5:S5"/>
    <mergeCell ref="P6:S6"/>
    <mergeCell ref="P7:S7"/>
    <mergeCell ref="P8:S8"/>
    <mergeCell ref="D3:D9"/>
    <mergeCell ref="F2:H2"/>
    <mergeCell ref="F3:F9"/>
    <mergeCell ref="G3:G9"/>
    <mergeCell ref="H3:H9"/>
    <mergeCell ref="E3:E9"/>
    <mergeCell ref="L4:O4"/>
    <mergeCell ref="P4:S4"/>
    <mergeCell ref="P35:S36"/>
    <mergeCell ref="P44:S45"/>
    <mergeCell ref="P48:S48"/>
    <mergeCell ref="P41:S41"/>
    <mergeCell ref="L2:O2"/>
    <mergeCell ref="L3:O3"/>
    <mergeCell ref="L5:O5"/>
    <mergeCell ref="L6:O6"/>
    <mergeCell ref="L7:O7"/>
    <mergeCell ref="L8:O8"/>
    <mergeCell ref="P10:S10"/>
    <mergeCell ref="P17:S18"/>
    <mergeCell ref="P26:S27"/>
    <mergeCell ref="L59:O59"/>
    <mergeCell ref="T56:W56"/>
    <mergeCell ref="F56:H56"/>
    <mergeCell ref="D57:D63"/>
    <mergeCell ref="F57:F63"/>
    <mergeCell ref="G57:G63"/>
    <mergeCell ref="H57:H63"/>
    <mergeCell ref="E57:E63"/>
    <mergeCell ref="L56:O56"/>
    <mergeCell ref="T57:W57"/>
    <mergeCell ref="T59:W59"/>
    <mergeCell ref="T60:W60"/>
    <mergeCell ref="T61:W61"/>
    <mergeCell ref="T62:W62"/>
    <mergeCell ref="T58:W58"/>
    <mergeCell ref="L60:O60"/>
    <mergeCell ref="L61:O61"/>
    <mergeCell ref="L62:O62"/>
    <mergeCell ref="B1:I1"/>
    <mergeCell ref="B55:H55"/>
    <mergeCell ref="L10:O10"/>
    <mergeCell ref="L17:O18"/>
    <mergeCell ref="L26:O27"/>
    <mergeCell ref="L35:O36"/>
    <mergeCell ref="L44:O45"/>
    <mergeCell ref="L48:O48"/>
    <mergeCell ref="L41:O41"/>
    <mergeCell ref="B57:B63"/>
    <mergeCell ref="C57:C63"/>
    <mergeCell ref="L58:O58"/>
    <mergeCell ref="L57:O57"/>
    <mergeCell ref="P56:S56"/>
    <mergeCell ref="P59:S59"/>
    <mergeCell ref="P60:S60"/>
    <mergeCell ref="P61:S61"/>
    <mergeCell ref="P62:S62"/>
    <mergeCell ref="P58:S58"/>
    <mergeCell ref="P57:S57"/>
    <mergeCell ref="P64:S64"/>
    <mergeCell ref="L71:O72"/>
    <mergeCell ref="P71:S72"/>
    <mergeCell ref="L80:O81"/>
    <mergeCell ref="P80:S81"/>
    <mergeCell ref="L66:O66"/>
    <mergeCell ref="P66:S66"/>
    <mergeCell ref="L102:O102"/>
    <mergeCell ref="P102:S102"/>
    <mergeCell ref="T64:W64"/>
    <mergeCell ref="T71:W72"/>
    <mergeCell ref="T80:W81"/>
    <mergeCell ref="T89:W90"/>
    <mergeCell ref="T95:W95"/>
    <mergeCell ref="T98:W99"/>
    <mergeCell ref="T102:W102"/>
    <mergeCell ref="L89:O90"/>
    <mergeCell ref="P89:S90"/>
    <mergeCell ref="L95:O95"/>
    <mergeCell ref="P95:S95"/>
    <mergeCell ref="L98:O99"/>
    <mergeCell ref="P98:S99"/>
    <mergeCell ref="L64:O64"/>
  </mergeCells>
  <pageMargins left="0.19685039370078741" right="0.19685039370078741" top="0.51181102362204722" bottom="0.39370078740157483" header="0.15748031496062992" footer="0.15748031496062992"/>
  <pageSetup paperSize="9" scale="64" fitToHeight="0" orientation="portrait" r:id="rId1"/>
  <headerFooter>
    <oddHeader>&amp;L&amp;"Arial,Gras"&amp;14 2013-2014&amp;C&amp;"Arial,Gras"&amp;14L&amp;12P CURIE OIGNIES -PROGRAMMATION EPS&amp;R&amp;"Arial,Gras"&amp;A</oddHeader>
    <oddFooter>&amp;L&amp;"Arial,Gras"&amp;14Editon DK-&amp;D-&amp;T&amp;R&amp;F------</oddFooter>
  </headerFooter>
  <rowBreaks count="1" manualBreakCount="1"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  <pageSetUpPr fitToPage="1"/>
  </sheetPr>
  <dimension ref="A1:W107"/>
  <sheetViews>
    <sheetView topLeftCell="A52" zoomScale="85" zoomScaleNormal="85" workbookViewId="0">
      <selection activeCell="L64" sqref="L64:O64"/>
    </sheetView>
  </sheetViews>
  <sheetFormatPr baseColWidth="10" defaultColWidth="13.7109375" defaultRowHeight="12.75"/>
  <cols>
    <col min="1" max="1" width="3.140625" style="3" bestFit="1" customWidth="1"/>
    <col min="2" max="2" width="5.28515625" style="1" customWidth="1"/>
    <col min="3" max="3" width="8.28515625" style="1" bestFit="1" customWidth="1"/>
    <col min="4" max="4" width="10.85546875" style="8" bestFit="1" customWidth="1"/>
    <col min="5" max="5" width="17.85546875" style="8" bestFit="1" customWidth="1"/>
    <col min="6" max="6" width="3.42578125" style="29" customWidth="1"/>
    <col min="7" max="7" width="2.28515625" style="29" customWidth="1"/>
    <col min="8" max="8" width="6.5703125" style="29" customWidth="1"/>
    <col min="9" max="9" width="10.42578125" style="29" bestFit="1" customWidth="1"/>
    <col min="10" max="10" width="6.42578125" style="29" bestFit="1" customWidth="1"/>
    <col min="11" max="11" width="4" style="29" bestFit="1" customWidth="1"/>
    <col min="12" max="12" width="3" style="3" bestFit="1" customWidth="1"/>
    <col min="13" max="13" width="3.85546875" style="3" bestFit="1" customWidth="1"/>
    <col min="14" max="14" width="6.140625" style="3" bestFit="1" customWidth="1"/>
    <col min="15" max="15" width="12.7109375" style="3" customWidth="1"/>
    <col min="16" max="16" width="3" style="3" bestFit="1" customWidth="1"/>
    <col min="17" max="17" width="3.85546875" style="3" bestFit="1" customWidth="1"/>
    <col min="18" max="18" width="6.140625" style="3" bestFit="1" customWidth="1"/>
    <col min="19" max="19" width="11.140625" style="3" customWidth="1"/>
    <col min="20" max="20" width="3" style="3" bestFit="1" customWidth="1"/>
    <col min="21" max="21" width="3.85546875" style="3" bestFit="1" customWidth="1"/>
    <col min="22" max="22" width="6.140625" style="3" customWidth="1"/>
    <col min="23" max="23" width="12.5703125" style="3" customWidth="1"/>
    <col min="24" max="16384" width="13.7109375" style="3"/>
  </cols>
  <sheetData>
    <row r="1" spans="1:23" ht="13.5" thickBot="1">
      <c r="B1" s="409" t="s">
        <v>32</v>
      </c>
      <c r="C1" s="410"/>
      <c r="D1" s="410"/>
      <c r="E1" s="411"/>
      <c r="F1" s="3"/>
      <c r="G1" s="3"/>
      <c r="H1" s="3"/>
      <c r="I1" s="3"/>
      <c r="J1" s="3"/>
      <c r="K1" s="3"/>
    </row>
    <row r="2" spans="1:23" ht="13.5" customHeight="1" thickBot="1">
      <c r="B2" s="3"/>
      <c r="C2" s="3"/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42" t="str">
        <f>INDEX(classe!$K$3:$K$40,MATCH(L3,classe!$F$2:$F$40,0),0)</f>
        <v>Christelle</v>
      </c>
      <c r="M2" s="343"/>
      <c r="N2" s="343"/>
      <c r="O2" s="344"/>
      <c r="P2" s="392" t="str">
        <f>INDEX(classe!$K$3:$K$40,MATCH(P3,classe!$F$2:$F$40,0),0)</f>
        <v>Didier</v>
      </c>
      <c r="Q2" s="393"/>
      <c r="R2" s="393"/>
      <c r="S2" s="394"/>
      <c r="T2" s="392" t="str">
        <f>INDEX(classe!$K$3:$K$40,MATCH(T3,classe!$F$2:$F$40,0),0)</f>
        <v>Didier</v>
      </c>
      <c r="U2" s="393"/>
      <c r="V2" s="393"/>
      <c r="W2" s="394"/>
    </row>
    <row r="3" spans="1:23" ht="12.7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51" t="s">
        <v>16</v>
      </c>
      <c r="M3" s="352"/>
      <c r="N3" s="352"/>
      <c r="O3" s="353"/>
      <c r="P3" s="434" t="s">
        <v>13</v>
      </c>
      <c r="Q3" s="435"/>
      <c r="R3" s="435"/>
      <c r="S3" s="436"/>
      <c r="T3" s="434" t="s">
        <v>109</v>
      </c>
      <c r="U3" s="435"/>
      <c r="V3" s="435"/>
      <c r="W3" s="436"/>
    </row>
    <row r="4" spans="1:23" ht="15.75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425" t="s">
        <v>96</v>
      </c>
      <c r="M4" s="426"/>
      <c r="N4" s="426"/>
      <c r="O4" s="427"/>
      <c r="P4" s="428" t="s">
        <v>95</v>
      </c>
      <c r="Q4" s="429"/>
      <c r="R4" s="429"/>
      <c r="S4" s="430"/>
      <c r="T4" s="428" t="s">
        <v>95</v>
      </c>
      <c r="U4" s="429"/>
      <c r="V4" s="429"/>
      <c r="W4" s="430"/>
    </row>
    <row r="5" spans="1:23" ht="15.75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57">
        <f>INDEX(classe!$G$3:$G$40,MATCH(L3,classe!$F$2:$F$40,0),0)</f>
        <v>31</v>
      </c>
      <c r="M5" s="358"/>
      <c r="N5" s="358"/>
      <c r="O5" s="359"/>
      <c r="P5" s="395">
        <f>INDEX(classe!$G$3:$G$40,MATCH(P3,classe!$F$2:$F$40,0),0)</f>
        <v>24</v>
      </c>
      <c r="Q5" s="396"/>
      <c r="R5" s="396"/>
      <c r="S5" s="397"/>
      <c r="T5" s="395">
        <f>INDEX(classe!$G$3:$G$40,MATCH(T3,classe!$F$2:$F$40,0),0)</f>
        <v>23</v>
      </c>
      <c r="U5" s="396"/>
      <c r="V5" s="396"/>
      <c r="W5" s="397"/>
    </row>
    <row r="6" spans="1:23" ht="15.75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57" t="str">
        <f>INDEX(classe!$I$3:$I$40,MATCH(L3,classe!$F$2:$F$40,0),0)</f>
        <v>3-4</v>
      </c>
      <c r="M6" s="358"/>
      <c r="N6" s="358"/>
      <c r="O6" s="359"/>
      <c r="P6" s="395">
        <f>INDEX(classe!$I$3:$I$40,MATCH(P3,classe!$F$2:$F$40,0),0)</f>
        <v>4</v>
      </c>
      <c r="Q6" s="396"/>
      <c r="R6" s="396"/>
      <c r="S6" s="397"/>
      <c r="T6" s="395">
        <f>INDEX(classe!$I$3:$I$40,MATCH(T3,classe!$F$2:$F$40,0),0)</f>
        <v>3</v>
      </c>
      <c r="U6" s="396"/>
      <c r="V6" s="396"/>
      <c r="W6" s="397"/>
    </row>
    <row r="7" spans="1:23" ht="12.75" customHeight="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57"/>
      <c r="M7" s="358"/>
      <c r="N7" s="358"/>
      <c r="O7" s="359"/>
      <c r="P7" s="395"/>
      <c r="Q7" s="396"/>
      <c r="R7" s="396"/>
      <c r="S7" s="397"/>
      <c r="T7" s="395"/>
      <c r="U7" s="396"/>
      <c r="V7" s="396"/>
      <c r="W7" s="397"/>
    </row>
    <row r="8" spans="1:23" ht="16.5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406"/>
      <c r="M8" s="407"/>
      <c r="N8" s="407"/>
      <c r="O8" s="408"/>
      <c r="P8" s="402"/>
      <c r="Q8" s="403"/>
      <c r="R8" s="404"/>
      <c r="S8" s="405"/>
      <c r="T8" s="402"/>
      <c r="U8" s="403"/>
      <c r="V8" s="404"/>
      <c r="W8" s="405"/>
    </row>
    <row r="9" spans="1:23" ht="13.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  <c r="L9" s="300" t="s">
        <v>36</v>
      </c>
      <c r="M9" s="18" t="s">
        <v>43</v>
      </c>
      <c r="N9" s="18" t="s">
        <v>37</v>
      </c>
      <c r="O9" s="19" t="s">
        <v>38</v>
      </c>
      <c r="P9" s="37" t="s">
        <v>36</v>
      </c>
      <c r="Q9" s="38" t="s">
        <v>43</v>
      </c>
      <c r="R9" s="38" t="s">
        <v>37</v>
      </c>
      <c r="S9" s="39" t="s">
        <v>38</v>
      </c>
      <c r="T9" s="37" t="s">
        <v>36</v>
      </c>
      <c r="U9" s="38" t="s">
        <v>43</v>
      </c>
      <c r="V9" s="38" t="s">
        <v>37</v>
      </c>
      <c r="W9" s="39" t="s">
        <v>38</v>
      </c>
    </row>
    <row r="10" spans="1:23" ht="15.75">
      <c r="A10" s="246">
        <v>1</v>
      </c>
      <c r="B10" s="247">
        <v>36</v>
      </c>
      <c r="C10" s="248" t="s">
        <v>20</v>
      </c>
      <c r="D10" s="249">
        <v>41883</v>
      </c>
      <c r="E10" s="250" t="s">
        <v>86</v>
      </c>
      <c r="F10" s="251"/>
      <c r="G10" s="252"/>
      <c r="H10" s="253"/>
      <c r="I10" s="254" t="str">
        <f>IF(AND(J10="oui",K10="oui"),"Sta+Lib",IF(J10="oui","Stade",IF(K10="oui","Lib","")))</f>
        <v/>
      </c>
      <c r="J10" s="255" t="str">
        <f>IF(OR(LEFT($O10,3)="sta",LEFT($S10,3)="sta",LEFT($W10,3)="sta",LEFT($AA10,3)="sta",LEFT($AE10,3)="sta",LEFT($AI10,3)="sta",LEFT($AM10,3)="sta",LEFT($AQ10,3)="sta"),"oui","")</f>
        <v/>
      </c>
      <c r="K10" s="256" t="str">
        <f>IF(OR(LEFT($O10,3)="Lib",LEFT($S10,3)="Lib",LEFT($W10,3)="Lib",LEFT($AA10,3)="Lib",LEFT($AE10,3)="Lib",LEFT($AI10,3)="Lib",LEFT($AM10,3)="Lib",LEFT($AQ10,3)="Lib"),"oui","")</f>
        <v/>
      </c>
      <c r="L10" s="484" t="s">
        <v>222</v>
      </c>
      <c r="M10" s="485"/>
      <c r="N10" s="485"/>
      <c r="O10" s="486"/>
      <c r="P10" s="484" t="s">
        <v>222</v>
      </c>
      <c r="Q10" s="485"/>
      <c r="R10" s="485"/>
      <c r="S10" s="486"/>
      <c r="T10" s="484" t="s">
        <v>222</v>
      </c>
      <c r="U10" s="485"/>
      <c r="V10" s="485"/>
      <c r="W10" s="486"/>
    </row>
    <row r="11" spans="1:23">
      <c r="A11" s="245">
        <v>2</v>
      </c>
      <c r="B11" s="257">
        <f t="shared" ref="B11:B26" si="0">1+B10</f>
        <v>37</v>
      </c>
      <c r="C11" s="258" t="s">
        <v>21</v>
      </c>
      <c r="D11" s="259">
        <f t="shared" ref="D11:D53" si="1">7+D10</f>
        <v>41890</v>
      </c>
      <c r="E11" s="260" t="s">
        <v>86</v>
      </c>
      <c r="F11" s="261"/>
      <c r="G11" s="262"/>
      <c r="H11" s="263"/>
      <c r="I11" s="264" t="str">
        <f t="shared" ref="I11:I53" si="2">IF(AND(J11="oui",K11="oui"),"Sta+Lib",IF(J11="oui","Stade",IF(K11="oui","Lib","")))</f>
        <v/>
      </c>
      <c r="J11" s="265" t="str">
        <f>IF(OR(LEFT($O11,3)="sta",LEFT($S11,3)="sta",LEFT($W11,3)="sta",LEFT($AA11,3)="sta",LEFT($AE11,3)="sta",LEFT($AI11,3)="sta",LEFT($AM11,3)="sta",LEFT($AQ11,3)="sta"),"oui","")</f>
        <v/>
      </c>
      <c r="K11" s="266" t="str">
        <f>IF(OR(LEFT($O11,3)="Lib",LEFT($S11,3)="Lib",LEFT($W11,3)="Lib",LEFT($AA11,3)="Lib",LEFT($AE11,3)="Lib",LEFT($AI11,3)="Lib",LEFT($AM11,3)="Lib",LEFT($AQ11,3)="Lib"),"oui","")</f>
        <v/>
      </c>
      <c r="L11" s="43"/>
      <c r="M11" s="44"/>
      <c r="N11" s="45"/>
      <c r="O11" s="46"/>
      <c r="P11" s="580" t="s">
        <v>247</v>
      </c>
      <c r="Q11" s="581" t="s">
        <v>247</v>
      </c>
      <c r="R11" s="582" t="s">
        <v>247</v>
      </c>
      <c r="S11" s="583" t="s">
        <v>247</v>
      </c>
      <c r="T11" s="43"/>
      <c r="U11" s="44"/>
      <c r="V11" s="45"/>
      <c r="W11" s="46"/>
    </row>
    <row r="12" spans="1:23" ht="16.5">
      <c r="A12" s="245">
        <f>1+A11</f>
        <v>3</v>
      </c>
      <c r="B12" s="257">
        <f t="shared" si="0"/>
        <v>38</v>
      </c>
      <c r="C12" s="258" t="s">
        <v>20</v>
      </c>
      <c r="D12" s="259">
        <f t="shared" si="1"/>
        <v>41897</v>
      </c>
      <c r="E12" s="260" t="s">
        <v>86</v>
      </c>
      <c r="F12" s="261"/>
      <c r="G12" s="262"/>
      <c r="H12" s="263"/>
      <c r="I12" s="264" t="str">
        <f t="shared" si="2"/>
        <v/>
      </c>
      <c r="J12" s="265" t="str">
        <f t="shared" ref="J12:J53" si="3">IF(OR(LEFT($O12,3)="sta",LEFT($S12,3)="sta",LEFT($W12,3)="sta",LEFT($AA12,3)="sta",LEFT($AE12,3)="sta",LEFT($AI12,3)="sta",LEFT($AM12,3)="sta",LEFT($AQ12,3)="sta"),"oui","")</f>
        <v/>
      </c>
      <c r="K12" s="266" t="str">
        <f t="shared" ref="K12:K53" si="4">IF(OR(LEFT($O12,3)="Lib",LEFT($S12,3)="Lib",LEFT($W12,3)="Lib",LEFT($AA12,3)="Lib",LEFT($AE12,3)="Lib",LEFT($AI12,3)="Lib",LEFT($AM12,3)="Lib",LEFT($AQ12,3)="Lib"),"oui","")</f>
        <v/>
      </c>
      <c r="L12" s="577" t="s">
        <v>278</v>
      </c>
      <c r="M12" s="578"/>
      <c r="N12" s="578"/>
      <c r="O12" s="579"/>
      <c r="P12" s="577" t="s">
        <v>278</v>
      </c>
      <c r="Q12" s="578"/>
      <c r="R12" s="578"/>
      <c r="S12" s="579"/>
      <c r="T12" s="577" t="s">
        <v>278</v>
      </c>
      <c r="U12" s="578"/>
      <c r="V12" s="578"/>
      <c r="W12" s="579"/>
    </row>
    <row r="13" spans="1:23">
      <c r="A13" s="245">
        <f t="shared" ref="A13:A52" si="5">1+A12</f>
        <v>4</v>
      </c>
      <c r="B13" s="257">
        <f t="shared" si="0"/>
        <v>39</v>
      </c>
      <c r="C13" s="258" t="s">
        <v>21</v>
      </c>
      <c r="D13" s="259">
        <f t="shared" si="1"/>
        <v>41904</v>
      </c>
      <c r="E13" s="260" t="s">
        <v>86</v>
      </c>
      <c r="F13" s="261"/>
      <c r="G13" s="262"/>
      <c r="H13" s="263"/>
      <c r="I13" s="264" t="str">
        <f t="shared" si="2"/>
        <v/>
      </c>
      <c r="J13" s="265" t="str">
        <f t="shared" si="3"/>
        <v/>
      </c>
      <c r="K13" s="266" t="str">
        <f t="shared" si="4"/>
        <v/>
      </c>
      <c r="L13" s="43"/>
      <c r="M13" s="44"/>
      <c r="N13" s="45"/>
      <c r="O13" s="46"/>
      <c r="P13" s="580" t="s">
        <v>247</v>
      </c>
      <c r="Q13" s="581" t="s">
        <v>247</v>
      </c>
      <c r="R13" s="582" t="s">
        <v>247</v>
      </c>
      <c r="S13" s="583" t="s">
        <v>247</v>
      </c>
      <c r="T13" s="43"/>
      <c r="U13" s="44"/>
      <c r="V13" s="45"/>
      <c r="W13" s="46"/>
    </row>
    <row r="14" spans="1:23">
      <c r="A14" s="245">
        <f t="shared" si="5"/>
        <v>5</v>
      </c>
      <c r="B14" s="257">
        <f t="shared" si="0"/>
        <v>40</v>
      </c>
      <c r="C14" s="258" t="s">
        <v>20</v>
      </c>
      <c r="D14" s="259">
        <f t="shared" si="1"/>
        <v>41911</v>
      </c>
      <c r="E14" s="260" t="s">
        <v>86</v>
      </c>
      <c r="F14" s="261"/>
      <c r="G14" s="262"/>
      <c r="H14" s="263"/>
      <c r="I14" s="264" t="str">
        <f t="shared" si="2"/>
        <v/>
      </c>
      <c r="J14" s="265" t="str">
        <f t="shared" si="3"/>
        <v/>
      </c>
      <c r="K14" s="266" t="str">
        <f t="shared" si="4"/>
        <v/>
      </c>
      <c r="L14" s="43"/>
      <c r="M14" s="44"/>
      <c r="N14" s="45"/>
      <c r="O14" s="46"/>
      <c r="P14" s="43"/>
      <c r="Q14" s="44"/>
      <c r="R14" s="45"/>
      <c r="S14" s="46"/>
      <c r="T14" s="580" t="s">
        <v>247</v>
      </c>
      <c r="U14" s="581" t="s">
        <v>247</v>
      </c>
      <c r="V14" s="582" t="s">
        <v>247</v>
      </c>
      <c r="W14" s="583" t="s">
        <v>247</v>
      </c>
    </row>
    <row r="15" spans="1:23">
      <c r="A15" s="245">
        <f t="shared" si="5"/>
        <v>6</v>
      </c>
      <c r="B15" s="257">
        <f t="shared" si="0"/>
        <v>41</v>
      </c>
      <c r="C15" s="258" t="s">
        <v>21</v>
      </c>
      <c r="D15" s="259">
        <f t="shared" si="1"/>
        <v>41918</v>
      </c>
      <c r="E15" s="260" t="s">
        <v>86</v>
      </c>
      <c r="F15" s="261"/>
      <c r="G15" s="262"/>
      <c r="H15" s="263"/>
      <c r="I15" s="264" t="str">
        <f t="shared" si="2"/>
        <v/>
      </c>
      <c r="J15" s="265" t="str">
        <f t="shared" si="3"/>
        <v/>
      </c>
      <c r="K15" s="266" t="str">
        <f t="shared" si="4"/>
        <v/>
      </c>
      <c r="L15" s="43"/>
      <c r="M15" s="44"/>
      <c r="N15" s="45"/>
      <c r="O15" s="46"/>
      <c r="P15" s="580" t="s">
        <v>247</v>
      </c>
      <c r="Q15" s="581" t="s">
        <v>247</v>
      </c>
      <c r="R15" s="582" t="s">
        <v>247</v>
      </c>
      <c r="S15" s="583" t="s">
        <v>247</v>
      </c>
      <c r="T15" s="43"/>
      <c r="U15" s="44"/>
      <c r="V15" s="45"/>
      <c r="W15" s="46"/>
    </row>
    <row r="16" spans="1:23" ht="13.5" thickBot="1">
      <c r="A16" s="245">
        <f t="shared" si="5"/>
        <v>7</v>
      </c>
      <c r="B16" s="257">
        <f t="shared" si="0"/>
        <v>42</v>
      </c>
      <c r="C16" s="258" t="s">
        <v>20</v>
      </c>
      <c r="D16" s="259">
        <f t="shared" si="1"/>
        <v>41925</v>
      </c>
      <c r="E16" s="260" t="s">
        <v>86</v>
      </c>
      <c r="F16" s="261"/>
      <c r="G16" s="262"/>
      <c r="H16" s="263"/>
      <c r="I16" s="264" t="str">
        <f t="shared" si="2"/>
        <v/>
      </c>
      <c r="J16" s="265" t="str">
        <f t="shared" si="3"/>
        <v/>
      </c>
      <c r="K16" s="266" t="str">
        <f t="shared" si="4"/>
        <v/>
      </c>
      <c r="L16" s="51"/>
      <c r="M16" s="50"/>
      <c r="N16" s="45"/>
      <c r="O16" s="46"/>
      <c r="P16" s="43"/>
      <c r="Q16" s="44"/>
      <c r="R16" s="45"/>
      <c r="S16" s="46"/>
      <c r="T16" s="580" t="s">
        <v>247</v>
      </c>
      <c r="U16" s="581" t="s">
        <v>247</v>
      </c>
      <c r="V16" s="582" t="s">
        <v>247</v>
      </c>
      <c r="W16" s="583" t="s">
        <v>247</v>
      </c>
    </row>
    <row r="17" spans="1:23">
      <c r="A17" s="245">
        <f t="shared" si="5"/>
        <v>8</v>
      </c>
      <c r="B17" s="257">
        <f t="shared" si="0"/>
        <v>43</v>
      </c>
      <c r="C17" s="258" t="s">
        <v>21</v>
      </c>
      <c r="D17" s="259">
        <f t="shared" si="1"/>
        <v>41932</v>
      </c>
      <c r="E17" s="260" t="s">
        <v>86</v>
      </c>
      <c r="F17" s="23"/>
      <c r="G17" s="21"/>
      <c r="H17" s="22"/>
      <c r="I17" s="264" t="str">
        <f t="shared" si="2"/>
        <v/>
      </c>
      <c r="J17" s="265" t="str">
        <f t="shared" si="3"/>
        <v/>
      </c>
      <c r="K17" s="266" t="str">
        <f t="shared" si="4"/>
        <v/>
      </c>
      <c r="L17" s="487" t="s">
        <v>29</v>
      </c>
      <c r="M17" s="488"/>
      <c r="N17" s="488"/>
      <c r="O17" s="488"/>
      <c r="P17" s="487" t="s">
        <v>29</v>
      </c>
      <c r="Q17" s="488"/>
      <c r="R17" s="488"/>
      <c r="S17" s="488"/>
      <c r="T17" s="487" t="s">
        <v>29</v>
      </c>
      <c r="U17" s="488"/>
      <c r="V17" s="488"/>
      <c r="W17" s="488"/>
    </row>
    <row r="18" spans="1:23" ht="13.5" thickBot="1">
      <c r="A18" s="245">
        <f t="shared" si="5"/>
        <v>9</v>
      </c>
      <c r="B18" s="257">
        <f t="shared" si="0"/>
        <v>44</v>
      </c>
      <c r="C18" s="258" t="s">
        <v>20</v>
      </c>
      <c r="D18" s="259">
        <f t="shared" si="1"/>
        <v>41939</v>
      </c>
      <c r="E18" s="260" t="s">
        <v>86</v>
      </c>
      <c r="F18" s="23"/>
      <c r="G18" s="21"/>
      <c r="H18" s="22"/>
      <c r="I18" s="264" t="str">
        <f t="shared" si="2"/>
        <v/>
      </c>
      <c r="J18" s="265" t="str">
        <f t="shared" si="3"/>
        <v/>
      </c>
      <c r="K18" s="266" t="str">
        <f t="shared" si="4"/>
        <v/>
      </c>
      <c r="L18" s="489"/>
      <c r="M18" s="490"/>
      <c r="N18" s="490"/>
      <c r="O18" s="490"/>
      <c r="P18" s="489"/>
      <c r="Q18" s="490"/>
      <c r="R18" s="490"/>
      <c r="S18" s="490"/>
      <c r="T18" s="489"/>
      <c r="U18" s="490"/>
      <c r="V18" s="490"/>
      <c r="W18" s="490"/>
    </row>
    <row r="19" spans="1:23">
      <c r="A19" s="245">
        <f t="shared" si="5"/>
        <v>10</v>
      </c>
      <c r="B19" s="257">
        <f t="shared" si="0"/>
        <v>45</v>
      </c>
      <c r="C19" s="258" t="s">
        <v>21</v>
      </c>
      <c r="D19" s="259">
        <f t="shared" si="1"/>
        <v>41946</v>
      </c>
      <c r="E19" s="260" t="s">
        <v>86</v>
      </c>
      <c r="F19" s="261"/>
      <c r="G19" s="262"/>
      <c r="H19" s="263"/>
      <c r="I19" s="264" t="str">
        <f t="shared" si="2"/>
        <v/>
      </c>
      <c r="J19" s="265" t="str">
        <f t="shared" si="3"/>
        <v/>
      </c>
      <c r="K19" s="266" t="str">
        <f t="shared" si="4"/>
        <v/>
      </c>
      <c r="L19" s="43"/>
      <c r="M19" s="44"/>
      <c r="N19" s="45"/>
      <c r="O19" s="46"/>
      <c r="P19" s="580" t="s">
        <v>247</v>
      </c>
      <c r="Q19" s="581" t="s">
        <v>247</v>
      </c>
      <c r="R19" s="582" t="s">
        <v>247</v>
      </c>
      <c r="S19" s="583" t="s">
        <v>247</v>
      </c>
      <c r="T19" s="43"/>
      <c r="U19" s="44"/>
      <c r="V19" s="45"/>
      <c r="W19" s="46"/>
    </row>
    <row r="20" spans="1:23">
      <c r="A20" s="245">
        <f t="shared" si="5"/>
        <v>11</v>
      </c>
      <c r="B20" s="257">
        <f t="shared" si="0"/>
        <v>46</v>
      </c>
      <c r="C20" s="258" t="s">
        <v>20</v>
      </c>
      <c r="D20" s="259">
        <f t="shared" si="1"/>
        <v>41953</v>
      </c>
      <c r="E20" s="260" t="s">
        <v>86</v>
      </c>
      <c r="F20" s="261"/>
      <c r="G20" s="262"/>
      <c r="H20" s="263"/>
      <c r="I20" s="264" t="str">
        <f t="shared" si="2"/>
        <v/>
      </c>
      <c r="J20" s="265" t="str">
        <f t="shared" si="3"/>
        <v/>
      </c>
      <c r="K20" s="266" t="str">
        <f t="shared" si="4"/>
        <v/>
      </c>
      <c r="L20" s="43"/>
      <c r="M20" s="44"/>
      <c r="N20" s="45"/>
      <c r="O20" s="46"/>
      <c r="P20" s="43"/>
      <c r="Q20" s="44"/>
      <c r="R20" s="45"/>
      <c r="S20" s="46"/>
      <c r="T20" s="580" t="s">
        <v>247</v>
      </c>
      <c r="U20" s="581" t="s">
        <v>247</v>
      </c>
      <c r="V20" s="582" t="s">
        <v>247</v>
      </c>
      <c r="W20" s="583" t="s">
        <v>247</v>
      </c>
    </row>
    <row r="21" spans="1:23">
      <c r="A21" s="245">
        <f t="shared" si="5"/>
        <v>12</v>
      </c>
      <c r="B21" s="257">
        <f t="shared" si="0"/>
        <v>47</v>
      </c>
      <c r="C21" s="258" t="s">
        <v>21</v>
      </c>
      <c r="D21" s="259">
        <f t="shared" si="1"/>
        <v>41960</v>
      </c>
      <c r="E21" s="260" t="s">
        <v>86</v>
      </c>
      <c r="F21" s="261"/>
      <c r="G21" s="262"/>
      <c r="H21" s="263"/>
      <c r="I21" s="264" t="str">
        <f t="shared" si="2"/>
        <v/>
      </c>
      <c r="J21" s="265" t="str">
        <f t="shared" si="3"/>
        <v/>
      </c>
      <c r="K21" s="266" t="str">
        <f t="shared" si="4"/>
        <v/>
      </c>
      <c r="L21" s="43"/>
      <c r="M21" s="44"/>
      <c r="N21" s="45"/>
      <c r="O21" s="46"/>
      <c r="P21" s="580" t="s">
        <v>247</v>
      </c>
      <c r="Q21" s="581" t="s">
        <v>247</v>
      </c>
      <c r="R21" s="582" t="s">
        <v>247</v>
      </c>
      <c r="S21" s="583" t="s">
        <v>247</v>
      </c>
      <c r="T21" s="43"/>
      <c r="U21" s="44"/>
      <c r="V21" s="45"/>
      <c r="W21" s="46"/>
    </row>
    <row r="22" spans="1:23">
      <c r="A22" s="245">
        <f t="shared" si="5"/>
        <v>13</v>
      </c>
      <c r="B22" s="257">
        <f t="shared" si="0"/>
        <v>48</v>
      </c>
      <c r="C22" s="258" t="s">
        <v>20</v>
      </c>
      <c r="D22" s="259">
        <f t="shared" si="1"/>
        <v>41967</v>
      </c>
      <c r="E22" s="260" t="s">
        <v>86</v>
      </c>
      <c r="F22" s="261"/>
      <c r="G22" s="262"/>
      <c r="H22" s="263"/>
      <c r="I22" s="264" t="str">
        <f t="shared" si="2"/>
        <v/>
      </c>
      <c r="J22" s="265" t="str">
        <f t="shared" si="3"/>
        <v/>
      </c>
      <c r="K22" s="266" t="str">
        <f t="shared" si="4"/>
        <v/>
      </c>
      <c r="L22" s="556" t="s">
        <v>276</v>
      </c>
      <c r="M22" s="557"/>
      <c r="N22" s="557"/>
      <c r="O22" s="558"/>
      <c r="P22" s="556" t="s">
        <v>276</v>
      </c>
      <c r="Q22" s="557"/>
      <c r="R22" s="557"/>
      <c r="S22" s="558"/>
      <c r="T22" s="580" t="s">
        <v>247</v>
      </c>
      <c r="U22" s="581" t="s">
        <v>247</v>
      </c>
      <c r="V22" s="582" t="s">
        <v>247</v>
      </c>
      <c r="W22" s="583" t="s">
        <v>247</v>
      </c>
    </row>
    <row r="23" spans="1:23">
      <c r="A23" s="245">
        <f t="shared" si="5"/>
        <v>14</v>
      </c>
      <c r="B23" s="257">
        <f t="shared" si="0"/>
        <v>49</v>
      </c>
      <c r="C23" s="258" t="s">
        <v>21</v>
      </c>
      <c r="D23" s="259">
        <f t="shared" si="1"/>
        <v>41974</v>
      </c>
      <c r="E23" s="260" t="s">
        <v>86</v>
      </c>
      <c r="F23" s="261"/>
      <c r="G23" s="262"/>
      <c r="H23" s="263"/>
      <c r="I23" s="264" t="str">
        <f t="shared" si="2"/>
        <v/>
      </c>
      <c r="J23" s="265" t="str">
        <f t="shared" si="3"/>
        <v/>
      </c>
      <c r="K23" s="266" t="str">
        <f t="shared" si="4"/>
        <v/>
      </c>
      <c r="L23" s="556" t="s">
        <v>276</v>
      </c>
      <c r="M23" s="557"/>
      <c r="N23" s="557"/>
      <c r="O23" s="558"/>
      <c r="P23" s="580" t="s">
        <v>247</v>
      </c>
      <c r="Q23" s="581" t="s">
        <v>247</v>
      </c>
      <c r="R23" s="582" t="s">
        <v>247</v>
      </c>
      <c r="S23" s="583" t="s">
        <v>247</v>
      </c>
      <c r="T23" s="556" t="s">
        <v>276</v>
      </c>
      <c r="U23" s="557"/>
      <c r="V23" s="557"/>
      <c r="W23" s="558"/>
    </row>
    <row r="24" spans="1:23">
      <c r="A24" s="245">
        <f t="shared" si="5"/>
        <v>15</v>
      </c>
      <c r="B24" s="257">
        <f t="shared" si="0"/>
        <v>50</v>
      </c>
      <c r="C24" s="258" t="s">
        <v>20</v>
      </c>
      <c r="D24" s="259">
        <f t="shared" si="1"/>
        <v>41981</v>
      </c>
      <c r="E24" s="260" t="s">
        <v>86</v>
      </c>
      <c r="F24" s="261"/>
      <c r="G24" s="262"/>
      <c r="H24" s="263"/>
      <c r="I24" s="264" t="str">
        <f t="shared" si="2"/>
        <v/>
      </c>
      <c r="J24" s="265" t="str">
        <f t="shared" si="3"/>
        <v/>
      </c>
      <c r="K24" s="266" t="str">
        <f t="shared" si="4"/>
        <v/>
      </c>
      <c r="L24" s="556" t="s">
        <v>276</v>
      </c>
      <c r="M24" s="557"/>
      <c r="N24" s="557"/>
      <c r="O24" s="558"/>
      <c r="P24" s="556" t="s">
        <v>276</v>
      </c>
      <c r="Q24" s="557"/>
      <c r="R24" s="557"/>
      <c r="S24" s="558"/>
      <c r="T24" s="580" t="s">
        <v>247</v>
      </c>
      <c r="U24" s="581" t="s">
        <v>247</v>
      </c>
      <c r="V24" s="582" t="s">
        <v>247</v>
      </c>
      <c r="W24" s="583" t="s">
        <v>247</v>
      </c>
    </row>
    <row r="25" spans="1:23" ht="13.5" thickBot="1">
      <c r="A25" s="245">
        <f t="shared" si="5"/>
        <v>16</v>
      </c>
      <c r="B25" s="257">
        <f t="shared" si="0"/>
        <v>51</v>
      </c>
      <c r="C25" s="258" t="s">
        <v>21</v>
      </c>
      <c r="D25" s="259">
        <f t="shared" si="1"/>
        <v>41988</v>
      </c>
      <c r="E25" s="260" t="s">
        <v>86</v>
      </c>
      <c r="F25" s="261"/>
      <c r="G25" s="262"/>
      <c r="H25" s="263"/>
      <c r="I25" s="264" t="str">
        <f t="shared" si="2"/>
        <v/>
      </c>
      <c r="J25" s="265" t="str">
        <f t="shared" si="3"/>
        <v/>
      </c>
      <c r="K25" s="266" t="str">
        <f t="shared" si="4"/>
        <v/>
      </c>
      <c r="L25" s="556" t="s">
        <v>276</v>
      </c>
      <c r="M25" s="557"/>
      <c r="N25" s="557"/>
      <c r="O25" s="558"/>
      <c r="P25" s="580" t="s">
        <v>247</v>
      </c>
      <c r="Q25" s="581" t="s">
        <v>247</v>
      </c>
      <c r="R25" s="582" t="s">
        <v>247</v>
      </c>
      <c r="S25" s="583" t="s">
        <v>247</v>
      </c>
      <c r="T25" s="556" t="s">
        <v>276</v>
      </c>
      <c r="U25" s="557"/>
      <c r="V25" s="557"/>
      <c r="W25" s="558"/>
    </row>
    <row r="26" spans="1:23">
      <c r="A26" s="245">
        <f t="shared" si="5"/>
        <v>17</v>
      </c>
      <c r="B26" s="257">
        <f t="shared" si="0"/>
        <v>52</v>
      </c>
      <c r="C26" s="258" t="s">
        <v>20</v>
      </c>
      <c r="D26" s="259">
        <f t="shared" si="1"/>
        <v>41995</v>
      </c>
      <c r="E26" s="260" t="s">
        <v>86</v>
      </c>
      <c r="F26" s="23"/>
      <c r="G26" s="21"/>
      <c r="H26" s="22"/>
      <c r="I26" s="264" t="str">
        <f t="shared" si="2"/>
        <v/>
      </c>
      <c r="J26" s="265" t="str">
        <f t="shared" si="3"/>
        <v/>
      </c>
      <c r="K26" s="266" t="str">
        <f t="shared" si="4"/>
        <v/>
      </c>
      <c r="L26" s="487" t="s">
        <v>29</v>
      </c>
      <c r="M26" s="488"/>
      <c r="N26" s="488"/>
      <c r="O26" s="488"/>
      <c r="P26" s="487" t="s">
        <v>29</v>
      </c>
      <c r="Q26" s="488"/>
      <c r="R26" s="488"/>
      <c r="S26" s="488"/>
      <c r="T26" s="487" t="s">
        <v>29</v>
      </c>
      <c r="U26" s="488"/>
      <c r="V26" s="488"/>
      <c r="W26" s="488"/>
    </row>
    <row r="27" spans="1:23" ht="13.5" thickBot="1">
      <c r="A27" s="245">
        <f t="shared" si="5"/>
        <v>18</v>
      </c>
      <c r="B27" s="257">
        <v>1</v>
      </c>
      <c r="C27" s="258" t="s">
        <v>21</v>
      </c>
      <c r="D27" s="259">
        <f t="shared" si="1"/>
        <v>42002</v>
      </c>
      <c r="E27" s="260" t="s">
        <v>86</v>
      </c>
      <c r="F27" s="23"/>
      <c r="G27" s="21"/>
      <c r="H27" s="22"/>
      <c r="I27" s="264" t="str">
        <f t="shared" si="2"/>
        <v/>
      </c>
      <c r="J27" s="265" t="str">
        <f t="shared" si="3"/>
        <v/>
      </c>
      <c r="K27" s="266" t="str">
        <f t="shared" si="4"/>
        <v/>
      </c>
      <c r="L27" s="489"/>
      <c r="M27" s="490"/>
      <c r="N27" s="490"/>
      <c r="O27" s="490"/>
      <c r="P27" s="489"/>
      <c r="Q27" s="490"/>
      <c r="R27" s="490"/>
      <c r="S27" s="490"/>
      <c r="T27" s="489"/>
      <c r="U27" s="490"/>
      <c r="V27" s="490"/>
      <c r="W27" s="490"/>
    </row>
    <row r="28" spans="1:23">
      <c r="A28" s="245">
        <f t="shared" si="5"/>
        <v>19</v>
      </c>
      <c r="B28" s="257">
        <f t="shared" ref="B28:B53" si="6">1+B27</f>
        <v>2</v>
      </c>
      <c r="C28" s="258" t="s">
        <v>20</v>
      </c>
      <c r="D28" s="259">
        <f t="shared" si="1"/>
        <v>42009</v>
      </c>
      <c r="E28" s="260" t="s">
        <v>86</v>
      </c>
      <c r="F28" s="261"/>
      <c r="G28" s="262"/>
      <c r="H28" s="263"/>
      <c r="I28" s="264" t="str">
        <f t="shared" si="2"/>
        <v/>
      </c>
      <c r="J28" s="265" t="str">
        <f t="shared" si="3"/>
        <v/>
      </c>
      <c r="K28" s="266" t="str">
        <f t="shared" si="4"/>
        <v/>
      </c>
      <c r="L28" s="43"/>
      <c r="M28" s="44"/>
      <c r="N28" s="45"/>
      <c r="O28" s="46"/>
      <c r="P28" s="43"/>
      <c r="Q28" s="44"/>
      <c r="R28" s="45"/>
      <c r="S28" s="46"/>
      <c r="T28" s="580" t="s">
        <v>247</v>
      </c>
      <c r="U28" s="581" t="s">
        <v>247</v>
      </c>
      <c r="V28" s="582" t="s">
        <v>247</v>
      </c>
      <c r="W28" s="583" t="s">
        <v>247</v>
      </c>
    </row>
    <row r="29" spans="1:23">
      <c r="A29" s="245">
        <f t="shared" si="5"/>
        <v>20</v>
      </c>
      <c r="B29" s="257">
        <f t="shared" si="6"/>
        <v>3</v>
      </c>
      <c r="C29" s="258" t="s">
        <v>21</v>
      </c>
      <c r="D29" s="259">
        <f t="shared" si="1"/>
        <v>42016</v>
      </c>
      <c r="E29" s="260" t="s">
        <v>86</v>
      </c>
      <c r="F29" s="261"/>
      <c r="G29" s="262"/>
      <c r="H29" s="263"/>
      <c r="I29" s="264" t="str">
        <f t="shared" si="2"/>
        <v/>
      </c>
      <c r="J29" s="265" t="str">
        <f t="shared" si="3"/>
        <v/>
      </c>
      <c r="K29" s="266" t="str">
        <f t="shared" si="4"/>
        <v/>
      </c>
      <c r="L29" s="43"/>
      <c r="M29" s="44"/>
      <c r="N29" s="45"/>
      <c r="O29" s="46"/>
      <c r="P29" s="580" t="s">
        <v>247</v>
      </c>
      <c r="Q29" s="581" t="s">
        <v>247</v>
      </c>
      <c r="R29" s="582" t="s">
        <v>247</v>
      </c>
      <c r="S29" s="583" t="s">
        <v>247</v>
      </c>
      <c r="T29" s="43"/>
      <c r="U29" s="44"/>
      <c r="V29" s="45"/>
      <c r="W29" s="46"/>
    </row>
    <row r="30" spans="1:23">
      <c r="A30" s="245">
        <f t="shared" si="5"/>
        <v>21</v>
      </c>
      <c r="B30" s="257">
        <f t="shared" si="6"/>
        <v>4</v>
      </c>
      <c r="C30" s="258" t="s">
        <v>20</v>
      </c>
      <c r="D30" s="259">
        <f t="shared" si="1"/>
        <v>42023</v>
      </c>
      <c r="E30" s="260" t="s">
        <v>86</v>
      </c>
      <c r="F30" s="261"/>
      <c r="G30" s="262"/>
      <c r="H30" s="263"/>
      <c r="I30" s="264" t="str">
        <f t="shared" si="2"/>
        <v/>
      </c>
      <c r="J30" s="265" t="str">
        <f t="shared" si="3"/>
        <v/>
      </c>
      <c r="K30" s="266" t="str">
        <f t="shared" si="4"/>
        <v/>
      </c>
      <c r="L30" s="43"/>
      <c r="M30" s="44"/>
      <c r="N30" s="45"/>
      <c r="O30" s="46"/>
      <c r="P30" s="43"/>
      <c r="Q30" s="44"/>
      <c r="R30" s="45"/>
      <c r="S30" s="46"/>
      <c r="T30" s="580" t="s">
        <v>247</v>
      </c>
      <c r="U30" s="581" t="s">
        <v>247</v>
      </c>
      <c r="V30" s="582" t="s">
        <v>247</v>
      </c>
      <c r="W30" s="583" t="s">
        <v>247</v>
      </c>
    </row>
    <row r="31" spans="1:23">
      <c r="A31" s="245">
        <f t="shared" si="5"/>
        <v>22</v>
      </c>
      <c r="B31" s="257">
        <f t="shared" si="6"/>
        <v>5</v>
      </c>
      <c r="C31" s="258" t="s">
        <v>21</v>
      </c>
      <c r="D31" s="259">
        <f t="shared" si="1"/>
        <v>42030</v>
      </c>
      <c r="E31" s="260" t="s">
        <v>86</v>
      </c>
      <c r="F31" s="261"/>
      <c r="G31" s="262"/>
      <c r="H31" s="263"/>
      <c r="I31" s="264" t="str">
        <f t="shared" si="2"/>
        <v/>
      </c>
      <c r="J31" s="265" t="str">
        <f t="shared" si="3"/>
        <v/>
      </c>
      <c r="K31" s="266" t="str">
        <f t="shared" si="4"/>
        <v/>
      </c>
      <c r="L31" s="43"/>
      <c r="M31" s="44"/>
      <c r="N31" s="45"/>
      <c r="O31" s="46"/>
      <c r="P31" s="580" t="s">
        <v>247</v>
      </c>
      <c r="Q31" s="581" t="s">
        <v>247</v>
      </c>
      <c r="R31" s="582" t="s">
        <v>247</v>
      </c>
      <c r="S31" s="583" t="s">
        <v>247</v>
      </c>
      <c r="T31" s="43"/>
      <c r="U31" s="44"/>
      <c r="V31" s="45"/>
      <c r="W31" s="46"/>
    </row>
    <row r="32" spans="1:23">
      <c r="A32" s="245">
        <f t="shared" si="5"/>
        <v>23</v>
      </c>
      <c r="B32" s="257">
        <f t="shared" si="6"/>
        <v>6</v>
      </c>
      <c r="C32" s="258" t="s">
        <v>20</v>
      </c>
      <c r="D32" s="259">
        <f t="shared" si="1"/>
        <v>42037</v>
      </c>
      <c r="E32" s="260" t="s">
        <v>86</v>
      </c>
      <c r="F32" s="261"/>
      <c r="G32" s="262"/>
      <c r="H32" s="263"/>
      <c r="I32" s="264" t="str">
        <f t="shared" si="2"/>
        <v/>
      </c>
      <c r="J32" s="265" t="str">
        <f t="shared" si="3"/>
        <v/>
      </c>
      <c r="K32" s="266" t="str">
        <f t="shared" si="4"/>
        <v/>
      </c>
      <c r="L32" s="43"/>
      <c r="M32" s="44"/>
      <c r="N32" s="45"/>
      <c r="O32" s="46"/>
      <c r="P32" s="43"/>
      <c r="Q32" s="44"/>
      <c r="R32" s="45"/>
      <c r="S32" s="46"/>
      <c r="T32" s="580" t="s">
        <v>247</v>
      </c>
      <c r="U32" s="581" t="s">
        <v>247</v>
      </c>
      <c r="V32" s="582" t="s">
        <v>247</v>
      </c>
      <c r="W32" s="583" t="s">
        <v>247</v>
      </c>
    </row>
    <row r="33" spans="1:23">
      <c r="A33" s="245">
        <f t="shared" si="5"/>
        <v>24</v>
      </c>
      <c r="B33" s="257">
        <f t="shared" si="6"/>
        <v>7</v>
      </c>
      <c r="C33" s="258" t="s">
        <v>21</v>
      </c>
      <c r="D33" s="259">
        <f t="shared" si="1"/>
        <v>42044</v>
      </c>
      <c r="E33" s="260" t="s">
        <v>86</v>
      </c>
      <c r="F33" s="261"/>
      <c r="G33" s="262"/>
      <c r="H33" s="263"/>
      <c r="I33" s="264" t="str">
        <f t="shared" si="2"/>
        <v/>
      </c>
      <c r="J33" s="265" t="str">
        <f t="shared" si="3"/>
        <v/>
      </c>
      <c r="K33" s="266" t="str">
        <f t="shared" si="4"/>
        <v/>
      </c>
      <c r="L33" s="51"/>
      <c r="M33" s="50"/>
      <c r="N33" s="45"/>
      <c r="O33" s="46"/>
      <c r="P33" s="580" t="s">
        <v>247</v>
      </c>
      <c r="Q33" s="581" t="s">
        <v>247</v>
      </c>
      <c r="R33" s="582" t="s">
        <v>247</v>
      </c>
      <c r="S33" s="583" t="s">
        <v>247</v>
      </c>
      <c r="T33" s="43"/>
      <c r="U33" s="44"/>
      <c r="V33" s="45"/>
      <c r="W33" s="46"/>
    </row>
    <row r="34" spans="1:23" ht="13.5" thickBot="1">
      <c r="A34" s="245">
        <f t="shared" si="5"/>
        <v>25</v>
      </c>
      <c r="B34" s="257">
        <f t="shared" si="6"/>
        <v>8</v>
      </c>
      <c r="C34" s="258" t="s">
        <v>20</v>
      </c>
      <c r="D34" s="259">
        <f t="shared" si="1"/>
        <v>42051</v>
      </c>
      <c r="E34" s="260" t="s">
        <v>86</v>
      </c>
      <c r="F34" s="261"/>
      <c r="G34" s="262"/>
      <c r="H34" s="263"/>
      <c r="I34" s="264" t="str">
        <f t="shared" si="2"/>
        <v/>
      </c>
      <c r="J34" s="265" t="str">
        <f t="shared" si="3"/>
        <v/>
      </c>
      <c r="K34" s="266" t="str">
        <f t="shared" si="4"/>
        <v/>
      </c>
      <c r="L34" s="51"/>
      <c r="M34" s="50"/>
      <c r="N34" s="45"/>
      <c r="O34" s="46"/>
      <c r="P34" s="43"/>
      <c r="Q34" s="44"/>
      <c r="R34" s="45"/>
      <c r="S34" s="46"/>
      <c r="T34" s="580" t="s">
        <v>247</v>
      </c>
      <c r="U34" s="581" t="s">
        <v>247</v>
      </c>
      <c r="V34" s="582" t="s">
        <v>247</v>
      </c>
      <c r="W34" s="583" t="s">
        <v>247</v>
      </c>
    </row>
    <row r="35" spans="1:23">
      <c r="A35" s="245">
        <f t="shared" si="5"/>
        <v>26</v>
      </c>
      <c r="B35" s="257">
        <f t="shared" si="6"/>
        <v>9</v>
      </c>
      <c r="C35" s="258" t="s">
        <v>21</v>
      </c>
      <c r="D35" s="259">
        <f t="shared" si="1"/>
        <v>42058</v>
      </c>
      <c r="E35" s="260" t="s">
        <v>86</v>
      </c>
      <c r="F35" s="23"/>
      <c r="G35" s="21"/>
      <c r="H35" s="22"/>
      <c r="I35" s="264" t="str">
        <f t="shared" si="2"/>
        <v/>
      </c>
      <c r="J35" s="265" t="str">
        <f t="shared" si="3"/>
        <v/>
      </c>
      <c r="K35" s="266" t="str">
        <f t="shared" si="4"/>
        <v/>
      </c>
      <c r="L35" s="487" t="s">
        <v>29</v>
      </c>
      <c r="M35" s="488"/>
      <c r="N35" s="488"/>
      <c r="O35" s="488"/>
      <c r="P35" s="487" t="s">
        <v>29</v>
      </c>
      <c r="Q35" s="488"/>
      <c r="R35" s="488"/>
      <c r="S35" s="488"/>
      <c r="T35" s="487" t="s">
        <v>29</v>
      </c>
      <c r="U35" s="488"/>
      <c r="V35" s="488"/>
      <c r="W35" s="488"/>
    </row>
    <row r="36" spans="1:23" ht="13.5" thickBot="1">
      <c r="A36" s="245">
        <f t="shared" si="5"/>
        <v>27</v>
      </c>
      <c r="B36" s="257">
        <f t="shared" si="6"/>
        <v>10</v>
      </c>
      <c r="C36" s="258" t="s">
        <v>20</v>
      </c>
      <c r="D36" s="259">
        <f t="shared" si="1"/>
        <v>42065</v>
      </c>
      <c r="E36" s="260" t="s">
        <v>86</v>
      </c>
      <c r="F36" s="23"/>
      <c r="G36" s="21"/>
      <c r="H36" s="22"/>
      <c r="I36" s="264" t="str">
        <f t="shared" si="2"/>
        <v/>
      </c>
      <c r="J36" s="265" t="str">
        <f t="shared" si="3"/>
        <v/>
      </c>
      <c r="K36" s="266" t="str">
        <f t="shared" si="4"/>
        <v/>
      </c>
      <c r="L36" s="489"/>
      <c r="M36" s="490"/>
      <c r="N36" s="490"/>
      <c r="O36" s="490"/>
      <c r="P36" s="489"/>
      <c r="Q36" s="490"/>
      <c r="R36" s="490"/>
      <c r="S36" s="490"/>
      <c r="T36" s="489"/>
      <c r="U36" s="490"/>
      <c r="V36" s="490"/>
      <c r="W36" s="490"/>
    </row>
    <row r="37" spans="1:23">
      <c r="A37" s="245">
        <f t="shared" si="5"/>
        <v>28</v>
      </c>
      <c r="B37" s="257">
        <f t="shared" si="6"/>
        <v>11</v>
      </c>
      <c r="C37" s="258" t="s">
        <v>21</v>
      </c>
      <c r="D37" s="259">
        <f t="shared" si="1"/>
        <v>42072</v>
      </c>
      <c r="E37" s="260" t="s">
        <v>86</v>
      </c>
      <c r="F37" s="261"/>
      <c r="G37" s="262"/>
      <c r="H37" s="263"/>
      <c r="I37" s="264" t="str">
        <f t="shared" si="2"/>
        <v/>
      </c>
      <c r="J37" s="265" t="str">
        <f t="shared" si="3"/>
        <v/>
      </c>
      <c r="K37" s="266" t="str">
        <f t="shared" si="4"/>
        <v/>
      </c>
      <c r="L37" s="43"/>
      <c r="M37" s="44"/>
      <c r="N37" s="45"/>
      <c r="O37" s="46"/>
      <c r="P37" s="580" t="s">
        <v>247</v>
      </c>
      <c r="Q37" s="581" t="s">
        <v>247</v>
      </c>
      <c r="R37" s="582" t="s">
        <v>247</v>
      </c>
      <c r="S37" s="583" t="s">
        <v>247</v>
      </c>
      <c r="T37" s="43"/>
      <c r="U37" s="44"/>
      <c r="V37" s="45"/>
      <c r="W37" s="46"/>
    </row>
    <row r="38" spans="1:23">
      <c r="A38" s="245">
        <f t="shared" si="5"/>
        <v>29</v>
      </c>
      <c r="B38" s="257">
        <f t="shared" si="6"/>
        <v>12</v>
      </c>
      <c r="C38" s="258" t="s">
        <v>20</v>
      </c>
      <c r="D38" s="259">
        <f t="shared" si="1"/>
        <v>42079</v>
      </c>
      <c r="E38" s="260" t="s">
        <v>86</v>
      </c>
      <c r="F38" s="261"/>
      <c r="G38" s="262"/>
      <c r="H38" s="263"/>
      <c r="I38" s="264" t="str">
        <f t="shared" si="2"/>
        <v/>
      </c>
      <c r="J38" s="265" t="str">
        <f t="shared" si="3"/>
        <v/>
      </c>
      <c r="K38" s="266" t="str">
        <f t="shared" si="4"/>
        <v/>
      </c>
      <c r="L38" s="43"/>
      <c r="M38" s="44"/>
      <c r="N38" s="45"/>
      <c r="O38" s="46"/>
      <c r="P38" s="43"/>
      <c r="Q38" s="44"/>
      <c r="R38" s="45"/>
      <c r="S38" s="46"/>
      <c r="T38" s="580" t="s">
        <v>247</v>
      </c>
      <c r="U38" s="581" t="s">
        <v>247</v>
      </c>
      <c r="V38" s="582" t="s">
        <v>247</v>
      </c>
      <c r="W38" s="583" t="s">
        <v>247</v>
      </c>
    </row>
    <row r="39" spans="1:23">
      <c r="A39" s="245">
        <f t="shared" si="5"/>
        <v>30</v>
      </c>
      <c r="B39" s="257">
        <f t="shared" si="6"/>
        <v>13</v>
      </c>
      <c r="C39" s="258" t="s">
        <v>21</v>
      </c>
      <c r="D39" s="259">
        <f t="shared" si="1"/>
        <v>42086</v>
      </c>
      <c r="E39" s="260" t="s">
        <v>86</v>
      </c>
      <c r="F39" s="261"/>
      <c r="G39" s="262"/>
      <c r="H39" s="263"/>
      <c r="I39" s="264" t="str">
        <f t="shared" si="2"/>
        <v/>
      </c>
      <c r="J39" s="265" t="str">
        <f t="shared" si="3"/>
        <v/>
      </c>
      <c r="K39" s="266" t="str">
        <f t="shared" si="4"/>
        <v/>
      </c>
      <c r="L39" s="43"/>
      <c r="M39" s="44"/>
      <c r="N39" s="45"/>
      <c r="O39" s="46"/>
      <c r="P39" s="580" t="s">
        <v>247</v>
      </c>
      <c r="Q39" s="581" t="s">
        <v>247</v>
      </c>
      <c r="R39" s="582" t="s">
        <v>247</v>
      </c>
      <c r="S39" s="583" t="s">
        <v>247</v>
      </c>
      <c r="T39" s="43"/>
      <c r="U39" s="44"/>
      <c r="V39" s="45"/>
      <c r="W39" s="46"/>
    </row>
    <row r="40" spans="1:23">
      <c r="A40" s="245">
        <f t="shared" si="5"/>
        <v>31</v>
      </c>
      <c r="B40" s="257">
        <f t="shared" si="6"/>
        <v>14</v>
      </c>
      <c r="C40" s="258" t="s">
        <v>20</v>
      </c>
      <c r="D40" s="259">
        <f t="shared" si="1"/>
        <v>42093</v>
      </c>
      <c r="E40" s="260" t="s">
        <v>86</v>
      </c>
      <c r="F40" s="261"/>
      <c r="G40" s="262"/>
      <c r="H40" s="263"/>
      <c r="I40" s="264" t="str">
        <f t="shared" si="2"/>
        <v/>
      </c>
      <c r="J40" s="265" t="str">
        <f t="shared" si="3"/>
        <v/>
      </c>
      <c r="K40" s="266" t="str">
        <f t="shared" si="4"/>
        <v/>
      </c>
      <c r="L40" s="556" t="s">
        <v>276</v>
      </c>
      <c r="M40" s="557"/>
      <c r="N40" s="557"/>
      <c r="O40" s="558"/>
      <c r="P40" s="556" t="s">
        <v>276</v>
      </c>
      <c r="Q40" s="557"/>
      <c r="R40" s="557"/>
      <c r="S40" s="558"/>
      <c r="T40" s="580" t="s">
        <v>247</v>
      </c>
      <c r="U40" s="581" t="s">
        <v>247</v>
      </c>
      <c r="V40" s="582" t="s">
        <v>247</v>
      </c>
      <c r="W40" s="583" t="s">
        <v>247</v>
      </c>
    </row>
    <row r="41" spans="1:23">
      <c r="A41" s="245">
        <f t="shared" si="5"/>
        <v>32</v>
      </c>
      <c r="B41" s="257">
        <f t="shared" si="6"/>
        <v>15</v>
      </c>
      <c r="C41" s="258" t="s">
        <v>21</v>
      </c>
      <c r="D41" s="259">
        <f t="shared" si="1"/>
        <v>42100</v>
      </c>
      <c r="E41" s="260" t="s">
        <v>86</v>
      </c>
      <c r="F41" s="261"/>
      <c r="G41" s="262"/>
      <c r="H41" s="263"/>
      <c r="I41" s="264" t="str">
        <f t="shared" si="2"/>
        <v/>
      </c>
      <c r="J41" s="265" t="str">
        <f t="shared" si="3"/>
        <v/>
      </c>
      <c r="K41" s="266" t="str">
        <f t="shared" si="4"/>
        <v/>
      </c>
      <c r="L41" s="491" t="s">
        <v>22</v>
      </c>
      <c r="M41" s="492"/>
      <c r="N41" s="492"/>
      <c r="O41" s="493"/>
      <c r="P41" s="491" t="s">
        <v>22</v>
      </c>
      <c r="Q41" s="492"/>
      <c r="R41" s="492"/>
      <c r="S41" s="493"/>
      <c r="T41" s="491" t="s">
        <v>22</v>
      </c>
      <c r="U41" s="492"/>
      <c r="V41" s="492"/>
      <c r="W41" s="493"/>
    </row>
    <row r="42" spans="1:23">
      <c r="A42" s="245">
        <f t="shared" si="5"/>
        <v>33</v>
      </c>
      <c r="B42" s="257">
        <f t="shared" si="6"/>
        <v>16</v>
      </c>
      <c r="C42" s="258" t="s">
        <v>20</v>
      </c>
      <c r="D42" s="259">
        <f t="shared" si="1"/>
        <v>42107</v>
      </c>
      <c r="E42" s="260" t="s">
        <v>86</v>
      </c>
      <c r="F42" s="261"/>
      <c r="G42" s="262"/>
      <c r="H42" s="263"/>
      <c r="I42" s="264" t="str">
        <f t="shared" si="2"/>
        <v/>
      </c>
      <c r="J42" s="265" t="str">
        <f t="shared" si="3"/>
        <v/>
      </c>
      <c r="K42" s="266" t="str">
        <f t="shared" si="4"/>
        <v/>
      </c>
      <c r="L42" s="556" t="s">
        <v>276</v>
      </c>
      <c r="M42" s="557"/>
      <c r="N42" s="557"/>
      <c r="O42" s="558"/>
      <c r="P42" s="556" t="s">
        <v>276</v>
      </c>
      <c r="Q42" s="557"/>
      <c r="R42" s="557"/>
      <c r="S42" s="558"/>
      <c r="T42" s="580" t="s">
        <v>247</v>
      </c>
      <c r="U42" s="581" t="s">
        <v>247</v>
      </c>
      <c r="V42" s="582" t="s">
        <v>247</v>
      </c>
      <c r="W42" s="583" t="s">
        <v>247</v>
      </c>
    </row>
    <row r="43" spans="1:23" ht="13.5" thickBot="1">
      <c r="A43" s="245">
        <f t="shared" si="5"/>
        <v>34</v>
      </c>
      <c r="B43" s="257">
        <f t="shared" si="6"/>
        <v>17</v>
      </c>
      <c r="C43" s="258" t="s">
        <v>21</v>
      </c>
      <c r="D43" s="259">
        <f t="shared" si="1"/>
        <v>42114</v>
      </c>
      <c r="E43" s="260" t="s">
        <v>86</v>
      </c>
      <c r="F43" s="23"/>
      <c r="G43" s="21"/>
      <c r="H43" s="22"/>
      <c r="I43" s="264" t="str">
        <f t="shared" si="2"/>
        <v/>
      </c>
      <c r="J43" s="265" t="str">
        <f t="shared" si="3"/>
        <v/>
      </c>
      <c r="K43" s="266" t="str">
        <f t="shared" si="4"/>
        <v/>
      </c>
      <c r="L43" s="556" t="s">
        <v>276</v>
      </c>
      <c r="M43" s="557"/>
      <c r="N43" s="557"/>
      <c r="O43" s="558"/>
      <c r="P43" s="580" t="s">
        <v>247</v>
      </c>
      <c r="Q43" s="581" t="s">
        <v>247</v>
      </c>
      <c r="R43" s="582" t="s">
        <v>247</v>
      </c>
      <c r="S43" s="583" t="s">
        <v>247</v>
      </c>
      <c r="T43" s="556" t="s">
        <v>276</v>
      </c>
      <c r="U43" s="557"/>
      <c r="V43" s="557"/>
      <c r="W43" s="558"/>
    </row>
    <row r="44" spans="1:23">
      <c r="A44" s="245">
        <f t="shared" si="5"/>
        <v>35</v>
      </c>
      <c r="B44" s="257">
        <f t="shared" si="6"/>
        <v>18</v>
      </c>
      <c r="C44" s="258" t="s">
        <v>20</v>
      </c>
      <c r="D44" s="259">
        <f t="shared" si="1"/>
        <v>42121</v>
      </c>
      <c r="E44" s="260" t="s">
        <v>86</v>
      </c>
      <c r="F44" s="23"/>
      <c r="G44" s="21"/>
      <c r="H44" s="22"/>
      <c r="I44" s="264" t="str">
        <f t="shared" si="2"/>
        <v/>
      </c>
      <c r="J44" s="265" t="str">
        <f t="shared" si="3"/>
        <v/>
      </c>
      <c r="K44" s="266" t="str">
        <f t="shared" si="4"/>
        <v/>
      </c>
      <c r="L44" s="487" t="s">
        <v>29</v>
      </c>
      <c r="M44" s="488"/>
      <c r="N44" s="488"/>
      <c r="O44" s="488"/>
      <c r="P44" s="487" t="s">
        <v>29</v>
      </c>
      <c r="Q44" s="488"/>
      <c r="R44" s="488"/>
      <c r="S44" s="488"/>
      <c r="T44" s="487" t="s">
        <v>29</v>
      </c>
      <c r="U44" s="488"/>
      <c r="V44" s="488"/>
      <c r="W44" s="488"/>
    </row>
    <row r="45" spans="1:23" ht="13.5" thickBot="1">
      <c r="A45" s="245">
        <f t="shared" si="5"/>
        <v>36</v>
      </c>
      <c r="B45" s="257">
        <f t="shared" si="6"/>
        <v>19</v>
      </c>
      <c r="C45" s="258" t="s">
        <v>21</v>
      </c>
      <c r="D45" s="259">
        <f t="shared" si="1"/>
        <v>42128</v>
      </c>
      <c r="E45" s="260" t="s">
        <v>86</v>
      </c>
      <c r="F45" s="261"/>
      <c r="G45" s="262"/>
      <c r="H45" s="263"/>
      <c r="I45" s="264" t="str">
        <f t="shared" si="2"/>
        <v/>
      </c>
      <c r="J45" s="265" t="str">
        <f t="shared" si="3"/>
        <v/>
      </c>
      <c r="K45" s="266" t="str">
        <f t="shared" si="4"/>
        <v/>
      </c>
      <c r="L45" s="489"/>
      <c r="M45" s="490"/>
      <c r="N45" s="490"/>
      <c r="O45" s="490"/>
      <c r="P45" s="489"/>
      <c r="Q45" s="490"/>
      <c r="R45" s="490"/>
      <c r="S45" s="490"/>
      <c r="T45" s="489"/>
      <c r="U45" s="490"/>
      <c r="V45" s="490"/>
      <c r="W45" s="490"/>
    </row>
    <row r="46" spans="1:23">
      <c r="A46" s="245">
        <f t="shared" si="5"/>
        <v>37</v>
      </c>
      <c r="B46" s="257">
        <f t="shared" si="6"/>
        <v>20</v>
      </c>
      <c r="C46" s="258" t="s">
        <v>20</v>
      </c>
      <c r="D46" s="259">
        <f t="shared" si="1"/>
        <v>42135</v>
      </c>
      <c r="E46" s="260" t="s">
        <v>86</v>
      </c>
      <c r="F46" s="261"/>
      <c r="G46" s="262"/>
      <c r="H46" s="263"/>
      <c r="I46" s="264" t="str">
        <f t="shared" si="2"/>
        <v/>
      </c>
      <c r="J46" s="265" t="str">
        <f t="shared" si="3"/>
        <v/>
      </c>
      <c r="K46" s="266" t="str">
        <f t="shared" si="4"/>
        <v/>
      </c>
      <c r="L46" s="43"/>
      <c r="M46" s="44"/>
      <c r="N46" s="45"/>
      <c r="O46" s="46"/>
      <c r="P46" s="43"/>
      <c r="Q46" s="44"/>
      <c r="R46" s="45"/>
      <c r="S46" s="46"/>
      <c r="T46" s="580" t="s">
        <v>247</v>
      </c>
      <c r="U46" s="581" t="s">
        <v>247</v>
      </c>
      <c r="V46" s="582" t="s">
        <v>247</v>
      </c>
      <c r="W46" s="583" t="s">
        <v>247</v>
      </c>
    </row>
    <row r="47" spans="1:23">
      <c r="A47" s="245">
        <f t="shared" si="5"/>
        <v>38</v>
      </c>
      <c r="B47" s="257">
        <f t="shared" si="6"/>
        <v>21</v>
      </c>
      <c r="C47" s="258" t="s">
        <v>21</v>
      </c>
      <c r="D47" s="259">
        <f t="shared" si="1"/>
        <v>42142</v>
      </c>
      <c r="E47" s="260" t="s">
        <v>86</v>
      </c>
      <c r="F47" s="261"/>
      <c r="G47" s="262"/>
      <c r="H47" s="263"/>
      <c r="I47" s="264" t="str">
        <f t="shared" si="2"/>
        <v/>
      </c>
      <c r="J47" s="265" t="str">
        <f t="shared" si="3"/>
        <v/>
      </c>
      <c r="K47" s="266" t="str">
        <f t="shared" si="4"/>
        <v/>
      </c>
      <c r="L47" s="43"/>
      <c r="M47" s="44"/>
      <c r="N47" s="45"/>
      <c r="O47" s="46"/>
      <c r="P47" s="580" t="s">
        <v>247</v>
      </c>
      <c r="Q47" s="581" t="s">
        <v>247</v>
      </c>
      <c r="R47" s="582" t="s">
        <v>247</v>
      </c>
      <c r="S47" s="583" t="s">
        <v>247</v>
      </c>
      <c r="T47" s="43"/>
      <c r="U47" s="44"/>
      <c r="V47" s="45"/>
      <c r="W47" s="46"/>
    </row>
    <row r="48" spans="1:23">
      <c r="A48" s="245">
        <f t="shared" si="5"/>
        <v>39</v>
      </c>
      <c r="B48" s="257">
        <f t="shared" si="6"/>
        <v>22</v>
      </c>
      <c r="C48" s="258" t="s">
        <v>20</v>
      </c>
      <c r="D48" s="259">
        <f t="shared" si="1"/>
        <v>42149</v>
      </c>
      <c r="E48" s="260" t="s">
        <v>86</v>
      </c>
      <c r="F48" s="261"/>
      <c r="G48" s="262"/>
      <c r="H48" s="263"/>
      <c r="I48" s="264" t="str">
        <f t="shared" si="2"/>
        <v/>
      </c>
      <c r="J48" s="265" t="str">
        <f t="shared" si="3"/>
        <v/>
      </c>
      <c r="K48" s="266" t="str">
        <f t="shared" si="4"/>
        <v/>
      </c>
      <c r="L48" s="491" t="s">
        <v>22</v>
      </c>
      <c r="M48" s="492"/>
      <c r="N48" s="492"/>
      <c r="O48" s="493"/>
      <c r="P48" s="491" t="s">
        <v>22</v>
      </c>
      <c r="Q48" s="492"/>
      <c r="R48" s="492"/>
      <c r="S48" s="493"/>
      <c r="T48" s="491" t="s">
        <v>22</v>
      </c>
      <c r="U48" s="492"/>
      <c r="V48" s="492"/>
      <c r="W48" s="493"/>
    </row>
    <row r="49" spans="1:23">
      <c r="A49" s="245">
        <f t="shared" si="5"/>
        <v>40</v>
      </c>
      <c r="B49" s="257">
        <f t="shared" si="6"/>
        <v>23</v>
      </c>
      <c r="C49" s="258" t="s">
        <v>21</v>
      </c>
      <c r="D49" s="259">
        <f t="shared" si="1"/>
        <v>42156</v>
      </c>
      <c r="E49" s="260" t="s">
        <v>86</v>
      </c>
      <c r="F49" s="261"/>
      <c r="G49" s="262"/>
      <c r="H49" s="263"/>
      <c r="I49" s="264" t="str">
        <f t="shared" si="2"/>
        <v/>
      </c>
      <c r="J49" s="265" t="str">
        <f t="shared" si="3"/>
        <v/>
      </c>
      <c r="K49" s="266" t="str">
        <f t="shared" si="4"/>
        <v/>
      </c>
      <c r="L49" s="43"/>
      <c r="M49" s="44"/>
      <c r="N49" s="45"/>
      <c r="O49" s="46"/>
      <c r="P49" s="580" t="s">
        <v>247</v>
      </c>
      <c r="Q49" s="581" t="s">
        <v>247</v>
      </c>
      <c r="R49" s="582" t="s">
        <v>247</v>
      </c>
      <c r="S49" s="583" t="s">
        <v>247</v>
      </c>
      <c r="T49" s="43"/>
      <c r="U49" s="44"/>
      <c r="V49" s="45"/>
      <c r="W49" s="46"/>
    </row>
    <row r="50" spans="1:23">
      <c r="A50" s="245">
        <f t="shared" si="5"/>
        <v>41</v>
      </c>
      <c r="B50" s="257">
        <f t="shared" si="6"/>
        <v>24</v>
      </c>
      <c r="C50" s="258" t="s">
        <v>20</v>
      </c>
      <c r="D50" s="259">
        <f t="shared" si="1"/>
        <v>42163</v>
      </c>
      <c r="E50" s="260" t="s">
        <v>86</v>
      </c>
      <c r="F50" s="261"/>
      <c r="G50" s="262"/>
      <c r="H50" s="263"/>
      <c r="I50" s="264" t="str">
        <f t="shared" si="2"/>
        <v/>
      </c>
      <c r="J50" s="265" t="str">
        <f t="shared" si="3"/>
        <v/>
      </c>
      <c r="K50" s="266" t="str">
        <f t="shared" si="4"/>
        <v/>
      </c>
      <c r="L50" s="43"/>
      <c r="M50" s="44"/>
      <c r="N50" s="45"/>
      <c r="O50" s="46"/>
      <c r="P50" s="43"/>
      <c r="Q50" s="44"/>
      <c r="R50" s="45"/>
      <c r="S50" s="46"/>
      <c r="T50" s="580" t="s">
        <v>247</v>
      </c>
      <c r="U50" s="581" t="s">
        <v>247</v>
      </c>
      <c r="V50" s="582" t="s">
        <v>247</v>
      </c>
      <c r="W50" s="583" t="s">
        <v>247</v>
      </c>
    </row>
    <row r="51" spans="1:23">
      <c r="A51" s="245">
        <f t="shared" si="5"/>
        <v>42</v>
      </c>
      <c r="B51" s="257">
        <f t="shared" si="6"/>
        <v>25</v>
      </c>
      <c r="C51" s="258" t="s">
        <v>21</v>
      </c>
      <c r="D51" s="259">
        <f t="shared" si="1"/>
        <v>42170</v>
      </c>
      <c r="E51" s="260" t="s">
        <v>86</v>
      </c>
      <c r="F51" s="261"/>
      <c r="G51" s="262"/>
      <c r="H51" s="263"/>
      <c r="I51" s="264" t="str">
        <f t="shared" si="2"/>
        <v/>
      </c>
      <c r="J51" s="265" t="str">
        <f t="shared" si="3"/>
        <v/>
      </c>
      <c r="K51" s="266" t="str">
        <f t="shared" si="4"/>
        <v/>
      </c>
      <c r="L51" s="43"/>
      <c r="M51" s="44"/>
      <c r="N51" s="45"/>
      <c r="O51" s="46"/>
      <c r="P51" s="580" t="s">
        <v>247</v>
      </c>
      <c r="Q51" s="581" t="s">
        <v>247</v>
      </c>
      <c r="R51" s="582" t="s">
        <v>247</v>
      </c>
      <c r="S51" s="583" t="s">
        <v>247</v>
      </c>
      <c r="T51" s="43"/>
      <c r="U51" s="44"/>
      <c r="V51" s="45"/>
      <c r="W51" s="46"/>
    </row>
    <row r="52" spans="1:23">
      <c r="A52" s="245">
        <f t="shared" si="5"/>
        <v>43</v>
      </c>
      <c r="B52" s="257">
        <f t="shared" si="6"/>
        <v>26</v>
      </c>
      <c r="C52" s="258" t="s">
        <v>20</v>
      </c>
      <c r="D52" s="259">
        <f t="shared" si="1"/>
        <v>42177</v>
      </c>
      <c r="E52" s="260" t="s">
        <v>86</v>
      </c>
      <c r="F52" s="261"/>
      <c r="G52" s="262"/>
      <c r="H52" s="263"/>
      <c r="I52" s="264" t="str">
        <f t="shared" si="2"/>
        <v/>
      </c>
      <c r="J52" s="265" t="str">
        <f t="shared" si="3"/>
        <v/>
      </c>
      <c r="K52" s="266" t="str">
        <f t="shared" si="4"/>
        <v/>
      </c>
      <c r="L52" s="127"/>
      <c r="M52" s="50"/>
      <c r="N52" s="45"/>
      <c r="O52" s="46"/>
      <c r="P52" s="43"/>
      <c r="Q52" s="44"/>
      <c r="R52" s="45"/>
      <c r="S52" s="46"/>
      <c r="T52" s="580" t="s">
        <v>247</v>
      </c>
      <c r="U52" s="581" t="s">
        <v>247</v>
      </c>
      <c r="V52" s="582" t="s">
        <v>247</v>
      </c>
      <c r="W52" s="583" t="s">
        <v>247</v>
      </c>
    </row>
    <row r="53" spans="1:23" ht="13.5" thickBot="1">
      <c r="A53" s="269">
        <f t="shared" ref="A53" si="7">1+A52</f>
        <v>44</v>
      </c>
      <c r="B53" s="270">
        <f t="shared" si="6"/>
        <v>27</v>
      </c>
      <c r="C53" s="271" t="s">
        <v>21</v>
      </c>
      <c r="D53" s="272">
        <f t="shared" si="1"/>
        <v>42184</v>
      </c>
      <c r="E53" s="273" t="s">
        <v>86</v>
      </c>
      <c r="F53" s="274"/>
      <c r="G53" s="275"/>
      <c r="H53" s="276"/>
      <c r="I53" s="277" t="str">
        <f t="shared" si="2"/>
        <v/>
      </c>
      <c r="J53" s="267" t="str">
        <f t="shared" si="3"/>
        <v/>
      </c>
      <c r="K53" s="268" t="str">
        <f t="shared" si="4"/>
        <v/>
      </c>
      <c r="L53" s="91"/>
      <c r="M53" s="92"/>
      <c r="N53" s="89"/>
      <c r="O53" s="93"/>
      <c r="P53" s="580" t="s">
        <v>247</v>
      </c>
      <c r="Q53" s="581" t="s">
        <v>247</v>
      </c>
      <c r="R53" s="582" t="s">
        <v>247</v>
      </c>
      <c r="S53" s="583" t="s">
        <v>247</v>
      </c>
      <c r="T53" s="43"/>
      <c r="U53" s="44"/>
      <c r="V53" s="45"/>
      <c r="W53" s="46"/>
    </row>
    <row r="54" spans="1:23" ht="22.5" customHeight="1" thickBot="1">
      <c r="A54" s="65"/>
      <c r="F54" s="27"/>
      <c r="G54" s="27"/>
      <c r="H54" s="27"/>
      <c r="I54" s="67"/>
      <c r="J54" s="67"/>
      <c r="K54" s="67"/>
    </row>
    <row r="55" spans="1:23" ht="13.5" thickBot="1">
      <c r="B55" s="409" t="s">
        <v>224</v>
      </c>
      <c r="C55" s="410"/>
      <c r="D55" s="410"/>
      <c r="E55" s="411"/>
      <c r="F55" s="3"/>
      <c r="G55" s="3"/>
      <c r="H55" s="3"/>
      <c r="I55" s="3"/>
      <c r="J55" s="3"/>
      <c r="K55" s="3"/>
    </row>
    <row r="56" spans="1:23" ht="13.5" customHeight="1" thickBot="1">
      <c r="B56" s="3"/>
      <c r="C56" s="3"/>
      <c r="D56" s="3"/>
      <c r="E56" s="3"/>
      <c r="F56" s="440" t="s">
        <v>81</v>
      </c>
      <c r="G56" s="441"/>
      <c r="H56" s="442"/>
      <c r="I56" s="131" t="s">
        <v>132</v>
      </c>
      <c r="J56" s="3"/>
      <c r="K56" s="3"/>
      <c r="L56" s="392" t="s">
        <v>5</v>
      </c>
      <c r="M56" s="393"/>
      <c r="N56" s="393"/>
      <c r="O56" s="394"/>
      <c r="P56" s="437" t="s">
        <v>6</v>
      </c>
      <c r="Q56" s="438"/>
      <c r="R56" s="438"/>
      <c r="S56" s="439"/>
    </row>
    <row r="57" spans="1:23" ht="12.7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  <c r="L57" s="434" t="s">
        <v>115</v>
      </c>
      <c r="M57" s="435"/>
      <c r="N57" s="435"/>
      <c r="O57" s="436"/>
      <c r="P57" s="415" t="s">
        <v>12</v>
      </c>
      <c r="Q57" s="416"/>
      <c r="R57" s="416"/>
      <c r="S57" s="417"/>
    </row>
    <row r="58" spans="1:23" ht="15.75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428" t="s">
        <v>96</v>
      </c>
      <c r="M58" s="429"/>
      <c r="N58" s="429"/>
      <c r="O58" s="430"/>
      <c r="P58" s="431" t="s">
        <v>96</v>
      </c>
      <c r="Q58" s="432"/>
      <c r="R58" s="432"/>
      <c r="S58" s="433"/>
    </row>
    <row r="59" spans="1:23" ht="15.75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  <c r="L59" s="395">
        <v>23</v>
      </c>
      <c r="M59" s="396"/>
      <c r="N59" s="396"/>
      <c r="O59" s="397"/>
      <c r="P59" s="418">
        <v>15</v>
      </c>
      <c r="Q59" s="419"/>
      <c r="R59" s="419"/>
      <c r="S59" s="420"/>
    </row>
    <row r="60" spans="1:23" ht="12.75" customHeight="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  <c r="L60" s="395">
        <v>3</v>
      </c>
      <c r="M60" s="396"/>
      <c r="N60" s="396"/>
      <c r="O60" s="397"/>
      <c r="P60" s="418">
        <v>4</v>
      </c>
      <c r="Q60" s="419"/>
      <c r="R60" s="419"/>
      <c r="S60" s="420"/>
    </row>
    <row r="61" spans="1:23" ht="12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  <c r="L61" s="398"/>
      <c r="M61" s="399"/>
      <c r="N61" s="400"/>
      <c r="O61" s="401"/>
      <c r="P61" s="418"/>
      <c r="Q61" s="419"/>
      <c r="R61" s="419"/>
      <c r="S61" s="420"/>
    </row>
    <row r="62" spans="1:23" ht="16.5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  <c r="L62" s="402"/>
      <c r="M62" s="403"/>
      <c r="N62" s="404"/>
      <c r="O62" s="405"/>
      <c r="P62" s="421"/>
      <c r="Q62" s="422"/>
      <c r="R62" s="423"/>
      <c r="S62" s="424"/>
    </row>
    <row r="63" spans="1:23" ht="13.5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30" t="s">
        <v>78</v>
      </c>
      <c r="L63" s="37" t="s">
        <v>36</v>
      </c>
      <c r="M63" s="38" t="s">
        <v>43</v>
      </c>
      <c r="N63" s="38" t="s">
        <v>37</v>
      </c>
      <c r="O63" s="39" t="s">
        <v>38</v>
      </c>
      <c r="P63" s="301" t="s">
        <v>36</v>
      </c>
      <c r="Q63" s="302" t="s">
        <v>43</v>
      </c>
      <c r="R63" s="302" t="s">
        <v>37</v>
      </c>
      <c r="S63" s="303" t="s">
        <v>38</v>
      </c>
    </row>
    <row r="64" spans="1:23" ht="15.75">
      <c r="A64" s="246">
        <v>1</v>
      </c>
      <c r="B64" s="247">
        <v>36</v>
      </c>
      <c r="C64" s="248" t="s">
        <v>20</v>
      </c>
      <c r="D64" s="249">
        <f>D10</f>
        <v>41883</v>
      </c>
      <c r="E64" s="278" t="s">
        <v>85</v>
      </c>
      <c r="F64" s="251"/>
      <c r="G64" s="252"/>
      <c r="H64" s="253"/>
      <c r="I64" s="254" t="str">
        <f>IF(AND(J64="oui",K64="oui"),"Sta+Lib",IF(J64="oui","Stade",IF(K64="oui","Lib","")))</f>
        <v/>
      </c>
      <c r="J64" s="255" t="str">
        <f>IF(OR(LEFT($O64,3)="sta",LEFT($S64,3)="sta",LEFT($W64,3)="sta",LEFT($AA64,3)="sta",LEFT($AE64,3)="sta",LEFT($AI64,3)="sta",LEFT($AM64,3)="sta",LEFT($AQ64,3)="sta"),"oui","")</f>
        <v/>
      </c>
      <c r="K64" s="256" t="str">
        <f>IF(OR(LEFT($O64,3)="Lib",LEFT($S64,3)="Lib",LEFT($W64,3)="Lib",LEFT($AA64,3)="Lib",LEFT($AE64,3)="Lib",LEFT($AI64,3)="Lib",LEFT($AM64,3)="Lib",LEFT($AQ64,3)="Lib"),"oui","")</f>
        <v/>
      </c>
      <c r="L64" s="389" t="s">
        <v>222</v>
      </c>
      <c r="M64" s="390"/>
      <c r="N64" s="390"/>
      <c r="O64" s="391"/>
      <c r="P64" s="369" t="s">
        <v>222</v>
      </c>
      <c r="Q64" s="370"/>
      <c r="R64" s="370"/>
      <c r="S64" s="371"/>
    </row>
    <row r="65" spans="1:19">
      <c r="A65" s="245">
        <v>2</v>
      </c>
      <c r="B65" s="257">
        <f t="shared" ref="B65:B80" si="8">1+B64</f>
        <v>37</v>
      </c>
      <c r="C65" s="258" t="s">
        <v>21</v>
      </c>
      <c r="D65" s="259">
        <f t="shared" ref="D65:D107" si="9">7+D64</f>
        <v>41890</v>
      </c>
      <c r="E65" s="279" t="s">
        <v>85</v>
      </c>
      <c r="F65" s="261"/>
      <c r="G65" s="262"/>
      <c r="H65" s="263"/>
      <c r="I65" s="264" t="str">
        <f t="shared" ref="I65:I107" si="10">IF(AND(J65="oui",K65="oui"),"Sta+Lib",IF(J65="oui","Stade",IF(K65="oui","Lib","")))</f>
        <v/>
      </c>
      <c r="J65" s="265" t="str">
        <f>IF(OR(LEFT($O65,3)="sta",LEFT($S65,3)="sta",LEFT($W65,3)="sta",LEFT($AA65,3)="sta",LEFT($AE65,3)="sta",LEFT($AI65,3)="sta",LEFT($AM65,3)="sta",LEFT($AQ65,3)="sta"),"oui","")</f>
        <v/>
      </c>
      <c r="K65" s="266" t="str">
        <f>IF(OR(LEFT($O65,3)="Lib",LEFT($S65,3)="Lib",LEFT($W65,3)="Lib",LEFT($AA65,3)="Lib",LEFT($AE65,3)="Lib",LEFT($AI65,3)="Lib",LEFT($AM65,3)="Lib",LEFT($AQ65,3)="Lib"),"oui","")</f>
        <v/>
      </c>
      <c r="L65" s="304"/>
      <c r="M65" s="305"/>
      <c r="N65" s="306"/>
      <c r="O65" s="307"/>
      <c r="P65" s="304"/>
      <c r="Q65" s="305"/>
      <c r="R65" s="306"/>
      <c r="S65" s="307"/>
    </row>
    <row r="66" spans="1:19" ht="16.5">
      <c r="A66" s="245">
        <f>1+A65</f>
        <v>3</v>
      </c>
      <c r="B66" s="257">
        <f t="shared" si="8"/>
        <v>38</v>
      </c>
      <c r="C66" s="258" t="s">
        <v>20</v>
      </c>
      <c r="D66" s="259">
        <f t="shared" si="9"/>
        <v>41897</v>
      </c>
      <c r="E66" s="279" t="s">
        <v>85</v>
      </c>
      <c r="F66" s="261"/>
      <c r="G66" s="262"/>
      <c r="H66" s="263"/>
      <c r="I66" s="264" t="str">
        <f t="shared" si="10"/>
        <v/>
      </c>
      <c r="J66" s="265" t="str">
        <f t="shared" ref="J66:J107" si="11">IF(OR(LEFT($O66,3)="sta",LEFT($S66,3)="sta",LEFT($W66,3)="sta",LEFT($AA66,3)="sta",LEFT($AE66,3)="sta",LEFT($AI66,3)="sta",LEFT($AM66,3)="sta",LEFT($AQ66,3)="sta"),"oui","")</f>
        <v/>
      </c>
      <c r="K66" s="266" t="str">
        <f t="shared" ref="K66:K107" si="12">IF(OR(LEFT($O66,3)="Lib",LEFT($S66,3)="Lib",LEFT($W66,3)="Lib",LEFT($AA66,3)="Lib",LEFT($AE66,3)="Lib",LEFT($AI66,3)="Lib",LEFT($AM66,3)="Lib",LEFT($AQ66,3)="Lib"),"oui","")</f>
        <v/>
      </c>
      <c r="L66" s="577" t="s">
        <v>278</v>
      </c>
      <c r="M66" s="578"/>
      <c r="N66" s="578"/>
      <c r="O66" s="579"/>
      <c r="P66" s="577" t="s">
        <v>278</v>
      </c>
      <c r="Q66" s="578"/>
      <c r="R66" s="578"/>
      <c r="S66" s="579"/>
    </row>
    <row r="67" spans="1:19">
      <c r="A67" s="245">
        <f t="shared" ref="A67:A107" si="13">1+A66</f>
        <v>4</v>
      </c>
      <c r="B67" s="257">
        <f t="shared" si="8"/>
        <v>39</v>
      </c>
      <c r="C67" s="258" t="s">
        <v>21</v>
      </c>
      <c r="D67" s="259">
        <f t="shared" si="9"/>
        <v>41904</v>
      </c>
      <c r="E67" s="279" t="s">
        <v>85</v>
      </c>
      <c r="F67" s="261"/>
      <c r="G67" s="262"/>
      <c r="H67" s="263"/>
      <c r="I67" s="264" t="str">
        <f t="shared" si="10"/>
        <v/>
      </c>
      <c r="J67" s="265" t="str">
        <f t="shared" si="11"/>
        <v/>
      </c>
      <c r="K67" s="266" t="str">
        <f t="shared" si="12"/>
        <v/>
      </c>
      <c r="L67" s="304"/>
      <c r="M67" s="305"/>
      <c r="N67" s="306"/>
      <c r="O67" s="307"/>
      <c r="P67" s="556" t="s">
        <v>276</v>
      </c>
      <c r="Q67" s="557"/>
      <c r="R67" s="557"/>
      <c r="S67" s="558"/>
    </row>
    <row r="68" spans="1:19">
      <c r="A68" s="245">
        <f t="shared" si="13"/>
        <v>5</v>
      </c>
      <c r="B68" s="257">
        <f t="shared" si="8"/>
        <v>40</v>
      </c>
      <c r="C68" s="258" t="s">
        <v>20</v>
      </c>
      <c r="D68" s="259">
        <f t="shared" si="9"/>
        <v>41911</v>
      </c>
      <c r="E68" s="279" t="s">
        <v>85</v>
      </c>
      <c r="F68" s="261"/>
      <c r="G68" s="262"/>
      <c r="H68" s="263"/>
      <c r="I68" s="264" t="str">
        <f t="shared" si="10"/>
        <v/>
      </c>
      <c r="J68" s="265" t="str">
        <f t="shared" si="11"/>
        <v/>
      </c>
      <c r="K68" s="266" t="str">
        <f t="shared" si="12"/>
        <v/>
      </c>
      <c r="L68" s="304"/>
      <c r="M68" s="305"/>
      <c r="N68" s="306"/>
      <c r="O68" s="307"/>
      <c r="P68" s="556" t="s">
        <v>276</v>
      </c>
      <c r="Q68" s="557"/>
      <c r="R68" s="557"/>
      <c r="S68" s="558"/>
    </row>
    <row r="69" spans="1:19">
      <c r="A69" s="245">
        <f t="shared" si="13"/>
        <v>6</v>
      </c>
      <c r="B69" s="257">
        <f t="shared" si="8"/>
        <v>41</v>
      </c>
      <c r="C69" s="258" t="s">
        <v>21</v>
      </c>
      <c r="D69" s="259">
        <f t="shared" si="9"/>
        <v>41918</v>
      </c>
      <c r="E69" s="279" t="s">
        <v>85</v>
      </c>
      <c r="F69" s="261"/>
      <c r="G69" s="262"/>
      <c r="H69" s="263"/>
      <c r="I69" s="264" t="str">
        <f t="shared" si="10"/>
        <v/>
      </c>
      <c r="J69" s="265" t="str">
        <f t="shared" si="11"/>
        <v/>
      </c>
      <c r="K69" s="266" t="str">
        <f t="shared" si="12"/>
        <v/>
      </c>
      <c r="L69" s="304"/>
      <c r="M69" s="305"/>
      <c r="N69" s="306"/>
      <c r="O69" s="307"/>
      <c r="P69" s="556" t="s">
        <v>276</v>
      </c>
      <c r="Q69" s="557"/>
      <c r="R69" s="557"/>
      <c r="S69" s="558"/>
    </row>
    <row r="70" spans="1:19" ht="13.5" thickBot="1">
      <c r="A70" s="245">
        <f t="shared" si="13"/>
        <v>7</v>
      </c>
      <c r="B70" s="257">
        <f t="shared" si="8"/>
        <v>42</v>
      </c>
      <c r="C70" s="258" t="s">
        <v>20</v>
      </c>
      <c r="D70" s="259">
        <f t="shared" si="9"/>
        <v>41925</v>
      </c>
      <c r="E70" s="279" t="s">
        <v>85</v>
      </c>
      <c r="F70" s="261"/>
      <c r="G70" s="262"/>
      <c r="H70" s="263"/>
      <c r="I70" s="264" t="str">
        <f t="shared" si="10"/>
        <v/>
      </c>
      <c r="J70" s="265" t="str">
        <f t="shared" si="11"/>
        <v/>
      </c>
      <c r="K70" s="266" t="str">
        <f t="shared" si="12"/>
        <v/>
      </c>
      <c r="L70" s="308"/>
      <c r="M70" s="309"/>
      <c r="N70" s="306"/>
      <c r="O70" s="307"/>
      <c r="P70" s="556" t="s">
        <v>276</v>
      </c>
      <c r="Q70" s="557"/>
      <c r="R70" s="557"/>
      <c r="S70" s="558"/>
    </row>
    <row r="71" spans="1:19">
      <c r="A71" s="245">
        <f t="shared" si="13"/>
        <v>8</v>
      </c>
      <c r="B71" s="257">
        <f t="shared" si="8"/>
        <v>43</v>
      </c>
      <c r="C71" s="258" t="s">
        <v>21</v>
      </c>
      <c r="D71" s="259">
        <f t="shared" si="9"/>
        <v>41932</v>
      </c>
      <c r="E71" s="279" t="s">
        <v>85</v>
      </c>
      <c r="F71" s="23"/>
      <c r="G71" s="21"/>
      <c r="H71" s="22"/>
      <c r="I71" s="280" t="str">
        <f t="shared" si="10"/>
        <v/>
      </c>
      <c r="J71" s="265" t="str">
        <f t="shared" si="11"/>
        <v/>
      </c>
      <c r="K71" s="266" t="str">
        <f t="shared" si="12"/>
        <v/>
      </c>
      <c r="L71" s="372" t="s">
        <v>29</v>
      </c>
      <c r="M71" s="373"/>
      <c r="N71" s="373"/>
      <c r="O71" s="374"/>
      <c r="P71" s="372" t="s">
        <v>29</v>
      </c>
      <c r="Q71" s="373"/>
      <c r="R71" s="373"/>
      <c r="S71" s="374"/>
    </row>
    <row r="72" spans="1:19" ht="13.5" thickBot="1">
      <c r="A72" s="245">
        <f t="shared" si="13"/>
        <v>9</v>
      </c>
      <c r="B72" s="257">
        <f t="shared" si="8"/>
        <v>44</v>
      </c>
      <c r="C72" s="258" t="s">
        <v>20</v>
      </c>
      <c r="D72" s="259">
        <f t="shared" si="9"/>
        <v>41939</v>
      </c>
      <c r="E72" s="279" t="s">
        <v>85</v>
      </c>
      <c r="F72" s="23"/>
      <c r="G72" s="21"/>
      <c r="H72" s="22"/>
      <c r="I72" s="280" t="str">
        <f t="shared" si="10"/>
        <v/>
      </c>
      <c r="J72" s="265" t="str">
        <f t="shared" si="11"/>
        <v/>
      </c>
      <c r="K72" s="266" t="str">
        <f t="shared" si="12"/>
        <v/>
      </c>
      <c r="L72" s="375"/>
      <c r="M72" s="376"/>
      <c r="N72" s="376"/>
      <c r="O72" s="377"/>
      <c r="P72" s="375"/>
      <c r="Q72" s="376"/>
      <c r="R72" s="376"/>
      <c r="S72" s="377"/>
    </row>
    <row r="73" spans="1:19">
      <c r="A73" s="245">
        <f t="shared" si="13"/>
        <v>10</v>
      </c>
      <c r="B73" s="257">
        <f t="shared" si="8"/>
        <v>45</v>
      </c>
      <c r="C73" s="258" t="s">
        <v>21</v>
      </c>
      <c r="D73" s="259">
        <f t="shared" si="9"/>
        <v>41946</v>
      </c>
      <c r="E73" s="279" t="s">
        <v>85</v>
      </c>
      <c r="F73" s="261"/>
      <c r="G73" s="262"/>
      <c r="H73" s="263"/>
      <c r="I73" s="280" t="str">
        <f t="shared" si="10"/>
        <v/>
      </c>
      <c r="J73" s="265" t="str">
        <f t="shared" si="11"/>
        <v/>
      </c>
      <c r="K73" s="266" t="str">
        <f t="shared" si="12"/>
        <v/>
      </c>
      <c r="L73" s="304"/>
      <c r="M73" s="305"/>
      <c r="N73" s="306"/>
      <c r="O73" s="307"/>
      <c r="P73" s="304"/>
      <c r="Q73" s="305"/>
      <c r="R73" s="306"/>
      <c r="S73" s="307"/>
    </row>
    <row r="74" spans="1:19">
      <c r="A74" s="245">
        <f t="shared" si="13"/>
        <v>11</v>
      </c>
      <c r="B74" s="257">
        <f t="shared" si="8"/>
        <v>46</v>
      </c>
      <c r="C74" s="258" t="s">
        <v>20</v>
      </c>
      <c r="D74" s="259">
        <f t="shared" si="9"/>
        <v>41953</v>
      </c>
      <c r="E74" s="279" t="s">
        <v>85</v>
      </c>
      <c r="F74" s="261"/>
      <c r="G74" s="262"/>
      <c r="H74" s="263"/>
      <c r="I74" s="280" t="str">
        <f t="shared" si="10"/>
        <v/>
      </c>
      <c r="J74" s="265" t="str">
        <f t="shared" si="11"/>
        <v/>
      </c>
      <c r="K74" s="266" t="str">
        <f t="shared" si="12"/>
        <v/>
      </c>
      <c r="L74" s="304"/>
      <c r="M74" s="305"/>
      <c r="N74" s="306"/>
      <c r="O74" s="307"/>
      <c r="P74" s="304"/>
      <c r="Q74" s="305"/>
      <c r="R74" s="306"/>
      <c r="S74" s="307"/>
    </row>
    <row r="75" spans="1:19">
      <c r="A75" s="245">
        <f t="shared" si="13"/>
        <v>12</v>
      </c>
      <c r="B75" s="257">
        <f t="shared" si="8"/>
        <v>47</v>
      </c>
      <c r="C75" s="258" t="s">
        <v>21</v>
      </c>
      <c r="D75" s="259">
        <f t="shared" si="9"/>
        <v>41960</v>
      </c>
      <c r="E75" s="279" t="s">
        <v>85</v>
      </c>
      <c r="F75" s="261"/>
      <c r="G75" s="262"/>
      <c r="H75" s="263"/>
      <c r="I75" s="280" t="str">
        <f t="shared" si="10"/>
        <v/>
      </c>
      <c r="J75" s="265" t="str">
        <f t="shared" si="11"/>
        <v/>
      </c>
      <c r="K75" s="266" t="str">
        <f t="shared" si="12"/>
        <v/>
      </c>
      <c r="L75" s="304"/>
      <c r="M75" s="305"/>
      <c r="N75" s="306"/>
      <c r="O75" s="307"/>
      <c r="P75" s="304"/>
      <c r="Q75" s="305"/>
      <c r="R75" s="306"/>
      <c r="S75" s="307"/>
    </row>
    <row r="76" spans="1:19">
      <c r="A76" s="245">
        <f t="shared" si="13"/>
        <v>13</v>
      </c>
      <c r="B76" s="257">
        <f t="shared" si="8"/>
        <v>48</v>
      </c>
      <c r="C76" s="258" t="s">
        <v>20</v>
      </c>
      <c r="D76" s="259">
        <f t="shared" si="9"/>
        <v>41967</v>
      </c>
      <c r="E76" s="279" t="s">
        <v>85</v>
      </c>
      <c r="F76" s="261"/>
      <c r="G76" s="262"/>
      <c r="H76" s="263"/>
      <c r="I76" s="280" t="str">
        <f t="shared" si="10"/>
        <v/>
      </c>
      <c r="J76" s="265" t="str">
        <f t="shared" si="11"/>
        <v/>
      </c>
      <c r="K76" s="266" t="str">
        <f t="shared" si="12"/>
        <v/>
      </c>
      <c r="L76" s="556" t="s">
        <v>276</v>
      </c>
      <c r="M76" s="557"/>
      <c r="N76" s="557"/>
      <c r="O76" s="558"/>
      <c r="P76" s="304"/>
      <c r="Q76" s="305"/>
      <c r="R76" s="306"/>
      <c r="S76" s="307"/>
    </row>
    <row r="77" spans="1:19">
      <c r="A77" s="245">
        <f t="shared" si="13"/>
        <v>14</v>
      </c>
      <c r="B77" s="257">
        <f t="shared" si="8"/>
        <v>49</v>
      </c>
      <c r="C77" s="258" t="s">
        <v>21</v>
      </c>
      <c r="D77" s="259">
        <f t="shared" si="9"/>
        <v>41974</v>
      </c>
      <c r="E77" s="279" t="s">
        <v>85</v>
      </c>
      <c r="F77" s="261"/>
      <c r="G77" s="262"/>
      <c r="H77" s="263"/>
      <c r="I77" s="280" t="str">
        <f t="shared" si="10"/>
        <v/>
      </c>
      <c r="J77" s="265" t="str">
        <f t="shared" si="11"/>
        <v/>
      </c>
      <c r="K77" s="266" t="str">
        <f t="shared" si="12"/>
        <v/>
      </c>
      <c r="L77" s="556" t="s">
        <v>276</v>
      </c>
      <c r="M77" s="557"/>
      <c r="N77" s="557"/>
      <c r="O77" s="558"/>
      <c r="P77" s="304"/>
      <c r="Q77" s="305"/>
      <c r="R77" s="306"/>
      <c r="S77" s="307"/>
    </row>
    <row r="78" spans="1:19">
      <c r="A78" s="245">
        <f t="shared" si="13"/>
        <v>15</v>
      </c>
      <c r="B78" s="257">
        <f t="shared" si="8"/>
        <v>50</v>
      </c>
      <c r="C78" s="258" t="s">
        <v>20</v>
      </c>
      <c r="D78" s="259">
        <f t="shared" si="9"/>
        <v>41981</v>
      </c>
      <c r="E78" s="279" t="s">
        <v>85</v>
      </c>
      <c r="F78" s="261"/>
      <c r="G78" s="262"/>
      <c r="H78" s="263"/>
      <c r="I78" s="280" t="str">
        <f t="shared" si="10"/>
        <v/>
      </c>
      <c r="J78" s="265" t="str">
        <f t="shared" si="11"/>
        <v/>
      </c>
      <c r="K78" s="266" t="str">
        <f t="shared" si="12"/>
        <v/>
      </c>
      <c r="L78" s="556" t="s">
        <v>276</v>
      </c>
      <c r="M78" s="557"/>
      <c r="N78" s="557"/>
      <c r="O78" s="558"/>
      <c r="P78" s="308"/>
      <c r="Q78" s="309"/>
      <c r="R78" s="306"/>
      <c r="S78" s="307"/>
    </row>
    <row r="79" spans="1:19" ht="13.5" thickBot="1">
      <c r="A79" s="245">
        <f t="shared" si="13"/>
        <v>16</v>
      </c>
      <c r="B79" s="257">
        <f t="shared" si="8"/>
        <v>51</v>
      </c>
      <c r="C79" s="258" t="s">
        <v>21</v>
      </c>
      <c r="D79" s="259">
        <f t="shared" si="9"/>
        <v>41988</v>
      </c>
      <c r="E79" s="279" t="s">
        <v>85</v>
      </c>
      <c r="F79" s="261"/>
      <c r="G79" s="262"/>
      <c r="H79" s="263"/>
      <c r="I79" s="280" t="str">
        <f t="shared" si="10"/>
        <v/>
      </c>
      <c r="J79" s="265" t="str">
        <f t="shared" si="11"/>
        <v/>
      </c>
      <c r="K79" s="266" t="str">
        <f t="shared" si="12"/>
        <v/>
      </c>
      <c r="L79" s="556" t="s">
        <v>276</v>
      </c>
      <c r="M79" s="557"/>
      <c r="N79" s="557"/>
      <c r="O79" s="558"/>
      <c r="P79" s="310"/>
      <c r="Q79" s="311"/>
      <c r="R79" s="306"/>
      <c r="S79" s="307"/>
    </row>
    <row r="80" spans="1:19">
      <c r="A80" s="245">
        <f t="shared" si="13"/>
        <v>17</v>
      </c>
      <c r="B80" s="257">
        <f t="shared" si="8"/>
        <v>52</v>
      </c>
      <c r="C80" s="258" t="s">
        <v>20</v>
      </c>
      <c r="D80" s="259">
        <f t="shared" si="9"/>
        <v>41995</v>
      </c>
      <c r="E80" s="279" t="s">
        <v>85</v>
      </c>
      <c r="F80" s="23"/>
      <c r="G80" s="21"/>
      <c r="H80" s="22"/>
      <c r="I80" s="280" t="str">
        <f t="shared" si="10"/>
        <v/>
      </c>
      <c r="J80" s="265" t="str">
        <f t="shared" si="11"/>
        <v/>
      </c>
      <c r="K80" s="266" t="str">
        <f t="shared" si="12"/>
        <v/>
      </c>
      <c r="L80" s="372" t="s">
        <v>29</v>
      </c>
      <c r="M80" s="373"/>
      <c r="N80" s="373"/>
      <c r="O80" s="374"/>
      <c r="P80" s="372" t="s">
        <v>29</v>
      </c>
      <c r="Q80" s="373"/>
      <c r="R80" s="373"/>
      <c r="S80" s="374"/>
    </row>
    <row r="81" spans="1:19" ht="13.5" thickBot="1">
      <c r="A81" s="245">
        <f t="shared" si="13"/>
        <v>18</v>
      </c>
      <c r="B81" s="257">
        <v>1</v>
      </c>
      <c r="C81" s="258" t="s">
        <v>21</v>
      </c>
      <c r="D81" s="259">
        <f t="shared" si="9"/>
        <v>42002</v>
      </c>
      <c r="E81" s="279" t="s">
        <v>85</v>
      </c>
      <c r="F81" s="23"/>
      <c r="G81" s="21"/>
      <c r="H81" s="22"/>
      <c r="I81" s="280" t="str">
        <f t="shared" si="10"/>
        <v/>
      </c>
      <c r="J81" s="265" t="str">
        <f t="shared" si="11"/>
        <v/>
      </c>
      <c r="K81" s="266" t="str">
        <f t="shared" si="12"/>
        <v/>
      </c>
      <c r="L81" s="375"/>
      <c r="M81" s="376"/>
      <c r="N81" s="376"/>
      <c r="O81" s="377"/>
      <c r="P81" s="375"/>
      <c r="Q81" s="376"/>
      <c r="R81" s="376"/>
      <c r="S81" s="377"/>
    </row>
    <row r="82" spans="1:19">
      <c r="A82" s="245">
        <f t="shared" si="13"/>
        <v>19</v>
      </c>
      <c r="B82" s="257">
        <f t="shared" ref="B82:B107" si="14">1+B81</f>
        <v>2</v>
      </c>
      <c r="C82" s="258" t="s">
        <v>20</v>
      </c>
      <c r="D82" s="259">
        <f t="shared" si="9"/>
        <v>42009</v>
      </c>
      <c r="E82" s="279" t="s">
        <v>85</v>
      </c>
      <c r="F82" s="261"/>
      <c r="G82" s="262"/>
      <c r="H82" s="263"/>
      <c r="I82" s="280" t="str">
        <f t="shared" si="10"/>
        <v/>
      </c>
      <c r="J82" s="265" t="str">
        <f t="shared" si="11"/>
        <v/>
      </c>
      <c r="K82" s="266" t="str">
        <f t="shared" si="12"/>
        <v/>
      </c>
      <c r="L82" s="304"/>
      <c r="M82" s="305"/>
      <c r="N82" s="306"/>
      <c r="O82" s="307"/>
      <c r="P82" s="304"/>
      <c r="Q82" s="305"/>
      <c r="R82" s="306"/>
      <c r="S82" s="307"/>
    </row>
    <row r="83" spans="1:19">
      <c r="A83" s="245">
        <f t="shared" si="13"/>
        <v>20</v>
      </c>
      <c r="B83" s="257">
        <f t="shared" si="14"/>
        <v>3</v>
      </c>
      <c r="C83" s="258" t="s">
        <v>21</v>
      </c>
      <c r="D83" s="259">
        <f t="shared" si="9"/>
        <v>42016</v>
      </c>
      <c r="E83" s="279" t="s">
        <v>85</v>
      </c>
      <c r="F83" s="261"/>
      <c r="G83" s="262"/>
      <c r="H83" s="263"/>
      <c r="I83" s="280" t="str">
        <f t="shared" si="10"/>
        <v/>
      </c>
      <c r="J83" s="265" t="str">
        <f t="shared" si="11"/>
        <v/>
      </c>
      <c r="K83" s="266" t="str">
        <f t="shared" si="12"/>
        <v/>
      </c>
      <c r="L83" s="304"/>
      <c r="M83" s="305"/>
      <c r="N83" s="306"/>
      <c r="O83" s="307"/>
      <c r="P83" s="304"/>
      <c r="Q83" s="305"/>
      <c r="R83" s="306"/>
      <c r="S83" s="307"/>
    </row>
    <row r="84" spans="1:19">
      <c r="A84" s="245">
        <f t="shared" si="13"/>
        <v>21</v>
      </c>
      <c r="B84" s="257">
        <f t="shared" si="14"/>
        <v>4</v>
      </c>
      <c r="C84" s="258" t="s">
        <v>20</v>
      </c>
      <c r="D84" s="259">
        <f t="shared" si="9"/>
        <v>42023</v>
      </c>
      <c r="E84" s="279" t="s">
        <v>85</v>
      </c>
      <c r="F84" s="261"/>
      <c r="G84" s="262"/>
      <c r="H84" s="263"/>
      <c r="I84" s="280" t="str">
        <f t="shared" si="10"/>
        <v/>
      </c>
      <c r="J84" s="265" t="str">
        <f t="shared" si="11"/>
        <v/>
      </c>
      <c r="K84" s="266" t="str">
        <f t="shared" si="12"/>
        <v/>
      </c>
      <c r="L84" s="304"/>
      <c r="M84" s="305"/>
      <c r="N84" s="306"/>
      <c r="O84" s="307"/>
      <c r="P84" s="304"/>
      <c r="Q84" s="305"/>
      <c r="R84" s="306"/>
      <c r="S84" s="307"/>
    </row>
    <row r="85" spans="1:19">
      <c r="A85" s="245">
        <f t="shared" si="13"/>
        <v>22</v>
      </c>
      <c r="B85" s="257">
        <f t="shared" si="14"/>
        <v>5</v>
      </c>
      <c r="C85" s="258" t="s">
        <v>21</v>
      </c>
      <c r="D85" s="259">
        <f t="shared" si="9"/>
        <v>42030</v>
      </c>
      <c r="E85" s="279" t="s">
        <v>85</v>
      </c>
      <c r="F85" s="261"/>
      <c r="G85" s="262"/>
      <c r="H85" s="263"/>
      <c r="I85" s="280" t="str">
        <f t="shared" si="10"/>
        <v/>
      </c>
      <c r="J85" s="265" t="str">
        <f t="shared" si="11"/>
        <v/>
      </c>
      <c r="K85" s="266" t="str">
        <f t="shared" si="12"/>
        <v/>
      </c>
      <c r="L85" s="304"/>
      <c r="M85" s="305"/>
      <c r="N85" s="306"/>
      <c r="O85" s="307"/>
      <c r="P85" s="304"/>
      <c r="Q85" s="305"/>
      <c r="R85" s="306"/>
      <c r="S85" s="307"/>
    </row>
    <row r="86" spans="1:19">
      <c r="A86" s="245">
        <f t="shared" si="13"/>
        <v>23</v>
      </c>
      <c r="B86" s="257">
        <f t="shared" si="14"/>
        <v>6</v>
      </c>
      <c r="C86" s="258" t="s">
        <v>20</v>
      </c>
      <c r="D86" s="259">
        <f t="shared" si="9"/>
        <v>42037</v>
      </c>
      <c r="E86" s="279" t="s">
        <v>85</v>
      </c>
      <c r="F86" s="261"/>
      <c r="G86" s="262"/>
      <c r="H86" s="263"/>
      <c r="I86" s="280" t="str">
        <f t="shared" si="10"/>
        <v/>
      </c>
      <c r="J86" s="265" t="str">
        <f t="shared" si="11"/>
        <v/>
      </c>
      <c r="K86" s="266" t="str">
        <f t="shared" si="12"/>
        <v/>
      </c>
      <c r="L86" s="304"/>
      <c r="M86" s="305"/>
      <c r="N86" s="306"/>
      <c r="O86" s="307"/>
      <c r="P86" s="304"/>
      <c r="Q86" s="305"/>
      <c r="R86" s="306"/>
      <c r="S86" s="307"/>
    </row>
    <row r="87" spans="1:19">
      <c r="A87" s="245">
        <f t="shared" si="13"/>
        <v>24</v>
      </c>
      <c r="B87" s="257">
        <f t="shared" si="14"/>
        <v>7</v>
      </c>
      <c r="C87" s="258" t="s">
        <v>21</v>
      </c>
      <c r="D87" s="259">
        <f t="shared" si="9"/>
        <v>42044</v>
      </c>
      <c r="E87" s="279" t="s">
        <v>85</v>
      </c>
      <c r="F87" s="261"/>
      <c r="G87" s="262"/>
      <c r="H87" s="263"/>
      <c r="I87" s="280" t="str">
        <f t="shared" si="10"/>
        <v/>
      </c>
      <c r="J87" s="265" t="str">
        <f t="shared" si="11"/>
        <v/>
      </c>
      <c r="K87" s="266" t="str">
        <f t="shared" si="12"/>
        <v/>
      </c>
      <c r="L87" s="308"/>
      <c r="M87" s="309"/>
      <c r="N87" s="306"/>
      <c r="O87" s="307"/>
      <c r="P87" s="308"/>
      <c r="Q87" s="309"/>
      <c r="R87" s="306"/>
      <c r="S87" s="307"/>
    </row>
    <row r="88" spans="1:19" ht="13.5" thickBot="1">
      <c r="A88" s="245">
        <f t="shared" si="13"/>
        <v>25</v>
      </c>
      <c r="B88" s="257">
        <f t="shared" si="14"/>
        <v>8</v>
      </c>
      <c r="C88" s="258" t="s">
        <v>20</v>
      </c>
      <c r="D88" s="259">
        <f t="shared" si="9"/>
        <v>42051</v>
      </c>
      <c r="E88" s="279" t="s">
        <v>85</v>
      </c>
      <c r="F88" s="261"/>
      <c r="G88" s="262"/>
      <c r="H88" s="263"/>
      <c r="I88" s="280" t="str">
        <f t="shared" si="10"/>
        <v/>
      </c>
      <c r="J88" s="265" t="str">
        <f t="shared" si="11"/>
        <v/>
      </c>
      <c r="K88" s="266" t="str">
        <f t="shared" si="12"/>
        <v/>
      </c>
      <c r="L88" s="308"/>
      <c r="M88" s="309"/>
      <c r="N88" s="306"/>
      <c r="O88" s="307"/>
      <c r="P88" s="308"/>
      <c r="Q88" s="309"/>
      <c r="R88" s="306"/>
      <c r="S88" s="307"/>
    </row>
    <row r="89" spans="1:19">
      <c r="A89" s="245">
        <f t="shared" si="13"/>
        <v>26</v>
      </c>
      <c r="B89" s="257">
        <f t="shared" si="14"/>
        <v>9</v>
      </c>
      <c r="C89" s="258" t="s">
        <v>21</v>
      </c>
      <c r="D89" s="259">
        <f t="shared" si="9"/>
        <v>42058</v>
      </c>
      <c r="E89" s="279" t="s">
        <v>85</v>
      </c>
      <c r="F89" s="23"/>
      <c r="G89" s="21"/>
      <c r="H89" s="22"/>
      <c r="I89" s="280" t="str">
        <f t="shared" si="10"/>
        <v/>
      </c>
      <c r="J89" s="265" t="str">
        <f t="shared" si="11"/>
        <v/>
      </c>
      <c r="K89" s="266" t="str">
        <f t="shared" si="12"/>
        <v/>
      </c>
      <c r="L89" s="372" t="s">
        <v>29</v>
      </c>
      <c r="M89" s="373"/>
      <c r="N89" s="373"/>
      <c r="O89" s="374"/>
      <c r="P89" s="372" t="s">
        <v>29</v>
      </c>
      <c r="Q89" s="373"/>
      <c r="R89" s="373"/>
      <c r="S89" s="374"/>
    </row>
    <row r="90" spans="1:19" ht="13.5" thickBot="1">
      <c r="A90" s="245">
        <f t="shared" si="13"/>
        <v>27</v>
      </c>
      <c r="B90" s="257">
        <f t="shared" si="14"/>
        <v>10</v>
      </c>
      <c r="C90" s="258" t="s">
        <v>20</v>
      </c>
      <c r="D90" s="259">
        <f t="shared" si="9"/>
        <v>42065</v>
      </c>
      <c r="E90" s="279" t="s">
        <v>85</v>
      </c>
      <c r="F90" s="23"/>
      <c r="G90" s="21"/>
      <c r="H90" s="22"/>
      <c r="I90" s="280" t="str">
        <f t="shared" si="10"/>
        <v/>
      </c>
      <c r="J90" s="265" t="str">
        <f t="shared" si="11"/>
        <v/>
      </c>
      <c r="K90" s="266" t="str">
        <f t="shared" si="12"/>
        <v/>
      </c>
      <c r="L90" s="375"/>
      <c r="M90" s="376"/>
      <c r="N90" s="376"/>
      <c r="O90" s="377"/>
      <c r="P90" s="375"/>
      <c r="Q90" s="376"/>
      <c r="R90" s="376"/>
      <c r="S90" s="377"/>
    </row>
    <row r="91" spans="1:19">
      <c r="A91" s="245">
        <f t="shared" si="13"/>
        <v>28</v>
      </c>
      <c r="B91" s="257">
        <f t="shared" si="14"/>
        <v>11</v>
      </c>
      <c r="C91" s="258" t="s">
        <v>21</v>
      </c>
      <c r="D91" s="259">
        <f t="shared" si="9"/>
        <v>42072</v>
      </c>
      <c r="E91" s="279" t="s">
        <v>85</v>
      </c>
      <c r="F91" s="261"/>
      <c r="G91" s="262"/>
      <c r="H91" s="263"/>
      <c r="I91" s="280" t="str">
        <f t="shared" si="10"/>
        <v/>
      </c>
      <c r="J91" s="265" t="str">
        <f t="shared" si="11"/>
        <v/>
      </c>
      <c r="K91" s="266" t="str">
        <f t="shared" si="12"/>
        <v/>
      </c>
      <c r="L91" s="304"/>
      <c r="M91" s="305"/>
      <c r="N91" s="306"/>
      <c r="O91" s="307"/>
      <c r="P91" s="304"/>
      <c r="Q91" s="305"/>
      <c r="R91" s="306"/>
      <c r="S91" s="307"/>
    </row>
    <row r="92" spans="1:19">
      <c r="A92" s="245">
        <f t="shared" si="13"/>
        <v>29</v>
      </c>
      <c r="B92" s="257">
        <f t="shared" si="14"/>
        <v>12</v>
      </c>
      <c r="C92" s="258" t="s">
        <v>20</v>
      </c>
      <c r="D92" s="259">
        <f t="shared" si="9"/>
        <v>42079</v>
      </c>
      <c r="E92" s="279" t="s">
        <v>85</v>
      </c>
      <c r="F92" s="261"/>
      <c r="G92" s="262"/>
      <c r="H92" s="263"/>
      <c r="I92" s="280" t="str">
        <f t="shared" si="10"/>
        <v/>
      </c>
      <c r="J92" s="265" t="str">
        <f t="shared" si="11"/>
        <v/>
      </c>
      <c r="K92" s="266" t="str">
        <f t="shared" si="12"/>
        <v/>
      </c>
      <c r="L92" s="304"/>
      <c r="M92" s="305"/>
      <c r="N92" s="306"/>
      <c r="O92" s="307"/>
      <c r="P92" s="304"/>
      <c r="Q92" s="305"/>
      <c r="R92" s="306"/>
      <c r="S92" s="307"/>
    </row>
    <row r="93" spans="1:19">
      <c r="A93" s="245">
        <f t="shared" si="13"/>
        <v>30</v>
      </c>
      <c r="B93" s="257">
        <f t="shared" si="14"/>
        <v>13</v>
      </c>
      <c r="C93" s="258" t="s">
        <v>21</v>
      </c>
      <c r="D93" s="259">
        <f t="shared" si="9"/>
        <v>42086</v>
      </c>
      <c r="E93" s="279" t="s">
        <v>85</v>
      </c>
      <c r="F93" s="261"/>
      <c r="G93" s="262"/>
      <c r="H93" s="263"/>
      <c r="I93" s="280" t="str">
        <f t="shared" si="10"/>
        <v/>
      </c>
      <c r="J93" s="265" t="str">
        <f t="shared" si="11"/>
        <v/>
      </c>
      <c r="K93" s="266" t="str">
        <f t="shared" si="12"/>
        <v/>
      </c>
      <c r="L93" s="304"/>
      <c r="M93" s="305"/>
      <c r="N93" s="306"/>
      <c r="O93" s="307"/>
      <c r="P93" s="304"/>
      <c r="Q93" s="305"/>
      <c r="R93" s="306"/>
      <c r="S93" s="307"/>
    </row>
    <row r="94" spans="1:19">
      <c r="A94" s="245">
        <f t="shared" si="13"/>
        <v>31</v>
      </c>
      <c r="B94" s="257">
        <f t="shared" si="14"/>
        <v>14</v>
      </c>
      <c r="C94" s="258" t="s">
        <v>20</v>
      </c>
      <c r="D94" s="259">
        <f t="shared" si="9"/>
        <v>42093</v>
      </c>
      <c r="E94" s="279" t="s">
        <v>85</v>
      </c>
      <c r="F94" s="261"/>
      <c r="G94" s="262"/>
      <c r="H94" s="263"/>
      <c r="I94" s="280" t="str">
        <f t="shared" si="10"/>
        <v/>
      </c>
      <c r="J94" s="265" t="str">
        <f t="shared" si="11"/>
        <v/>
      </c>
      <c r="K94" s="266" t="str">
        <f t="shared" si="12"/>
        <v/>
      </c>
      <c r="L94" s="304"/>
      <c r="M94" s="305"/>
      <c r="N94" s="306"/>
      <c r="O94" s="307"/>
      <c r="P94" s="556" t="s">
        <v>276</v>
      </c>
      <c r="Q94" s="557"/>
      <c r="R94" s="557"/>
      <c r="S94" s="558"/>
    </row>
    <row r="95" spans="1:19" ht="12.75" customHeight="1">
      <c r="A95" s="245">
        <f t="shared" si="13"/>
        <v>32</v>
      </c>
      <c r="B95" s="257">
        <f t="shared" si="14"/>
        <v>15</v>
      </c>
      <c r="C95" s="258" t="s">
        <v>21</v>
      </c>
      <c r="D95" s="259">
        <f t="shared" si="9"/>
        <v>42100</v>
      </c>
      <c r="E95" s="279" t="s">
        <v>85</v>
      </c>
      <c r="F95" s="261"/>
      <c r="G95" s="262"/>
      <c r="H95" s="263"/>
      <c r="I95" s="280" t="str">
        <f t="shared" si="10"/>
        <v/>
      </c>
      <c r="J95" s="265" t="str">
        <f t="shared" si="11"/>
        <v/>
      </c>
      <c r="K95" s="266" t="str">
        <f t="shared" si="12"/>
        <v/>
      </c>
      <c r="L95" s="378" t="s">
        <v>22</v>
      </c>
      <c r="M95" s="379"/>
      <c r="N95" s="379"/>
      <c r="O95" s="380"/>
      <c r="P95" s="378" t="s">
        <v>22</v>
      </c>
      <c r="Q95" s="379"/>
      <c r="R95" s="379"/>
      <c r="S95" s="380"/>
    </row>
    <row r="96" spans="1:19">
      <c r="A96" s="245">
        <f t="shared" si="13"/>
        <v>33</v>
      </c>
      <c r="B96" s="257">
        <f t="shared" si="14"/>
        <v>16</v>
      </c>
      <c r="C96" s="258" t="s">
        <v>20</v>
      </c>
      <c r="D96" s="259">
        <f t="shared" si="9"/>
        <v>42107</v>
      </c>
      <c r="E96" s="279" t="s">
        <v>85</v>
      </c>
      <c r="F96" s="261"/>
      <c r="G96" s="262"/>
      <c r="H96" s="263"/>
      <c r="I96" s="280" t="str">
        <f t="shared" si="10"/>
        <v/>
      </c>
      <c r="J96" s="265" t="str">
        <f t="shared" si="11"/>
        <v/>
      </c>
      <c r="K96" s="266" t="str">
        <f t="shared" si="12"/>
        <v/>
      </c>
      <c r="L96" s="308"/>
      <c r="M96" s="309"/>
      <c r="N96" s="306"/>
      <c r="O96" s="307"/>
      <c r="P96" s="556" t="s">
        <v>276</v>
      </c>
      <c r="Q96" s="557"/>
      <c r="R96" s="557"/>
      <c r="S96" s="558"/>
    </row>
    <row r="97" spans="1:19" ht="13.5" thickBot="1">
      <c r="A97" s="245">
        <f t="shared" si="13"/>
        <v>34</v>
      </c>
      <c r="B97" s="257">
        <f t="shared" si="14"/>
        <v>17</v>
      </c>
      <c r="C97" s="258" t="s">
        <v>21</v>
      </c>
      <c r="D97" s="259">
        <f t="shared" si="9"/>
        <v>42114</v>
      </c>
      <c r="E97" s="279" t="s">
        <v>85</v>
      </c>
      <c r="F97" s="261"/>
      <c r="G97" s="262"/>
      <c r="H97" s="263"/>
      <c r="I97" s="280" t="str">
        <f t="shared" ref="I97" si="15">IF(AND(J97="oui",K97="oui"),"Sta+Lib",IF(J97="oui","Stade",IF(K97="oui","Lib","")))</f>
        <v/>
      </c>
      <c r="J97" s="265" t="str">
        <f t="shared" si="11"/>
        <v/>
      </c>
      <c r="K97" s="266" t="str">
        <f t="shared" si="12"/>
        <v/>
      </c>
      <c r="L97" s="308"/>
      <c r="M97" s="309"/>
      <c r="N97" s="306"/>
      <c r="O97" s="307"/>
      <c r="P97" s="556" t="s">
        <v>276</v>
      </c>
      <c r="Q97" s="557"/>
      <c r="R97" s="557"/>
      <c r="S97" s="558"/>
    </row>
    <row r="98" spans="1:19">
      <c r="A98" s="245">
        <f t="shared" si="13"/>
        <v>35</v>
      </c>
      <c r="B98" s="257">
        <f t="shared" si="14"/>
        <v>18</v>
      </c>
      <c r="C98" s="258" t="s">
        <v>20</v>
      </c>
      <c r="D98" s="259">
        <f t="shared" si="9"/>
        <v>42121</v>
      </c>
      <c r="E98" s="279" t="s">
        <v>85</v>
      </c>
      <c r="F98" s="23"/>
      <c r="G98" s="21"/>
      <c r="H98" s="22"/>
      <c r="I98" s="280" t="str">
        <f t="shared" si="10"/>
        <v/>
      </c>
      <c r="J98" s="265" t="str">
        <f t="shared" si="11"/>
        <v/>
      </c>
      <c r="K98" s="266" t="str">
        <f t="shared" si="12"/>
        <v/>
      </c>
      <c r="L98" s="372" t="s">
        <v>29</v>
      </c>
      <c r="M98" s="373"/>
      <c r="N98" s="373"/>
      <c r="O98" s="374"/>
      <c r="P98" s="372" t="s">
        <v>29</v>
      </c>
      <c r="Q98" s="373"/>
      <c r="R98" s="373"/>
      <c r="S98" s="374"/>
    </row>
    <row r="99" spans="1:19" ht="13.5" thickBot="1">
      <c r="A99" s="245">
        <f t="shared" si="13"/>
        <v>36</v>
      </c>
      <c r="B99" s="257">
        <f t="shared" si="14"/>
        <v>19</v>
      </c>
      <c r="C99" s="258" t="s">
        <v>21</v>
      </c>
      <c r="D99" s="259">
        <f t="shared" si="9"/>
        <v>42128</v>
      </c>
      <c r="E99" s="279" t="s">
        <v>85</v>
      </c>
      <c r="F99" s="261"/>
      <c r="G99" s="262"/>
      <c r="H99" s="263"/>
      <c r="I99" s="280" t="str">
        <f t="shared" si="10"/>
        <v/>
      </c>
      <c r="J99" s="265" t="str">
        <f t="shared" si="11"/>
        <v/>
      </c>
      <c r="K99" s="266" t="str">
        <f t="shared" si="12"/>
        <v/>
      </c>
      <c r="L99" s="375"/>
      <c r="M99" s="376"/>
      <c r="N99" s="376"/>
      <c r="O99" s="377"/>
      <c r="P99" s="375"/>
      <c r="Q99" s="376"/>
      <c r="R99" s="376"/>
      <c r="S99" s="377"/>
    </row>
    <row r="100" spans="1:19">
      <c r="A100" s="245">
        <f t="shared" si="13"/>
        <v>37</v>
      </c>
      <c r="B100" s="257">
        <f t="shared" si="14"/>
        <v>20</v>
      </c>
      <c r="C100" s="258" t="s">
        <v>20</v>
      </c>
      <c r="D100" s="259">
        <f t="shared" si="9"/>
        <v>42135</v>
      </c>
      <c r="E100" s="279" t="s">
        <v>85</v>
      </c>
      <c r="F100" s="261"/>
      <c r="G100" s="262"/>
      <c r="H100" s="263"/>
      <c r="I100" s="280" t="str">
        <f t="shared" si="10"/>
        <v/>
      </c>
      <c r="J100" s="265" t="str">
        <f t="shared" si="11"/>
        <v/>
      </c>
      <c r="K100" s="266" t="str">
        <f t="shared" si="12"/>
        <v/>
      </c>
      <c r="L100" s="304"/>
      <c r="M100" s="305"/>
      <c r="N100" s="306"/>
      <c r="O100" s="307"/>
      <c r="P100" s="304"/>
      <c r="Q100" s="305"/>
      <c r="R100" s="306"/>
      <c r="S100" s="307"/>
    </row>
    <row r="101" spans="1:19">
      <c r="A101" s="245">
        <f t="shared" si="13"/>
        <v>38</v>
      </c>
      <c r="B101" s="257">
        <f t="shared" si="14"/>
        <v>21</v>
      </c>
      <c r="C101" s="258" t="s">
        <v>21</v>
      </c>
      <c r="D101" s="259">
        <f t="shared" si="9"/>
        <v>42142</v>
      </c>
      <c r="E101" s="279" t="s">
        <v>85</v>
      </c>
      <c r="F101" s="261"/>
      <c r="G101" s="262"/>
      <c r="H101" s="263"/>
      <c r="I101" s="280" t="str">
        <f t="shared" si="10"/>
        <v/>
      </c>
      <c r="J101" s="265" t="str">
        <f t="shared" si="11"/>
        <v/>
      </c>
      <c r="K101" s="266" t="str">
        <f t="shared" si="12"/>
        <v/>
      </c>
      <c r="L101" s="304"/>
      <c r="M101" s="305"/>
      <c r="N101" s="306"/>
      <c r="O101" s="307"/>
      <c r="P101" s="304"/>
      <c r="Q101" s="305"/>
      <c r="R101" s="306"/>
      <c r="S101" s="307"/>
    </row>
    <row r="102" spans="1:19" ht="12.75" customHeight="1">
      <c r="A102" s="245">
        <f t="shared" si="13"/>
        <v>39</v>
      </c>
      <c r="B102" s="257">
        <f t="shared" si="14"/>
        <v>22</v>
      </c>
      <c r="C102" s="258" t="s">
        <v>20</v>
      </c>
      <c r="D102" s="259">
        <f t="shared" si="9"/>
        <v>42149</v>
      </c>
      <c r="E102" s="279" t="s">
        <v>85</v>
      </c>
      <c r="F102" s="261"/>
      <c r="G102" s="262"/>
      <c r="H102" s="263"/>
      <c r="I102" s="280" t="str">
        <f t="shared" si="10"/>
        <v/>
      </c>
      <c r="J102" s="265" t="str">
        <f t="shared" si="11"/>
        <v/>
      </c>
      <c r="K102" s="266" t="str">
        <f t="shared" si="12"/>
        <v/>
      </c>
      <c r="L102" s="378" t="s">
        <v>22</v>
      </c>
      <c r="M102" s="379"/>
      <c r="N102" s="379"/>
      <c r="O102" s="380"/>
      <c r="P102" s="378" t="s">
        <v>22</v>
      </c>
      <c r="Q102" s="379"/>
      <c r="R102" s="379"/>
      <c r="S102" s="380"/>
    </row>
    <row r="103" spans="1:19">
      <c r="A103" s="60">
        <f t="shared" si="13"/>
        <v>40</v>
      </c>
      <c r="B103" s="12">
        <f t="shared" si="14"/>
        <v>23</v>
      </c>
      <c r="C103" s="13" t="s">
        <v>21</v>
      </c>
      <c r="D103" s="14">
        <f t="shared" si="9"/>
        <v>42156</v>
      </c>
      <c r="E103" s="111" t="s">
        <v>85</v>
      </c>
      <c r="F103" s="98"/>
      <c r="G103" s="94"/>
      <c r="H103" s="61"/>
      <c r="I103" s="33" t="str">
        <f t="shared" si="10"/>
        <v/>
      </c>
      <c r="J103" s="265" t="str">
        <f t="shared" si="11"/>
        <v/>
      </c>
      <c r="K103" s="266" t="str">
        <f t="shared" si="12"/>
        <v/>
      </c>
      <c r="L103" s="556" t="s">
        <v>276</v>
      </c>
      <c r="M103" s="557"/>
      <c r="N103" s="557"/>
      <c r="O103" s="558"/>
      <c r="P103" s="304"/>
      <c r="Q103" s="305"/>
      <c r="R103" s="306"/>
      <c r="S103" s="307"/>
    </row>
    <row r="104" spans="1:19">
      <c r="A104" s="60">
        <f t="shared" si="13"/>
        <v>41</v>
      </c>
      <c r="B104" s="12">
        <f t="shared" si="14"/>
        <v>24</v>
      </c>
      <c r="C104" s="13" t="s">
        <v>20</v>
      </c>
      <c r="D104" s="14">
        <f t="shared" si="9"/>
        <v>42163</v>
      </c>
      <c r="E104" s="111" t="s">
        <v>85</v>
      </c>
      <c r="F104" s="98"/>
      <c r="G104" s="94"/>
      <c r="H104" s="61"/>
      <c r="I104" s="33" t="str">
        <f t="shared" si="10"/>
        <v/>
      </c>
      <c r="J104" s="265" t="str">
        <f t="shared" si="11"/>
        <v/>
      </c>
      <c r="K104" s="266" t="str">
        <f t="shared" si="12"/>
        <v/>
      </c>
      <c r="L104" s="556" t="s">
        <v>276</v>
      </c>
      <c r="M104" s="557"/>
      <c r="N104" s="557"/>
      <c r="O104" s="558"/>
      <c r="P104" s="304"/>
      <c r="Q104" s="305"/>
      <c r="R104" s="306"/>
      <c r="S104" s="307"/>
    </row>
    <row r="105" spans="1:19">
      <c r="A105" s="60">
        <f t="shared" si="13"/>
        <v>42</v>
      </c>
      <c r="B105" s="12">
        <f t="shared" si="14"/>
        <v>25</v>
      </c>
      <c r="C105" s="13" t="s">
        <v>21</v>
      </c>
      <c r="D105" s="14">
        <f t="shared" si="9"/>
        <v>42170</v>
      </c>
      <c r="E105" s="111" t="s">
        <v>85</v>
      </c>
      <c r="F105" s="98"/>
      <c r="G105" s="94"/>
      <c r="H105" s="61"/>
      <c r="I105" s="33" t="str">
        <f t="shared" si="10"/>
        <v/>
      </c>
      <c r="J105" s="265" t="str">
        <f t="shared" si="11"/>
        <v/>
      </c>
      <c r="K105" s="266" t="str">
        <f t="shared" si="12"/>
        <v/>
      </c>
      <c r="L105" s="556" t="s">
        <v>276</v>
      </c>
      <c r="M105" s="557"/>
      <c r="N105" s="557"/>
      <c r="O105" s="558"/>
      <c r="P105" s="304"/>
      <c r="Q105" s="305"/>
      <c r="R105" s="306"/>
      <c r="S105" s="307"/>
    </row>
    <row r="106" spans="1:19">
      <c r="A106" s="60">
        <f t="shared" si="13"/>
        <v>43</v>
      </c>
      <c r="B106" s="12">
        <f t="shared" si="14"/>
        <v>26</v>
      </c>
      <c r="C106" s="13" t="s">
        <v>20</v>
      </c>
      <c r="D106" s="14">
        <f t="shared" si="9"/>
        <v>42177</v>
      </c>
      <c r="E106" s="111" t="s">
        <v>85</v>
      </c>
      <c r="F106" s="98"/>
      <c r="G106" s="94"/>
      <c r="H106" s="61"/>
      <c r="I106" s="33" t="str">
        <f t="shared" si="10"/>
        <v/>
      </c>
      <c r="J106" s="265" t="str">
        <f t="shared" si="11"/>
        <v/>
      </c>
      <c r="K106" s="266" t="str">
        <f t="shared" si="12"/>
        <v/>
      </c>
      <c r="L106" s="556" t="s">
        <v>276</v>
      </c>
      <c r="M106" s="557"/>
      <c r="N106" s="557"/>
      <c r="O106" s="558"/>
      <c r="P106" s="308"/>
      <c r="Q106" s="309"/>
      <c r="R106" s="306"/>
      <c r="S106" s="307"/>
    </row>
    <row r="107" spans="1:19" ht="13.5" thickBot="1">
      <c r="A107" s="63">
        <f t="shared" si="13"/>
        <v>44</v>
      </c>
      <c r="B107" s="15">
        <f t="shared" si="14"/>
        <v>27</v>
      </c>
      <c r="C107" s="16" t="s">
        <v>21</v>
      </c>
      <c r="D107" s="17">
        <f t="shared" si="9"/>
        <v>42184</v>
      </c>
      <c r="E107" s="112" t="s">
        <v>85</v>
      </c>
      <c r="F107" s="99"/>
      <c r="G107" s="100"/>
      <c r="H107" s="64"/>
      <c r="I107" s="34" t="str">
        <f t="shared" si="10"/>
        <v/>
      </c>
      <c r="J107" s="267" t="str">
        <f t="shared" si="11"/>
        <v/>
      </c>
      <c r="K107" s="268" t="str">
        <f t="shared" si="12"/>
        <v/>
      </c>
      <c r="L107" s="312"/>
      <c r="M107" s="313"/>
      <c r="N107" s="314"/>
      <c r="O107" s="315"/>
      <c r="P107" s="312"/>
      <c r="Q107" s="313"/>
      <c r="R107" s="314"/>
      <c r="S107" s="315"/>
    </row>
  </sheetData>
  <mergeCells count="122">
    <mergeCell ref="L12:O12"/>
    <mergeCell ref="P12:S12"/>
    <mergeCell ref="T12:W12"/>
    <mergeCell ref="L66:O66"/>
    <mergeCell ref="P66:S66"/>
    <mergeCell ref="L103:O103"/>
    <mergeCell ref="L104:O104"/>
    <mergeCell ref="L105:O105"/>
    <mergeCell ref="L106:O106"/>
    <mergeCell ref="P67:S67"/>
    <mergeCell ref="P68:S68"/>
    <mergeCell ref="P69:S69"/>
    <mergeCell ref="P70:S70"/>
    <mergeCell ref="P94:S94"/>
    <mergeCell ref="P96:S96"/>
    <mergeCell ref="P97:S97"/>
    <mergeCell ref="L25:O25"/>
    <mergeCell ref="L40:O40"/>
    <mergeCell ref="L42:O42"/>
    <mergeCell ref="L43:O43"/>
    <mergeCell ref="P22:S22"/>
    <mergeCell ref="P24:S24"/>
    <mergeCell ref="P40:S40"/>
    <mergeCell ref="P42:S42"/>
    <mergeCell ref="D57:D63"/>
    <mergeCell ref="E3:E9"/>
    <mergeCell ref="E57:E63"/>
    <mergeCell ref="F2:H2"/>
    <mergeCell ref="G57:G63"/>
    <mergeCell ref="H57:H63"/>
    <mergeCell ref="L64:O64"/>
    <mergeCell ref="P64:S64"/>
    <mergeCell ref="B57:B63"/>
    <mergeCell ref="B3:B9"/>
    <mergeCell ref="C3:C9"/>
    <mergeCell ref="C57:C63"/>
    <mergeCell ref="F57:F63"/>
    <mergeCell ref="P3:S3"/>
    <mergeCell ref="P5:S5"/>
    <mergeCell ref="F3:F9"/>
    <mergeCell ref="G3:G9"/>
    <mergeCell ref="H3:H9"/>
    <mergeCell ref="P6:S6"/>
    <mergeCell ref="L3:O3"/>
    <mergeCell ref="L5:O5"/>
    <mergeCell ref="L6:O6"/>
    <mergeCell ref="P59:S59"/>
    <mergeCell ref="P60:S60"/>
    <mergeCell ref="P61:S61"/>
    <mergeCell ref="P62:S62"/>
    <mergeCell ref="L58:O58"/>
    <mergeCell ref="P58:S58"/>
    <mergeCell ref="L62:O62"/>
    <mergeCell ref="L61:O61"/>
    <mergeCell ref="L60:O60"/>
    <mergeCell ref="L59:O59"/>
    <mergeCell ref="T2:W2"/>
    <mergeCell ref="T3:W3"/>
    <mergeCell ref="T4:W4"/>
    <mergeCell ref="L57:O57"/>
    <mergeCell ref="P8:S8"/>
    <mergeCell ref="L8:O8"/>
    <mergeCell ref="P56:S56"/>
    <mergeCell ref="P57:S57"/>
    <mergeCell ref="L48:O48"/>
    <mergeCell ref="P2:S2"/>
    <mergeCell ref="L2:O2"/>
    <mergeCell ref="L7:O7"/>
    <mergeCell ref="L56:O56"/>
    <mergeCell ref="L22:O22"/>
    <mergeCell ref="L23:O23"/>
    <mergeCell ref="L24:O24"/>
    <mergeCell ref="T5:W5"/>
    <mergeCell ref="T6:W6"/>
    <mergeCell ref="T8:W8"/>
    <mergeCell ref="L4:O4"/>
    <mergeCell ref="P4:S4"/>
    <mergeCell ref="T7:W7"/>
    <mergeCell ref="P44:S45"/>
    <mergeCell ref="P48:S48"/>
    <mergeCell ref="T10:W10"/>
    <mergeCell ref="T17:W18"/>
    <mergeCell ref="T26:W27"/>
    <mergeCell ref="T35:W36"/>
    <mergeCell ref="T41:W41"/>
    <mergeCell ref="T44:W45"/>
    <mergeCell ref="T48:W48"/>
    <mergeCell ref="T23:W23"/>
    <mergeCell ref="T25:W25"/>
    <mergeCell ref="T43:W43"/>
    <mergeCell ref="B55:E55"/>
    <mergeCell ref="F56:H56"/>
    <mergeCell ref="B1:E1"/>
    <mergeCell ref="L10:O10"/>
    <mergeCell ref="P10:S10"/>
    <mergeCell ref="L17:O18"/>
    <mergeCell ref="P17:S18"/>
    <mergeCell ref="L26:O27"/>
    <mergeCell ref="P26:S27"/>
    <mergeCell ref="L35:O36"/>
    <mergeCell ref="P35:S36"/>
    <mergeCell ref="L41:O41"/>
    <mergeCell ref="P41:S41"/>
    <mergeCell ref="L44:O45"/>
    <mergeCell ref="P7:S7"/>
    <mergeCell ref="D3:D9"/>
    <mergeCell ref="L71:O72"/>
    <mergeCell ref="P71:S72"/>
    <mergeCell ref="L80:O81"/>
    <mergeCell ref="P80:S81"/>
    <mergeCell ref="L89:O90"/>
    <mergeCell ref="P89:S90"/>
    <mergeCell ref="L76:O76"/>
    <mergeCell ref="L77:O77"/>
    <mergeCell ref="L78:O78"/>
    <mergeCell ref="L79:O79"/>
    <mergeCell ref="L95:O95"/>
    <mergeCell ref="P95:S95"/>
    <mergeCell ref="L98:O99"/>
    <mergeCell ref="P98:S99"/>
    <mergeCell ref="L102:O102"/>
    <mergeCell ref="P102:S102"/>
  </mergeCells>
  <pageMargins left="0.19685039370078741" right="0.19685039370078741" top="0.51181102362204722" bottom="0.39370078740157483" header="0.15748031496062992" footer="0.19685039370078741"/>
  <pageSetup paperSize="9" scale="66" fitToHeight="0" orientation="portrait" r:id="rId1"/>
  <headerFooter>
    <oddHeader>&amp;L&amp;"Arial,Gras"&amp;14 2013-2014&amp;C&amp;"Arial,Gras"&amp;14LP CURIE OIGNIES -PROGRAMMATION EPS&amp;R&amp;"Arial,Gras"&amp;11&amp;A</oddHeader>
    <oddFooter>&amp;L&amp;"Arial,Gras"&amp;14Editon DK-&amp;D-&amp;T&amp;R&amp;F------</oddFooter>
  </headerFooter>
  <rowBreaks count="1" manualBreakCount="1">
    <brk id="5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AG107"/>
  <sheetViews>
    <sheetView topLeftCell="A34" zoomScale="85" zoomScaleNormal="85" workbookViewId="0">
      <selection activeCell="D64" sqref="D64"/>
    </sheetView>
  </sheetViews>
  <sheetFormatPr baseColWidth="10" defaultColWidth="7.7109375" defaultRowHeight="14.25" customHeight="1"/>
  <cols>
    <col min="1" max="1" width="3.140625" style="3" bestFit="1" customWidth="1"/>
    <col min="2" max="2" width="6.7109375" style="24" bestFit="1" customWidth="1"/>
    <col min="3" max="3" width="5.28515625" style="24" customWidth="1"/>
    <col min="4" max="4" width="13.42578125" style="24" bestFit="1" customWidth="1"/>
    <col min="5" max="5" width="3.5703125" style="8" customWidth="1"/>
    <col min="6" max="6" width="3.42578125" style="29" customWidth="1"/>
    <col min="7" max="7" width="2.28515625" style="29" customWidth="1"/>
    <col min="8" max="8" width="6.5703125" style="29" customWidth="1"/>
    <col min="9" max="9" width="10.42578125" style="29" bestFit="1" customWidth="1"/>
    <col min="10" max="10" width="6.42578125" style="29" bestFit="1" customWidth="1"/>
    <col min="11" max="11" width="4" style="29" bestFit="1" customWidth="1"/>
    <col min="12" max="12" width="6.42578125" style="29" hidden="1" customWidth="1"/>
    <col min="13" max="13" width="4" style="29" hidden="1" customWidth="1"/>
    <col min="14" max="14" width="22.7109375" style="29" bestFit="1" customWidth="1"/>
    <col min="15" max="15" width="3.85546875" style="28" bestFit="1" customWidth="1"/>
    <col min="16" max="16" width="8.7109375" style="28" bestFit="1" customWidth="1"/>
    <col min="17" max="17" width="16.140625" style="28" bestFit="1" customWidth="1"/>
    <col min="18" max="18" width="3" style="35" bestFit="1" customWidth="1"/>
    <col min="19" max="19" width="3.85546875" style="35" bestFit="1" customWidth="1"/>
    <col min="20" max="20" width="9.7109375" style="35" customWidth="1"/>
    <col min="21" max="21" width="12.140625" style="35" bestFit="1" customWidth="1"/>
    <col min="22" max="22" width="3" style="35" bestFit="1" customWidth="1"/>
    <col min="23" max="23" width="3.85546875" style="35" bestFit="1" customWidth="1"/>
    <col min="24" max="24" width="9.7109375" style="35" customWidth="1"/>
    <col min="25" max="25" width="12.140625" style="35" bestFit="1" customWidth="1"/>
    <col min="26" max="26" width="12.42578125" style="2" bestFit="1" customWidth="1"/>
    <col min="27" max="33" width="8" style="3"/>
    <col min="34" max="16384" width="7.7109375" style="24"/>
  </cols>
  <sheetData>
    <row r="1" spans="1:29" ht="14.25" customHeight="1" thickBot="1">
      <c r="B1" s="494" t="s">
        <v>23</v>
      </c>
      <c r="C1" s="495"/>
      <c r="D1" s="495"/>
      <c r="E1" s="49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4"/>
      <c r="V1" s="3"/>
      <c r="W1" s="3"/>
      <c r="X1" s="3"/>
      <c r="Y1" s="3"/>
      <c r="Z1" s="3"/>
      <c r="AC1" s="24"/>
    </row>
    <row r="2" spans="1:29" ht="14.25" customHeight="1" thickBot="1">
      <c r="B2" s="3"/>
      <c r="C2" s="3"/>
      <c r="D2" s="3"/>
      <c r="E2" s="3"/>
      <c r="F2" s="497" t="s">
        <v>81</v>
      </c>
      <c r="G2" s="498"/>
      <c r="H2" s="499"/>
      <c r="I2" s="131" t="s">
        <v>132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24"/>
      <c r="V2" s="3"/>
      <c r="W2" s="3"/>
      <c r="X2" s="3"/>
      <c r="Y2" s="3"/>
      <c r="Z2" s="3"/>
      <c r="AC2" s="24"/>
    </row>
    <row r="3" spans="1:29" ht="14.2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55"/>
      <c r="M3" s="31"/>
      <c r="N3" s="3"/>
      <c r="O3" s="3"/>
      <c r="P3" s="3"/>
      <c r="Q3" s="3"/>
      <c r="R3" s="3"/>
      <c r="S3" s="3"/>
      <c r="T3" s="3"/>
      <c r="U3" s="24"/>
      <c r="V3" s="3"/>
      <c r="W3" s="3"/>
      <c r="X3" s="3"/>
      <c r="Y3" s="3"/>
      <c r="Z3" s="3"/>
      <c r="AC3" s="24"/>
    </row>
    <row r="4" spans="1:29" ht="14.2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55"/>
      <c r="M4" s="31"/>
      <c r="N4" s="3"/>
      <c r="O4" s="3"/>
      <c r="P4" s="3"/>
      <c r="Q4" s="3"/>
      <c r="R4" s="3"/>
      <c r="S4" s="3"/>
      <c r="T4" s="3"/>
      <c r="U4" s="24"/>
      <c r="V4" s="3"/>
      <c r="W4" s="3"/>
      <c r="X4" s="3"/>
      <c r="Y4" s="3"/>
      <c r="Z4" s="3"/>
      <c r="AC4" s="24"/>
    </row>
    <row r="5" spans="1:29" ht="14.25" customHeight="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55"/>
      <c r="M5" s="31"/>
      <c r="N5" s="3"/>
      <c r="O5" s="3"/>
      <c r="P5" s="3"/>
      <c r="Q5" s="3"/>
      <c r="R5" s="3"/>
      <c r="S5" s="3"/>
      <c r="T5" s="3"/>
      <c r="U5" s="24"/>
      <c r="V5" s="3"/>
      <c r="W5" s="3"/>
      <c r="X5" s="3"/>
      <c r="Y5" s="3"/>
      <c r="Z5" s="3"/>
      <c r="AC5" s="24"/>
    </row>
    <row r="6" spans="1:29" ht="14.25" customHeight="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55"/>
      <c r="M6" s="31"/>
      <c r="N6" s="3"/>
      <c r="O6" s="3"/>
      <c r="P6" s="3"/>
      <c r="Q6" s="3"/>
      <c r="R6" s="3"/>
      <c r="S6" s="3"/>
      <c r="T6" s="3"/>
      <c r="U6" s="24"/>
      <c r="V6" s="3"/>
      <c r="W6" s="3"/>
      <c r="X6" s="3"/>
      <c r="Y6" s="3"/>
      <c r="Z6" s="3"/>
      <c r="AC6" s="24"/>
    </row>
    <row r="7" spans="1:29" ht="14.25" customHeight="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55"/>
      <c r="M7" s="31"/>
      <c r="N7" s="3"/>
      <c r="O7" s="3"/>
      <c r="P7" s="3"/>
      <c r="Q7" s="3"/>
      <c r="R7" s="3"/>
      <c r="S7" s="3"/>
      <c r="T7" s="3"/>
      <c r="U7" s="24"/>
      <c r="V7" s="3"/>
      <c r="W7" s="3"/>
      <c r="X7" s="3"/>
      <c r="Y7" s="3"/>
      <c r="Z7" s="3"/>
      <c r="AC7" s="24"/>
    </row>
    <row r="8" spans="1:29" ht="14.25" customHeight="1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24"/>
      <c r="V8" s="3"/>
      <c r="W8" s="3"/>
      <c r="X8" s="3"/>
      <c r="Y8" s="3"/>
      <c r="Z8" s="3"/>
      <c r="AC8" s="24"/>
    </row>
    <row r="9" spans="1:29" ht="14.25" customHeight="1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  <c r="L9" s="71" t="s">
        <v>55</v>
      </c>
      <c r="M9" s="71" t="s">
        <v>78</v>
      </c>
      <c r="N9" s="3"/>
      <c r="O9" s="3"/>
      <c r="P9" s="3"/>
      <c r="Q9" s="3"/>
      <c r="R9" s="3"/>
      <c r="S9" s="3"/>
      <c r="T9" s="3"/>
      <c r="U9" s="24"/>
      <c r="V9" s="3"/>
      <c r="W9" s="3"/>
      <c r="X9" s="3"/>
      <c r="Y9" s="3"/>
      <c r="Z9" s="3"/>
      <c r="AC9" s="24"/>
    </row>
    <row r="10" spans="1:29" ht="14.25" customHeight="1">
      <c r="A10" s="30">
        <v>1</v>
      </c>
      <c r="B10" s="117">
        <v>36</v>
      </c>
      <c r="C10" s="59" t="s">
        <v>20</v>
      </c>
      <c r="D10" s="296">
        <v>41884</v>
      </c>
      <c r="E10" s="110" t="s">
        <v>82</v>
      </c>
      <c r="F10" s="95"/>
      <c r="G10" s="96"/>
      <c r="H10" s="97"/>
      <c r="I10" s="32" t="str">
        <f>IF(AND(J10="oui",K10="oui"),"Sta+Lib",IF(J10="oui","Stade",IF(K10="oui","Lib","")))</f>
        <v/>
      </c>
      <c r="J10" s="255" t="str">
        <f>IF(OR(LEFT($O10,3)="sta",LEFT($S10,3)="sta",LEFT($W10,3)="sta",LEFT($AA10,3)="sta",LEFT($AE10,3)="sta",LEFT($AI10,3)="sta",LEFT($AM10,3)="sta",LEFT($AQ10,3)="sta"),"oui","")</f>
        <v/>
      </c>
      <c r="K10" s="256" t="str">
        <f>IF(OR(LEFT($O10,3)="Lib",LEFT($S10,3)="Lib",LEFT($W10,3)="Lib",LEFT($AA10,3)="Lib",LEFT($AE10,3)="Lib",LEFT($AI10,3)="Lib",LEFT($AM10,3)="Lib",LEFT($AQ10,3)="Lib"),"oui","")</f>
        <v/>
      </c>
      <c r="L10" s="72" t="str">
        <f t="shared" ref="L10:L16" si="0">IF(OR(LEFT($O10,3)="sta",LEFT($S10,3)="sta",LEFT($W10,3)="sta",LEFT($AA10,3)="sta",LEFT($AE10,3)="sta",LEFT($AI10,3)="sta",LEFT($AM10,3)="sta",LEFT($AQ10,3)="sta"),"oui","")</f>
        <v/>
      </c>
      <c r="M10" s="72" t="str">
        <f t="shared" ref="M10:M16" si="1">IF(OR(LEFT($O10,3)="Lib",LEFT($S10,3)="Lib",LEFT($W10,3)="Lib",LEFT($AA10,3)="Lib",LEFT($AE10,3)="Lib",LEFT($AI10,3)="Lib",LEFT($AM10,3)="Lib",LEFT($AQ10,3)="Lib"),"oui","")</f>
        <v/>
      </c>
      <c r="N10" s="3"/>
      <c r="O10" s="3"/>
      <c r="P10" s="3"/>
      <c r="Q10" s="3"/>
      <c r="R10" s="3"/>
      <c r="S10" s="3"/>
      <c r="T10" s="3"/>
      <c r="U10" s="24"/>
      <c r="V10" s="3"/>
      <c r="W10" s="3"/>
      <c r="X10" s="3"/>
      <c r="Y10" s="3"/>
      <c r="Z10" s="3"/>
      <c r="AC10" s="24"/>
    </row>
    <row r="11" spans="1:29" ht="14.25" customHeight="1">
      <c r="A11" s="60">
        <f>1+A10</f>
        <v>2</v>
      </c>
      <c r="B11" s="12">
        <f t="shared" ref="B11:B26" si="2">1+B10</f>
        <v>37</v>
      </c>
      <c r="C11" s="13" t="s">
        <v>21</v>
      </c>
      <c r="D11" s="6">
        <f t="shared" ref="D11:D53" si="3">7+D10</f>
        <v>41891</v>
      </c>
      <c r="E11" s="113" t="s">
        <v>82</v>
      </c>
      <c r="F11" s="98"/>
      <c r="G11" s="94"/>
      <c r="H11" s="61"/>
      <c r="I11" s="33" t="str">
        <f t="shared" ref="I11:I53" si="4">IF(AND(J11="oui",K11="oui"),"Sta+Lib",IF(J11="oui","Stade",IF(K11="oui","Lib","")))</f>
        <v/>
      </c>
      <c r="J11" s="265" t="str">
        <f>IF(OR(LEFT($O11,3)="sta",LEFT($S11,3)="sta",LEFT($W11,3)="sta",LEFT($AA11,3)="sta",LEFT($AE11,3)="sta",LEFT($AI11,3)="sta",LEFT($AM11,3)="sta",LEFT($AQ11,3)="sta"),"oui","")</f>
        <v/>
      </c>
      <c r="K11" s="266" t="str">
        <f>IF(OR(LEFT($O11,3)="Lib",LEFT($S11,3)="Lib",LEFT($W11,3)="Lib",LEFT($AA11,3)="Lib",LEFT($AE11,3)="Lib",LEFT($AI11,3)="Lib",LEFT($AM11,3)="Lib",LEFT($AQ11,3)="Lib"),"oui","")</f>
        <v/>
      </c>
      <c r="L11" s="73" t="str">
        <f t="shared" si="0"/>
        <v/>
      </c>
      <c r="M11" s="73" t="str">
        <f t="shared" si="1"/>
        <v/>
      </c>
      <c r="N11" s="3"/>
      <c r="O11" s="3"/>
      <c r="P11" s="3"/>
      <c r="Q11" s="3"/>
      <c r="R11" s="3"/>
      <c r="S11" s="3"/>
      <c r="T11" s="3"/>
      <c r="U11" s="24"/>
      <c r="V11" s="3"/>
      <c r="W11" s="3"/>
      <c r="X11" s="3"/>
      <c r="Y11" s="3"/>
      <c r="Z11" s="3"/>
      <c r="AC11" s="24"/>
    </row>
    <row r="12" spans="1:29" ht="14.25" customHeight="1">
      <c r="A12" s="60">
        <f t="shared" ref="A12:B53" si="5">1+A11</f>
        <v>3</v>
      </c>
      <c r="B12" s="12">
        <f t="shared" si="2"/>
        <v>38</v>
      </c>
      <c r="C12" s="13" t="s">
        <v>20</v>
      </c>
      <c r="D12" s="6">
        <f t="shared" si="3"/>
        <v>41898</v>
      </c>
      <c r="E12" s="113" t="s">
        <v>82</v>
      </c>
      <c r="F12" s="98"/>
      <c r="G12" s="94"/>
      <c r="H12" s="61"/>
      <c r="I12" s="33" t="str">
        <f t="shared" si="4"/>
        <v/>
      </c>
      <c r="J12" s="265" t="str">
        <f t="shared" ref="J12:J53" si="6">IF(OR(LEFT($O12,3)="sta",LEFT($S12,3)="sta",LEFT($W12,3)="sta",LEFT($AA12,3)="sta",LEFT($AE12,3)="sta",LEFT($AI12,3)="sta",LEFT($AM12,3)="sta",LEFT($AQ12,3)="sta"),"oui","")</f>
        <v/>
      </c>
      <c r="K12" s="266" t="str">
        <f t="shared" ref="K12:K53" si="7">IF(OR(LEFT($O12,3)="Lib",LEFT($S12,3)="Lib",LEFT($W12,3)="Lib",LEFT($AA12,3)="Lib",LEFT($AE12,3)="Lib",LEFT($AI12,3)="Lib",LEFT($AM12,3)="Lib",LEFT($AQ12,3)="Lib"),"oui","")</f>
        <v/>
      </c>
      <c r="L12" s="73" t="str">
        <f t="shared" si="0"/>
        <v/>
      </c>
      <c r="M12" s="73" t="str">
        <f t="shared" si="1"/>
        <v/>
      </c>
      <c r="N12" s="3"/>
      <c r="O12" s="3"/>
      <c r="P12" s="3"/>
      <c r="Q12" s="3"/>
      <c r="R12" s="3"/>
      <c r="S12" s="3"/>
      <c r="T12" s="3"/>
      <c r="U12" s="24"/>
      <c r="V12" s="3"/>
      <c r="W12" s="3"/>
      <c r="X12" s="3"/>
      <c r="Y12" s="3"/>
      <c r="Z12" s="3"/>
      <c r="AC12" s="24"/>
    </row>
    <row r="13" spans="1:29" ht="14.25" customHeight="1">
      <c r="A13" s="60">
        <f t="shared" si="5"/>
        <v>4</v>
      </c>
      <c r="B13" s="12">
        <f t="shared" si="2"/>
        <v>39</v>
      </c>
      <c r="C13" s="13" t="s">
        <v>21</v>
      </c>
      <c r="D13" s="6">
        <f t="shared" si="3"/>
        <v>41905</v>
      </c>
      <c r="E13" s="113" t="s">
        <v>82</v>
      </c>
      <c r="F13" s="98"/>
      <c r="G13" s="94"/>
      <c r="H13" s="61"/>
      <c r="I13" s="33" t="str">
        <f t="shared" si="4"/>
        <v/>
      </c>
      <c r="J13" s="265" t="str">
        <f t="shared" si="6"/>
        <v/>
      </c>
      <c r="K13" s="266" t="str">
        <f t="shared" si="7"/>
        <v/>
      </c>
      <c r="L13" s="73" t="str">
        <f t="shared" si="0"/>
        <v/>
      </c>
      <c r="M13" s="73" t="str">
        <f t="shared" si="1"/>
        <v/>
      </c>
      <c r="N13" s="3"/>
      <c r="O13" s="3"/>
      <c r="P13" s="3"/>
      <c r="Q13" s="3"/>
      <c r="R13" s="3"/>
      <c r="S13" s="3"/>
      <c r="T13" s="3"/>
      <c r="U13" s="24"/>
      <c r="V13" s="3"/>
      <c r="W13" s="3"/>
      <c r="X13" s="3"/>
      <c r="Y13" s="3"/>
      <c r="Z13" s="3"/>
      <c r="AC13" s="24"/>
    </row>
    <row r="14" spans="1:29" ht="14.25" customHeight="1">
      <c r="A14" s="60">
        <f t="shared" si="5"/>
        <v>5</v>
      </c>
      <c r="B14" s="12">
        <f t="shared" si="2"/>
        <v>40</v>
      </c>
      <c r="C14" s="13" t="s">
        <v>20</v>
      </c>
      <c r="D14" s="6">
        <f t="shared" si="3"/>
        <v>41912</v>
      </c>
      <c r="E14" s="113" t="s">
        <v>82</v>
      </c>
      <c r="F14" s="98"/>
      <c r="G14" s="94"/>
      <c r="H14" s="61"/>
      <c r="I14" s="33" t="str">
        <f t="shared" si="4"/>
        <v/>
      </c>
      <c r="J14" s="265" t="str">
        <f t="shared" si="6"/>
        <v/>
      </c>
      <c r="K14" s="266" t="str">
        <f t="shared" si="7"/>
        <v/>
      </c>
      <c r="L14" s="73" t="str">
        <f t="shared" si="0"/>
        <v/>
      </c>
      <c r="M14" s="73" t="str">
        <f t="shared" si="1"/>
        <v/>
      </c>
      <c r="N14" s="3"/>
      <c r="O14" s="3"/>
      <c r="P14" s="3"/>
      <c r="Q14" s="3"/>
      <c r="R14" s="3"/>
      <c r="S14" s="3"/>
      <c r="T14" s="3"/>
      <c r="U14" s="24"/>
      <c r="V14" s="3"/>
      <c r="W14" s="3"/>
      <c r="X14" s="3"/>
      <c r="Y14" s="3"/>
      <c r="Z14" s="3"/>
      <c r="AC14" s="24"/>
    </row>
    <row r="15" spans="1:29" ht="14.25" customHeight="1">
      <c r="A15" s="60">
        <f t="shared" si="5"/>
        <v>6</v>
      </c>
      <c r="B15" s="12">
        <f t="shared" si="2"/>
        <v>41</v>
      </c>
      <c r="C15" s="13" t="s">
        <v>21</v>
      </c>
      <c r="D15" s="6">
        <f t="shared" si="3"/>
        <v>41919</v>
      </c>
      <c r="E15" s="113" t="s">
        <v>82</v>
      </c>
      <c r="F15" s="98"/>
      <c r="G15" s="94"/>
      <c r="H15" s="61"/>
      <c r="I15" s="33" t="str">
        <f t="shared" si="4"/>
        <v/>
      </c>
      <c r="J15" s="265" t="str">
        <f t="shared" si="6"/>
        <v/>
      </c>
      <c r="K15" s="266" t="str">
        <f t="shared" si="7"/>
        <v/>
      </c>
      <c r="L15" s="73" t="str">
        <f t="shared" si="0"/>
        <v/>
      </c>
      <c r="M15" s="73" t="str">
        <f t="shared" si="1"/>
        <v/>
      </c>
      <c r="N15" s="3"/>
      <c r="O15" s="3"/>
      <c r="P15" s="3"/>
      <c r="Q15" s="3"/>
      <c r="R15" s="3"/>
      <c r="S15" s="3"/>
      <c r="T15" s="3"/>
      <c r="U15" s="24"/>
      <c r="V15" s="3"/>
      <c r="W15" s="3"/>
      <c r="X15" s="3"/>
      <c r="Y15" s="3"/>
      <c r="Z15" s="3"/>
      <c r="AC15" s="24"/>
    </row>
    <row r="16" spans="1:29" ht="14.25" customHeight="1" thickBot="1">
      <c r="A16" s="60">
        <f t="shared" si="5"/>
        <v>7</v>
      </c>
      <c r="B16" s="12">
        <f t="shared" si="2"/>
        <v>42</v>
      </c>
      <c r="C16" s="13" t="s">
        <v>20</v>
      </c>
      <c r="D16" s="6">
        <f t="shared" si="3"/>
        <v>41926</v>
      </c>
      <c r="E16" s="113" t="s">
        <v>82</v>
      </c>
      <c r="F16" s="98"/>
      <c r="G16" s="94"/>
      <c r="H16" s="61"/>
      <c r="I16" s="33" t="str">
        <f t="shared" si="4"/>
        <v/>
      </c>
      <c r="J16" s="265" t="str">
        <f t="shared" si="6"/>
        <v/>
      </c>
      <c r="K16" s="266" t="str">
        <f t="shared" si="7"/>
        <v/>
      </c>
      <c r="L16" s="74" t="str">
        <f t="shared" si="0"/>
        <v/>
      </c>
      <c r="M16" s="74" t="str">
        <f t="shared" si="1"/>
        <v/>
      </c>
      <c r="N16" s="3"/>
      <c r="O16" s="3"/>
      <c r="P16" s="3"/>
      <c r="Q16" s="3"/>
      <c r="R16" s="3"/>
      <c r="S16" s="3"/>
      <c r="T16" s="3"/>
      <c r="U16" s="24"/>
      <c r="V16" s="3"/>
      <c r="W16" s="3"/>
      <c r="X16" s="3"/>
      <c r="Y16" s="3"/>
      <c r="Z16" s="3"/>
      <c r="AC16" s="24"/>
    </row>
    <row r="17" spans="1:29" ht="14.25" customHeight="1">
      <c r="A17" s="60">
        <f t="shared" si="5"/>
        <v>8</v>
      </c>
      <c r="B17" s="12">
        <f t="shared" si="2"/>
        <v>43</v>
      </c>
      <c r="C17" s="13" t="s">
        <v>21</v>
      </c>
      <c r="D17" s="6">
        <f t="shared" si="3"/>
        <v>41933</v>
      </c>
      <c r="E17" s="113" t="s">
        <v>82</v>
      </c>
      <c r="F17" s="98"/>
      <c r="G17" s="94"/>
      <c r="H17" s="61"/>
      <c r="I17" s="33" t="str">
        <f t="shared" si="4"/>
        <v/>
      </c>
      <c r="J17" s="265" t="str">
        <f t="shared" si="6"/>
        <v/>
      </c>
      <c r="K17" s="266" t="str">
        <f t="shared" si="7"/>
        <v/>
      </c>
      <c r="L17" s="106"/>
      <c r="M17" s="106"/>
      <c r="N17" s="3"/>
      <c r="O17" s="3"/>
      <c r="P17" s="3"/>
      <c r="Q17" s="3"/>
      <c r="R17" s="3"/>
      <c r="S17" s="3"/>
      <c r="T17" s="3"/>
      <c r="U17" s="24"/>
      <c r="V17" s="3"/>
      <c r="W17" s="3"/>
      <c r="X17" s="3"/>
      <c r="Y17" s="3"/>
      <c r="Z17" s="3"/>
      <c r="AC17" s="24"/>
    </row>
    <row r="18" spans="1:29" ht="14.25" customHeight="1" thickBot="1">
      <c r="A18" s="60">
        <f t="shared" si="5"/>
        <v>9</v>
      </c>
      <c r="B18" s="12">
        <f t="shared" si="2"/>
        <v>44</v>
      </c>
      <c r="C18" s="13" t="s">
        <v>20</v>
      </c>
      <c r="D18" s="6">
        <f t="shared" si="3"/>
        <v>41940</v>
      </c>
      <c r="E18" s="113" t="s">
        <v>82</v>
      </c>
      <c r="F18" s="98"/>
      <c r="G18" s="94"/>
      <c r="H18" s="61"/>
      <c r="I18" s="33" t="str">
        <f t="shared" si="4"/>
        <v/>
      </c>
      <c r="J18" s="265" t="str">
        <f t="shared" si="6"/>
        <v/>
      </c>
      <c r="K18" s="266" t="str">
        <f t="shared" si="7"/>
        <v/>
      </c>
      <c r="L18" s="108"/>
      <c r="M18" s="108"/>
      <c r="N18" s="3"/>
      <c r="O18" s="3"/>
      <c r="P18" s="3"/>
      <c r="Q18" s="3"/>
      <c r="R18" s="3"/>
      <c r="S18" s="3"/>
      <c r="T18" s="3"/>
      <c r="U18" s="24"/>
      <c r="V18" s="3"/>
      <c r="W18" s="3"/>
      <c r="X18" s="3"/>
      <c r="Y18" s="3"/>
      <c r="Z18" s="3"/>
      <c r="AC18" s="24"/>
    </row>
    <row r="19" spans="1:29" ht="14.25" customHeight="1">
      <c r="A19" s="60">
        <f t="shared" si="5"/>
        <v>10</v>
      </c>
      <c r="B19" s="12">
        <f t="shared" si="2"/>
        <v>45</v>
      </c>
      <c r="C19" s="13" t="s">
        <v>21</v>
      </c>
      <c r="D19" s="6">
        <f t="shared" si="3"/>
        <v>41947</v>
      </c>
      <c r="E19" s="113" t="s">
        <v>82</v>
      </c>
      <c r="F19" s="98"/>
      <c r="G19" s="94"/>
      <c r="H19" s="61"/>
      <c r="I19" s="33" t="str">
        <f t="shared" si="4"/>
        <v/>
      </c>
      <c r="J19" s="265" t="str">
        <f t="shared" si="6"/>
        <v/>
      </c>
      <c r="K19" s="266" t="str">
        <f t="shared" si="7"/>
        <v/>
      </c>
      <c r="L19" s="72" t="str">
        <f t="shared" ref="L19:L25" si="8">IF(OR(LEFT($O19,3)="sta",LEFT($S19,3)="sta",LEFT($W19,3)="sta",LEFT($AA19,3)="sta",LEFT($AE19,3)="sta",LEFT($AI19,3)="sta",LEFT($AM19,3)="sta",LEFT($AQ19,3)="sta"),"oui","")</f>
        <v/>
      </c>
      <c r="M19" s="72" t="str">
        <f t="shared" ref="M19:M25" si="9">IF(OR(LEFT($O19,3)="Lib",LEFT($S19,3)="Lib",LEFT($W19,3)="Lib",LEFT($AA19,3)="Lib",LEFT($AE19,3)="Lib",LEFT($AI19,3)="Lib",LEFT($AM19,3)="Lib",LEFT($AQ19,3)="Lib"),"oui","")</f>
        <v/>
      </c>
      <c r="N19" s="3"/>
      <c r="O19" s="3"/>
      <c r="P19" s="3"/>
      <c r="Q19" s="3"/>
      <c r="R19" s="3"/>
      <c r="S19" s="3"/>
      <c r="T19" s="3"/>
      <c r="U19" s="24"/>
      <c r="V19" s="3"/>
      <c r="W19" s="3"/>
      <c r="X19" s="3"/>
      <c r="Y19" s="3"/>
      <c r="Z19" s="3"/>
      <c r="AC19" s="24"/>
    </row>
    <row r="20" spans="1:29" ht="14.25" customHeight="1">
      <c r="A20" s="60">
        <f t="shared" si="5"/>
        <v>11</v>
      </c>
      <c r="B20" s="12">
        <f t="shared" si="2"/>
        <v>46</v>
      </c>
      <c r="C20" s="13" t="s">
        <v>20</v>
      </c>
      <c r="D20" s="6">
        <f t="shared" si="3"/>
        <v>41954</v>
      </c>
      <c r="E20" s="113" t="s">
        <v>82</v>
      </c>
      <c r="F20" s="98"/>
      <c r="G20" s="94"/>
      <c r="H20" s="61"/>
      <c r="I20" s="33" t="str">
        <f t="shared" si="4"/>
        <v/>
      </c>
      <c r="J20" s="265" t="str">
        <f t="shared" si="6"/>
        <v/>
      </c>
      <c r="K20" s="266" t="str">
        <f t="shared" si="7"/>
        <v/>
      </c>
      <c r="L20" s="73" t="str">
        <f t="shared" si="8"/>
        <v/>
      </c>
      <c r="M20" s="73" t="str">
        <f t="shared" si="9"/>
        <v/>
      </c>
      <c r="N20" s="3"/>
      <c r="O20" s="3"/>
      <c r="P20" s="3"/>
      <c r="Q20" s="3"/>
      <c r="R20" s="3"/>
      <c r="S20" s="3"/>
      <c r="T20" s="3"/>
      <c r="U20" s="24"/>
      <c r="V20" s="3"/>
      <c r="W20" s="3"/>
      <c r="X20" s="3"/>
      <c r="Y20" s="3"/>
      <c r="Z20" s="3"/>
      <c r="AC20" s="24"/>
    </row>
    <row r="21" spans="1:29" ht="14.25" customHeight="1">
      <c r="A21" s="60">
        <f t="shared" si="5"/>
        <v>12</v>
      </c>
      <c r="B21" s="12">
        <f t="shared" si="2"/>
        <v>47</v>
      </c>
      <c r="C21" s="13" t="s">
        <v>21</v>
      </c>
      <c r="D21" s="6">
        <f t="shared" si="3"/>
        <v>41961</v>
      </c>
      <c r="E21" s="113" t="s">
        <v>82</v>
      </c>
      <c r="F21" s="98"/>
      <c r="G21" s="94"/>
      <c r="H21" s="61"/>
      <c r="I21" s="33" t="str">
        <f t="shared" si="4"/>
        <v/>
      </c>
      <c r="J21" s="265" t="str">
        <f t="shared" si="6"/>
        <v/>
      </c>
      <c r="K21" s="266" t="str">
        <f t="shared" si="7"/>
        <v/>
      </c>
      <c r="L21" s="73" t="str">
        <f t="shared" si="8"/>
        <v/>
      </c>
      <c r="M21" s="73" t="str">
        <f t="shared" si="9"/>
        <v/>
      </c>
      <c r="N21" s="3"/>
      <c r="O21" s="3"/>
      <c r="P21" s="3"/>
      <c r="Q21" s="3"/>
      <c r="R21" s="3"/>
      <c r="S21" s="3"/>
      <c r="T21" s="3"/>
      <c r="U21" s="24"/>
      <c r="V21" s="3"/>
      <c r="W21" s="3"/>
      <c r="X21" s="3"/>
      <c r="Y21" s="3"/>
      <c r="Z21" s="3"/>
      <c r="AC21" s="24"/>
    </row>
    <row r="22" spans="1:29" ht="14.25" customHeight="1">
      <c r="A22" s="60">
        <f t="shared" si="5"/>
        <v>13</v>
      </c>
      <c r="B22" s="12">
        <f t="shared" si="2"/>
        <v>48</v>
      </c>
      <c r="C22" s="13" t="s">
        <v>20</v>
      </c>
      <c r="D22" s="6">
        <f t="shared" si="3"/>
        <v>41968</v>
      </c>
      <c r="E22" s="113" t="s">
        <v>82</v>
      </c>
      <c r="F22" s="98"/>
      <c r="G22" s="94"/>
      <c r="H22" s="61"/>
      <c r="I22" s="33" t="str">
        <f t="shared" si="4"/>
        <v/>
      </c>
      <c r="J22" s="265" t="str">
        <f t="shared" si="6"/>
        <v/>
      </c>
      <c r="K22" s="266" t="str">
        <f t="shared" si="7"/>
        <v/>
      </c>
      <c r="L22" s="73" t="str">
        <f t="shared" si="8"/>
        <v/>
      </c>
      <c r="M22" s="73" t="str">
        <f t="shared" si="9"/>
        <v/>
      </c>
      <c r="N22" s="3"/>
      <c r="O22" s="3"/>
      <c r="P22" s="3"/>
      <c r="Q22" s="3"/>
      <c r="R22" s="3"/>
      <c r="S22" s="3"/>
      <c r="T22" s="3"/>
      <c r="U22" s="24"/>
      <c r="V22" s="3"/>
      <c r="W22" s="3"/>
      <c r="X22" s="3"/>
      <c r="Y22" s="3"/>
      <c r="Z22" s="3"/>
      <c r="AC22" s="24"/>
    </row>
    <row r="23" spans="1:29" ht="14.25" customHeight="1">
      <c r="A23" s="60">
        <f t="shared" si="5"/>
        <v>14</v>
      </c>
      <c r="B23" s="12">
        <f t="shared" si="2"/>
        <v>49</v>
      </c>
      <c r="C23" s="13" t="s">
        <v>21</v>
      </c>
      <c r="D23" s="6">
        <f t="shared" si="3"/>
        <v>41975</v>
      </c>
      <c r="E23" s="113" t="s">
        <v>82</v>
      </c>
      <c r="F23" s="98"/>
      <c r="G23" s="94"/>
      <c r="H23" s="61"/>
      <c r="I23" s="33" t="str">
        <f t="shared" si="4"/>
        <v/>
      </c>
      <c r="J23" s="265" t="str">
        <f t="shared" si="6"/>
        <v/>
      </c>
      <c r="K23" s="266" t="str">
        <f t="shared" si="7"/>
        <v/>
      </c>
      <c r="L23" s="73" t="str">
        <f t="shared" si="8"/>
        <v/>
      </c>
      <c r="M23" s="73" t="str">
        <f t="shared" si="9"/>
        <v/>
      </c>
      <c r="N23" s="3"/>
      <c r="O23" s="3"/>
      <c r="P23" s="3"/>
      <c r="Q23" s="3"/>
      <c r="R23" s="3"/>
      <c r="S23" s="3"/>
      <c r="T23" s="3"/>
      <c r="U23" s="24"/>
      <c r="V23" s="3"/>
      <c r="W23" s="3"/>
      <c r="X23" s="3"/>
      <c r="Y23" s="3"/>
      <c r="Z23" s="3"/>
      <c r="AC23" s="24"/>
    </row>
    <row r="24" spans="1:29" ht="14.25" customHeight="1">
      <c r="A24" s="60">
        <f t="shared" si="5"/>
        <v>15</v>
      </c>
      <c r="B24" s="12">
        <f t="shared" si="2"/>
        <v>50</v>
      </c>
      <c r="C24" s="13" t="s">
        <v>20</v>
      </c>
      <c r="D24" s="6">
        <f t="shared" si="3"/>
        <v>41982</v>
      </c>
      <c r="E24" s="113" t="s">
        <v>82</v>
      </c>
      <c r="F24" s="98"/>
      <c r="G24" s="94"/>
      <c r="H24" s="61"/>
      <c r="I24" s="33" t="str">
        <f t="shared" si="4"/>
        <v/>
      </c>
      <c r="J24" s="265" t="str">
        <f t="shared" si="6"/>
        <v/>
      </c>
      <c r="K24" s="266" t="str">
        <f t="shared" si="7"/>
        <v/>
      </c>
      <c r="L24" s="73" t="str">
        <f t="shared" si="8"/>
        <v/>
      </c>
      <c r="M24" s="73" t="str">
        <f t="shared" si="9"/>
        <v/>
      </c>
      <c r="N24" s="3"/>
      <c r="O24" s="3"/>
      <c r="P24" s="3"/>
      <c r="Q24" s="3"/>
      <c r="R24" s="3"/>
      <c r="S24" s="3"/>
      <c r="T24" s="3"/>
      <c r="U24" s="24"/>
      <c r="V24" s="3"/>
      <c r="W24" s="3"/>
      <c r="X24" s="3"/>
      <c r="Y24" s="3"/>
      <c r="Z24" s="3"/>
      <c r="AC24" s="24"/>
    </row>
    <row r="25" spans="1:29" ht="14.25" customHeight="1" thickBot="1">
      <c r="A25" s="60">
        <f t="shared" si="5"/>
        <v>16</v>
      </c>
      <c r="B25" s="12">
        <f t="shared" si="2"/>
        <v>51</v>
      </c>
      <c r="C25" s="13" t="s">
        <v>21</v>
      </c>
      <c r="D25" s="6">
        <f t="shared" si="3"/>
        <v>41989</v>
      </c>
      <c r="E25" s="113" t="s">
        <v>82</v>
      </c>
      <c r="F25" s="98"/>
      <c r="G25" s="94"/>
      <c r="H25" s="61"/>
      <c r="I25" s="33" t="str">
        <f t="shared" si="4"/>
        <v/>
      </c>
      <c r="J25" s="265" t="str">
        <f t="shared" si="6"/>
        <v/>
      </c>
      <c r="K25" s="266" t="str">
        <f t="shared" si="7"/>
        <v/>
      </c>
      <c r="L25" s="74" t="str">
        <f t="shared" si="8"/>
        <v/>
      </c>
      <c r="M25" s="74" t="str">
        <f t="shared" si="9"/>
        <v/>
      </c>
      <c r="N25" s="3"/>
      <c r="O25" s="3"/>
      <c r="P25" s="3"/>
      <c r="Q25" s="3"/>
      <c r="R25" s="3"/>
      <c r="S25" s="3"/>
      <c r="T25" s="3"/>
      <c r="U25" s="24"/>
      <c r="V25" s="3"/>
      <c r="W25" s="3"/>
      <c r="X25" s="3"/>
      <c r="Y25" s="3"/>
      <c r="Z25" s="3"/>
      <c r="AC25" s="24"/>
    </row>
    <row r="26" spans="1:29" ht="14.25" customHeight="1">
      <c r="A26" s="60">
        <f t="shared" si="5"/>
        <v>17</v>
      </c>
      <c r="B26" s="12">
        <f t="shared" si="2"/>
        <v>52</v>
      </c>
      <c r="C26" s="13" t="s">
        <v>20</v>
      </c>
      <c r="D26" s="6">
        <f t="shared" si="3"/>
        <v>41996</v>
      </c>
      <c r="E26" s="113" t="s">
        <v>82</v>
      </c>
      <c r="F26" s="98"/>
      <c r="G26" s="94"/>
      <c r="H26" s="61"/>
      <c r="I26" s="33" t="str">
        <f t="shared" si="4"/>
        <v/>
      </c>
      <c r="J26" s="265" t="str">
        <f t="shared" si="6"/>
        <v/>
      </c>
      <c r="K26" s="266" t="str">
        <f t="shared" si="7"/>
        <v/>
      </c>
      <c r="L26" s="106"/>
      <c r="M26" s="106"/>
      <c r="N26" s="3"/>
      <c r="O26" s="3"/>
      <c r="P26" s="3"/>
      <c r="Q26" s="3"/>
      <c r="R26" s="3"/>
      <c r="S26" s="3"/>
      <c r="T26" s="3"/>
      <c r="U26" s="24"/>
      <c r="V26" s="3"/>
      <c r="W26" s="3"/>
      <c r="X26" s="3"/>
      <c r="Y26" s="3"/>
      <c r="Z26" s="3"/>
      <c r="AC26" s="24"/>
    </row>
    <row r="27" spans="1:29" ht="14.25" customHeight="1" thickBot="1">
      <c r="A27" s="60">
        <f t="shared" si="5"/>
        <v>18</v>
      </c>
      <c r="B27" s="12">
        <v>1</v>
      </c>
      <c r="C27" s="13" t="s">
        <v>21</v>
      </c>
      <c r="D27" s="6">
        <f t="shared" si="3"/>
        <v>42003</v>
      </c>
      <c r="E27" s="113" t="s">
        <v>82</v>
      </c>
      <c r="F27" s="98"/>
      <c r="G27" s="94"/>
      <c r="H27" s="61"/>
      <c r="I27" s="33" t="str">
        <f t="shared" si="4"/>
        <v/>
      </c>
      <c r="J27" s="265" t="str">
        <f t="shared" si="6"/>
        <v/>
      </c>
      <c r="K27" s="266" t="str">
        <f t="shared" si="7"/>
        <v/>
      </c>
      <c r="L27" s="108"/>
      <c r="M27" s="108"/>
      <c r="N27" s="3"/>
      <c r="O27" s="3"/>
      <c r="P27" s="3"/>
      <c r="Q27" s="3"/>
      <c r="R27" s="3"/>
      <c r="S27" s="3"/>
      <c r="T27" s="3"/>
      <c r="U27" s="24"/>
      <c r="V27" s="3"/>
      <c r="W27" s="3"/>
      <c r="X27" s="3"/>
      <c r="Y27" s="3"/>
      <c r="Z27" s="3"/>
      <c r="AC27" s="24"/>
    </row>
    <row r="28" spans="1:29" ht="14.25" customHeight="1">
      <c r="A28" s="60">
        <f t="shared" si="5"/>
        <v>19</v>
      </c>
      <c r="B28" s="12">
        <f t="shared" si="5"/>
        <v>2</v>
      </c>
      <c r="C28" s="13" t="s">
        <v>20</v>
      </c>
      <c r="D28" s="6">
        <f t="shared" si="3"/>
        <v>42010</v>
      </c>
      <c r="E28" s="113" t="s">
        <v>82</v>
      </c>
      <c r="F28" s="98"/>
      <c r="G28" s="94"/>
      <c r="H28" s="61"/>
      <c r="I28" s="33" t="str">
        <f t="shared" si="4"/>
        <v/>
      </c>
      <c r="J28" s="265" t="str">
        <f t="shared" si="6"/>
        <v/>
      </c>
      <c r="K28" s="266" t="str">
        <f t="shared" si="7"/>
        <v/>
      </c>
      <c r="L28" s="72" t="str">
        <f t="shared" ref="L28:L34" si="10">IF(OR(LEFT($O28,3)="sta",LEFT($S28,3)="sta",LEFT($W28,3)="sta",LEFT($AA28,3)="sta",LEFT($AE28,3)="sta",LEFT($AI28,3)="sta",LEFT($AM28,3)="sta",LEFT($AQ28,3)="sta"),"oui","")</f>
        <v/>
      </c>
      <c r="M28" s="72" t="str">
        <f t="shared" ref="M28:M34" si="11">IF(OR(LEFT($O28,3)="Lib",LEFT($S28,3)="Lib",LEFT($W28,3)="Lib",LEFT($AA28,3)="Lib",LEFT($AE28,3)="Lib",LEFT($AI28,3)="Lib",LEFT($AM28,3)="Lib",LEFT($AQ28,3)="Lib"),"oui","")</f>
        <v/>
      </c>
      <c r="N28" s="3"/>
      <c r="O28" s="3"/>
      <c r="P28" s="3"/>
      <c r="Q28" s="3"/>
      <c r="R28" s="3"/>
      <c r="S28" s="3"/>
      <c r="T28" s="3"/>
      <c r="U28" s="24"/>
      <c r="V28" s="3"/>
      <c r="W28" s="3"/>
      <c r="X28" s="3"/>
      <c r="Y28" s="3"/>
      <c r="Z28" s="3"/>
      <c r="AC28" s="24"/>
    </row>
    <row r="29" spans="1:29" ht="14.25" customHeight="1">
      <c r="A29" s="60">
        <f t="shared" si="5"/>
        <v>20</v>
      </c>
      <c r="B29" s="12">
        <f t="shared" si="5"/>
        <v>3</v>
      </c>
      <c r="C29" s="13" t="s">
        <v>21</v>
      </c>
      <c r="D29" s="6">
        <f t="shared" si="3"/>
        <v>42017</v>
      </c>
      <c r="E29" s="113" t="s">
        <v>82</v>
      </c>
      <c r="F29" s="98"/>
      <c r="G29" s="94"/>
      <c r="H29" s="61"/>
      <c r="I29" s="33" t="str">
        <f t="shared" si="4"/>
        <v/>
      </c>
      <c r="J29" s="265" t="str">
        <f t="shared" si="6"/>
        <v/>
      </c>
      <c r="K29" s="266" t="str">
        <f t="shared" si="7"/>
        <v/>
      </c>
      <c r="L29" s="73" t="str">
        <f t="shared" si="10"/>
        <v/>
      </c>
      <c r="M29" s="73" t="str">
        <f t="shared" si="11"/>
        <v/>
      </c>
      <c r="N29" s="3"/>
      <c r="O29" s="3"/>
      <c r="P29" s="3"/>
      <c r="Q29" s="3"/>
      <c r="R29" s="3"/>
      <c r="S29" s="3"/>
      <c r="T29" s="3"/>
      <c r="U29" s="24"/>
      <c r="V29" s="3"/>
      <c r="W29" s="3"/>
      <c r="X29" s="3"/>
      <c r="Y29" s="3"/>
      <c r="Z29" s="3"/>
      <c r="AC29" s="24"/>
    </row>
    <row r="30" spans="1:29" ht="14.25" customHeight="1">
      <c r="A30" s="60">
        <f t="shared" si="5"/>
        <v>21</v>
      </c>
      <c r="B30" s="12">
        <f t="shared" si="5"/>
        <v>4</v>
      </c>
      <c r="C30" s="13" t="s">
        <v>20</v>
      </c>
      <c r="D30" s="6">
        <f t="shared" si="3"/>
        <v>42024</v>
      </c>
      <c r="E30" s="113" t="s">
        <v>82</v>
      </c>
      <c r="F30" s="98"/>
      <c r="G30" s="94"/>
      <c r="H30" s="61"/>
      <c r="I30" s="33" t="str">
        <f t="shared" si="4"/>
        <v/>
      </c>
      <c r="J30" s="265" t="str">
        <f t="shared" si="6"/>
        <v/>
      </c>
      <c r="K30" s="266" t="str">
        <f t="shared" si="7"/>
        <v/>
      </c>
      <c r="L30" s="73" t="str">
        <f t="shared" si="10"/>
        <v/>
      </c>
      <c r="M30" s="73" t="str">
        <f t="shared" si="11"/>
        <v/>
      </c>
      <c r="N30" s="3"/>
      <c r="O30" s="3"/>
      <c r="P30" s="3"/>
      <c r="Q30" s="3"/>
      <c r="R30" s="3"/>
      <c r="S30" s="3"/>
      <c r="T30" s="3"/>
      <c r="U30" s="24"/>
      <c r="V30" s="3"/>
      <c r="W30" s="3"/>
      <c r="X30" s="3"/>
      <c r="Y30" s="3"/>
      <c r="Z30" s="3"/>
      <c r="AC30" s="24"/>
    </row>
    <row r="31" spans="1:29" ht="14.25" customHeight="1">
      <c r="A31" s="60">
        <f t="shared" si="5"/>
        <v>22</v>
      </c>
      <c r="B31" s="12">
        <f t="shared" si="5"/>
        <v>5</v>
      </c>
      <c r="C31" s="13" t="s">
        <v>21</v>
      </c>
      <c r="D31" s="6">
        <f t="shared" si="3"/>
        <v>42031</v>
      </c>
      <c r="E31" s="113" t="s">
        <v>82</v>
      </c>
      <c r="F31" s="98"/>
      <c r="G31" s="94"/>
      <c r="H31" s="61"/>
      <c r="I31" s="33" t="str">
        <f t="shared" si="4"/>
        <v/>
      </c>
      <c r="J31" s="265" t="str">
        <f t="shared" si="6"/>
        <v/>
      </c>
      <c r="K31" s="266" t="str">
        <f t="shared" si="7"/>
        <v/>
      </c>
      <c r="L31" s="73" t="str">
        <f t="shared" si="10"/>
        <v/>
      </c>
      <c r="M31" s="73" t="str">
        <f t="shared" si="11"/>
        <v/>
      </c>
      <c r="N31" s="3"/>
      <c r="O31" s="3"/>
      <c r="P31" s="3"/>
      <c r="Q31" s="3"/>
      <c r="R31" s="3"/>
      <c r="S31" s="3"/>
      <c r="T31" s="3"/>
      <c r="U31" s="24"/>
      <c r="V31" s="3"/>
      <c r="W31" s="3"/>
      <c r="X31" s="3"/>
      <c r="Y31" s="3"/>
      <c r="Z31" s="3"/>
      <c r="AC31" s="24"/>
    </row>
    <row r="32" spans="1:29" ht="14.25" customHeight="1">
      <c r="A32" s="60">
        <f t="shared" si="5"/>
        <v>23</v>
      </c>
      <c r="B32" s="12">
        <f t="shared" si="5"/>
        <v>6</v>
      </c>
      <c r="C32" s="13" t="s">
        <v>20</v>
      </c>
      <c r="D32" s="6">
        <f t="shared" si="3"/>
        <v>42038</v>
      </c>
      <c r="E32" s="113" t="s">
        <v>82</v>
      </c>
      <c r="F32" s="98"/>
      <c r="G32" s="94"/>
      <c r="H32" s="61"/>
      <c r="I32" s="33" t="str">
        <f t="shared" si="4"/>
        <v/>
      </c>
      <c r="J32" s="265" t="str">
        <f t="shared" si="6"/>
        <v/>
      </c>
      <c r="K32" s="266" t="str">
        <f t="shared" si="7"/>
        <v/>
      </c>
      <c r="L32" s="73" t="str">
        <f t="shared" si="10"/>
        <v/>
      </c>
      <c r="M32" s="73" t="str">
        <f t="shared" si="11"/>
        <v/>
      </c>
      <c r="N32" s="3"/>
      <c r="O32" s="3"/>
      <c r="P32" s="3"/>
      <c r="Q32" s="3"/>
      <c r="R32" s="3"/>
      <c r="S32" s="3"/>
      <c r="T32" s="3"/>
      <c r="U32" s="24"/>
      <c r="V32" s="3"/>
      <c r="W32" s="3"/>
      <c r="X32" s="3"/>
      <c r="Y32" s="3"/>
      <c r="Z32" s="3"/>
      <c r="AC32" s="24"/>
    </row>
    <row r="33" spans="1:29" ht="14.25" customHeight="1">
      <c r="A33" s="60">
        <f t="shared" si="5"/>
        <v>24</v>
      </c>
      <c r="B33" s="12">
        <f t="shared" si="5"/>
        <v>7</v>
      </c>
      <c r="C33" s="13" t="s">
        <v>21</v>
      </c>
      <c r="D33" s="6">
        <f t="shared" si="3"/>
        <v>42045</v>
      </c>
      <c r="E33" s="113" t="s">
        <v>82</v>
      </c>
      <c r="F33" s="98"/>
      <c r="G33" s="94"/>
      <c r="H33" s="61"/>
      <c r="I33" s="33" t="str">
        <f t="shared" si="4"/>
        <v/>
      </c>
      <c r="J33" s="265" t="str">
        <f t="shared" si="6"/>
        <v/>
      </c>
      <c r="K33" s="266" t="str">
        <f t="shared" si="7"/>
        <v/>
      </c>
      <c r="L33" s="73" t="str">
        <f t="shared" si="10"/>
        <v/>
      </c>
      <c r="M33" s="73" t="str">
        <f t="shared" si="11"/>
        <v/>
      </c>
      <c r="N33" s="3"/>
      <c r="O33" s="3"/>
      <c r="P33" s="3"/>
      <c r="Q33" s="3"/>
      <c r="R33" s="3"/>
      <c r="S33" s="3"/>
      <c r="T33" s="3"/>
      <c r="U33" s="24"/>
      <c r="V33" s="3"/>
      <c r="W33" s="3"/>
      <c r="X33" s="3"/>
      <c r="Y33" s="3"/>
      <c r="Z33" s="3"/>
      <c r="AC33" s="24"/>
    </row>
    <row r="34" spans="1:29" ht="14.25" customHeight="1" thickBot="1">
      <c r="A34" s="60">
        <f t="shared" si="5"/>
        <v>25</v>
      </c>
      <c r="B34" s="12">
        <f t="shared" si="5"/>
        <v>8</v>
      </c>
      <c r="C34" s="13" t="s">
        <v>20</v>
      </c>
      <c r="D34" s="6">
        <f t="shared" si="3"/>
        <v>42052</v>
      </c>
      <c r="E34" s="113" t="s">
        <v>82</v>
      </c>
      <c r="F34" s="98"/>
      <c r="G34" s="94"/>
      <c r="H34" s="61"/>
      <c r="I34" s="33" t="str">
        <f t="shared" si="4"/>
        <v/>
      </c>
      <c r="J34" s="265" t="str">
        <f t="shared" si="6"/>
        <v/>
      </c>
      <c r="K34" s="266" t="str">
        <f t="shared" si="7"/>
        <v/>
      </c>
      <c r="L34" s="74" t="str">
        <f t="shared" si="10"/>
        <v/>
      </c>
      <c r="M34" s="74" t="str">
        <f t="shared" si="11"/>
        <v/>
      </c>
      <c r="N34" s="3"/>
      <c r="O34" s="3"/>
      <c r="P34" s="3"/>
      <c r="Q34" s="3"/>
      <c r="R34" s="3"/>
      <c r="S34" s="3"/>
      <c r="T34" s="3"/>
      <c r="U34" s="24"/>
      <c r="V34" s="3"/>
      <c r="W34" s="3"/>
      <c r="X34" s="3"/>
      <c r="Y34" s="3"/>
      <c r="Z34" s="3"/>
      <c r="AC34" s="24"/>
    </row>
    <row r="35" spans="1:29" ht="14.25" customHeight="1">
      <c r="A35" s="60">
        <f t="shared" si="5"/>
        <v>26</v>
      </c>
      <c r="B35" s="12">
        <f t="shared" si="5"/>
        <v>9</v>
      </c>
      <c r="C35" s="13" t="s">
        <v>21</v>
      </c>
      <c r="D35" s="6">
        <f t="shared" si="3"/>
        <v>42059</v>
      </c>
      <c r="E35" s="113" t="s">
        <v>82</v>
      </c>
      <c r="F35" s="98"/>
      <c r="G35" s="94"/>
      <c r="H35" s="61"/>
      <c r="I35" s="33" t="str">
        <f t="shared" si="4"/>
        <v/>
      </c>
      <c r="J35" s="265" t="str">
        <f t="shared" si="6"/>
        <v/>
      </c>
      <c r="K35" s="266" t="str">
        <f t="shared" si="7"/>
        <v/>
      </c>
      <c r="L35" s="106"/>
      <c r="M35" s="106"/>
      <c r="N35" s="3"/>
      <c r="O35" s="3"/>
      <c r="P35" s="3"/>
      <c r="Q35" s="3"/>
      <c r="R35" s="3"/>
      <c r="S35" s="3"/>
      <c r="T35" s="3"/>
      <c r="U35" s="24"/>
      <c r="V35" s="3"/>
      <c r="W35" s="3"/>
      <c r="X35" s="3"/>
      <c r="Y35" s="3"/>
      <c r="Z35" s="3"/>
      <c r="AC35" s="24"/>
    </row>
    <row r="36" spans="1:29" ht="14.25" customHeight="1" thickBot="1">
      <c r="A36" s="60">
        <f t="shared" si="5"/>
        <v>27</v>
      </c>
      <c r="B36" s="12">
        <f t="shared" si="5"/>
        <v>10</v>
      </c>
      <c r="C36" s="13" t="s">
        <v>20</v>
      </c>
      <c r="D36" s="6">
        <f t="shared" si="3"/>
        <v>42066</v>
      </c>
      <c r="E36" s="113" t="s">
        <v>82</v>
      </c>
      <c r="F36" s="98"/>
      <c r="G36" s="94"/>
      <c r="H36" s="61"/>
      <c r="I36" s="33" t="str">
        <f t="shared" si="4"/>
        <v/>
      </c>
      <c r="J36" s="265" t="str">
        <f t="shared" si="6"/>
        <v/>
      </c>
      <c r="K36" s="266" t="str">
        <f t="shared" si="7"/>
        <v/>
      </c>
      <c r="L36" s="108"/>
      <c r="M36" s="108"/>
      <c r="N36" s="3"/>
      <c r="O36" s="3"/>
      <c r="P36" s="3"/>
      <c r="Q36" s="3"/>
      <c r="R36" s="3"/>
      <c r="S36" s="3"/>
      <c r="T36" s="3"/>
      <c r="U36" s="24"/>
      <c r="V36" s="3"/>
      <c r="W36" s="3"/>
      <c r="X36" s="3"/>
      <c r="Y36" s="3"/>
      <c r="Z36" s="3"/>
      <c r="AC36" s="24"/>
    </row>
    <row r="37" spans="1:29">
      <c r="A37" s="60">
        <f t="shared" si="5"/>
        <v>28</v>
      </c>
      <c r="B37" s="12">
        <f t="shared" si="5"/>
        <v>11</v>
      </c>
      <c r="C37" s="13" t="s">
        <v>21</v>
      </c>
      <c r="D37" s="6">
        <f t="shared" si="3"/>
        <v>42073</v>
      </c>
      <c r="E37" s="113" t="s">
        <v>82</v>
      </c>
      <c r="F37" s="98"/>
      <c r="G37" s="94"/>
      <c r="H37" s="61"/>
      <c r="I37" s="33" t="str">
        <f t="shared" si="4"/>
        <v/>
      </c>
      <c r="J37" s="265" t="str">
        <f t="shared" si="6"/>
        <v/>
      </c>
      <c r="K37" s="266" t="str">
        <f t="shared" si="7"/>
        <v/>
      </c>
      <c r="L37" s="72" t="str">
        <f t="shared" ref="L37:L42" si="12">IF(OR(LEFT($O37,3)="sta",LEFT($S37,3)="sta",LEFT($W37,3)="sta",LEFT($AA37,3)="sta",LEFT($AE37,3)="sta",LEFT($AI37,3)="sta",LEFT($AM37,3)="sta",LEFT($AQ37,3)="sta"),"oui","")</f>
        <v/>
      </c>
      <c r="M37" s="72" t="str">
        <f t="shared" ref="M37:M42" si="13">IF(OR(LEFT($O37,3)="Lib",LEFT($S37,3)="Lib",LEFT($W37,3)="Lib",LEFT($AA37,3)="Lib",LEFT($AE37,3)="Lib",LEFT($AI37,3)="Lib",LEFT($AM37,3)="Lib",LEFT($AQ37,3)="Lib"),"oui","")</f>
        <v/>
      </c>
      <c r="N37" s="3"/>
      <c r="O37" s="3"/>
      <c r="P37" s="3"/>
      <c r="Q37" s="3"/>
      <c r="R37" s="3"/>
      <c r="S37" s="3"/>
      <c r="T37" s="3"/>
      <c r="U37" s="24"/>
      <c r="V37" s="3"/>
      <c r="W37" s="3"/>
      <c r="X37" s="3"/>
      <c r="Y37" s="3"/>
      <c r="Z37" s="3"/>
      <c r="AC37" s="24"/>
    </row>
    <row r="38" spans="1:29" ht="14.25" customHeight="1">
      <c r="A38" s="60">
        <f t="shared" si="5"/>
        <v>29</v>
      </c>
      <c r="B38" s="12">
        <f t="shared" si="5"/>
        <v>12</v>
      </c>
      <c r="C38" s="13" t="s">
        <v>21</v>
      </c>
      <c r="D38" s="6">
        <f t="shared" si="3"/>
        <v>42080</v>
      </c>
      <c r="E38" s="113" t="s">
        <v>82</v>
      </c>
      <c r="F38" s="98"/>
      <c r="G38" s="94"/>
      <c r="H38" s="61"/>
      <c r="I38" s="33" t="str">
        <f t="shared" si="4"/>
        <v/>
      </c>
      <c r="J38" s="265" t="str">
        <f t="shared" si="6"/>
        <v/>
      </c>
      <c r="K38" s="266" t="str">
        <f t="shared" si="7"/>
        <v/>
      </c>
      <c r="L38" s="73" t="str">
        <f t="shared" si="12"/>
        <v/>
      </c>
      <c r="M38" s="73" t="str">
        <f t="shared" si="13"/>
        <v/>
      </c>
      <c r="N38" s="3"/>
      <c r="O38" s="3"/>
      <c r="P38" s="3"/>
      <c r="Q38" s="3"/>
      <c r="R38" s="3"/>
      <c r="S38" s="3"/>
      <c r="T38" s="3"/>
      <c r="U38" s="24"/>
      <c r="V38" s="3"/>
      <c r="W38" s="3"/>
      <c r="X38" s="3"/>
      <c r="Y38" s="3"/>
      <c r="Z38" s="3"/>
      <c r="AC38" s="24"/>
    </row>
    <row r="39" spans="1:29" ht="14.25" customHeight="1">
      <c r="A39" s="60">
        <f t="shared" si="5"/>
        <v>30</v>
      </c>
      <c r="B39" s="12">
        <f t="shared" si="5"/>
        <v>13</v>
      </c>
      <c r="C39" s="13" t="s">
        <v>21</v>
      </c>
      <c r="D39" s="6">
        <f t="shared" si="3"/>
        <v>42087</v>
      </c>
      <c r="E39" s="113" t="s">
        <v>82</v>
      </c>
      <c r="F39" s="98"/>
      <c r="G39" s="94"/>
      <c r="H39" s="61"/>
      <c r="I39" s="33" t="str">
        <f t="shared" si="4"/>
        <v/>
      </c>
      <c r="J39" s="265" t="str">
        <f t="shared" si="6"/>
        <v/>
      </c>
      <c r="K39" s="266" t="str">
        <f t="shared" si="7"/>
        <v/>
      </c>
      <c r="L39" s="73" t="str">
        <f t="shared" si="12"/>
        <v/>
      </c>
      <c r="M39" s="73" t="str">
        <f t="shared" si="13"/>
        <v/>
      </c>
      <c r="N39" s="3"/>
      <c r="O39" s="3"/>
      <c r="P39" s="3"/>
      <c r="Q39" s="3"/>
      <c r="R39" s="3"/>
      <c r="S39" s="3"/>
      <c r="T39" s="3"/>
      <c r="U39" s="24"/>
      <c r="V39" s="3"/>
      <c r="W39" s="3"/>
      <c r="X39" s="3"/>
      <c r="Y39" s="3"/>
      <c r="Z39" s="3"/>
      <c r="AC39" s="24"/>
    </row>
    <row r="40" spans="1:29" ht="14.25" customHeight="1">
      <c r="A40" s="60">
        <f t="shared" si="5"/>
        <v>31</v>
      </c>
      <c r="B40" s="12">
        <f t="shared" si="5"/>
        <v>14</v>
      </c>
      <c r="C40" s="13" t="s">
        <v>20</v>
      </c>
      <c r="D40" s="6">
        <f t="shared" si="3"/>
        <v>42094</v>
      </c>
      <c r="E40" s="113" t="s">
        <v>82</v>
      </c>
      <c r="F40" s="98"/>
      <c r="G40" s="94"/>
      <c r="H40" s="61"/>
      <c r="I40" s="33" t="str">
        <f t="shared" si="4"/>
        <v/>
      </c>
      <c r="J40" s="265" t="str">
        <f t="shared" si="6"/>
        <v/>
      </c>
      <c r="K40" s="266" t="str">
        <f t="shared" si="7"/>
        <v/>
      </c>
      <c r="L40" s="73" t="str">
        <f t="shared" si="12"/>
        <v/>
      </c>
      <c r="M40" s="73" t="str">
        <f t="shared" si="13"/>
        <v/>
      </c>
      <c r="N40" s="3"/>
      <c r="O40" s="3"/>
      <c r="P40" s="3"/>
      <c r="Q40" s="3"/>
      <c r="R40" s="3"/>
      <c r="S40" s="3"/>
      <c r="T40" s="3"/>
      <c r="U40" s="24"/>
      <c r="V40" s="3"/>
      <c r="W40" s="3"/>
      <c r="X40" s="3"/>
      <c r="Y40" s="3"/>
      <c r="Z40" s="3"/>
      <c r="AC40" s="24"/>
    </row>
    <row r="41" spans="1:29" ht="14.25" customHeight="1">
      <c r="A41" s="60">
        <f t="shared" si="5"/>
        <v>32</v>
      </c>
      <c r="B41" s="12">
        <f t="shared" si="5"/>
        <v>15</v>
      </c>
      <c r="C41" s="13" t="s">
        <v>21</v>
      </c>
      <c r="D41" s="6">
        <f t="shared" si="3"/>
        <v>42101</v>
      </c>
      <c r="E41" s="113" t="s">
        <v>82</v>
      </c>
      <c r="F41" s="98"/>
      <c r="G41" s="94"/>
      <c r="H41" s="61"/>
      <c r="I41" s="33" t="str">
        <f t="shared" si="4"/>
        <v/>
      </c>
      <c r="J41" s="265" t="str">
        <f t="shared" si="6"/>
        <v/>
      </c>
      <c r="K41" s="266" t="str">
        <f t="shared" si="7"/>
        <v/>
      </c>
      <c r="L41" s="73" t="str">
        <f t="shared" si="12"/>
        <v/>
      </c>
      <c r="M41" s="73" t="str">
        <f t="shared" si="13"/>
        <v/>
      </c>
      <c r="N41" s="3"/>
      <c r="O41" s="3"/>
      <c r="P41" s="3"/>
      <c r="Q41" s="3"/>
      <c r="R41" s="3"/>
      <c r="S41" s="3"/>
      <c r="T41" s="3"/>
      <c r="U41" s="24"/>
      <c r="V41" s="3"/>
      <c r="W41" s="3"/>
      <c r="X41" s="3"/>
      <c r="Y41" s="3"/>
      <c r="Z41" s="3"/>
      <c r="AC41" s="24"/>
    </row>
    <row r="42" spans="1:29" ht="14.25" customHeight="1" thickBot="1">
      <c r="A42" s="60">
        <f t="shared" si="5"/>
        <v>33</v>
      </c>
      <c r="B42" s="12">
        <f t="shared" si="5"/>
        <v>16</v>
      </c>
      <c r="C42" s="13" t="s">
        <v>20</v>
      </c>
      <c r="D42" s="6">
        <f t="shared" si="3"/>
        <v>42108</v>
      </c>
      <c r="E42" s="113" t="s">
        <v>82</v>
      </c>
      <c r="F42" s="98"/>
      <c r="G42" s="94"/>
      <c r="H42" s="61"/>
      <c r="I42" s="33" t="str">
        <f t="shared" si="4"/>
        <v/>
      </c>
      <c r="J42" s="265" t="str">
        <f t="shared" si="6"/>
        <v/>
      </c>
      <c r="K42" s="266" t="str">
        <f t="shared" si="7"/>
        <v/>
      </c>
      <c r="L42" s="73" t="str">
        <f t="shared" si="12"/>
        <v/>
      </c>
      <c r="M42" s="73" t="str">
        <f t="shared" si="13"/>
        <v/>
      </c>
      <c r="N42" s="3"/>
      <c r="O42" s="3"/>
      <c r="P42" s="3"/>
      <c r="Q42" s="3"/>
      <c r="R42" s="3"/>
      <c r="S42" s="3"/>
      <c r="T42" s="3"/>
      <c r="U42" s="24"/>
      <c r="V42" s="3"/>
      <c r="W42" s="3"/>
      <c r="X42" s="3"/>
      <c r="Y42" s="3"/>
      <c r="Z42" s="3"/>
      <c r="AC42" s="24"/>
    </row>
    <row r="43" spans="1:29" ht="14.25" customHeight="1">
      <c r="A43" s="60">
        <f t="shared" si="5"/>
        <v>34</v>
      </c>
      <c r="B43" s="12">
        <f t="shared" si="5"/>
        <v>17</v>
      </c>
      <c r="C43" s="13" t="s">
        <v>21</v>
      </c>
      <c r="D43" s="6">
        <f t="shared" si="3"/>
        <v>42115</v>
      </c>
      <c r="E43" s="113" t="s">
        <v>82</v>
      </c>
      <c r="F43" s="98"/>
      <c r="G43" s="94"/>
      <c r="H43" s="61"/>
      <c r="I43" s="33" t="str">
        <f t="shared" si="4"/>
        <v/>
      </c>
      <c r="J43" s="265" t="str">
        <f t="shared" si="6"/>
        <v/>
      </c>
      <c r="K43" s="266" t="str">
        <f t="shared" si="7"/>
        <v/>
      </c>
      <c r="L43" s="106"/>
      <c r="M43" s="106"/>
      <c r="N43" s="3"/>
      <c r="O43" s="3"/>
      <c r="P43" s="3"/>
      <c r="Q43" s="3"/>
      <c r="R43" s="3"/>
      <c r="S43" s="3"/>
      <c r="T43" s="3"/>
      <c r="U43" s="24"/>
      <c r="V43" s="3"/>
      <c r="W43" s="3"/>
      <c r="X43" s="3"/>
      <c r="Y43" s="3"/>
      <c r="Z43" s="3"/>
      <c r="AC43" s="24"/>
    </row>
    <row r="44" spans="1:29" ht="14.25" customHeight="1" thickBot="1">
      <c r="A44" s="60">
        <f t="shared" si="5"/>
        <v>35</v>
      </c>
      <c r="B44" s="12">
        <f t="shared" si="5"/>
        <v>18</v>
      </c>
      <c r="C44" s="13" t="s">
        <v>20</v>
      </c>
      <c r="D44" s="6">
        <f t="shared" si="3"/>
        <v>42122</v>
      </c>
      <c r="E44" s="113" t="s">
        <v>82</v>
      </c>
      <c r="F44" s="98"/>
      <c r="G44" s="94"/>
      <c r="H44" s="61"/>
      <c r="I44" s="33" t="str">
        <f t="shared" si="4"/>
        <v/>
      </c>
      <c r="J44" s="265" t="str">
        <f t="shared" si="6"/>
        <v/>
      </c>
      <c r="K44" s="266" t="str">
        <f t="shared" si="7"/>
        <v/>
      </c>
      <c r="L44" s="108"/>
      <c r="M44" s="108"/>
      <c r="N44" s="3"/>
      <c r="O44" s="3"/>
      <c r="P44" s="3"/>
      <c r="Q44" s="3"/>
      <c r="R44" s="3"/>
      <c r="S44" s="3"/>
      <c r="T44" s="3"/>
      <c r="U44" s="24"/>
      <c r="V44" s="3"/>
      <c r="W44" s="3"/>
      <c r="X44" s="3"/>
      <c r="Y44" s="3"/>
      <c r="Z44" s="3"/>
      <c r="AC44" s="24"/>
    </row>
    <row r="45" spans="1:29" ht="14.25" customHeight="1">
      <c r="A45" s="60">
        <f t="shared" si="5"/>
        <v>36</v>
      </c>
      <c r="B45" s="12">
        <f t="shared" si="5"/>
        <v>19</v>
      </c>
      <c r="C45" s="13" t="s">
        <v>21</v>
      </c>
      <c r="D45" s="6">
        <f t="shared" si="3"/>
        <v>42129</v>
      </c>
      <c r="E45" s="113" t="s">
        <v>82</v>
      </c>
      <c r="F45" s="98"/>
      <c r="G45" s="94"/>
      <c r="H45" s="61"/>
      <c r="I45" s="33" t="str">
        <f t="shared" si="4"/>
        <v/>
      </c>
      <c r="J45" s="265" t="str">
        <f t="shared" si="6"/>
        <v/>
      </c>
      <c r="K45" s="266" t="str">
        <f t="shared" si="7"/>
        <v/>
      </c>
      <c r="L45" s="72" t="str">
        <f t="shared" ref="L45:L53" si="14">IF(OR(LEFT($O45,3)="sta",LEFT($S45,3)="sta",LEFT($W45,3)="sta",LEFT($AA45,3)="sta",LEFT($AE45,3)="sta",LEFT($AI45,3)="sta",LEFT($AM45,3)="sta",LEFT($AQ45,3)="sta"),"oui","")</f>
        <v/>
      </c>
      <c r="M45" s="72" t="str">
        <f t="shared" ref="M45:M53" si="15">IF(OR(LEFT($O45,3)="Lib",LEFT($S45,3)="Lib",LEFT($W45,3)="Lib",LEFT($AA45,3)="Lib",LEFT($AE45,3)="Lib",LEFT($AI45,3)="Lib",LEFT($AM45,3)="Lib",LEFT($AQ45,3)="Lib"),"oui","")</f>
        <v/>
      </c>
      <c r="N45" s="3"/>
      <c r="O45" s="3"/>
      <c r="P45" s="3"/>
      <c r="Q45" s="3"/>
      <c r="R45" s="3"/>
      <c r="S45" s="3"/>
      <c r="T45" s="3"/>
      <c r="U45" s="24"/>
      <c r="V45" s="3"/>
      <c r="W45" s="3"/>
      <c r="X45" s="3"/>
      <c r="Y45" s="3"/>
      <c r="Z45" s="3"/>
      <c r="AC45" s="24"/>
    </row>
    <row r="46" spans="1:29" ht="14.25" customHeight="1">
      <c r="A46" s="60">
        <f t="shared" si="5"/>
        <v>37</v>
      </c>
      <c r="B46" s="12">
        <f t="shared" si="5"/>
        <v>20</v>
      </c>
      <c r="C46" s="13" t="s">
        <v>20</v>
      </c>
      <c r="D46" s="6">
        <f t="shared" si="3"/>
        <v>42136</v>
      </c>
      <c r="E46" s="113" t="s">
        <v>82</v>
      </c>
      <c r="F46" s="98"/>
      <c r="G46" s="94"/>
      <c r="H46" s="61"/>
      <c r="I46" s="33" t="str">
        <f t="shared" si="4"/>
        <v/>
      </c>
      <c r="J46" s="265" t="str">
        <f t="shared" si="6"/>
        <v/>
      </c>
      <c r="K46" s="266" t="str">
        <f t="shared" si="7"/>
        <v/>
      </c>
      <c r="L46" s="73" t="str">
        <f t="shared" si="14"/>
        <v/>
      </c>
      <c r="M46" s="73" t="str">
        <f t="shared" si="15"/>
        <v/>
      </c>
      <c r="N46" s="3"/>
      <c r="O46" s="3"/>
      <c r="P46" s="3"/>
      <c r="Q46" s="3"/>
      <c r="R46" s="3"/>
      <c r="S46" s="3"/>
      <c r="T46" s="3"/>
      <c r="U46" s="24"/>
      <c r="V46" s="3"/>
      <c r="W46" s="3"/>
      <c r="X46" s="3"/>
      <c r="Y46" s="3"/>
      <c r="Z46" s="3"/>
      <c r="AC46" s="24"/>
    </row>
    <row r="47" spans="1:29" ht="14.25" customHeight="1">
      <c r="A47" s="60">
        <f t="shared" si="5"/>
        <v>38</v>
      </c>
      <c r="B47" s="12">
        <f t="shared" si="5"/>
        <v>21</v>
      </c>
      <c r="C47" s="13" t="s">
        <v>21</v>
      </c>
      <c r="D47" s="6">
        <f t="shared" si="3"/>
        <v>42143</v>
      </c>
      <c r="E47" s="113" t="s">
        <v>82</v>
      </c>
      <c r="F47" s="98"/>
      <c r="G47" s="94"/>
      <c r="H47" s="61"/>
      <c r="I47" s="33" t="str">
        <f t="shared" si="4"/>
        <v/>
      </c>
      <c r="J47" s="265" t="str">
        <f t="shared" si="6"/>
        <v/>
      </c>
      <c r="K47" s="266" t="str">
        <f t="shared" si="7"/>
        <v/>
      </c>
      <c r="L47" s="73" t="str">
        <f t="shared" si="14"/>
        <v/>
      </c>
      <c r="M47" s="73" t="str">
        <f t="shared" si="15"/>
        <v/>
      </c>
      <c r="N47" s="3"/>
      <c r="O47" s="3"/>
      <c r="P47" s="3"/>
      <c r="Q47" s="3"/>
      <c r="R47" s="3"/>
      <c r="S47" s="3"/>
      <c r="T47" s="3"/>
      <c r="U47" s="24"/>
      <c r="V47" s="3"/>
      <c r="W47" s="3"/>
      <c r="X47" s="3"/>
      <c r="Y47" s="3"/>
      <c r="Z47" s="3"/>
      <c r="AC47" s="24"/>
    </row>
    <row r="48" spans="1:29" ht="14.25" customHeight="1">
      <c r="A48" s="60">
        <f t="shared" si="5"/>
        <v>39</v>
      </c>
      <c r="B48" s="12">
        <f t="shared" si="5"/>
        <v>22</v>
      </c>
      <c r="C48" s="13" t="s">
        <v>20</v>
      </c>
      <c r="D48" s="6">
        <f t="shared" si="3"/>
        <v>42150</v>
      </c>
      <c r="E48" s="113" t="s">
        <v>82</v>
      </c>
      <c r="F48" s="98"/>
      <c r="G48" s="94"/>
      <c r="H48" s="61"/>
      <c r="I48" s="33" t="str">
        <f t="shared" si="4"/>
        <v/>
      </c>
      <c r="J48" s="265" t="str">
        <f t="shared" si="6"/>
        <v/>
      </c>
      <c r="K48" s="266" t="str">
        <f t="shared" si="7"/>
        <v/>
      </c>
      <c r="L48" s="73" t="str">
        <f t="shared" si="14"/>
        <v/>
      </c>
      <c r="M48" s="73" t="str">
        <f t="shared" si="15"/>
        <v/>
      </c>
      <c r="N48" s="3"/>
      <c r="O48" s="3"/>
      <c r="P48" s="3"/>
      <c r="Q48" s="3"/>
      <c r="R48" s="3"/>
      <c r="S48" s="3"/>
      <c r="T48" s="3"/>
      <c r="U48" s="24"/>
      <c r="V48" s="3"/>
      <c r="W48" s="3"/>
      <c r="X48" s="3"/>
      <c r="Y48" s="3"/>
      <c r="Z48" s="3"/>
      <c r="AC48" s="24"/>
    </row>
    <row r="49" spans="1:29" ht="14.25" customHeight="1">
      <c r="A49" s="60">
        <f t="shared" si="5"/>
        <v>40</v>
      </c>
      <c r="B49" s="12">
        <f t="shared" si="5"/>
        <v>23</v>
      </c>
      <c r="C49" s="13" t="s">
        <v>21</v>
      </c>
      <c r="D49" s="6">
        <f t="shared" si="3"/>
        <v>42157</v>
      </c>
      <c r="E49" s="113" t="s">
        <v>82</v>
      </c>
      <c r="F49" s="98"/>
      <c r="G49" s="94"/>
      <c r="H49" s="61"/>
      <c r="I49" s="33" t="str">
        <f t="shared" si="4"/>
        <v/>
      </c>
      <c r="J49" s="265" t="str">
        <f t="shared" si="6"/>
        <v/>
      </c>
      <c r="K49" s="266" t="str">
        <f t="shared" si="7"/>
        <v/>
      </c>
      <c r="L49" s="73" t="str">
        <f t="shared" si="14"/>
        <v/>
      </c>
      <c r="M49" s="73" t="str">
        <f t="shared" si="15"/>
        <v/>
      </c>
      <c r="N49" s="3"/>
      <c r="O49" s="3"/>
      <c r="P49" s="3"/>
      <c r="Q49" s="3"/>
      <c r="R49" s="3"/>
      <c r="S49" s="3"/>
      <c r="T49" s="3"/>
      <c r="U49" s="24"/>
      <c r="V49" s="3"/>
      <c r="W49" s="3"/>
      <c r="X49" s="3"/>
      <c r="Y49" s="3"/>
      <c r="Z49" s="3"/>
      <c r="AC49" s="24"/>
    </row>
    <row r="50" spans="1:29" ht="14.25" customHeight="1">
      <c r="A50" s="60">
        <f t="shared" si="5"/>
        <v>41</v>
      </c>
      <c r="B50" s="12">
        <f t="shared" si="5"/>
        <v>24</v>
      </c>
      <c r="C50" s="13" t="s">
        <v>20</v>
      </c>
      <c r="D50" s="6">
        <f t="shared" si="3"/>
        <v>42164</v>
      </c>
      <c r="E50" s="113" t="s">
        <v>82</v>
      </c>
      <c r="F50" s="98"/>
      <c r="G50" s="94"/>
      <c r="H50" s="61"/>
      <c r="I50" s="33" t="str">
        <f t="shared" si="4"/>
        <v/>
      </c>
      <c r="J50" s="265" t="str">
        <f t="shared" si="6"/>
        <v/>
      </c>
      <c r="K50" s="266" t="str">
        <f t="shared" si="7"/>
        <v/>
      </c>
      <c r="L50" s="73" t="str">
        <f t="shared" si="14"/>
        <v/>
      </c>
      <c r="M50" s="73" t="str">
        <f t="shared" si="15"/>
        <v/>
      </c>
      <c r="N50" s="3"/>
      <c r="O50" s="3"/>
      <c r="P50" s="3"/>
      <c r="Q50" s="3"/>
      <c r="R50" s="3"/>
      <c r="S50" s="3"/>
      <c r="T50" s="3"/>
      <c r="U50" s="24"/>
      <c r="V50" s="3"/>
      <c r="W50" s="3"/>
      <c r="X50" s="3"/>
      <c r="Y50" s="3"/>
      <c r="Z50" s="3"/>
      <c r="AC50" s="24"/>
    </row>
    <row r="51" spans="1:29" ht="14.25" customHeight="1">
      <c r="A51" s="60">
        <f t="shared" si="5"/>
        <v>42</v>
      </c>
      <c r="B51" s="12">
        <f t="shared" si="5"/>
        <v>25</v>
      </c>
      <c r="C51" s="13" t="s">
        <v>21</v>
      </c>
      <c r="D51" s="6">
        <f t="shared" si="3"/>
        <v>42171</v>
      </c>
      <c r="E51" s="113" t="s">
        <v>82</v>
      </c>
      <c r="F51" s="98"/>
      <c r="G51" s="94"/>
      <c r="H51" s="61"/>
      <c r="I51" s="33" t="str">
        <f t="shared" si="4"/>
        <v/>
      </c>
      <c r="J51" s="265" t="str">
        <f t="shared" si="6"/>
        <v/>
      </c>
      <c r="K51" s="266" t="str">
        <f t="shared" si="7"/>
        <v/>
      </c>
      <c r="L51" s="73" t="str">
        <f t="shared" si="14"/>
        <v/>
      </c>
      <c r="M51" s="73" t="str">
        <f t="shared" si="15"/>
        <v/>
      </c>
      <c r="N51" s="3"/>
      <c r="O51" s="3"/>
      <c r="P51" s="3"/>
      <c r="Q51" s="3"/>
      <c r="R51" s="3"/>
      <c r="S51" s="3"/>
      <c r="T51" s="3"/>
      <c r="U51" s="24"/>
      <c r="V51" s="3"/>
      <c r="W51" s="3"/>
      <c r="X51" s="3"/>
      <c r="Y51" s="3"/>
      <c r="Z51" s="3"/>
      <c r="AC51" s="24"/>
    </row>
    <row r="52" spans="1:29" ht="14.25" customHeight="1">
      <c r="A52" s="60">
        <f t="shared" si="5"/>
        <v>43</v>
      </c>
      <c r="B52" s="12">
        <f t="shared" si="5"/>
        <v>26</v>
      </c>
      <c r="C52" s="13" t="s">
        <v>20</v>
      </c>
      <c r="D52" s="6">
        <f t="shared" si="3"/>
        <v>42178</v>
      </c>
      <c r="E52" s="113" t="s">
        <v>82</v>
      </c>
      <c r="F52" s="98"/>
      <c r="G52" s="94"/>
      <c r="H52" s="61"/>
      <c r="I52" s="33" t="str">
        <f t="shared" si="4"/>
        <v/>
      </c>
      <c r="J52" s="265" t="str">
        <f t="shared" si="6"/>
        <v/>
      </c>
      <c r="K52" s="266" t="str">
        <f t="shared" si="7"/>
        <v/>
      </c>
      <c r="L52" s="73" t="str">
        <f t="shared" si="14"/>
        <v/>
      </c>
      <c r="M52" s="73" t="str">
        <f t="shared" si="15"/>
        <v/>
      </c>
      <c r="N52" s="3"/>
      <c r="O52" s="3"/>
      <c r="P52" s="3"/>
      <c r="Q52" s="3"/>
      <c r="R52" s="3"/>
      <c r="S52" s="3"/>
      <c r="T52" s="3"/>
      <c r="U52" s="24"/>
      <c r="V52" s="3"/>
      <c r="W52" s="3"/>
      <c r="X52" s="3"/>
      <c r="Y52" s="3"/>
      <c r="Z52" s="3"/>
      <c r="AC52" s="24"/>
    </row>
    <row r="53" spans="1:29" ht="14.25" customHeight="1" thickBot="1">
      <c r="A53" s="63">
        <f t="shared" si="5"/>
        <v>44</v>
      </c>
      <c r="B53" s="15">
        <f t="shared" si="5"/>
        <v>27</v>
      </c>
      <c r="C53" s="16" t="s">
        <v>21</v>
      </c>
      <c r="D53" s="7">
        <f t="shared" si="3"/>
        <v>42185</v>
      </c>
      <c r="E53" s="114" t="s">
        <v>82</v>
      </c>
      <c r="F53" s="99"/>
      <c r="G53" s="100"/>
      <c r="H53" s="64"/>
      <c r="I53" s="34" t="str">
        <f t="shared" si="4"/>
        <v/>
      </c>
      <c r="J53" s="267" t="str">
        <f t="shared" si="6"/>
        <v/>
      </c>
      <c r="K53" s="268" t="str">
        <f t="shared" si="7"/>
        <v/>
      </c>
      <c r="L53" s="74" t="str">
        <f t="shared" si="14"/>
        <v/>
      </c>
      <c r="M53" s="74" t="str">
        <f t="shared" si="15"/>
        <v/>
      </c>
      <c r="N53" s="3"/>
      <c r="O53" s="3"/>
      <c r="P53" s="3"/>
      <c r="Q53" s="3"/>
      <c r="R53" s="3"/>
      <c r="S53" s="3"/>
      <c r="T53" s="3"/>
      <c r="U53" s="24"/>
      <c r="V53" s="3"/>
      <c r="W53" s="3"/>
      <c r="X53" s="3"/>
      <c r="Y53" s="3"/>
      <c r="Z53" s="3"/>
      <c r="AC53" s="24"/>
    </row>
    <row r="54" spans="1:29" ht="48.75" customHeight="1" thickBot="1">
      <c r="A54" s="65"/>
      <c r="E54" s="67"/>
      <c r="F54" s="109"/>
      <c r="G54" s="109"/>
      <c r="H54" s="109"/>
      <c r="I54" s="67"/>
      <c r="J54" s="67"/>
      <c r="K54" s="67"/>
      <c r="L54" s="67"/>
      <c r="M54" s="67"/>
      <c r="N54" s="3"/>
      <c r="O54" s="3"/>
      <c r="P54" s="3"/>
      <c r="Q54" s="3"/>
      <c r="R54" s="3"/>
      <c r="S54" s="3"/>
      <c r="T54" s="3"/>
      <c r="U54" s="24"/>
      <c r="V54" s="3"/>
      <c r="W54" s="3"/>
      <c r="X54" s="3"/>
      <c r="Y54" s="3"/>
      <c r="Z54" s="3"/>
      <c r="AC54" s="24"/>
    </row>
    <row r="55" spans="1:29" ht="14.25" customHeight="1" thickBot="1">
      <c r="B55" s="239" t="s">
        <v>25</v>
      </c>
      <c r="C55" s="240"/>
      <c r="D55" s="240"/>
      <c r="E55" s="241"/>
      <c r="F55" s="3"/>
      <c r="G55" s="3"/>
      <c r="H55" s="3"/>
      <c r="I55" s="3"/>
      <c r="J55" s="3"/>
      <c r="K55" s="3"/>
      <c r="L55" s="67"/>
      <c r="M55" s="67"/>
      <c r="N55" s="3"/>
      <c r="O55" s="3"/>
      <c r="P55" s="3"/>
      <c r="Q55" s="3"/>
      <c r="R55" s="3"/>
      <c r="S55" s="3"/>
      <c r="T55" s="3"/>
      <c r="U55" s="24"/>
      <c r="V55" s="3"/>
      <c r="W55" s="3"/>
      <c r="X55" s="3"/>
      <c r="Y55" s="3"/>
      <c r="Z55" s="3"/>
      <c r="AC55" s="24"/>
    </row>
    <row r="56" spans="1:29" ht="14.25" customHeight="1" thickBot="1">
      <c r="B56" s="3"/>
      <c r="C56" s="3"/>
      <c r="D56" s="3"/>
      <c r="E56" s="3"/>
      <c r="F56" s="497" t="s">
        <v>81</v>
      </c>
      <c r="G56" s="498"/>
      <c r="H56" s="499"/>
      <c r="I56" s="131" t="s">
        <v>132</v>
      </c>
      <c r="J56" s="3"/>
      <c r="K56" s="3"/>
      <c r="L56" s="128"/>
      <c r="M56" s="128"/>
      <c r="N56" s="3"/>
      <c r="O56" s="3"/>
      <c r="P56" s="3"/>
      <c r="Q56" s="3"/>
      <c r="R56" s="3"/>
      <c r="S56" s="3"/>
      <c r="T56" s="3"/>
      <c r="U56" s="24"/>
      <c r="V56" s="3"/>
      <c r="W56" s="3"/>
      <c r="X56" s="3"/>
      <c r="Y56" s="3"/>
      <c r="Z56" s="3"/>
      <c r="AC56" s="24"/>
    </row>
    <row r="57" spans="1:29" ht="14.2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  <c r="L57" s="49"/>
      <c r="M57" s="49"/>
      <c r="N57" s="3"/>
      <c r="O57" s="3"/>
      <c r="P57" s="3"/>
      <c r="Q57" s="3"/>
      <c r="R57" s="3"/>
      <c r="S57" s="3"/>
      <c r="T57" s="3"/>
      <c r="U57" s="24"/>
      <c r="V57" s="3"/>
      <c r="W57" s="3"/>
      <c r="X57" s="3"/>
      <c r="Y57" s="3"/>
      <c r="Z57" s="3"/>
      <c r="AC57" s="24"/>
    </row>
    <row r="58" spans="1:29" ht="14.2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49"/>
      <c r="M58" s="49"/>
      <c r="N58" s="3"/>
      <c r="O58" s="3"/>
      <c r="P58" s="3"/>
      <c r="Q58" s="3"/>
      <c r="R58" s="3"/>
      <c r="S58" s="3"/>
      <c r="T58" s="3"/>
      <c r="U58" s="24"/>
      <c r="V58" s="3"/>
      <c r="W58" s="3"/>
      <c r="X58" s="3"/>
      <c r="Y58" s="3"/>
      <c r="Z58" s="3"/>
      <c r="AC58" s="24"/>
    </row>
    <row r="59" spans="1:29" ht="14.25" customHeight="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  <c r="L59" s="49"/>
      <c r="M59" s="49"/>
      <c r="N59" s="3"/>
      <c r="O59" s="3"/>
      <c r="P59" s="3"/>
      <c r="Q59" s="3"/>
      <c r="R59" s="3"/>
      <c r="S59" s="3"/>
      <c r="T59" s="3"/>
      <c r="U59" s="24"/>
      <c r="V59" s="3"/>
      <c r="W59" s="3"/>
      <c r="X59" s="3"/>
      <c r="Y59" s="3"/>
      <c r="Z59" s="3"/>
      <c r="AC59" s="24"/>
    </row>
    <row r="60" spans="1:29" ht="14.25" customHeight="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  <c r="L60" s="49"/>
      <c r="M60" s="49"/>
      <c r="N60" s="3"/>
      <c r="O60" s="3"/>
      <c r="P60" s="3"/>
      <c r="Q60" s="3"/>
      <c r="R60" s="3"/>
      <c r="S60" s="3"/>
      <c r="T60" s="3"/>
      <c r="U60" s="24"/>
      <c r="V60" s="3"/>
      <c r="W60" s="3"/>
      <c r="X60" s="3"/>
      <c r="Y60" s="3"/>
      <c r="Z60" s="3"/>
      <c r="AC60" s="24"/>
    </row>
    <row r="61" spans="1:29" ht="14.2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  <c r="L61" s="49"/>
      <c r="M61" s="49"/>
      <c r="N61" s="3"/>
      <c r="O61" s="3"/>
      <c r="P61" s="3"/>
      <c r="Q61" s="3"/>
      <c r="R61" s="3"/>
      <c r="S61" s="3"/>
      <c r="T61" s="3"/>
      <c r="U61" s="24"/>
      <c r="V61" s="3"/>
      <c r="W61" s="3"/>
      <c r="X61" s="3"/>
      <c r="Y61" s="3"/>
      <c r="Z61" s="3"/>
      <c r="AC61" s="24"/>
    </row>
    <row r="62" spans="1:29" ht="14.25" customHeight="1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  <c r="L62" s="49"/>
      <c r="M62" s="49"/>
      <c r="N62" s="3"/>
      <c r="O62" s="3"/>
      <c r="P62" s="3"/>
      <c r="Q62" s="3"/>
      <c r="R62" s="3"/>
      <c r="S62" s="3"/>
      <c r="T62" s="3"/>
      <c r="U62" s="24"/>
      <c r="V62" s="3"/>
      <c r="W62" s="3"/>
      <c r="X62" s="3"/>
      <c r="Y62" s="3"/>
      <c r="Z62" s="3"/>
      <c r="AC62" s="24"/>
    </row>
    <row r="63" spans="1:29" ht="14.25" customHeight="1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30" t="s">
        <v>78</v>
      </c>
      <c r="L63" s="71" t="s">
        <v>55</v>
      </c>
      <c r="M63" s="130" t="s">
        <v>78</v>
      </c>
      <c r="N63" s="3"/>
      <c r="O63" s="3"/>
      <c r="P63" s="3"/>
      <c r="Q63" s="3"/>
      <c r="R63" s="3"/>
      <c r="S63" s="3"/>
      <c r="T63" s="3"/>
      <c r="U63" s="24"/>
      <c r="V63" s="3"/>
      <c r="W63" s="3"/>
      <c r="X63" s="3"/>
      <c r="Y63" s="3"/>
      <c r="Z63" s="3"/>
      <c r="AC63" s="24"/>
    </row>
    <row r="64" spans="1:29" ht="14.25" customHeight="1">
      <c r="A64" s="30">
        <v>1</v>
      </c>
      <c r="B64" s="117">
        <v>36</v>
      </c>
      <c r="C64" s="59" t="s">
        <v>20</v>
      </c>
      <c r="D64" s="296">
        <v>41884</v>
      </c>
      <c r="E64" s="110" t="s">
        <v>83</v>
      </c>
      <c r="F64" s="95"/>
      <c r="G64" s="96"/>
      <c r="H64" s="97"/>
      <c r="I64" s="32" t="str">
        <f>IF(AND(J64="oui",K64="oui"),"Sta+Lib",IF(J64="oui","Stade",IF(K64="oui","Lib","")))</f>
        <v/>
      </c>
      <c r="J64" s="255" t="str">
        <f>IF(OR(LEFT($O64,3)="sta",LEFT($S64,3)="sta",LEFT($W64,3)="sta",LEFT($AA64,3)="sta",LEFT($AE64,3)="sta",LEFT($AI64,3)="sta",LEFT($AM64,3)="sta",LEFT($AQ64,3)="sta"),"oui","")</f>
        <v/>
      </c>
      <c r="K64" s="256" t="str">
        <f>IF(OR(LEFT($O64,3)="Lib",LEFT($S64,3)="Lib",LEFT($W64,3)="Lib",LEFT($AA64,3)="Lib",LEFT($AE64,3)="Lib",LEFT($AI64,3)="Lib",LEFT($AM64,3)="Lib",LEFT($AQ64,3)="Lib"),"oui","")</f>
        <v/>
      </c>
      <c r="L64" s="72" t="str">
        <f t="shared" ref="L64:L70" si="16">IF(OR(LEFT($O64,3)="sta",LEFT($S64,3)="sta",LEFT($W64,3)="sta",LEFT($AA64,3)="sta",LEFT($AE64,3)="sta",LEFT($AI64,3)="sta",LEFT($AM64,3)="sta",LEFT($AQ64,3)="sta"),"oui","")</f>
        <v/>
      </c>
      <c r="M64" s="72" t="str">
        <f t="shared" ref="M64:M70" si="17">IF(OR(LEFT($O64,3)="Lib",LEFT($S64,3)="Lib",LEFT($W64,3)="Lib",LEFT($AA64,3)="Lib",LEFT($AE64,3)="Lib",LEFT($AI64,3)="Lib",LEFT($AM64,3)="Lib",LEFT($AQ64,3)="Lib"),"oui","")</f>
        <v/>
      </c>
      <c r="N64" s="3"/>
      <c r="O64" s="3"/>
      <c r="P64" s="3"/>
      <c r="Q64" s="3"/>
      <c r="R64" s="3"/>
      <c r="S64" s="3"/>
      <c r="T64" s="3"/>
      <c r="U64" s="24"/>
      <c r="V64" s="3"/>
      <c r="W64" s="3"/>
      <c r="X64" s="3"/>
      <c r="Y64" s="3"/>
      <c r="Z64" s="3"/>
      <c r="AC64" s="24"/>
    </row>
    <row r="65" spans="1:29" ht="14.25" customHeight="1">
      <c r="A65" s="60">
        <f>1+A64</f>
        <v>2</v>
      </c>
      <c r="B65" s="12">
        <f t="shared" ref="B65:B80" si="18">1+B64</f>
        <v>37</v>
      </c>
      <c r="C65" s="13" t="s">
        <v>21</v>
      </c>
      <c r="D65" s="6">
        <f t="shared" ref="D65:D107" si="19">7+D64</f>
        <v>41891</v>
      </c>
      <c r="E65" s="111" t="s">
        <v>83</v>
      </c>
      <c r="F65" s="98"/>
      <c r="G65" s="94"/>
      <c r="H65" s="61"/>
      <c r="I65" s="33" t="str">
        <f t="shared" ref="I65:I107" si="20">IF(AND(J65="oui",K65="oui"),"Sta+Lib",IF(J65="oui","Stade",IF(K65="oui","Lib","")))</f>
        <v/>
      </c>
      <c r="J65" s="265" t="str">
        <f>IF(OR(LEFT($O65,3)="sta",LEFT($S65,3)="sta",LEFT($W65,3)="sta",LEFT($AA65,3)="sta",LEFT($AE65,3)="sta",LEFT($AI65,3)="sta",LEFT($AM65,3)="sta",LEFT($AQ65,3)="sta"),"oui","")</f>
        <v/>
      </c>
      <c r="K65" s="266" t="str">
        <f>IF(OR(LEFT($O65,3)="Lib",LEFT($S65,3)="Lib",LEFT($W65,3)="Lib",LEFT($AA65,3)="Lib",LEFT($AE65,3)="Lib",LEFT($AI65,3)="Lib",LEFT($AM65,3)="Lib",LEFT($AQ65,3)="Lib"),"oui","")</f>
        <v/>
      </c>
      <c r="L65" s="73" t="str">
        <f t="shared" si="16"/>
        <v/>
      </c>
      <c r="M65" s="73" t="str">
        <f t="shared" si="17"/>
        <v/>
      </c>
      <c r="N65" s="3"/>
      <c r="O65" s="3"/>
      <c r="P65" s="3"/>
      <c r="Q65" s="3"/>
      <c r="R65" s="3"/>
      <c r="S65" s="3"/>
      <c r="T65" s="3"/>
      <c r="U65" s="24"/>
      <c r="V65" s="3"/>
      <c r="W65" s="3"/>
      <c r="X65" s="3"/>
      <c r="Y65" s="3"/>
      <c r="Z65" s="3"/>
      <c r="AC65" s="24"/>
    </row>
    <row r="66" spans="1:29" ht="14.25" customHeight="1">
      <c r="A66" s="60">
        <f t="shared" ref="A66:B107" si="21">1+A65</f>
        <v>3</v>
      </c>
      <c r="B66" s="12">
        <f t="shared" si="18"/>
        <v>38</v>
      </c>
      <c r="C66" s="13" t="s">
        <v>20</v>
      </c>
      <c r="D66" s="6">
        <f t="shared" si="19"/>
        <v>41898</v>
      </c>
      <c r="E66" s="111" t="s">
        <v>83</v>
      </c>
      <c r="F66" s="98"/>
      <c r="G66" s="94"/>
      <c r="H66" s="61"/>
      <c r="I66" s="33" t="str">
        <f t="shared" si="20"/>
        <v/>
      </c>
      <c r="J66" s="265" t="str">
        <f t="shared" ref="J66:J107" si="22">IF(OR(LEFT($O66,3)="sta",LEFT($S66,3)="sta",LEFT($W66,3)="sta",LEFT($AA66,3)="sta",LEFT($AE66,3)="sta",LEFT($AI66,3)="sta",LEFT($AM66,3)="sta",LEFT($AQ66,3)="sta"),"oui","")</f>
        <v/>
      </c>
      <c r="K66" s="266" t="str">
        <f t="shared" ref="K66:K107" si="23">IF(OR(LEFT($O66,3)="Lib",LEFT($S66,3)="Lib",LEFT($W66,3)="Lib",LEFT($AA66,3)="Lib",LEFT($AE66,3)="Lib",LEFT($AI66,3)="Lib",LEFT($AM66,3)="Lib",LEFT($AQ66,3)="Lib"),"oui","")</f>
        <v/>
      </c>
      <c r="L66" s="73" t="str">
        <f t="shared" si="16"/>
        <v/>
      </c>
      <c r="M66" s="73" t="str">
        <f t="shared" si="17"/>
        <v/>
      </c>
      <c r="N66" s="3"/>
      <c r="O66" s="3"/>
      <c r="P66" s="3"/>
      <c r="Q66" s="3"/>
      <c r="R66" s="3"/>
      <c r="S66" s="3"/>
      <c r="T66" s="3"/>
      <c r="U66" s="24"/>
      <c r="V66" s="3"/>
      <c r="W66" s="3"/>
      <c r="X66" s="3"/>
      <c r="Y66" s="3"/>
      <c r="Z66" s="3"/>
      <c r="AC66" s="24"/>
    </row>
    <row r="67" spans="1:29" ht="14.25" customHeight="1">
      <c r="A67" s="60">
        <f t="shared" si="21"/>
        <v>4</v>
      </c>
      <c r="B67" s="12">
        <f t="shared" si="18"/>
        <v>39</v>
      </c>
      <c r="C67" s="13" t="s">
        <v>21</v>
      </c>
      <c r="D67" s="6">
        <f t="shared" si="19"/>
        <v>41905</v>
      </c>
      <c r="E67" s="111" t="s">
        <v>83</v>
      </c>
      <c r="F67" s="98"/>
      <c r="G67" s="94"/>
      <c r="H67" s="61"/>
      <c r="I67" s="33" t="str">
        <f t="shared" si="20"/>
        <v/>
      </c>
      <c r="J67" s="265" t="str">
        <f t="shared" si="22"/>
        <v/>
      </c>
      <c r="K67" s="266" t="str">
        <f t="shared" si="23"/>
        <v/>
      </c>
      <c r="L67" s="73" t="str">
        <f t="shared" si="16"/>
        <v/>
      </c>
      <c r="M67" s="73" t="str">
        <f t="shared" si="17"/>
        <v/>
      </c>
      <c r="N67" s="3"/>
      <c r="O67" s="3"/>
      <c r="P67" s="3"/>
      <c r="Q67" s="3"/>
      <c r="R67" s="3"/>
      <c r="S67" s="3"/>
      <c r="T67" s="3"/>
      <c r="U67" s="24"/>
      <c r="V67" s="3"/>
      <c r="W67" s="3"/>
      <c r="X67" s="3"/>
      <c r="Y67" s="3"/>
      <c r="Z67" s="3"/>
      <c r="AC67" s="24"/>
    </row>
    <row r="68" spans="1:29" ht="14.25" customHeight="1">
      <c r="A68" s="60">
        <f t="shared" si="21"/>
        <v>5</v>
      </c>
      <c r="B68" s="12">
        <f t="shared" si="18"/>
        <v>40</v>
      </c>
      <c r="C68" s="13" t="s">
        <v>20</v>
      </c>
      <c r="D68" s="6">
        <f t="shared" si="19"/>
        <v>41912</v>
      </c>
      <c r="E68" s="111" t="s">
        <v>83</v>
      </c>
      <c r="F68" s="98"/>
      <c r="G68" s="94"/>
      <c r="H68" s="61"/>
      <c r="I68" s="33" t="str">
        <f t="shared" si="20"/>
        <v/>
      </c>
      <c r="J68" s="265" t="str">
        <f t="shared" si="22"/>
        <v/>
      </c>
      <c r="K68" s="266" t="str">
        <f t="shared" si="23"/>
        <v/>
      </c>
      <c r="L68" s="73" t="str">
        <f t="shared" si="16"/>
        <v/>
      </c>
      <c r="M68" s="73" t="str">
        <f t="shared" si="17"/>
        <v/>
      </c>
      <c r="N68" s="3"/>
      <c r="O68" s="3"/>
      <c r="P68" s="3"/>
      <c r="Q68" s="3"/>
      <c r="R68" s="3"/>
      <c r="S68" s="3"/>
      <c r="T68" s="3"/>
      <c r="U68" s="24"/>
      <c r="V68" s="3"/>
      <c r="W68" s="3"/>
      <c r="X68" s="3"/>
      <c r="Y68" s="3"/>
      <c r="Z68" s="3"/>
      <c r="AC68" s="24"/>
    </row>
    <row r="69" spans="1:29" ht="14.25" customHeight="1">
      <c r="A69" s="60">
        <f t="shared" si="21"/>
        <v>6</v>
      </c>
      <c r="B69" s="12">
        <f t="shared" si="18"/>
        <v>41</v>
      </c>
      <c r="C69" s="13" t="s">
        <v>21</v>
      </c>
      <c r="D69" s="6">
        <f t="shared" si="19"/>
        <v>41919</v>
      </c>
      <c r="E69" s="111" t="s">
        <v>83</v>
      </c>
      <c r="F69" s="98"/>
      <c r="G69" s="94"/>
      <c r="H69" s="61"/>
      <c r="I69" s="33" t="str">
        <f t="shared" si="20"/>
        <v/>
      </c>
      <c r="J69" s="265" t="str">
        <f t="shared" si="22"/>
        <v/>
      </c>
      <c r="K69" s="266" t="str">
        <f t="shared" si="23"/>
        <v/>
      </c>
      <c r="L69" s="73" t="str">
        <f t="shared" si="16"/>
        <v/>
      </c>
      <c r="M69" s="73" t="str">
        <f t="shared" si="17"/>
        <v/>
      </c>
      <c r="N69" s="3"/>
      <c r="O69" s="3"/>
      <c r="P69" s="3"/>
      <c r="Q69" s="3"/>
      <c r="R69" s="3"/>
      <c r="S69" s="3"/>
      <c r="T69" s="3"/>
      <c r="U69" s="24"/>
      <c r="V69" s="3"/>
      <c r="W69" s="3"/>
      <c r="X69" s="3"/>
      <c r="Y69" s="3"/>
      <c r="Z69" s="3"/>
      <c r="AC69" s="24"/>
    </row>
    <row r="70" spans="1:29" ht="14.25" customHeight="1" thickBot="1">
      <c r="A70" s="60">
        <f t="shared" si="21"/>
        <v>7</v>
      </c>
      <c r="B70" s="12">
        <f t="shared" si="18"/>
        <v>42</v>
      </c>
      <c r="C70" s="13" t="s">
        <v>20</v>
      </c>
      <c r="D70" s="6">
        <f t="shared" si="19"/>
        <v>41926</v>
      </c>
      <c r="E70" s="111" t="s">
        <v>83</v>
      </c>
      <c r="F70" s="98"/>
      <c r="G70" s="94"/>
      <c r="H70" s="61"/>
      <c r="I70" s="33" t="str">
        <f t="shared" si="20"/>
        <v/>
      </c>
      <c r="J70" s="265" t="str">
        <f t="shared" si="22"/>
        <v/>
      </c>
      <c r="K70" s="266" t="str">
        <f t="shared" si="23"/>
        <v/>
      </c>
      <c r="L70" s="74" t="str">
        <f t="shared" si="16"/>
        <v/>
      </c>
      <c r="M70" s="74" t="str">
        <f t="shared" si="17"/>
        <v/>
      </c>
      <c r="N70" s="3"/>
      <c r="O70" s="3"/>
      <c r="P70" s="3"/>
      <c r="Q70" s="3"/>
      <c r="R70" s="3"/>
      <c r="S70" s="3"/>
      <c r="T70" s="3"/>
      <c r="U70" s="24"/>
      <c r="V70" s="3"/>
      <c r="W70" s="3"/>
      <c r="X70" s="3"/>
      <c r="Y70" s="3"/>
      <c r="Z70" s="3"/>
      <c r="AC70" s="24"/>
    </row>
    <row r="71" spans="1:29" ht="14.25" customHeight="1">
      <c r="A71" s="60">
        <f t="shared" si="21"/>
        <v>8</v>
      </c>
      <c r="B71" s="12">
        <f t="shared" si="18"/>
        <v>43</v>
      </c>
      <c r="C71" s="13" t="s">
        <v>21</v>
      </c>
      <c r="D71" s="6">
        <f t="shared" si="19"/>
        <v>41933</v>
      </c>
      <c r="E71" s="111" t="s">
        <v>83</v>
      </c>
      <c r="F71" s="98"/>
      <c r="G71" s="94"/>
      <c r="H71" s="61"/>
      <c r="I71" s="33" t="str">
        <f t="shared" si="20"/>
        <v/>
      </c>
      <c r="J71" s="265" t="str">
        <f t="shared" si="22"/>
        <v/>
      </c>
      <c r="K71" s="266" t="str">
        <f t="shared" si="23"/>
        <v/>
      </c>
      <c r="L71" s="106"/>
      <c r="M71" s="106"/>
      <c r="N71" s="3"/>
      <c r="O71" s="3"/>
      <c r="P71" s="3"/>
      <c r="Q71" s="3"/>
      <c r="R71" s="3"/>
      <c r="S71" s="3"/>
      <c r="T71" s="3"/>
      <c r="U71" s="24"/>
      <c r="V71" s="3"/>
      <c r="W71" s="3"/>
      <c r="X71" s="3"/>
      <c r="Y71" s="3"/>
      <c r="Z71" s="3"/>
      <c r="AC71" s="24"/>
    </row>
    <row r="72" spans="1:29" ht="14.25" customHeight="1" thickBot="1">
      <c r="A72" s="60">
        <f t="shared" si="21"/>
        <v>9</v>
      </c>
      <c r="B72" s="12">
        <f t="shared" si="18"/>
        <v>44</v>
      </c>
      <c r="C72" s="13" t="s">
        <v>20</v>
      </c>
      <c r="D72" s="6">
        <f t="shared" si="19"/>
        <v>41940</v>
      </c>
      <c r="E72" s="111" t="s">
        <v>83</v>
      </c>
      <c r="F72" s="98"/>
      <c r="G72" s="94"/>
      <c r="H72" s="61"/>
      <c r="I72" s="33" t="str">
        <f t="shared" si="20"/>
        <v/>
      </c>
      <c r="J72" s="265" t="str">
        <f t="shared" si="22"/>
        <v/>
      </c>
      <c r="K72" s="266" t="str">
        <f t="shared" si="23"/>
        <v/>
      </c>
      <c r="L72" s="108"/>
      <c r="M72" s="108"/>
      <c r="N72" s="3"/>
      <c r="O72" s="3"/>
      <c r="P72" s="3"/>
      <c r="Q72" s="3"/>
      <c r="R72" s="3"/>
      <c r="S72" s="3"/>
      <c r="T72" s="3"/>
      <c r="U72" s="24"/>
      <c r="V72" s="3"/>
      <c r="W72" s="3"/>
      <c r="X72" s="3"/>
      <c r="Y72" s="3"/>
      <c r="Z72" s="3"/>
      <c r="AC72" s="24"/>
    </row>
    <row r="73" spans="1:29" ht="14.25" customHeight="1">
      <c r="A73" s="60">
        <f t="shared" si="21"/>
        <v>10</v>
      </c>
      <c r="B73" s="12">
        <f t="shared" si="18"/>
        <v>45</v>
      </c>
      <c r="C73" s="13" t="s">
        <v>21</v>
      </c>
      <c r="D73" s="6">
        <f t="shared" si="19"/>
        <v>41947</v>
      </c>
      <c r="E73" s="111" t="s">
        <v>83</v>
      </c>
      <c r="F73" s="98"/>
      <c r="G73" s="94"/>
      <c r="H73" s="61"/>
      <c r="I73" s="33" t="str">
        <f t="shared" si="20"/>
        <v/>
      </c>
      <c r="J73" s="265" t="str">
        <f t="shared" si="22"/>
        <v/>
      </c>
      <c r="K73" s="266" t="str">
        <f t="shared" si="23"/>
        <v/>
      </c>
      <c r="L73" s="72" t="str">
        <f t="shared" ref="L73:L79" si="24">IF(OR(LEFT($O73,3)="sta",LEFT($S73,3)="sta",LEFT($W73,3)="sta",LEFT($AA73,3)="sta",LEFT($AE73,3)="sta",LEFT($AI73,3)="sta",LEFT($AM73,3)="sta",LEFT($AQ73,3)="sta"),"oui","")</f>
        <v/>
      </c>
      <c r="M73" s="72" t="str">
        <f t="shared" ref="M73:M79" si="25">IF(OR(LEFT($O73,3)="Lib",LEFT($S73,3)="Lib",LEFT($W73,3)="Lib",LEFT($AA73,3)="Lib",LEFT($AE73,3)="Lib",LEFT($AI73,3)="Lib",LEFT($AM73,3)="Lib",LEFT($AQ73,3)="Lib"),"oui","")</f>
        <v/>
      </c>
      <c r="N73" s="3"/>
      <c r="O73" s="3"/>
      <c r="P73" s="3"/>
      <c r="Q73" s="3"/>
      <c r="R73" s="3"/>
      <c r="S73" s="3"/>
      <c r="T73" s="3"/>
      <c r="U73" s="24"/>
      <c r="V73" s="3"/>
      <c r="W73" s="3"/>
      <c r="X73" s="3"/>
      <c r="Y73" s="3"/>
      <c r="Z73" s="3"/>
      <c r="AC73" s="24"/>
    </row>
    <row r="74" spans="1:29" ht="14.25" customHeight="1">
      <c r="A74" s="60">
        <f t="shared" si="21"/>
        <v>11</v>
      </c>
      <c r="B74" s="12">
        <f t="shared" si="18"/>
        <v>46</v>
      </c>
      <c r="C74" s="13" t="s">
        <v>20</v>
      </c>
      <c r="D74" s="6">
        <f t="shared" si="19"/>
        <v>41954</v>
      </c>
      <c r="E74" s="111" t="s">
        <v>83</v>
      </c>
      <c r="F74" s="98"/>
      <c r="G74" s="94"/>
      <c r="H74" s="61"/>
      <c r="I74" s="33" t="str">
        <f t="shared" si="20"/>
        <v/>
      </c>
      <c r="J74" s="265" t="str">
        <f t="shared" si="22"/>
        <v/>
      </c>
      <c r="K74" s="266" t="str">
        <f t="shared" si="23"/>
        <v/>
      </c>
      <c r="L74" s="73" t="str">
        <f t="shared" si="24"/>
        <v/>
      </c>
      <c r="M74" s="73" t="str">
        <f t="shared" si="25"/>
        <v/>
      </c>
      <c r="N74" s="3"/>
      <c r="O74" s="3"/>
      <c r="P74" s="3"/>
      <c r="Q74" s="3"/>
      <c r="R74" s="3"/>
      <c r="S74" s="3"/>
      <c r="T74" s="3"/>
      <c r="U74" s="24"/>
      <c r="V74" s="3"/>
      <c r="W74" s="3"/>
      <c r="X74" s="3"/>
      <c r="Y74" s="3"/>
      <c r="Z74" s="3"/>
      <c r="AC74" s="24"/>
    </row>
    <row r="75" spans="1:29" ht="14.25" customHeight="1">
      <c r="A75" s="60">
        <f t="shared" si="21"/>
        <v>12</v>
      </c>
      <c r="B75" s="12">
        <f t="shared" si="18"/>
        <v>47</v>
      </c>
      <c r="C75" s="13" t="s">
        <v>21</v>
      </c>
      <c r="D75" s="6">
        <f t="shared" si="19"/>
        <v>41961</v>
      </c>
      <c r="E75" s="111" t="s">
        <v>83</v>
      </c>
      <c r="F75" s="98"/>
      <c r="G75" s="94"/>
      <c r="H75" s="61"/>
      <c r="I75" s="33" t="str">
        <f t="shared" si="20"/>
        <v/>
      </c>
      <c r="J75" s="265" t="str">
        <f t="shared" si="22"/>
        <v/>
      </c>
      <c r="K75" s="266" t="str">
        <f t="shared" si="23"/>
        <v/>
      </c>
      <c r="L75" s="73" t="str">
        <f t="shared" si="24"/>
        <v/>
      </c>
      <c r="M75" s="73" t="str">
        <f t="shared" si="25"/>
        <v/>
      </c>
      <c r="N75" s="3"/>
      <c r="O75" s="3"/>
      <c r="P75" s="3"/>
      <c r="Q75" s="3"/>
      <c r="R75" s="3"/>
      <c r="S75" s="3"/>
      <c r="T75" s="3"/>
      <c r="U75" s="24"/>
      <c r="V75" s="3"/>
      <c r="W75" s="3"/>
      <c r="X75" s="3"/>
      <c r="Y75" s="3"/>
      <c r="Z75" s="3"/>
      <c r="AC75" s="24"/>
    </row>
    <row r="76" spans="1:29" ht="14.25" customHeight="1">
      <c r="A76" s="60">
        <f t="shared" si="21"/>
        <v>13</v>
      </c>
      <c r="B76" s="12">
        <f t="shared" si="18"/>
        <v>48</v>
      </c>
      <c r="C76" s="13" t="s">
        <v>20</v>
      </c>
      <c r="D76" s="6">
        <f t="shared" si="19"/>
        <v>41968</v>
      </c>
      <c r="E76" s="111" t="s">
        <v>83</v>
      </c>
      <c r="F76" s="98"/>
      <c r="G76" s="94"/>
      <c r="H76" s="61"/>
      <c r="I76" s="33" t="str">
        <f t="shared" si="20"/>
        <v/>
      </c>
      <c r="J76" s="265" t="str">
        <f t="shared" si="22"/>
        <v/>
      </c>
      <c r="K76" s="266" t="str">
        <f t="shared" si="23"/>
        <v/>
      </c>
      <c r="L76" s="73" t="str">
        <f t="shared" si="24"/>
        <v/>
      </c>
      <c r="M76" s="73" t="str">
        <f t="shared" si="25"/>
        <v/>
      </c>
      <c r="N76" s="3"/>
      <c r="O76" s="3"/>
      <c r="P76" s="3"/>
      <c r="Q76" s="3"/>
      <c r="R76" s="3"/>
      <c r="S76" s="3"/>
      <c r="T76" s="3"/>
      <c r="U76" s="24"/>
      <c r="V76" s="3"/>
      <c r="W76" s="3"/>
      <c r="X76" s="3"/>
      <c r="Y76" s="3"/>
      <c r="Z76" s="3"/>
      <c r="AC76" s="24"/>
    </row>
    <row r="77" spans="1:29" ht="14.25" customHeight="1">
      <c r="A77" s="60">
        <f t="shared" si="21"/>
        <v>14</v>
      </c>
      <c r="B77" s="12">
        <f t="shared" si="18"/>
        <v>49</v>
      </c>
      <c r="C77" s="13" t="s">
        <v>21</v>
      </c>
      <c r="D77" s="6">
        <f t="shared" si="19"/>
        <v>41975</v>
      </c>
      <c r="E77" s="111" t="s">
        <v>83</v>
      </c>
      <c r="F77" s="98"/>
      <c r="G77" s="94"/>
      <c r="H77" s="61"/>
      <c r="I77" s="33" t="str">
        <f t="shared" si="20"/>
        <v/>
      </c>
      <c r="J77" s="265" t="str">
        <f t="shared" si="22"/>
        <v/>
      </c>
      <c r="K77" s="266" t="str">
        <f t="shared" si="23"/>
        <v/>
      </c>
      <c r="L77" s="73" t="str">
        <f t="shared" si="24"/>
        <v/>
      </c>
      <c r="M77" s="73" t="str">
        <f t="shared" si="25"/>
        <v/>
      </c>
      <c r="N77" s="3"/>
      <c r="O77" s="3"/>
      <c r="P77" s="3"/>
      <c r="Q77" s="3"/>
      <c r="R77" s="3"/>
      <c r="S77" s="3"/>
      <c r="T77" s="3"/>
      <c r="U77" s="24"/>
      <c r="V77" s="3"/>
      <c r="W77" s="3"/>
      <c r="X77" s="3"/>
      <c r="Y77" s="3"/>
      <c r="Z77" s="3"/>
      <c r="AC77" s="24"/>
    </row>
    <row r="78" spans="1:29" ht="14.25" customHeight="1">
      <c r="A78" s="60">
        <f t="shared" si="21"/>
        <v>15</v>
      </c>
      <c r="B78" s="12">
        <f t="shared" si="18"/>
        <v>50</v>
      </c>
      <c r="C78" s="13" t="s">
        <v>20</v>
      </c>
      <c r="D78" s="6">
        <f t="shared" si="19"/>
        <v>41982</v>
      </c>
      <c r="E78" s="111" t="s">
        <v>83</v>
      </c>
      <c r="F78" s="98"/>
      <c r="G78" s="94"/>
      <c r="H78" s="61"/>
      <c r="I78" s="33" t="str">
        <f t="shared" si="20"/>
        <v/>
      </c>
      <c r="J78" s="265" t="str">
        <f t="shared" si="22"/>
        <v/>
      </c>
      <c r="K78" s="266" t="str">
        <f t="shared" si="23"/>
        <v/>
      </c>
      <c r="L78" s="73" t="str">
        <f t="shared" si="24"/>
        <v/>
      </c>
      <c r="M78" s="73" t="str">
        <f t="shared" si="25"/>
        <v/>
      </c>
      <c r="N78" s="3"/>
      <c r="O78" s="3"/>
      <c r="P78" s="3"/>
      <c r="Q78" s="3"/>
      <c r="R78" s="3"/>
      <c r="S78" s="3"/>
      <c r="T78" s="3"/>
      <c r="U78" s="24"/>
      <c r="V78" s="3"/>
      <c r="W78" s="3"/>
      <c r="X78" s="3"/>
      <c r="Y78" s="3"/>
      <c r="Z78" s="3"/>
      <c r="AC78" s="24"/>
    </row>
    <row r="79" spans="1:29" ht="14.25" customHeight="1" thickBot="1">
      <c r="A79" s="60">
        <f t="shared" si="21"/>
        <v>16</v>
      </c>
      <c r="B79" s="12">
        <f>1+B78</f>
        <v>51</v>
      </c>
      <c r="C79" s="13" t="s">
        <v>21</v>
      </c>
      <c r="D79" s="6">
        <f>7+D78</f>
        <v>41989</v>
      </c>
      <c r="E79" s="111" t="s">
        <v>83</v>
      </c>
      <c r="F79" s="98"/>
      <c r="G79" s="94"/>
      <c r="H79" s="61"/>
      <c r="I79" s="33" t="str">
        <f t="shared" si="20"/>
        <v/>
      </c>
      <c r="J79" s="265" t="str">
        <f t="shared" si="22"/>
        <v/>
      </c>
      <c r="K79" s="266" t="str">
        <f t="shared" si="23"/>
        <v/>
      </c>
      <c r="L79" s="74" t="str">
        <f t="shared" si="24"/>
        <v/>
      </c>
      <c r="M79" s="74" t="str">
        <f t="shared" si="25"/>
        <v/>
      </c>
      <c r="N79" s="3"/>
      <c r="O79" s="3"/>
      <c r="P79" s="3"/>
      <c r="Q79" s="3"/>
      <c r="R79" s="3"/>
      <c r="S79" s="3"/>
      <c r="T79" s="3"/>
      <c r="U79" s="24"/>
      <c r="V79" s="3"/>
      <c r="W79" s="3"/>
      <c r="X79" s="3"/>
      <c r="Y79" s="3"/>
      <c r="Z79" s="3"/>
      <c r="AC79" s="24"/>
    </row>
    <row r="80" spans="1:29" ht="14.25" customHeight="1">
      <c r="A80" s="60">
        <f t="shared" si="21"/>
        <v>17</v>
      </c>
      <c r="B80" s="12">
        <f t="shared" si="18"/>
        <v>52</v>
      </c>
      <c r="C80" s="13" t="s">
        <v>20</v>
      </c>
      <c r="D80" s="6">
        <f t="shared" si="19"/>
        <v>41996</v>
      </c>
      <c r="E80" s="111" t="s">
        <v>83</v>
      </c>
      <c r="F80" s="98"/>
      <c r="G80" s="94"/>
      <c r="H80" s="61"/>
      <c r="I80" s="33" t="str">
        <f t="shared" si="20"/>
        <v/>
      </c>
      <c r="J80" s="265" t="str">
        <f t="shared" si="22"/>
        <v/>
      </c>
      <c r="K80" s="266" t="str">
        <f t="shared" si="23"/>
        <v/>
      </c>
      <c r="L80" s="106"/>
      <c r="M80" s="106"/>
      <c r="N80" s="3"/>
      <c r="O80" s="3"/>
      <c r="P80" s="3"/>
      <c r="Q80" s="3"/>
      <c r="R80" s="3"/>
      <c r="S80" s="3"/>
      <c r="T80" s="3"/>
      <c r="U80" s="24"/>
      <c r="V80" s="3"/>
      <c r="W80" s="3"/>
      <c r="X80" s="3"/>
      <c r="Y80" s="3"/>
      <c r="Z80" s="3"/>
      <c r="AC80" s="24"/>
    </row>
    <row r="81" spans="1:29" ht="14.25" customHeight="1" thickBot="1">
      <c r="A81" s="60">
        <f t="shared" si="21"/>
        <v>18</v>
      </c>
      <c r="B81" s="12">
        <v>1</v>
      </c>
      <c r="C81" s="13" t="s">
        <v>21</v>
      </c>
      <c r="D81" s="6">
        <f t="shared" si="19"/>
        <v>42003</v>
      </c>
      <c r="E81" s="111" t="s">
        <v>83</v>
      </c>
      <c r="F81" s="98"/>
      <c r="G81" s="94"/>
      <c r="H81" s="61"/>
      <c r="I81" s="33" t="str">
        <f t="shared" si="20"/>
        <v/>
      </c>
      <c r="J81" s="265" t="str">
        <f t="shared" si="22"/>
        <v/>
      </c>
      <c r="K81" s="266" t="str">
        <f t="shared" si="23"/>
        <v/>
      </c>
      <c r="L81" s="108"/>
      <c r="M81" s="108"/>
      <c r="N81" s="3"/>
      <c r="O81" s="3"/>
      <c r="P81" s="3"/>
      <c r="Q81" s="3"/>
      <c r="R81" s="3"/>
      <c r="S81" s="3"/>
      <c r="T81" s="3"/>
      <c r="U81" s="24"/>
      <c r="V81" s="3"/>
      <c r="W81" s="3"/>
      <c r="X81" s="3"/>
      <c r="Y81" s="3"/>
      <c r="Z81" s="3"/>
      <c r="AC81" s="24"/>
    </row>
    <row r="82" spans="1:29" ht="14.25" customHeight="1">
      <c r="A82" s="60">
        <f t="shared" si="21"/>
        <v>19</v>
      </c>
      <c r="B82" s="12">
        <f t="shared" si="21"/>
        <v>2</v>
      </c>
      <c r="C82" s="13" t="s">
        <v>20</v>
      </c>
      <c r="D82" s="6">
        <f t="shared" si="19"/>
        <v>42010</v>
      </c>
      <c r="E82" s="111" t="s">
        <v>83</v>
      </c>
      <c r="F82" s="98"/>
      <c r="G82" s="94"/>
      <c r="H82" s="61"/>
      <c r="I82" s="33" t="str">
        <f t="shared" si="20"/>
        <v/>
      </c>
      <c r="J82" s="265" t="str">
        <f t="shared" si="22"/>
        <v/>
      </c>
      <c r="K82" s="266" t="str">
        <f t="shared" si="23"/>
        <v/>
      </c>
      <c r="L82" s="72" t="str">
        <f t="shared" ref="L82:L88" si="26">IF(OR(LEFT($O82,3)="sta",LEFT($S82,3)="sta",LEFT($W82,3)="sta",LEFT($AA82,3)="sta",LEFT($AE82,3)="sta",LEFT($AI82,3)="sta",LEFT($AM82,3)="sta",LEFT($AQ82,3)="sta"),"oui","")</f>
        <v/>
      </c>
      <c r="M82" s="72" t="str">
        <f t="shared" ref="M82:M88" si="27">IF(OR(LEFT($O82,3)="Lib",LEFT($S82,3)="Lib",LEFT($W82,3)="Lib",LEFT($AA82,3)="Lib",LEFT($AE82,3)="Lib",LEFT($AI82,3)="Lib",LEFT($AM82,3)="Lib",LEFT($AQ82,3)="Lib"),"oui","")</f>
        <v/>
      </c>
      <c r="N82" s="3"/>
      <c r="O82" s="3"/>
      <c r="P82" s="3"/>
      <c r="Q82" s="3"/>
      <c r="R82" s="3"/>
      <c r="S82" s="3"/>
      <c r="T82" s="3"/>
      <c r="U82" s="24"/>
      <c r="V82" s="3"/>
      <c r="W82" s="3"/>
      <c r="X82" s="3"/>
      <c r="Y82" s="3"/>
      <c r="Z82" s="3"/>
      <c r="AC82" s="24"/>
    </row>
    <row r="83" spans="1:29" ht="14.25" customHeight="1">
      <c r="A83" s="60">
        <f t="shared" si="21"/>
        <v>20</v>
      </c>
      <c r="B83" s="12">
        <f t="shared" si="21"/>
        <v>3</v>
      </c>
      <c r="C83" s="13" t="s">
        <v>21</v>
      </c>
      <c r="D83" s="6">
        <f t="shared" si="19"/>
        <v>42017</v>
      </c>
      <c r="E83" s="111" t="s">
        <v>83</v>
      </c>
      <c r="F83" s="98"/>
      <c r="G83" s="94"/>
      <c r="H83" s="61"/>
      <c r="I83" s="33" t="str">
        <f t="shared" si="20"/>
        <v/>
      </c>
      <c r="J83" s="265" t="str">
        <f t="shared" si="22"/>
        <v/>
      </c>
      <c r="K83" s="266" t="str">
        <f t="shared" si="23"/>
        <v/>
      </c>
      <c r="L83" s="73" t="str">
        <f t="shared" si="26"/>
        <v/>
      </c>
      <c r="M83" s="73" t="str">
        <f t="shared" si="27"/>
        <v/>
      </c>
      <c r="N83" s="3"/>
      <c r="O83" s="3"/>
      <c r="P83" s="3"/>
      <c r="Q83" s="3"/>
      <c r="R83" s="3"/>
      <c r="S83" s="3"/>
      <c r="T83" s="3"/>
      <c r="U83" s="24"/>
      <c r="V83" s="3"/>
      <c r="W83" s="3"/>
      <c r="X83" s="3"/>
      <c r="Y83" s="3"/>
      <c r="Z83" s="3"/>
      <c r="AC83" s="24"/>
    </row>
    <row r="84" spans="1:29" ht="14.25" customHeight="1">
      <c r="A84" s="60">
        <f t="shared" si="21"/>
        <v>21</v>
      </c>
      <c r="B84" s="12">
        <f t="shared" si="21"/>
        <v>4</v>
      </c>
      <c r="C84" s="13" t="s">
        <v>20</v>
      </c>
      <c r="D84" s="6">
        <f t="shared" si="19"/>
        <v>42024</v>
      </c>
      <c r="E84" s="111" t="s">
        <v>83</v>
      </c>
      <c r="F84" s="98"/>
      <c r="G84" s="94"/>
      <c r="H84" s="61"/>
      <c r="I84" s="33" t="str">
        <f t="shared" si="20"/>
        <v/>
      </c>
      <c r="J84" s="265" t="str">
        <f t="shared" si="22"/>
        <v/>
      </c>
      <c r="K84" s="266" t="str">
        <f t="shared" si="23"/>
        <v/>
      </c>
      <c r="L84" s="73" t="str">
        <f t="shared" si="26"/>
        <v/>
      </c>
      <c r="M84" s="73" t="str">
        <f t="shared" si="27"/>
        <v/>
      </c>
      <c r="N84" s="3"/>
      <c r="O84" s="3"/>
      <c r="P84" s="3"/>
      <c r="Q84" s="3"/>
      <c r="R84" s="3"/>
      <c r="S84" s="3"/>
      <c r="T84" s="3"/>
      <c r="U84" s="24"/>
      <c r="V84" s="3"/>
      <c r="W84" s="3"/>
      <c r="X84" s="3"/>
      <c r="Y84" s="3"/>
      <c r="Z84" s="3"/>
      <c r="AC84" s="24"/>
    </row>
    <row r="85" spans="1:29" ht="14.25" customHeight="1">
      <c r="A85" s="60">
        <f t="shared" si="21"/>
        <v>22</v>
      </c>
      <c r="B85" s="12">
        <f t="shared" si="21"/>
        <v>5</v>
      </c>
      <c r="C85" s="13" t="s">
        <v>21</v>
      </c>
      <c r="D85" s="6">
        <f t="shared" si="19"/>
        <v>42031</v>
      </c>
      <c r="E85" s="111" t="s">
        <v>83</v>
      </c>
      <c r="F85" s="98"/>
      <c r="G85" s="94"/>
      <c r="H85" s="61"/>
      <c r="I85" s="33" t="str">
        <f t="shared" si="20"/>
        <v/>
      </c>
      <c r="J85" s="265" t="str">
        <f t="shared" si="22"/>
        <v/>
      </c>
      <c r="K85" s="266" t="str">
        <f t="shared" si="23"/>
        <v/>
      </c>
      <c r="L85" s="73" t="str">
        <f t="shared" si="26"/>
        <v/>
      </c>
      <c r="M85" s="73" t="str">
        <f t="shared" si="27"/>
        <v/>
      </c>
      <c r="N85" s="3"/>
      <c r="O85" s="3"/>
      <c r="P85" s="3"/>
      <c r="Q85" s="3"/>
      <c r="R85" s="3"/>
      <c r="S85" s="3"/>
      <c r="T85" s="3"/>
      <c r="U85" s="24"/>
      <c r="V85" s="3"/>
      <c r="W85" s="3"/>
      <c r="X85" s="3"/>
      <c r="Y85" s="3"/>
      <c r="Z85" s="3"/>
      <c r="AC85" s="24"/>
    </row>
    <row r="86" spans="1:29" ht="14.25" customHeight="1">
      <c r="A86" s="60">
        <f t="shared" si="21"/>
        <v>23</v>
      </c>
      <c r="B86" s="12">
        <f t="shared" si="21"/>
        <v>6</v>
      </c>
      <c r="C86" s="13" t="s">
        <v>20</v>
      </c>
      <c r="D86" s="6">
        <f t="shared" si="19"/>
        <v>42038</v>
      </c>
      <c r="E86" s="111" t="s">
        <v>83</v>
      </c>
      <c r="F86" s="98"/>
      <c r="G86" s="94"/>
      <c r="H86" s="61"/>
      <c r="I86" s="33" t="str">
        <f t="shared" si="20"/>
        <v/>
      </c>
      <c r="J86" s="265" t="str">
        <f t="shared" si="22"/>
        <v/>
      </c>
      <c r="K86" s="266" t="str">
        <f t="shared" si="23"/>
        <v/>
      </c>
      <c r="L86" s="73" t="str">
        <f t="shared" si="26"/>
        <v/>
      </c>
      <c r="M86" s="73" t="str">
        <f t="shared" si="27"/>
        <v/>
      </c>
      <c r="N86" s="3"/>
      <c r="O86" s="3"/>
      <c r="P86" s="3"/>
      <c r="Q86" s="3"/>
      <c r="R86" s="3"/>
      <c r="S86" s="3"/>
      <c r="T86" s="3"/>
      <c r="U86" s="24"/>
      <c r="V86" s="3"/>
      <c r="W86" s="3"/>
      <c r="X86" s="3"/>
      <c r="Y86" s="3"/>
      <c r="Z86" s="3"/>
      <c r="AC86" s="24"/>
    </row>
    <row r="87" spans="1:29" ht="14.25" customHeight="1">
      <c r="A87" s="60">
        <f t="shared" si="21"/>
        <v>24</v>
      </c>
      <c r="B87" s="12">
        <f t="shared" si="21"/>
        <v>7</v>
      </c>
      <c r="C87" s="13" t="s">
        <v>21</v>
      </c>
      <c r="D87" s="6">
        <f t="shared" si="19"/>
        <v>42045</v>
      </c>
      <c r="E87" s="111" t="s">
        <v>83</v>
      </c>
      <c r="F87" s="98"/>
      <c r="G87" s="94"/>
      <c r="H87" s="61"/>
      <c r="I87" s="33" t="str">
        <f t="shared" si="20"/>
        <v/>
      </c>
      <c r="J87" s="265" t="str">
        <f t="shared" si="22"/>
        <v/>
      </c>
      <c r="K87" s="266" t="str">
        <f t="shared" si="23"/>
        <v/>
      </c>
      <c r="L87" s="73" t="str">
        <f t="shared" si="26"/>
        <v/>
      </c>
      <c r="M87" s="73" t="str">
        <f t="shared" si="27"/>
        <v/>
      </c>
      <c r="N87" s="3"/>
      <c r="O87" s="3"/>
      <c r="P87" s="3"/>
      <c r="Q87" s="3"/>
      <c r="R87" s="3"/>
      <c r="S87" s="3"/>
      <c r="T87" s="3"/>
      <c r="U87" s="24"/>
      <c r="V87" s="3"/>
      <c r="W87" s="3"/>
      <c r="X87" s="3"/>
      <c r="Y87" s="3"/>
      <c r="Z87" s="3"/>
      <c r="AC87" s="24"/>
    </row>
    <row r="88" spans="1:29" ht="14.25" customHeight="1" thickBot="1">
      <c r="A88" s="60">
        <f t="shared" si="21"/>
        <v>25</v>
      </c>
      <c r="B88" s="12">
        <f t="shared" si="21"/>
        <v>8</v>
      </c>
      <c r="C88" s="13" t="s">
        <v>20</v>
      </c>
      <c r="D88" s="6">
        <f t="shared" si="19"/>
        <v>42052</v>
      </c>
      <c r="E88" s="111" t="s">
        <v>83</v>
      </c>
      <c r="F88" s="98"/>
      <c r="G88" s="94"/>
      <c r="H88" s="61"/>
      <c r="I88" s="33" t="str">
        <f t="shared" si="20"/>
        <v/>
      </c>
      <c r="J88" s="265" t="str">
        <f t="shared" si="22"/>
        <v/>
      </c>
      <c r="K88" s="266" t="str">
        <f t="shared" si="23"/>
        <v/>
      </c>
      <c r="L88" s="74" t="str">
        <f t="shared" si="26"/>
        <v/>
      </c>
      <c r="M88" s="74" t="str">
        <f t="shared" si="27"/>
        <v/>
      </c>
      <c r="N88" s="3"/>
      <c r="O88" s="3"/>
      <c r="P88" s="3"/>
      <c r="Q88" s="3"/>
      <c r="R88" s="3"/>
      <c r="S88" s="3"/>
      <c r="T88" s="3"/>
      <c r="U88" s="24"/>
      <c r="V88" s="3"/>
      <c r="W88" s="3"/>
      <c r="X88" s="3"/>
      <c r="Y88" s="3"/>
      <c r="Z88" s="3"/>
      <c r="AC88" s="24"/>
    </row>
    <row r="89" spans="1:29" ht="14.25" customHeight="1">
      <c r="A89" s="60">
        <f t="shared" si="21"/>
        <v>26</v>
      </c>
      <c r="B89" s="12">
        <f t="shared" si="21"/>
        <v>9</v>
      </c>
      <c r="C89" s="13" t="s">
        <v>21</v>
      </c>
      <c r="D89" s="6">
        <f t="shared" si="19"/>
        <v>42059</v>
      </c>
      <c r="E89" s="111" t="s">
        <v>83</v>
      </c>
      <c r="F89" s="98"/>
      <c r="G89" s="94"/>
      <c r="H89" s="61"/>
      <c r="I89" s="33" t="str">
        <f t="shared" si="20"/>
        <v/>
      </c>
      <c r="J89" s="265" t="str">
        <f t="shared" si="22"/>
        <v/>
      </c>
      <c r="K89" s="266" t="str">
        <f t="shared" si="23"/>
        <v/>
      </c>
      <c r="L89" s="106"/>
      <c r="M89" s="106"/>
      <c r="N89" s="3"/>
      <c r="O89" s="3"/>
      <c r="P89" s="3"/>
      <c r="Q89" s="3"/>
      <c r="R89" s="3"/>
      <c r="S89" s="3"/>
      <c r="T89" s="3"/>
      <c r="U89" s="24"/>
      <c r="V89" s="3"/>
      <c r="W89" s="3"/>
      <c r="X89" s="3"/>
      <c r="Y89" s="3"/>
      <c r="Z89" s="3"/>
      <c r="AC89" s="24"/>
    </row>
    <row r="90" spans="1:29" ht="14.25" customHeight="1" thickBot="1">
      <c r="A90" s="60">
        <f t="shared" si="21"/>
        <v>27</v>
      </c>
      <c r="B90" s="12">
        <f t="shared" si="21"/>
        <v>10</v>
      </c>
      <c r="C90" s="13" t="s">
        <v>20</v>
      </c>
      <c r="D90" s="6">
        <f t="shared" si="19"/>
        <v>42066</v>
      </c>
      <c r="E90" s="111" t="s">
        <v>83</v>
      </c>
      <c r="F90" s="98"/>
      <c r="G90" s="94"/>
      <c r="H90" s="61"/>
      <c r="I90" s="33" t="str">
        <f t="shared" si="20"/>
        <v/>
      </c>
      <c r="J90" s="265" t="str">
        <f t="shared" si="22"/>
        <v/>
      </c>
      <c r="K90" s="266" t="str">
        <f t="shared" si="23"/>
        <v/>
      </c>
      <c r="L90" s="108"/>
      <c r="M90" s="108"/>
      <c r="N90" s="3"/>
      <c r="O90" s="3"/>
      <c r="P90" s="3"/>
      <c r="Q90" s="3"/>
      <c r="R90" s="3"/>
      <c r="S90" s="3"/>
      <c r="T90" s="3"/>
      <c r="U90" s="24"/>
      <c r="V90" s="3"/>
      <c r="W90" s="3"/>
      <c r="X90" s="3"/>
      <c r="Y90" s="3"/>
      <c r="Z90" s="3"/>
      <c r="AC90" s="24"/>
    </row>
    <row r="91" spans="1:29" ht="14.25" customHeight="1">
      <c r="A91" s="60">
        <f t="shared" si="21"/>
        <v>28</v>
      </c>
      <c r="B91" s="12">
        <f t="shared" si="21"/>
        <v>11</v>
      </c>
      <c r="C91" s="13" t="s">
        <v>21</v>
      </c>
      <c r="D91" s="6">
        <f t="shared" si="19"/>
        <v>42073</v>
      </c>
      <c r="E91" s="111" t="s">
        <v>83</v>
      </c>
      <c r="F91" s="98"/>
      <c r="G91" s="94"/>
      <c r="H91" s="61"/>
      <c r="I91" s="33" t="str">
        <f t="shared" si="20"/>
        <v/>
      </c>
      <c r="J91" s="265" t="str">
        <f t="shared" si="22"/>
        <v/>
      </c>
      <c r="K91" s="266" t="str">
        <f t="shared" si="23"/>
        <v/>
      </c>
      <c r="L91" s="72" t="str">
        <f t="shared" ref="L91:L96" si="28">IF(OR(LEFT($O91,3)="sta",LEFT($S91,3)="sta",LEFT($W91,3)="sta",LEFT($AA91,3)="sta",LEFT($AE91,3)="sta",LEFT($AI91,3)="sta",LEFT($AM91,3)="sta",LEFT($AQ91,3)="sta"),"oui","")</f>
        <v/>
      </c>
      <c r="M91" s="72" t="str">
        <f t="shared" ref="M91:M96" si="29">IF(OR(LEFT($O91,3)="Lib",LEFT($S91,3)="Lib",LEFT($W91,3)="Lib",LEFT($AA91,3)="Lib",LEFT($AE91,3)="Lib",LEFT($AI91,3)="Lib",LEFT($AM91,3)="Lib",LEFT($AQ91,3)="Lib"),"oui","")</f>
        <v/>
      </c>
      <c r="N91" s="3"/>
      <c r="O91" s="3"/>
      <c r="P91" s="3"/>
      <c r="Q91" s="3"/>
      <c r="R91" s="3"/>
      <c r="S91" s="3"/>
      <c r="T91" s="3"/>
      <c r="U91" s="24"/>
      <c r="V91" s="3"/>
      <c r="W91" s="3"/>
      <c r="X91" s="3"/>
      <c r="Y91" s="3"/>
      <c r="Z91" s="3"/>
      <c r="AC91" s="24"/>
    </row>
    <row r="92" spans="1:29" ht="14.25" customHeight="1">
      <c r="A92" s="60">
        <f t="shared" si="21"/>
        <v>29</v>
      </c>
      <c r="B92" s="12">
        <f t="shared" si="21"/>
        <v>12</v>
      </c>
      <c r="C92" s="13" t="s">
        <v>21</v>
      </c>
      <c r="D92" s="6">
        <f t="shared" si="19"/>
        <v>42080</v>
      </c>
      <c r="E92" s="111" t="s">
        <v>83</v>
      </c>
      <c r="F92" s="98"/>
      <c r="G92" s="94"/>
      <c r="H92" s="61"/>
      <c r="I92" s="33" t="str">
        <f t="shared" si="20"/>
        <v/>
      </c>
      <c r="J92" s="265" t="str">
        <f t="shared" si="22"/>
        <v/>
      </c>
      <c r="K92" s="266" t="str">
        <f t="shared" si="23"/>
        <v/>
      </c>
      <c r="L92" s="73" t="str">
        <f t="shared" si="28"/>
        <v/>
      </c>
      <c r="M92" s="73" t="str">
        <f t="shared" si="29"/>
        <v/>
      </c>
      <c r="N92" s="3"/>
      <c r="O92" s="3"/>
      <c r="P92" s="3"/>
      <c r="Q92" s="3"/>
      <c r="R92" s="3"/>
      <c r="S92" s="3"/>
      <c r="T92" s="3"/>
      <c r="U92" s="24"/>
      <c r="V92" s="3"/>
      <c r="W92" s="3"/>
      <c r="X92" s="3"/>
      <c r="Y92" s="3"/>
      <c r="Z92" s="3"/>
      <c r="AC92" s="24"/>
    </row>
    <row r="93" spans="1:29" ht="14.25" customHeight="1">
      <c r="A93" s="60">
        <f t="shared" si="21"/>
        <v>30</v>
      </c>
      <c r="B93" s="12">
        <f t="shared" si="21"/>
        <v>13</v>
      </c>
      <c r="C93" s="13" t="s">
        <v>21</v>
      </c>
      <c r="D93" s="6">
        <f t="shared" si="19"/>
        <v>42087</v>
      </c>
      <c r="E93" s="111" t="s">
        <v>83</v>
      </c>
      <c r="F93" s="98"/>
      <c r="G93" s="94"/>
      <c r="H93" s="61"/>
      <c r="I93" s="33" t="str">
        <f t="shared" si="20"/>
        <v/>
      </c>
      <c r="J93" s="265" t="str">
        <f t="shared" si="22"/>
        <v/>
      </c>
      <c r="K93" s="266" t="str">
        <f t="shared" si="23"/>
        <v/>
      </c>
      <c r="L93" s="73" t="str">
        <f t="shared" si="28"/>
        <v/>
      </c>
      <c r="M93" s="73" t="str">
        <f t="shared" si="29"/>
        <v/>
      </c>
      <c r="N93" s="3"/>
      <c r="O93" s="3"/>
      <c r="P93" s="3"/>
      <c r="Q93" s="3"/>
      <c r="R93" s="3"/>
      <c r="S93" s="3"/>
      <c r="T93" s="3"/>
      <c r="U93" s="24"/>
      <c r="V93" s="3"/>
      <c r="W93" s="3"/>
      <c r="X93" s="3"/>
      <c r="Y93" s="3"/>
      <c r="Z93" s="3"/>
      <c r="AC93" s="24"/>
    </row>
    <row r="94" spans="1:29" ht="14.25" customHeight="1">
      <c r="A94" s="60">
        <f t="shared" si="21"/>
        <v>31</v>
      </c>
      <c r="B94" s="12">
        <f t="shared" si="21"/>
        <v>14</v>
      </c>
      <c r="C94" s="13" t="s">
        <v>20</v>
      </c>
      <c r="D94" s="6">
        <f t="shared" si="19"/>
        <v>42094</v>
      </c>
      <c r="E94" s="111" t="s">
        <v>83</v>
      </c>
      <c r="F94" s="98"/>
      <c r="G94" s="94"/>
      <c r="H94" s="61"/>
      <c r="I94" s="33" t="str">
        <f t="shared" si="20"/>
        <v/>
      </c>
      <c r="J94" s="265" t="str">
        <f t="shared" si="22"/>
        <v/>
      </c>
      <c r="K94" s="266" t="str">
        <f t="shared" si="23"/>
        <v/>
      </c>
      <c r="L94" s="73" t="str">
        <f t="shared" si="28"/>
        <v/>
      </c>
      <c r="M94" s="73" t="str">
        <f t="shared" si="29"/>
        <v/>
      </c>
      <c r="N94" s="3"/>
      <c r="O94" s="3"/>
      <c r="P94" s="3"/>
      <c r="Q94" s="3"/>
      <c r="R94" s="3"/>
      <c r="S94" s="3"/>
      <c r="T94" s="3"/>
      <c r="U94" s="24"/>
      <c r="V94" s="3"/>
      <c r="W94" s="3"/>
      <c r="X94" s="3"/>
      <c r="Y94" s="3"/>
      <c r="Z94" s="3"/>
      <c r="AC94" s="24"/>
    </row>
    <row r="95" spans="1:29" ht="14.25" customHeight="1">
      <c r="A95" s="60">
        <f t="shared" si="21"/>
        <v>32</v>
      </c>
      <c r="B95" s="12">
        <f t="shared" si="21"/>
        <v>15</v>
      </c>
      <c r="C95" s="13" t="s">
        <v>21</v>
      </c>
      <c r="D95" s="6">
        <f t="shared" si="19"/>
        <v>42101</v>
      </c>
      <c r="E95" s="111" t="s">
        <v>83</v>
      </c>
      <c r="F95" s="98"/>
      <c r="G95" s="94"/>
      <c r="H95" s="61"/>
      <c r="I95" s="33" t="str">
        <f t="shared" si="20"/>
        <v/>
      </c>
      <c r="J95" s="265" t="str">
        <f t="shared" si="22"/>
        <v/>
      </c>
      <c r="K95" s="266" t="str">
        <f t="shared" si="23"/>
        <v/>
      </c>
      <c r="L95" s="73" t="str">
        <f t="shared" si="28"/>
        <v/>
      </c>
      <c r="M95" s="73" t="str">
        <f t="shared" si="29"/>
        <v/>
      </c>
      <c r="N95" s="3"/>
      <c r="O95" s="3"/>
      <c r="P95" s="3"/>
      <c r="Q95" s="3"/>
      <c r="R95" s="3"/>
      <c r="S95" s="3"/>
      <c r="T95" s="3"/>
      <c r="U95" s="24"/>
      <c r="V95" s="3"/>
      <c r="W95" s="3"/>
      <c r="X95" s="3"/>
      <c r="Y95" s="3"/>
      <c r="Z95" s="3"/>
      <c r="AC95" s="24"/>
    </row>
    <row r="96" spans="1:29" ht="14.25" customHeight="1" thickBot="1">
      <c r="A96" s="60">
        <f t="shared" si="21"/>
        <v>33</v>
      </c>
      <c r="B96" s="12">
        <f t="shared" si="21"/>
        <v>16</v>
      </c>
      <c r="C96" s="13" t="s">
        <v>20</v>
      </c>
      <c r="D96" s="6">
        <f t="shared" si="19"/>
        <v>42108</v>
      </c>
      <c r="E96" s="111" t="s">
        <v>83</v>
      </c>
      <c r="F96" s="98"/>
      <c r="G96" s="94"/>
      <c r="H96" s="61"/>
      <c r="I96" s="33" t="str">
        <f t="shared" si="20"/>
        <v/>
      </c>
      <c r="J96" s="265" t="str">
        <f t="shared" si="22"/>
        <v/>
      </c>
      <c r="K96" s="266" t="str">
        <f t="shared" si="23"/>
        <v/>
      </c>
      <c r="L96" s="73" t="str">
        <f t="shared" si="28"/>
        <v/>
      </c>
      <c r="M96" s="73" t="str">
        <f t="shared" si="29"/>
        <v/>
      </c>
      <c r="N96" s="3"/>
      <c r="O96" s="3"/>
      <c r="P96" s="3"/>
      <c r="Q96" s="3"/>
      <c r="R96" s="3"/>
      <c r="S96" s="3"/>
      <c r="T96" s="3"/>
      <c r="U96" s="24"/>
      <c r="V96" s="3"/>
      <c r="W96" s="3"/>
      <c r="X96" s="3"/>
      <c r="Y96" s="3"/>
      <c r="Z96" s="3"/>
      <c r="AC96" s="24"/>
    </row>
    <row r="97" spans="1:29" ht="14.25" customHeight="1">
      <c r="A97" s="60">
        <f t="shared" si="21"/>
        <v>34</v>
      </c>
      <c r="B97" s="12">
        <f t="shared" si="21"/>
        <v>17</v>
      </c>
      <c r="C97" s="13" t="s">
        <v>21</v>
      </c>
      <c r="D97" s="6">
        <f t="shared" si="19"/>
        <v>42115</v>
      </c>
      <c r="E97" s="111" t="s">
        <v>83</v>
      </c>
      <c r="F97" s="98"/>
      <c r="G97" s="94"/>
      <c r="H97" s="61"/>
      <c r="I97" s="33" t="str">
        <f t="shared" si="20"/>
        <v/>
      </c>
      <c r="J97" s="265" t="str">
        <f t="shared" si="22"/>
        <v/>
      </c>
      <c r="K97" s="266" t="str">
        <f t="shared" si="23"/>
        <v/>
      </c>
      <c r="L97" s="106"/>
      <c r="M97" s="106"/>
      <c r="N97" s="3"/>
      <c r="O97" s="3"/>
      <c r="P97" s="3"/>
      <c r="Q97" s="3"/>
      <c r="R97" s="3"/>
      <c r="S97" s="3"/>
      <c r="T97" s="3"/>
      <c r="U97" s="24"/>
      <c r="V97" s="3"/>
      <c r="W97" s="3"/>
      <c r="X97" s="3"/>
      <c r="Y97" s="3"/>
      <c r="Z97" s="3"/>
      <c r="AC97" s="24"/>
    </row>
    <row r="98" spans="1:29" ht="14.25" customHeight="1" thickBot="1">
      <c r="A98" s="60">
        <f t="shared" si="21"/>
        <v>35</v>
      </c>
      <c r="B98" s="12">
        <f t="shared" si="21"/>
        <v>18</v>
      </c>
      <c r="C98" s="13" t="s">
        <v>20</v>
      </c>
      <c r="D98" s="6">
        <f t="shared" si="19"/>
        <v>42122</v>
      </c>
      <c r="E98" s="111" t="s">
        <v>83</v>
      </c>
      <c r="F98" s="98"/>
      <c r="G98" s="94"/>
      <c r="H98" s="61"/>
      <c r="I98" s="33" t="str">
        <f t="shared" si="20"/>
        <v/>
      </c>
      <c r="J98" s="265" t="str">
        <f t="shared" si="22"/>
        <v/>
      </c>
      <c r="K98" s="266" t="str">
        <f t="shared" si="23"/>
        <v/>
      </c>
      <c r="L98" s="108"/>
      <c r="M98" s="108"/>
      <c r="N98" s="3"/>
      <c r="O98" s="3"/>
      <c r="P98" s="3"/>
      <c r="Q98" s="3"/>
      <c r="R98" s="3"/>
      <c r="S98" s="3"/>
      <c r="T98" s="3"/>
      <c r="U98" s="24"/>
      <c r="V98" s="3"/>
      <c r="W98" s="3"/>
      <c r="X98" s="3"/>
      <c r="Y98" s="3"/>
      <c r="Z98" s="3"/>
      <c r="AC98" s="24"/>
    </row>
    <row r="99" spans="1:29" ht="14.25" customHeight="1">
      <c r="A99" s="60">
        <f t="shared" si="21"/>
        <v>36</v>
      </c>
      <c r="B99" s="12">
        <f t="shared" si="21"/>
        <v>19</v>
      </c>
      <c r="C99" s="13" t="s">
        <v>21</v>
      </c>
      <c r="D99" s="6">
        <f t="shared" si="19"/>
        <v>42129</v>
      </c>
      <c r="E99" s="111" t="s">
        <v>83</v>
      </c>
      <c r="F99" s="98"/>
      <c r="G99" s="94"/>
      <c r="H99" s="61"/>
      <c r="I99" s="33" t="str">
        <f t="shared" si="20"/>
        <v/>
      </c>
      <c r="J99" s="265" t="str">
        <f t="shared" si="22"/>
        <v/>
      </c>
      <c r="K99" s="266" t="str">
        <f t="shared" si="23"/>
        <v/>
      </c>
      <c r="L99" s="72" t="str">
        <f t="shared" ref="L99:L107" si="30">IF(OR(LEFT($O99,3)="sta",LEFT($S99,3)="sta",LEFT($W99,3)="sta",LEFT($AA99,3)="sta",LEFT($AE99,3)="sta",LEFT($AI99,3)="sta",LEFT($AM99,3)="sta",LEFT($AQ99,3)="sta"),"oui","")</f>
        <v/>
      </c>
      <c r="M99" s="72" t="str">
        <f t="shared" ref="M99:M107" si="31">IF(OR(LEFT($O99,3)="Lib",LEFT($S99,3)="Lib",LEFT($W99,3)="Lib",LEFT($AA99,3)="Lib",LEFT($AE99,3)="Lib",LEFT($AI99,3)="Lib",LEFT($AM99,3)="Lib",LEFT($AQ99,3)="Lib"),"oui","")</f>
        <v/>
      </c>
      <c r="N99" s="3"/>
      <c r="O99" s="3"/>
      <c r="P99" s="3"/>
      <c r="Q99" s="3"/>
      <c r="R99" s="3"/>
      <c r="S99" s="3"/>
      <c r="T99" s="3"/>
      <c r="U99" s="24"/>
      <c r="V99" s="3"/>
      <c r="W99" s="3"/>
      <c r="X99" s="3"/>
      <c r="Y99" s="3"/>
      <c r="Z99" s="3"/>
      <c r="AC99" s="24"/>
    </row>
    <row r="100" spans="1:29" ht="14.25" customHeight="1">
      <c r="A100" s="60">
        <f t="shared" si="21"/>
        <v>37</v>
      </c>
      <c r="B100" s="12">
        <f t="shared" si="21"/>
        <v>20</v>
      </c>
      <c r="C100" s="13" t="s">
        <v>20</v>
      </c>
      <c r="D100" s="6">
        <f t="shared" si="19"/>
        <v>42136</v>
      </c>
      <c r="E100" s="111" t="s">
        <v>83</v>
      </c>
      <c r="F100" s="98"/>
      <c r="G100" s="94"/>
      <c r="H100" s="61"/>
      <c r="I100" s="33" t="str">
        <f t="shared" si="20"/>
        <v/>
      </c>
      <c r="J100" s="265" t="str">
        <f t="shared" si="22"/>
        <v/>
      </c>
      <c r="K100" s="266" t="str">
        <f t="shared" si="23"/>
        <v/>
      </c>
      <c r="L100" s="73" t="str">
        <f t="shared" si="30"/>
        <v/>
      </c>
      <c r="M100" s="73" t="str">
        <f t="shared" si="31"/>
        <v/>
      </c>
      <c r="N100" s="3"/>
      <c r="O100" s="3"/>
      <c r="P100" s="3"/>
      <c r="Q100" s="3"/>
      <c r="R100" s="3"/>
      <c r="S100" s="3"/>
      <c r="T100" s="3"/>
      <c r="U100" s="24"/>
      <c r="V100" s="3"/>
      <c r="W100" s="3"/>
      <c r="X100" s="3"/>
      <c r="Y100" s="3"/>
      <c r="Z100" s="3"/>
      <c r="AC100" s="24"/>
    </row>
    <row r="101" spans="1:29" ht="14.25" customHeight="1">
      <c r="A101" s="60">
        <f t="shared" si="21"/>
        <v>38</v>
      </c>
      <c r="B101" s="12">
        <f t="shared" si="21"/>
        <v>21</v>
      </c>
      <c r="C101" s="13" t="s">
        <v>21</v>
      </c>
      <c r="D101" s="6">
        <f t="shared" si="19"/>
        <v>42143</v>
      </c>
      <c r="E101" s="111" t="s">
        <v>83</v>
      </c>
      <c r="F101" s="98"/>
      <c r="G101" s="94"/>
      <c r="H101" s="61"/>
      <c r="I101" s="33" t="str">
        <f t="shared" si="20"/>
        <v/>
      </c>
      <c r="J101" s="265" t="str">
        <f t="shared" si="22"/>
        <v/>
      </c>
      <c r="K101" s="266" t="str">
        <f t="shared" si="23"/>
        <v/>
      </c>
      <c r="L101" s="73" t="str">
        <f t="shared" si="30"/>
        <v/>
      </c>
      <c r="M101" s="73" t="str">
        <f t="shared" si="31"/>
        <v/>
      </c>
      <c r="N101" s="3"/>
      <c r="O101" s="3"/>
      <c r="P101" s="3"/>
      <c r="Q101" s="3"/>
      <c r="R101" s="3"/>
      <c r="S101" s="3"/>
      <c r="T101" s="3"/>
      <c r="U101" s="24"/>
      <c r="V101" s="3"/>
      <c r="W101" s="3"/>
      <c r="X101" s="3"/>
      <c r="Y101" s="3"/>
      <c r="Z101" s="3"/>
      <c r="AC101" s="24"/>
    </row>
    <row r="102" spans="1:29" ht="14.25" customHeight="1">
      <c r="A102" s="60">
        <f t="shared" si="21"/>
        <v>39</v>
      </c>
      <c r="B102" s="12">
        <f t="shared" si="21"/>
        <v>22</v>
      </c>
      <c r="C102" s="13" t="s">
        <v>20</v>
      </c>
      <c r="D102" s="6">
        <f t="shared" si="19"/>
        <v>42150</v>
      </c>
      <c r="E102" s="111" t="s">
        <v>83</v>
      </c>
      <c r="F102" s="98"/>
      <c r="G102" s="94"/>
      <c r="H102" s="61"/>
      <c r="I102" s="33" t="str">
        <f t="shared" si="20"/>
        <v/>
      </c>
      <c r="J102" s="265" t="str">
        <f t="shared" si="22"/>
        <v/>
      </c>
      <c r="K102" s="266" t="str">
        <f t="shared" si="23"/>
        <v/>
      </c>
      <c r="L102" s="73" t="str">
        <f t="shared" si="30"/>
        <v/>
      </c>
      <c r="M102" s="73" t="str">
        <f t="shared" si="31"/>
        <v/>
      </c>
      <c r="N102" s="3"/>
      <c r="O102" s="3"/>
      <c r="P102" s="3"/>
      <c r="Q102" s="3"/>
      <c r="R102" s="3"/>
      <c r="S102" s="3"/>
      <c r="T102" s="3"/>
      <c r="U102" s="24"/>
      <c r="V102" s="3"/>
      <c r="W102" s="3"/>
      <c r="X102" s="3"/>
      <c r="Y102" s="3"/>
      <c r="Z102" s="3"/>
      <c r="AC102" s="24"/>
    </row>
    <row r="103" spans="1:29" ht="14.25" customHeight="1">
      <c r="A103" s="60">
        <f t="shared" si="21"/>
        <v>40</v>
      </c>
      <c r="B103" s="12">
        <f t="shared" si="21"/>
        <v>23</v>
      </c>
      <c r="C103" s="13" t="s">
        <v>21</v>
      </c>
      <c r="D103" s="6">
        <f t="shared" si="19"/>
        <v>42157</v>
      </c>
      <c r="E103" s="111" t="s">
        <v>83</v>
      </c>
      <c r="F103" s="98"/>
      <c r="G103" s="94"/>
      <c r="H103" s="61"/>
      <c r="I103" s="33" t="str">
        <f t="shared" si="20"/>
        <v/>
      </c>
      <c r="J103" s="265" t="str">
        <f t="shared" si="22"/>
        <v/>
      </c>
      <c r="K103" s="266" t="str">
        <f t="shared" si="23"/>
        <v/>
      </c>
      <c r="L103" s="73" t="str">
        <f t="shared" si="30"/>
        <v/>
      </c>
      <c r="M103" s="73" t="str">
        <f t="shared" si="31"/>
        <v/>
      </c>
      <c r="N103" s="3"/>
      <c r="O103" s="3"/>
      <c r="P103" s="3"/>
      <c r="Q103" s="3"/>
      <c r="R103" s="3"/>
      <c r="S103" s="3"/>
      <c r="T103" s="3"/>
      <c r="U103" s="24"/>
      <c r="V103" s="3"/>
      <c r="W103" s="3"/>
      <c r="X103" s="3"/>
      <c r="Y103" s="3"/>
      <c r="Z103" s="3"/>
      <c r="AC103" s="24"/>
    </row>
    <row r="104" spans="1:29" ht="14.25" customHeight="1">
      <c r="A104" s="60">
        <f t="shared" si="21"/>
        <v>41</v>
      </c>
      <c r="B104" s="12">
        <f t="shared" si="21"/>
        <v>24</v>
      </c>
      <c r="C104" s="13" t="s">
        <v>20</v>
      </c>
      <c r="D104" s="6">
        <f t="shared" si="19"/>
        <v>42164</v>
      </c>
      <c r="E104" s="111" t="s">
        <v>83</v>
      </c>
      <c r="F104" s="98"/>
      <c r="G104" s="94"/>
      <c r="H104" s="61"/>
      <c r="I104" s="33" t="str">
        <f t="shared" si="20"/>
        <v/>
      </c>
      <c r="J104" s="265" t="str">
        <f t="shared" si="22"/>
        <v/>
      </c>
      <c r="K104" s="266" t="str">
        <f t="shared" si="23"/>
        <v/>
      </c>
      <c r="L104" s="73" t="str">
        <f t="shared" si="30"/>
        <v/>
      </c>
      <c r="M104" s="73" t="str">
        <f t="shared" si="31"/>
        <v/>
      </c>
      <c r="N104" s="3"/>
      <c r="O104" s="3"/>
      <c r="P104" s="3"/>
      <c r="Q104" s="3"/>
      <c r="R104" s="3"/>
      <c r="S104" s="3"/>
      <c r="T104" s="3"/>
      <c r="U104" s="24"/>
      <c r="V104" s="3"/>
      <c r="W104" s="3"/>
      <c r="X104" s="3"/>
      <c r="Y104" s="3"/>
      <c r="Z104" s="3"/>
      <c r="AC104" s="24"/>
    </row>
    <row r="105" spans="1:29" ht="14.25" customHeight="1">
      <c r="A105" s="60">
        <f t="shared" si="21"/>
        <v>42</v>
      </c>
      <c r="B105" s="12">
        <f t="shared" si="21"/>
        <v>25</v>
      </c>
      <c r="C105" s="13" t="s">
        <v>21</v>
      </c>
      <c r="D105" s="6">
        <f t="shared" si="19"/>
        <v>42171</v>
      </c>
      <c r="E105" s="111" t="s">
        <v>83</v>
      </c>
      <c r="F105" s="98"/>
      <c r="G105" s="94"/>
      <c r="H105" s="61"/>
      <c r="I105" s="33" t="str">
        <f t="shared" si="20"/>
        <v/>
      </c>
      <c r="J105" s="265" t="str">
        <f t="shared" si="22"/>
        <v/>
      </c>
      <c r="K105" s="266" t="str">
        <f t="shared" si="23"/>
        <v/>
      </c>
      <c r="L105" s="73" t="str">
        <f t="shared" si="30"/>
        <v/>
      </c>
      <c r="M105" s="73" t="str">
        <f t="shared" si="31"/>
        <v/>
      </c>
      <c r="N105" s="3"/>
      <c r="O105" s="3"/>
      <c r="P105" s="3"/>
      <c r="Q105" s="3"/>
      <c r="R105" s="3"/>
      <c r="S105" s="3"/>
      <c r="T105" s="3"/>
      <c r="U105" s="24"/>
      <c r="V105" s="3"/>
      <c r="W105" s="3"/>
      <c r="X105" s="3"/>
      <c r="Y105" s="3"/>
      <c r="Z105" s="3"/>
      <c r="AC105" s="24"/>
    </row>
    <row r="106" spans="1:29" ht="14.25" customHeight="1">
      <c r="A106" s="60">
        <f t="shared" si="21"/>
        <v>43</v>
      </c>
      <c r="B106" s="12">
        <f t="shared" si="21"/>
        <v>26</v>
      </c>
      <c r="C106" s="13" t="s">
        <v>20</v>
      </c>
      <c r="D106" s="6">
        <f t="shared" si="19"/>
        <v>42178</v>
      </c>
      <c r="E106" s="111" t="s">
        <v>83</v>
      </c>
      <c r="F106" s="98"/>
      <c r="G106" s="94"/>
      <c r="H106" s="61"/>
      <c r="I106" s="33" t="str">
        <f t="shared" si="20"/>
        <v/>
      </c>
      <c r="J106" s="265" t="str">
        <f t="shared" si="22"/>
        <v/>
      </c>
      <c r="K106" s="266" t="str">
        <f t="shared" si="23"/>
        <v/>
      </c>
      <c r="L106" s="73" t="str">
        <f t="shared" si="30"/>
        <v/>
      </c>
      <c r="M106" s="73" t="str">
        <f t="shared" si="31"/>
        <v/>
      </c>
      <c r="N106" s="3"/>
      <c r="O106" s="3"/>
      <c r="P106" s="3"/>
      <c r="Q106" s="3"/>
      <c r="R106" s="3"/>
      <c r="S106" s="3"/>
      <c r="T106" s="3"/>
      <c r="U106" s="24"/>
      <c r="V106" s="3"/>
      <c r="W106" s="3"/>
      <c r="X106" s="3"/>
      <c r="Y106" s="3"/>
      <c r="Z106" s="3"/>
      <c r="AC106" s="24"/>
    </row>
    <row r="107" spans="1:29" ht="14.25" customHeight="1" thickBot="1">
      <c r="A107" s="63">
        <f t="shared" si="21"/>
        <v>44</v>
      </c>
      <c r="B107" s="15">
        <f t="shared" si="21"/>
        <v>27</v>
      </c>
      <c r="C107" s="16" t="s">
        <v>21</v>
      </c>
      <c r="D107" s="7">
        <f t="shared" si="19"/>
        <v>42185</v>
      </c>
      <c r="E107" s="112" t="s">
        <v>83</v>
      </c>
      <c r="F107" s="99"/>
      <c r="G107" s="100"/>
      <c r="H107" s="64"/>
      <c r="I107" s="34" t="str">
        <f t="shared" si="20"/>
        <v/>
      </c>
      <c r="J107" s="267" t="str">
        <f t="shared" si="22"/>
        <v/>
      </c>
      <c r="K107" s="268" t="str">
        <f t="shared" si="23"/>
        <v/>
      </c>
      <c r="L107" s="74" t="str">
        <f t="shared" si="30"/>
        <v/>
      </c>
      <c r="M107" s="74" t="str">
        <f t="shared" si="31"/>
        <v/>
      </c>
      <c r="N107" s="3"/>
      <c r="O107" s="3"/>
      <c r="P107" s="3"/>
      <c r="Q107" s="3"/>
      <c r="R107" s="3"/>
      <c r="S107" s="3"/>
      <c r="T107" s="3"/>
      <c r="U107" s="24"/>
      <c r="V107" s="3"/>
      <c r="W107" s="3"/>
      <c r="X107" s="3"/>
      <c r="Y107" s="3"/>
      <c r="Z107" s="3"/>
      <c r="AC107" s="24"/>
    </row>
  </sheetData>
  <mergeCells count="17">
    <mergeCell ref="E3:E9"/>
    <mergeCell ref="B1:E1"/>
    <mergeCell ref="F56:H56"/>
    <mergeCell ref="D57:D63"/>
    <mergeCell ref="F57:F63"/>
    <mergeCell ref="G57:G63"/>
    <mergeCell ref="H57:H63"/>
    <mergeCell ref="E57:E63"/>
    <mergeCell ref="C57:C63"/>
    <mergeCell ref="B57:B63"/>
    <mergeCell ref="C3:C9"/>
    <mergeCell ref="B3:B9"/>
    <mergeCell ref="F2:H2"/>
    <mergeCell ref="D3:D9"/>
    <mergeCell ref="F3:F9"/>
    <mergeCell ref="G3:G9"/>
    <mergeCell ref="H3:H9"/>
  </mergeCells>
  <pageMargins left="0.19685039370078741" right="0.19685039370078741" top="0.35433070866141736" bottom="0.39370078740157483" header="0.15748031496062992" footer="0.19685039370078741"/>
  <pageSetup paperSize="9" fitToHeight="0" orientation="portrait" r:id="rId1"/>
  <headerFooter>
    <oddHeader>&amp;L&amp;"Arial,Gras"&amp;14 2012-2013&amp;C&amp;"Arial,Gras"&amp;14LP CURIE OIGNIES -PROGRAMMATION EPS&amp;R&amp;"Arial,Gras"&amp;14&gt;&amp;A</oddHeader>
    <oddFooter>&amp;L&amp;"Arial,Gras"&amp;14Edition DK -&amp;D-&amp;T&amp;R&amp;F---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  <pageSetUpPr fitToPage="1"/>
  </sheetPr>
  <dimension ref="A1:S107"/>
  <sheetViews>
    <sheetView zoomScale="85" zoomScaleNormal="85" workbookViewId="0">
      <selection activeCell="B56" sqref="B56"/>
    </sheetView>
  </sheetViews>
  <sheetFormatPr baseColWidth="10" defaultColWidth="5.140625" defaultRowHeight="14.25"/>
  <cols>
    <col min="1" max="1" width="3.140625" style="3" bestFit="1" customWidth="1"/>
    <col min="2" max="2" width="6.7109375" style="24" bestFit="1" customWidth="1"/>
    <col min="3" max="3" width="4" style="24" customWidth="1"/>
    <col min="4" max="4" width="11.5703125" style="24" bestFit="1" customWidth="1"/>
    <col min="5" max="5" width="4.85546875" style="24" customWidth="1"/>
    <col min="6" max="8" width="4.28515625" style="24" customWidth="1"/>
    <col min="9" max="9" width="10.28515625" style="29" bestFit="1" customWidth="1"/>
    <col min="10" max="10" width="6.42578125" style="29" hidden="1" customWidth="1"/>
    <col min="11" max="11" width="4" style="29" hidden="1" customWidth="1"/>
    <col min="12" max="12" width="12.42578125" style="2" bestFit="1" customWidth="1"/>
    <col min="13" max="19" width="5.140625" style="3"/>
    <col min="20" max="16384" width="5.140625" style="24"/>
  </cols>
  <sheetData>
    <row r="1" spans="1:12" ht="15.75" thickBot="1">
      <c r="B1" s="236" t="s">
        <v>40</v>
      </c>
      <c r="C1" s="237"/>
      <c r="D1" s="237"/>
      <c r="E1" s="238"/>
      <c r="F1" s="3"/>
      <c r="G1" s="3"/>
      <c r="H1" s="3"/>
      <c r="I1" s="3"/>
      <c r="J1" s="3"/>
      <c r="K1" s="3"/>
      <c r="L1" s="3"/>
    </row>
    <row r="2" spans="1:12" ht="15.75" customHeight="1" thickBot="1">
      <c r="B2" s="3"/>
      <c r="C2" s="3"/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"/>
    </row>
    <row r="3" spans="1:12" ht="15.7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"/>
    </row>
    <row r="4" spans="1:12" ht="15.7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3"/>
    </row>
    <row r="5" spans="1:12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"/>
    </row>
    <row r="6" spans="1:12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"/>
    </row>
    <row r="7" spans="1:12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"/>
    </row>
    <row r="8" spans="1:12" ht="15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"/>
    </row>
    <row r="9" spans="1:12" ht="1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  <c r="L9" s="3"/>
    </row>
    <row r="10" spans="1:12">
      <c r="A10" s="246">
        <v>1</v>
      </c>
      <c r="B10" s="297">
        <v>36</v>
      </c>
      <c r="C10" s="298" t="s">
        <v>20</v>
      </c>
      <c r="D10" s="299">
        <v>41884</v>
      </c>
      <c r="E10" s="278" t="s">
        <v>86</v>
      </c>
      <c r="F10" s="251"/>
      <c r="G10" s="252"/>
      <c r="H10" s="253"/>
      <c r="I10" s="255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  <c r="L10" s="5"/>
    </row>
    <row r="11" spans="1:12">
      <c r="A11" s="245">
        <f>1+A10</f>
        <v>2</v>
      </c>
      <c r="B11" s="257">
        <f t="shared" ref="B11:B26" si="2">1+B10</f>
        <v>37</v>
      </c>
      <c r="C11" s="258" t="s">
        <v>21</v>
      </c>
      <c r="D11" s="259">
        <f t="shared" ref="D11:D53" si="3">7+D10</f>
        <v>41891</v>
      </c>
      <c r="E11" s="279" t="s">
        <v>86</v>
      </c>
      <c r="F11" s="261"/>
      <c r="G11" s="262"/>
      <c r="H11" s="263"/>
      <c r="I11" s="280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  <c r="L11" s="5"/>
    </row>
    <row r="12" spans="1:12">
      <c r="A12" s="245">
        <f t="shared" ref="A12:B51" si="5">1+A11</f>
        <v>3</v>
      </c>
      <c r="B12" s="257">
        <f t="shared" si="2"/>
        <v>38</v>
      </c>
      <c r="C12" s="258" t="s">
        <v>20</v>
      </c>
      <c r="D12" s="259">
        <f t="shared" si="3"/>
        <v>41898</v>
      </c>
      <c r="E12" s="279" t="s">
        <v>86</v>
      </c>
      <c r="F12" s="261"/>
      <c r="G12" s="262"/>
      <c r="H12" s="263"/>
      <c r="I12" s="280" t="str">
        <f t="shared" si="4"/>
        <v/>
      </c>
      <c r="J12" s="73" t="str">
        <f t="shared" si="0"/>
        <v/>
      </c>
      <c r="K12" s="73" t="str">
        <f t="shared" si="1"/>
        <v/>
      </c>
      <c r="L12" s="5"/>
    </row>
    <row r="13" spans="1:12">
      <c r="A13" s="245">
        <f t="shared" si="5"/>
        <v>4</v>
      </c>
      <c r="B13" s="257">
        <f t="shared" si="2"/>
        <v>39</v>
      </c>
      <c r="C13" s="258" t="s">
        <v>21</v>
      </c>
      <c r="D13" s="259">
        <f t="shared" si="3"/>
        <v>41905</v>
      </c>
      <c r="E13" s="279" t="s">
        <v>86</v>
      </c>
      <c r="F13" s="261"/>
      <c r="G13" s="262"/>
      <c r="H13" s="263"/>
      <c r="I13" s="280" t="str">
        <f t="shared" si="4"/>
        <v/>
      </c>
      <c r="J13" s="73" t="str">
        <f t="shared" si="0"/>
        <v/>
      </c>
      <c r="K13" s="73" t="str">
        <f t="shared" si="1"/>
        <v/>
      </c>
      <c r="L13" s="5"/>
    </row>
    <row r="14" spans="1:12">
      <c r="A14" s="245">
        <f t="shared" si="5"/>
        <v>5</v>
      </c>
      <c r="B14" s="257">
        <f t="shared" si="2"/>
        <v>40</v>
      </c>
      <c r="C14" s="258" t="s">
        <v>20</v>
      </c>
      <c r="D14" s="259">
        <f t="shared" si="3"/>
        <v>41912</v>
      </c>
      <c r="E14" s="279" t="s">
        <v>86</v>
      </c>
      <c r="F14" s="261"/>
      <c r="G14" s="262"/>
      <c r="H14" s="263"/>
      <c r="I14" s="280" t="str">
        <f t="shared" si="4"/>
        <v/>
      </c>
      <c r="J14" s="73" t="str">
        <f t="shared" si="0"/>
        <v/>
      </c>
      <c r="K14" s="73" t="str">
        <f t="shared" si="1"/>
        <v/>
      </c>
      <c r="L14" s="5"/>
    </row>
    <row r="15" spans="1:12">
      <c r="A15" s="245">
        <f t="shared" si="5"/>
        <v>6</v>
      </c>
      <c r="B15" s="257">
        <f t="shared" si="2"/>
        <v>41</v>
      </c>
      <c r="C15" s="258" t="s">
        <v>21</v>
      </c>
      <c r="D15" s="259">
        <f t="shared" si="3"/>
        <v>41919</v>
      </c>
      <c r="E15" s="279" t="s">
        <v>86</v>
      </c>
      <c r="F15" s="261"/>
      <c r="G15" s="262"/>
      <c r="H15" s="263"/>
      <c r="I15" s="280" t="str">
        <f t="shared" si="4"/>
        <v/>
      </c>
      <c r="J15" s="73" t="str">
        <f t="shared" si="0"/>
        <v/>
      </c>
      <c r="K15" s="73" t="str">
        <f t="shared" si="1"/>
        <v/>
      </c>
      <c r="L15" s="5"/>
    </row>
    <row r="16" spans="1:12" ht="15" thickBot="1">
      <c r="A16" s="245">
        <f t="shared" si="5"/>
        <v>7</v>
      </c>
      <c r="B16" s="257">
        <f t="shared" si="2"/>
        <v>42</v>
      </c>
      <c r="C16" s="258" t="s">
        <v>20</v>
      </c>
      <c r="D16" s="259">
        <f t="shared" si="3"/>
        <v>41926</v>
      </c>
      <c r="E16" s="279" t="s">
        <v>86</v>
      </c>
      <c r="F16" s="261"/>
      <c r="G16" s="262"/>
      <c r="H16" s="263"/>
      <c r="I16" s="280" t="str">
        <f t="shared" si="4"/>
        <v/>
      </c>
      <c r="J16" s="74" t="str">
        <f t="shared" si="0"/>
        <v/>
      </c>
      <c r="K16" s="74" t="str">
        <f t="shared" si="1"/>
        <v/>
      </c>
      <c r="L16" s="5"/>
    </row>
    <row r="17" spans="1:12" ht="14.25" customHeight="1">
      <c r="A17" s="245">
        <f t="shared" si="5"/>
        <v>8</v>
      </c>
      <c r="B17" s="257">
        <f t="shared" si="2"/>
        <v>43</v>
      </c>
      <c r="C17" s="258" t="s">
        <v>21</v>
      </c>
      <c r="D17" s="259">
        <f t="shared" si="3"/>
        <v>41933</v>
      </c>
      <c r="E17" s="279" t="s">
        <v>86</v>
      </c>
      <c r="F17" s="261"/>
      <c r="G17" s="262"/>
      <c r="H17" s="263"/>
      <c r="I17" s="280" t="str">
        <f t="shared" si="4"/>
        <v/>
      </c>
      <c r="J17" s="106"/>
      <c r="K17" s="106"/>
      <c r="L17" s="5"/>
    </row>
    <row r="18" spans="1:12" ht="15" thickBot="1">
      <c r="A18" s="245">
        <f t="shared" si="5"/>
        <v>9</v>
      </c>
      <c r="B18" s="257">
        <f t="shared" si="2"/>
        <v>44</v>
      </c>
      <c r="C18" s="258" t="s">
        <v>20</v>
      </c>
      <c r="D18" s="259">
        <f t="shared" si="3"/>
        <v>41940</v>
      </c>
      <c r="E18" s="279" t="s">
        <v>86</v>
      </c>
      <c r="F18" s="261"/>
      <c r="G18" s="262"/>
      <c r="H18" s="263"/>
      <c r="I18" s="280" t="str">
        <f t="shared" si="4"/>
        <v/>
      </c>
      <c r="J18" s="108"/>
      <c r="K18" s="108"/>
      <c r="L18" s="5"/>
    </row>
    <row r="19" spans="1:12">
      <c r="A19" s="245">
        <f t="shared" si="5"/>
        <v>10</v>
      </c>
      <c r="B19" s="257">
        <f t="shared" si="2"/>
        <v>45</v>
      </c>
      <c r="C19" s="258" t="s">
        <v>21</v>
      </c>
      <c r="D19" s="259">
        <f t="shared" si="3"/>
        <v>41947</v>
      </c>
      <c r="E19" s="279" t="s">
        <v>86</v>
      </c>
      <c r="F19" s="261"/>
      <c r="G19" s="262"/>
      <c r="H19" s="263"/>
      <c r="I19" s="280" t="str">
        <f t="shared" si="4"/>
        <v/>
      </c>
      <c r="J19" s="72" t="str">
        <f t="shared" ref="J19:J25" si="6">IF(OR(LEFT($O19,3)="sta",LEFT($S19,3)="sta",LEFT($W19,3)="sta",LEFT($AA19,3)="sta",LEFT($AE19,3)="sta",LEFT($AI19,3)="sta",LEFT($AM19,3)="sta",LEFT($AQ19,3)="sta"),"oui","")</f>
        <v/>
      </c>
      <c r="K19" s="72" t="str">
        <f t="shared" ref="K19:K25" si="7">IF(OR(LEFT($O19,3)="Lib",LEFT($S19,3)="Lib",LEFT($W19,3)="Lib",LEFT($AA19,3)="Lib",LEFT($AE19,3)="Lib",LEFT($AI19,3)="Lib",LEFT($AM19,3)="Lib",LEFT($AQ19,3)="Lib"),"oui","")</f>
        <v/>
      </c>
      <c r="L19" s="5"/>
    </row>
    <row r="20" spans="1:12">
      <c r="A20" s="245">
        <f t="shared" si="5"/>
        <v>11</v>
      </c>
      <c r="B20" s="257">
        <f t="shared" si="2"/>
        <v>46</v>
      </c>
      <c r="C20" s="258" t="s">
        <v>20</v>
      </c>
      <c r="D20" s="259">
        <f t="shared" si="3"/>
        <v>41954</v>
      </c>
      <c r="E20" s="279" t="s">
        <v>86</v>
      </c>
      <c r="F20" s="261"/>
      <c r="G20" s="262"/>
      <c r="H20" s="263"/>
      <c r="I20" s="280" t="str">
        <f t="shared" si="4"/>
        <v/>
      </c>
      <c r="J20" s="73" t="str">
        <f t="shared" si="6"/>
        <v/>
      </c>
      <c r="K20" s="73" t="str">
        <f t="shared" si="7"/>
        <v/>
      </c>
      <c r="L20" s="5"/>
    </row>
    <row r="21" spans="1:12">
      <c r="A21" s="245">
        <f t="shared" si="5"/>
        <v>12</v>
      </c>
      <c r="B21" s="257">
        <f t="shared" si="2"/>
        <v>47</v>
      </c>
      <c r="C21" s="258" t="s">
        <v>21</v>
      </c>
      <c r="D21" s="259">
        <f t="shared" si="3"/>
        <v>41961</v>
      </c>
      <c r="E21" s="279" t="s">
        <v>86</v>
      </c>
      <c r="F21" s="261"/>
      <c r="G21" s="262"/>
      <c r="H21" s="263"/>
      <c r="I21" s="280" t="str">
        <f t="shared" si="4"/>
        <v/>
      </c>
      <c r="J21" s="73" t="str">
        <f t="shared" si="6"/>
        <v/>
      </c>
      <c r="K21" s="73" t="str">
        <f t="shared" si="7"/>
        <v/>
      </c>
      <c r="L21" s="5"/>
    </row>
    <row r="22" spans="1:12">
      <c r="A22" s="245">
        <f t="shared" si="5"/>
        <v>13</v>
      </c>
      <c r="B22" s="257">
        <f t="shared" si="2"/>
        <v>48</v>
      </c>
      <c r="C22" s="258" t="s">
        <v>20</v>
      </c>
      <c r="D22" s="259">
        <f t="shared" si="3"/>
        <v>41968</v>
      </c>
      <c r="E22" s="279" t="s">
        <v>86</v>
      </c>
      <c r="F22" s="261"/>
      <c r="G22" s="262"/>
      <c r="H22" s="263"/>
      <c r="I22" s="280" t="str">
        <f t="shared" si="4"/>
        <v/>
      </c>
      <c r="J22" s="73" t="str">
        <f t="shared" si="6"/>
        <v/>
      </c>
      <c r="K22" s="73" t="str">
        <f t="shared" si="7"/>
        <v/>
      </c>
      <c r="L22" s="5"/>
    </row>
    <row r="23" spans="1:12">
      <c r="A23" s="245">
        <f t="shared" si="5"/>
        <v>14</v>
      </c>
      <c r="B23" s="257">
        <f t="shared" si="2"/>
        <v>49</v>
      </c>
      <c r="C23" s="258" t="s">
        <v>21</v>
      </c>
      <c r="D23" s="259">
        <f t="shared" si="3"/>
        <v>41975</v>
      </c>
      <c r="E23" s="279" t="s">
        <v>86</v>
      </c>
      <c r="F23" s="261"/>
      <c r="G23" s="262"/>
      <c r="H23" s="263"/>
      <c r="I23" s="280" t="str">
        <f t="shared" si="4"/>
        <v/>
      </c>
      <c r="J23" s="73" t="str">
        <f t="shared" si="6"/>
        <v/>
      </c>
      <c r="K23" s="73" t="str">
        <f t="shared" si="7"/>
        <v/>
      </c>
      <c r="L23" s="5"/>
    </row>
    <row r="24" spans="1:12">
      <c r="A24" s="245">
        <f t="shared" si="5"/>
        <v>15</v>
      </c>
      <c r="B24" s="257">
        <f t="shared" si="2"/>
        <v>50</v>
      </c>
      <c r="C24" s="258" t="s">
        <v>20</v>
      </c>
      <c r="D24" s="259">
        <f t="shared" si="3"/>
        <v>41982</v>
      </c>
      <c r="E24" s="279" t="s">
        <v>86</v>
      </c>
      <c r="F24" s="261"/>
      <c r="G24" s="262"/>
      <c r="H24" s="263"/>
      <c r="I24" s="280" t="str">
        <f t="shared" si="4"/>
        <v/>
      </c>
      <c r="J24" s="73" t="str">
        <f t="shared" si="6"/>
        <v/>
      </c>
      <c r="K24" s="73" t="str">
        <f t="shared" si="7"/>
        <v/>
      </c>
      <c r="L24" s="5"/>
    </row>
    <row r="25" spans="1:12" ht="15" thickBot="1">
      <c r="A25" s="245">
        <f t="shared" si="5"/>
        <v>16</v>
      </c>
      <c r="B25" s="257">
        <f t="shared" si="2"/>
        <v>51</v>
      </c>
      <c r="C25" s="258" t="s">
        <v>21</v>
      </c>
      <c r="D25" s="259">
        <f t="shared" si="3"/>
        <v>41989</v>
      </c>
      <c r="E25" s="279" t="s">
        <v>86</v>
      </c>
      <c r="F25" s="261"/>
      <c r="G25" s="262"/>
      <c r="H25" s="263"/>
      <c r="I25" s="280" t="str">
        <f t="shared" si="4"/>
        <v/>
      </c>
      <c r="J25" s="74" t="str">
        <f t="shared" si="6"/>
        <v/>
      </c>
      <c r="K25" s="74" t="str">
        <f t="shared" si="7"/>
        <v/>
      </c>
      <c r="L25" s="5"/>
    </row>
    <row r="26" spans="1:12" ht="14.25" customHeight="1">
      <c r="A26" s="245">
        <f t="shared" si="5"/>
        <v>17</v>
      </c>
      <c r="B26" s="257">
        <f t="shared" si="2"/>
        <v>52</v>
      </c>
      <c r="C26" s="258" t="s">
        <v>20</v>
      </c>
      <c r="D26" s="259">
        <f t="shared" si="3"/>
        <v>41996</v>
      </c>
      <c r="E26" s="279" t="s">
        <v>86</v>
      </c>
      <c r="F26" s="261"/>
      <c r="G26" s="262"/>
      <c r="H26" s="263"/>
      <c r="I26" s="280" t="str">
        <f t="shared" si="4"/>
        <v/>
      </c>
      <c r="J26" s="106"/>
      <c r="K26" s="106"/>
      <c r="L26" s="5"/>
    </row>
    <row r="27" spans="1:12" ht="15" thickBot="1">
      <c r="A27" s="245">
        <f t="shared" si="5"/>
        <v>18</v>
      </c>
      <c r="B27" s="257">
        <v>1</v>
      </c>
      <c r="C27" s="258" t="s">
        <v>21</v>
      </c>
      <c r="D27" s="259">
        <f t="shared" si="3"/>
        <v>42003</v>
      </c>
      <c r="E27" s="279" t="s">
        <v>86</v>
      </c>
      <c r="F27" s="261"/>
      <c r="G27" s="262"/>
      <c r="H27" s="263"/>
      <c r="I27" s="280" t="str">
        <f t="shared" si="4"/>
        <v/>
      </c>
      <c r="J27" s="108"/>
      <c r="K27" s="108"/>
      <c r="L27" s="5"/>
    </row>
    <row r="28" spans="1:12">
      <c r="A28" s="245">
        <f t="shared" si="5"/>
        <v>19</v>
      </c>
      <c r="B28" s="257">
        <f t="shared" si="5"/>
        <v>2</v>
      </c>
      <c r="C28" s="258" t="s">
        <v>20</v>
      </c>
      <c r="D28" s="259">
        <f t="shared" si="3"/>
        <v>42010</v>
      </c>
      <c r="E28" s="279" t="s">
        <v>86</v>
      </c>
      <c r="F28" s="261"/>
      <c r="G28" s="262"/>
      <c r="H28" s="263"/>
      <c r="I28" s="280" t="str">
        <f t="shared" si="4"/>
        <v/>
      </c>
      <c r="J28" s="72" t="str">
        <f t="shared" ref="J28:J34" si="8">IF(OR(LEFT($O28,3)="sta",LEFT($S28,3)="sta",LEFT($W28,3)="sta",LEFT($AA28,3)="sta",LEFT($AE28,3)="sta",LEFT($AI28,3)="sta",LEFT($AM28,3)="sta",LEFT($AQ28,3)="sta"),"oui","")</f>
        <v/>
      </c>
      <c r="K28" s="72" t="str">
        <f t="shared" ref="K28:K34" si="9">IF(OR(LEFT($O28,3)="Lib",LEFT($S28,3)="Lib",LEFT($W28,3)="Lib",LEFT($AA28,3)="Lib",LEFT($AE28,3)="Lib",LEFT($AI28,3)="Lib",LEFT($AM28,3)="Lib",LEFT($AQ28,3)="Lib"),"oui","")</f>
        <v/>
      </c>
      <c r="L28" s="5"/>
    </row>
    <row r="29" spans="1:12">
      <c r="A29" s="245">
        <f t="shared" si="5"/>
        <v>20</v>
      </c>
      <c r="B29" s="257">
        <f t="shared" si="5"/>
        <v>3</v>
      </c>
      <c r="C29" s="258" t="s">
        <v>21</v>
      </c>
      <c r="D29" s="259">
        <f t="shared" si="3"/>
        <v>42017</v>
      </c>
      <c r="E29" s="279" t="s">
        <v>86</v>
      </c>
      <c r="F29" s="261"/>
      <c r="G29" s="262"/>
      <c r="H29" s="263"/>
      <c r="I29" s="280" t="str">
        <f t="shared" si="4"/>
        <v/>
      </c>
      <c r="J29" s="73" t="str">
        <f t="shared" si="8"/>
        <v/>
      </c>
      <c r="K29" s="73" t="str">
        <f t="shared" si="9"/>
        <v/>
      </c>
      <c r="L29" s="5"/>
    </row>
    <row r="30" spans="1:12">
      <c r="A30" s="245">
        <f t="shared" si="5"/>
        <v>21</v>
      </c>
      <c r="B30" s="257">
        <f t="shared" si="5"/>
        <v>4</v>
      </c>
      <c r="C30" s="258" t="s">
        <v>20</v>
      </c>
      <c r="D30" s="259">
        <f t="shared" si="3"/>
        <v>42024</v>
      </c>
      <c r="E30" s="279" t="s">
        <v>86</v>
      </c>
      <c r="F30" s="261"/>
      <c r="G30" s="262"/>
      <c r="H30" s="263"/>
      <c r="I30" s="280" t="str">
        <f t="shared" si="4"/>
        <v/>
      </c>
      <c r="J30" s="73" t="str">
        <f t="shared" si="8"/>
        <v/>
      </c>
      <c r="K30" s="73" t="str">
        <f t="shared" si="9"/>
        <v/>
      </c>
      <c r="L30" s="5"/>
    </row>
    <row r="31" spans="1:12">
      <c r="A31" s="245">
        <f t="shared" si="5"/>
        <v>22</v>
      </c>
      <c r="B31" s="257">
        <f t="shared" si="5"/>
        <v>5</v>
      </c>
      <c r="C31" s="258" t="s">
        <v>21</v>
      </c>
      <c r="D31" s="259">
        <f t="shared" si="3"/>
        <v>42031</v>
      </c>
      <c r="E31" s="279" t="s">
        <v>86</v>
      </c>
      <c r="F31" s="261"/>
      <c r="G31" s="262"/>
      <c r="H31" s="263"/>
      <c r="I31" s="280" t="str">
        <f t="shared" si="4"/>
        <v/>
      </c>
      <c r="J31" s="73" t="str">
        <f t="shared" si="8"/>
        <v/>
      </c>
      <c r="K31" s="73" t="str">
        <f t="shared" si="9"/>
        <v/>
      </c>
      <c r="L31" s="5"/>
    </row>
    <row r="32" spans="1:12">
      <c r="A32" s="245">
        <f t="shared" si="5"/>
        <v>23</v>
      </c>
      <c r="B32" s="257">
        <f t="shared" si="5"/>
        <v>6</v>
      </c>
      <c r="C32" s="258" t="s">
        <v>20</v>
      </c>
      <c r="D32" s="259">
        <f t="shared" si="3"/>
        <v>42038</v>
      </c>
      <c r="E32" s="279" t="s">
        <v>86</v>
      </c>
      <c r="F32" s="261"/>
      <c r="G32" s="262"/>
      <c r="H32" s="263"/>
      <c r="I32" s="280" t="str">
        <f t="shared" si="4"/>
        <v/>
      </c>
      <c r="J32" s="73" t="str">
        <f t="shared" si="8"/>
        <v/>
      </c>
      <c r="K32" s="73" t="str">
        <f t="shared" si="9"/>
        <v/>
      </c>
      <c r="L32" s="5"/>
    </row>
    <row r="33" spans="1:12">
      <c r="A33" s="245">
        <f t="shared" si="5"/>
        <v>24</v>
      </c>
      <c r="B33" s="257">
        <f t="shared" si="5"/>
        <v>7</v>
      </c>
      <c r="C33" s="258" t="s">
        <v>21</v>
      </c>
      <c r="D33" s="259">
        <f t="shared" si="3"/>
        <v>42045</v>
      </c>
      <c r="E33" s="279" t="s">
        <v>86</v>
      </c>
      <c r="F33" s="261"/>
      <c r="G33" s="262"/>
      <c r="H33" s="263"/>
      <c r="I33" s="280" t="str">
        <f t="shared" si="4"/>
        <v/>
      </c>
      <c r="J33" s="73" t="str">
        <f t="shared" si="8"/>
        <v/>
      </c>
      <c r="K33" s="73" t="str">
        <f t="shared" si="9"/>
        <v/>
      </c>
      <c r="L33" s="5"/>
    </row>
    <row r="34" spans="1:12" ht="15" thickBot="1">
      <c r="A34" s="245">
        <f t="shared" si="5"/>
        <v>25</v>
      </c>
      <c r="B34" s="257">
        <f t="shared" si="5"/>
        <v>8</v>
      </c>
      <c r="C34" s="258" t="s">
        <v>20</v>
      </c>
      <c r="D34" s="259">
        <f t="shared" si="3"/>
        <v>42052</v>
      </c>
      <c r="E34" s="279" t="s">
        <v>86</v>
      </c>
      <c r="F34" s="261"/>
      <c r="G34" s="262"/>
      <c r="H34" s="263"/>
      <c r="I34" s="280" t="str">
        <f t="shared" si="4"/>
        <v/>
      </c>
      <c r="J34" s="74" t="str">
        <f t="shared" si="8"/>
        <v/>
      </c>
      <c r="K34" s="74" t="str">
        <f t="shared" si="9"/>
        <v/>
      </c>
      <c r="L34" s="5"/>
    </row>
    <row r="35" spans="1:12" ht="14.25" customHeight="1">
      <c r="A35" s="245">
        <f t="shared" si="5"/>
        <v>26</v>
      </c>
      <c r="B35" s="257">
        <f t="shared" si="5"/>
        <v>9</v>
      </c>
      <c r="C35" s="258" t="s">
        <v>21</v>
      </c>
      <c r="D35" s="259">
        <f t="shared" si="3"/>
        <v>42059</v>
      </c>
      <c r="E35" s="279" t="s">
        <v>86</v>
      </c>
      <c r="F35" s="261"/>
      <c r="G35" s="262"/>
      <c r="H35" s="263"/>
      <c r="I35" s="280" t="str">
        <f t="shared" si="4"/>
        <v/>
      </c>
      <c r="J35" s="106"/>
      <c r="K35" s="106"/>
      <c r="L35" s="5"/>
    </row>
    <row r="36" spans="1:12" ht="15" thickBot="1">
      <c r="A36" s="245">
        <f t="shared" si="5"/>
        <v>27</v>
      </c>
      <c r="B36" s="257">
        <f t="shared" si="5"/>
        <v>10</v>
      </c>
      <c r="C36" s="258" t="s">
        <v>20</v>
      </c>
      <c r="D36" s="259">
        <f t="shared" si="3"/>
        <v>42066</v>
      </c>
      <c r="E36" s="279" t="s">
        <v>86</v>
      </c>
      <c r="F36" s="261"/>
      <c r="G36" s="262"/>
      <c r="H36" s="263"/>
      <c r="I36" s="280" t="str">
        <f t="shared" si="4"/>
        <v/>
      </c>
      <c r="J36" s="108"/>
      <c r="K36" s="108"/>
      <c r="L36" s="5"/>
    </row>
    <row r="37" spans="1:12">
      <c r="A37" s="245">
        <f t="shared" si="5"/>
        <v>28</v>
      </c>
      <c r="B37" s="257">
        <f t="shared" si="5"/>
        <v>11</v>
      </c>
      <c r="C37" s="258" t="s">
        <v>21</v>
      </c>
      <c r="D37" s="259">
        <f t="shared" si="3"/>
        <v>42073</v>
      </c>
      <c r="E37" s="279" t="s">
        <v>86</v>
      </c>
      <c r="F37" s="261"/>
      <c r="G37" s="262"/>
      <c r="H37" s="263"/>
      <c r="I37" s="280" t="str">
        <f t="shared" si="4"/>
        <v/>
      </c>
      <c r="J37" s="72" t="str">
        <f t="shared" ref="J37:J42" si="10">IF(OR(LEFT($O37,3)="sta",LEFT($S37,3)="sta",LEFT($W37,3)="sta",LEFT($AA37,3)="sta",LEFT($AE37,3)="sta",LEFT($AI37,3)="sta",LEFT($AM37,3)="sta",LEFT($AQ37,3)="sta"),"oui","")</f>
        <v/>
      </c>
      <c r="K37" s="72" t="str">
        <f t="shared" ref="K37:K42" si="11">IF(OR(LEFT($O37,3)="Lib",LEFT($S37,3)="Lib",LEFT($W37,3)="Lib",LEFT($AA37,3)="Lib",LEFT($AE37,3)="Lib",LEFT($AI37,3)="Lib",LEFT($AM37,3)="Lib",LEFT($AQ37,3)="Lib"),"oui","")</f>
        <v/>
      </c>
      <c r="L37" s="5"/>
    </row>
    <row r="38" spans="1:12">
      <c r="A38" s="245">
        <f t="shared" si="5"/>
        <v>29</v>
      </c>
      <c r="B38" s="257">
        <f t="shared" si="5"/>
        <v>12</v>
      </c>
      <c r="C38" s="258" t="s">
        <v>20</v>
      </c>
      <c r="D38" s="259">
        <f t="shared" si="3"/>
        <v>42080</v>
      </c>
      <c r="E38" s="279" t="s">
        <v>86</v>
      </c>
      <c r="F38" s="261"/>
      <c r="G38" s="262"/>
      <c r="H38" s="263"/>
      <c r="I38" s="280" t="str">
        <f t="shared" si="4"/>
        <v/>
      </c>
      <c r="J38" s="73" t="str">
        <f t="shared" si="10"/>
        <v/>
      </c>
      <c r="K38" s="73" t="str">
        <f t="shared" si="11"/>
        <v/>
      </c>
      <c r="L38" s="5"/>
    </row>
    <row r="39" spans="1:12">
      <c r="A39" s="245">
        <f t="shared" si="5"/>
        <v>30</v>
      </c>
      <c r="B39" s="257">
        <f t="shared" si="5"/>
        <v>13</v>
      </c>
      <c r="C39" s="258" t="s">
        <v>21</v>
      </c>
      <c r="D39" s="259">
        <f t="shared" si="3"/>
        <v>42087</v>
      </c>
      <c r="E39" s="279" t="s">
        <v>86</v>
      </c>
      <c r="F39" s="261"/>
      <c r="G39" s="262"/>
      <c r="H39" s="263"/>
      <c r="I39" s="280" t="str">
        <f t="shared" si="4"/>
        <v/>
      </c>
      <c r="J39" s="73" t="str">
        <f t="shared" si="10"/>
        <v/>
      </c>
      <c r="K39" s="73" t="str">
        <f t="shared" si="11"/>
        <v/>
      </c>
      <c r="L39" s="5"/>
    </row>
    <row r="40" spans="1:12">
      <c r="A40" s="245">
        <f t="shared" si="5"/>
        <v>31</v>
      </c>
      <c r="B40" s="257">
        <f t="shared" si="5"/>
        <v>14</v>
      </c>
      <c r="C40" s="258" t="s">
        <v>20</v>
      </c>
      <c r="D40" s="259">
        <f t="shared" si="3"/>
        <v>42094</v>
      </c>
      <c r="E40" s="279" t="s">
        <v>86</v>
      </c>
      <c r="F40" s="261"/>
      <c r="G40" s="262"/>
      <c r="H40" s="263"/>
      <c r="I40" s="280" t="str">
        <f t="shared" si="4"/>
        <v/>
      </c>
      <c r="J40" s="73" t="str">
        <f t="shared" si="10"/>
        <v/>
      </c>
      <c r="K40" s="73" t="str">
        <f t="shared" si="11"/>
        <v/>
      </c>
      <c r="L40" s="5"/>
    </row>
    <row r="41" spans="1:12">
      <c r="A41" s="245">
        <f t="shared" si="5"/>
        <v>32</v>
      </c>
      <c r="B41" s="257">
        <f t="shared" si="5"/>
        <v>15</v>
      </c>
      <c r="C41" s="258" t="s">
        <v>21</v>
      </c>
      <c r="D41" s="259">
        <f t="shared" si="3"/>
        <v>42101</v>
      </c>
      <c r="E41" s="279" t="s">
        <v>86</v>
      </c>
      <c r="F41" s="261"/>
      <c r="G41" s="262"/>
      <c r="H41" s="263"/>
      <c r="I41" s="280" t="str">
        <f t="shared" si="4"/>
        <v/>
      </c>
      <c r="J41" s="73" t="str">
        <f t="shared" si="10"/>
        <v/>
      </c>
      <c r="K41" s="73" t="str">
        <f t="shared" si="11"/>
        <v/>
      </c>
      <c r="L41" s="5"/>
    </row>
    <row r="42" spans="1:12" ht="15" thickBot="1">
      <c r="A42" s="245">
        <f t="shared" si="5"/>
        <v>33</v>
      </c>
      <c r="B42" s="257">
        <f t="shared" si="5"/>
        <v>16</v>
      </c>
      <c r="C42" s="258" t="s">
        <v>20</v>
      </c>
      <c r="D42" s="259">
        <f t="shared" si="3"/>
        <v>42108</v>
      </c>
      <c r="E42" s="279" t="s">
        <v>86</v>
      </c>
      <c r="F42" s="261"/>
      <c r="G42" s="262"/>
      <c r="H42" s="263"/>
      <c r="I42" s="280" t="str">
        <f t="shared" si="4"/>
        <v/>
      </c>
      <c r="J42" s="73" t="str">
        <f t="shared" si="10"/>
        <v/>
      </c>
      <c r="K42" s="73" t="str">
        <f t="shared" si="11"/>
        <v/>
      </c>
      <c r="L42" s="5"/>
    </row>
    <row r="43" spans="1:12" ht="14.25" customHeight="1">
      <c r="A43" s="245">
        <f t="shared" si="5"/>
        <v>34</v>
      </c>
      <c r="B43" s="257">
        <f t="shared" si="5"/>
        <v>17</v>
      </c>
      <c r="C43" s="258" t="s">
        <v>21</v>
      </c>
      <c r="D43" s="259">
        <f t="shared" si="3"/>
        <v>42115</v>
      </c>
      <c r="E43" s="279" t="s">
        <v>86</v>
      </c>
      <c r="F43" s="261"/>
      <c r="G43" s="262"/>
      <c r="H43" s="263"/>
      <c r="I43" s="280" t="str">
        <f t="shared" si="4"/>
        <v/>
      </c>
      <c r="J43" s="106"/>
      <c r="K43" s="106"/>
      <c r="L43" s="5"/>
    </row>
    <row r="44" spans="1:12" ht="15" thickBot="1">
      <c r="A44" s="245">
        <f t="shared" si="5"/>
        <v>35</v>
      </c>
      <c r="B44" s="257">
        <f t="shared" si="5"/>
        <v>18</v>
      </c>
      <c r="C44" s="258" t="s">
        <v>20</v>
      </c>
      <c r="D44" s="259">
        <f t="shared" si="3"/>
        <v>42122</v>
      </c>
      <c r="E44" s="279" t="s">
        <v>86</v>
      </c>
      <c r="F44" s="261"/>
      <c r="G44" s="262"/>
      <c r="H44" s="263"/>
      <c r="I44" s="280" t="str">
        <f t="shared" si="4"/>
        <v/>
      </c>
      <c r="J44" s="108"/>
      <c r="K44" s="108"/>
      <c r="L44" s="5"/>
    </row>
    <row r="45" spans="1:12">
      <c r="A45" s="245">
        <f t="shared" si="5"/>
        <v>36</v>
      </c>
      <c r="B45" s="257">
        <f t="shared" si="5"/>
        <v>19</v>
      </c>
      <c r="C45" s="258" t="s">
        <v>21</v>
      </c>
      <c r="D45" s="259">
        <f t="shared" si="3"/>
        <v>42129</v>
      </c>
      <c r="E45" s="279" t="s">
        <v>86</v>
      </c>
      <c r="F45" s="261"/>
      <c r="G45" s="262"/>
      <c r="H45" s="263"/>
      <c r="I45" s="280" t="str">
        <f t="shared" si="4"/>
        <v/>
      </c>
      <c r="J45" s="72" t="str">
        <f t="shared" ref="J45:J53" si="12">IF(OR(LEFT($O45,3)="sta",LEFT($S45,3)="sta",LEFT($W45,3)="sta",LEFT($AA45,3)="sta",LEFT($AE45,3)="sta",LEFT($AI45,3)="sta",LEFT($AM45,3)="sta",LEFT($AQ45,3)="sta"),"oui","")</f>
        <v/>
      </c>
      <c r="K45" s="72" t="str">
        <f t="shared" ref="K45:K53" si="13">IF(OR(LEFT($O45,3)="Lib",LEFT($S45,3)="Lib",LEFT($W45,3)="Lib",LEFT($AA45,3)="Lib",LEFT($AE45,3)="Lib",LEFT($AI45,3)="Lib",LEFT($AM45,3)="Lib",LEFT($AQ45,3)="Lib"),"oui","")</f>
        <v/>
      </c>
      <c r="L45" s="5"/>
    </row>
    <row r="46" spans="1:12">
      <c r="A46" s="245">
        <f t="shared" si="5"/>
        <v>37</v>
      </c>
      <c r="B46" s="257">
        <f t="shared" si="5"/>
        <v>20</v>
      </c>
      <c r="C46" s="258" t="s">
        <v>20</v>
      </c>
      <c r="D46" s="259">
        <f t="shared" si="3"/>
        <v>42136</v>
      </c>
      <c r="E46" s="279" t="s">
        <v>86</v>
      </c>
      <c r="F46" s="261"/>
      <c r="G46" s="262"/>
      <c r="H46" s="263"/>
      <c r="I46" s="280" t="str">
        <f t="shared" si="4"/>
        <v/>
      </c>
      <c r="J46" s="73" t="str">
        <f t="shared" si="12"/>
        <v/>
      </c>
      <c r="K46" s="73" t="str">
        <f t="shared" si="13"/>
        <v/>
      </c>
      <c r="L46" s="5"/>
    </row>
    <row r="47" spans="1:12">
      <c r="A47" s="245">
        <f t="shared" si="5"/>
        <v>38</v>
      </c>
      <c r="B47" s="257">
        <f t="shared" si="5"/>
        <v>21</v>
      </c>
      <c r="C47" s="258" t="s">
        <v>21</v>
      </c>
      <c r="D47" s="259">
        <f t="shared" si="3"/>
        <v>42143</v>
      </c>
      <c r="E47" s="279" t="s">
        <v>86</v>
      </c>
      <c r="F47" s="261"/>
      <c r="G47" s="262"/>
      <c r="H47" s="263"/>
      <c r="I47" s="280" t="str">
        <f t="shared" si="4"/>
        <v/>
      </c>
      <c r="J47" s="73" t="str">
        <f t="shared" si="12"/>
        <v/>
      </c>
      <c r="K47" s="73" t="str">
        <f t="shared" si="13"/>
        <v/>
      </c>
      <c r="L47" s="5"/>
    </row>
    <row r="48" spans="1:12">
      <c r="A48" s="245">
        <f t="shared" si="5"/>
        <v>39</v>
      </c>
      <c r="B48" s="257">
        <f t="shared" si="5"/>
        <v>22</v>
      </c>
      <c r="C48" s="258" t="s">
        <v>20</v>
      </c>
      <c r="D48" s="259">
        <f t="shared" si="3"/>
        <v>42150</v>
      </c>
      <c r="E48" s="279" t="s">
        <v>86</v>
      </c>
      <c r="F48" s="261"/>
      <c r="G48" s="262"/>
      <c r="H48" s="263"/>
      <c r="I48" s="280" t="str">
        <f t="shared" si="4"/>
        <v/>
      </c>
      <c r="J48" s="73" t="str">
        <f t="shared" si="12"/>
        <v/>
      </c>
      <c r="K48" s="73" t="str">
        <f t="shared" si="13"/>
        <v/>
      </c>
      <c r="L48" s="5"/>
    </row>
    <row r="49" spans="1:12">
      <c r="A49" s="245">
        <f t="shared" si="5"/>
        <v>40</v>
      </c>
      <c r="B49" s="257">
        <f t="shared" si="5"/>
        <v>23</v>
      </c>
      <c r="C49" s="258" t="s">
        <v>21</v>
      </c>
      <c r="D49" s="259">
        <f t="shared" si="3"/>
        <v>42157</v>
      </c>
      <c r="E49" s="279" t="s">
        <v>86</v>
      </c>
      <c r="F49" s="261"/>
      <c r="G49" s="262"/>
      <c r="H49" s="263"/>
      <c r="I49" s="280" t="str">
        <f t="shared" si="4"/>
        <v/>
      </c>
      <c r="J49" s="73" t="str">
        <f t="shared" si="12"/>
        <v/>
      </c>
      <c r="K49" s="73" t="str">
        <f t="shared" si="13"/>
        <v/>
      </c>
      <c r="L49" s="5"/>
    </row>
    <row r="50" spans="1:12">
      <c r="A50" s="245">
        <f t="shared" si="5"/>
        <v>41</v>
      </c>
      <c r="B50" s="257">
        <f t="shared" si="5"/>
        <v>24</v>
      </c>
      <c r="C50" s="258" t="s">
        <v>20</v>
      </c>
      <c r="D50" s="259">
        <f t="shared" si="3"/>
        <v>42164</v>
      </c>
      <c r="E50" s="279" t="s">
        <v>86</v>
      </c>
      <c r="F50" s="261"/>
      <c r="G50" s="262"/>
      <c r="H50" s="263"/>
      <c r="I50" s="280" t="str">
        <f t="shared" si="4"/>
        <v/>
      </c>
      <c r="J50" s="73" t="str">
        <f t="shared" si="12"/>
        <v/>
      </c>
      <c r="K50" s="73" t="str">
        <f t="shared" si="13"/>
        <v/>
      </c>
      <c r="L50" s="5"/>
    </row>
    <row r="51" spans="1:12">
      <c r="A51" s="245">
        <f t="shared" si="5"/>
        <v>42</v>
      </c>
      <c r="B51" s="257">
        <f t="shared" si="5"/>
        <v>25</v>
      </c>
      <c r="C51" s="258" t="s">
        <v>21</v>
      </c>
      <c r="D51" s="259">
        <f t="shared" si="3"/>
        <v>42171</v>
      </c>
      <c r="E51" s="279" t="s">
        <v>86</v>
      </c>
      <c r="F51" s="261"/>
      <c r="G51" s="262"/>
      <c r="H51" s="263"/>
      <c r="I51" s="280" t="str">
        <f t="shared" si="4"/>
        <v/>
      </c>
      <c r="J51" s="73" t="str">
        <f t="shared" si="12"/>
        <v/>
      </c>
      <c r="K51" s="73" t="str">
        <f t="shared" si="13"/>
        <v/>
      </c>
      <c r="L51" s="5"/>
    </row>
    <row r="52" spans="1:12">
      <c r="A52" s="245">
        <f t="shared" ref="A52:B53" si="14">1+A51</f>
        <v>43</v>
      </c>
      <c r="B52" s="257">
        <f t="shared" si="14"/>
        <v>26</v>
      </c>
      <c r="C52" s="258" t="s">
        <v>20</v>
      </c>
      <c r="D52" s="259">
        <f t="shared" si="3"/>
        <v>42178</v>
      </c>
      <c r="E52" s="279" t="s">
        <v>86</v>
      </c>
      <c r="F52" s="261"/>
      <c r="G52" s="262"/>
      <c r="H52" s="263"/>
      <c r="I52" s="280" t="str">
        <f t="shared" si="4"/>
        <v/>
      </c>
      <c r="J52" s="73" t="str">
        <f t="shared" si="12"/>
        <v/>
      </c>
      <c r="K52" s="73" t="str">
        <f t="shared" si="13"/>
        <v/>
      </c>
      <c r="L52" s="5"/>
    </row>
    <row r="53" spans="1:12" ht="15" thickBot="1">
      <c r="A53" s="269">
        <f t="shared" si="14"/>
        <v>44</v>
      </c>
      <c r="B53" s="270">
        <f t="shared" si="14"/>
        <v>27</v>
      </c>
      <c r="C53" s="271" t="s">
        <v>21</v>
      </c>
      <c r="D53" s="272">
        <f t="shared" si="3"/>
        <v>42185</v>
      </c>
      <c r="E53" s="284" t="s">
        <v>86</v>
      </c>
      <c r="F53" s="274"/>
      <c r="G53" s="275"/>
      <c r="H53" s="276"/>
      <c r="I53" s="285" t="str">
        <f t="shared" si="4"/>
        <v/>
      </c>
      <c r="J53" s="74" t="str">
        <f t="shared" si="12"/>
        <v/>
      </c>
      <c r="K53" s="74" t="str">
        <f t="shared" si="13"/>
        <v/>
      </c>
      <c r="L53" s="5"/>
    </row>
    <row r="54" spans="1:12" ht="15.75" thickBot="1">
      <c r="A54" s="65"/>
      <c r="B54" s="25"/>
      <c r="C54" s="25"/>
      <c r="D54" s="26"/>
      <c r="E54" s="26"/>
      <c r="F54" s="26"/>
      <c r="G54" s="26"/>
      <c r="H54" s="26"/>
      <c r="I54" s="67"/>
      <c r="J54" s="67"/>
      <c r="K54" s="67"/>
      <c r="L54" s="5"/>
    </row>
    <row r="55" spans="1:12" ht="15.75" thickBot="1">
      <c r="B55" s="494" t="s">
        <v>225</v>
      </c>
      <c r="C55" s="495"/>
      <c r="D55" s="495"/>
      <c r="E55" s="496"/>
      <c r="F55" s="2"/>
      <c r="G55" s="2"/>
      <c r="H55" s="2"/>
      <c r="I55" s="2"/>
      <c r="J55" s="2"/>
      <c r="K55" s="2"/>
    </row>
    <row r="56" spans="1:12" s="3" customFormat="1" ht="15.75" customHeight="1" thickBot="1">
      <c r="F56" s="440" t="s">
        <v>81</v>
      </c>
      <c r="G56" s="441"/>
      <c r="H56" s="442"/>
      <c r="I56" s="131" t="s">
        <v>132</v>
      </c>
      <c r="L56" s="2"/>
    </row>
    <row r="57" spans="1:12" s="3" customFormat="1" ht="15.7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L57" s="2"/>
    </row>
    <row r="58" spans="1:12" s="3" customFormat="1" ht="15.75" customHeight="1">
      <c r="B58" s="346"/>
      <c r="C58" s="349"/>
      <c r="D58" s="346"/>
      <c r="E58" s="453"/>
      <c r="F58" s="444"/>
      <c r="G58" s="447"/>
      <c r="H58" s="450"/>
      <c r="I58" s="132" t="s">
        <v>134</v>
      </c>
    </row>
    <row r="59" spans="1:12" s="3" customFormat="1" ht="12.75">
      <c r="B59" s="346"/>
      <c r="C59" s="349"/>
      <c r="D59" s="346"/>
      <c r="E59" s="453"/>
      <c r="F59" s="444"/>
      <c r="G59" s="447"/>
      <c r="H59" s="450"/>
      <c r="I59" s="132" t="s">
        <v>42</v>
      </c>
      <c r="L59" s="2"/>
    </row>
    <row r="60" spans="1:12" s="3" customFormat="1" ht="12.75">
      <c r="B60" s="346"/>
      <c r="C60" s="349"/>
      <c r="D60" s="346"/>
      <c r="E60" s="453"/>
      <c r="F60" s="444"/>
      <c r="G60" s="447"/>
      <c r="H60" s="450"/>
      <c r="I60" s="54" t="s">
        <v>111</v>
      </c>
      <c r="L60" s="2"/>
    </row>
    <row r="61" spans="1:12" s="3" customFormat="1" ht="12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L61" s="2"/>
    </row>
    <row r="62" spans="1:12" s="3" customFormat="1" ht="13.5" thickBot="1">
      <c r="B62" s="346"/>
      <c r="C62" s="349"/>
      <c r="D62" s="346"/>
      <c r="E62" s="453"/>
      <c r="F62" s="444"/>
      <c r="G62" s="447"/>
      <c r="H62" s="450"/>
      <c r="I62" s="78" t="s">
        <v>31</v>
      </c>
      <c r="L62" s="2"/>
    </row>
    <row r="63" spans="1:12" s="3" customFormat="1" ht="13.5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30" t="s">
        <v>78</v>
      </c>
      <c r="L63" s="2"/>
    </row>
    <row r="64" spans="1:12">
      <c r="A64" s="246">
        <v>1</v>
      </c>
      <c r="B64" s="247">
        <v>36</v>
      </c>
      <c r="C64" s="248" t="s">
        <v>20</v>
      </c>
      <c r="D64" s="249">
        <v>41884</v>
      </c>
      <c r="E64" s="278" t="s">
        <v>85</v>
      </c>
      <c r="F64" s="251"/>
      <c r="G64" s="252"/>
      <c r="H64" s="253"/>
      <c r="I64" s="255" t="str">
        <f>IF(AND(J64="oui",K64="oui"),"Sta+Lib",IF(J64="oui","Stade",IF(K64="oui","Lib","")))</f>
        <v/>
      </c>
      <c r="J64" s="32" t="str">
        <f t="shared" ref="J64:J70" si="15">IF(OR(LEFT($O64,3)="sta",LEFT($S64,3)="sta",LEFT($W64,3)="sta",LEFT($AA64,3)="sta",LEFT($AE64,3)="sta",LEFT($AI64,3)="sta",LEFT($AM64,3)="sta",LEFT($AQ64,3)="sta"),"oui","")</f>
        <v/>
      </c>
      <c r="K64" s="72" t="str">
        <f t="shared" ref="K64:K70" si="16">IF(OR(LEFT($O64,3)="Lib",LEFT($S64,3)="Lib",LEFT($W64,3)="Lib",LEFT($AA64,3)="Lib",LEFT($AE64,3)="Lib",LEFT($AI64,3)="Lib",LEFT($AM64,3)="Lib",LEFT($AQ64,3)="Lib"),"oui","")</f>
        <v/>
      </c>
    </row>
    <row r="65" spans="1:11">
      <c r="A65" s="245">
        <f>1+A64</f>
        <v>2</v>
      </c>
      <c r="B65" s="257">
        <f t="shared" ref="B65:B80" si="17">1+B64</f>
        <v>37</v>
      </c>
      <c r="C65" s="258" t="s">
        <v>21</v>
      </c>
      <c r="D65" s="259">
        <f t="shared" ref="D65:D107" si="18">7+D64</f>
        <v>41891</v>
      </c>
      <c r="E65" s="279" t="s">
        <v>85</v>
      </c>
      <c r="F65" s="261"/>
      <c r="G65" s="262"/>
      <c r="H65" s="263"/>
      <c r="I65" s="280" t="str">
        <f t="shared" ref="I65:I107" si="19">IF(AND(J65="oui",K65="oui"),"Sta+Lib",IF(J65="oui","Stade",IF(K65="oui","Lib","")))</f>
        <v/>
      </c>
      <c r="J65" s="41" t="str">
        <f t="shared" si="15"/>
        <v/>
      </c>
      <c r="K65" s="73" t="str">
        <f t="shared" si="16"/>
        <v/>
      </c>
    </row>
    <row r="66" spans="1:11">
      <c r="A66" s="245">
        <f t="shared" ref="A66:B105" si="20">1+A65</f>
        <v>3</v>
      </c>
      <c r="B66" s="257">
        <f t="shared" si="17"/>
        <v>38</v>
      </c>
      <c r="C66" s="258" t="s">
        <v>20</v>
      </c>
      <c r="D66" s="259">
        <f t="shared" si="18"/>
        <v>41898</v>
      </c>
      <c r="E66" s="279" t="s">
        <v>85</v>
      </c>
      <c r="F66" s="261"/>
      <c r="G66" s="262"/>
      <c r="H66" s="263"/>
      <c r="I66" s="280" t="str">
        <f t="shared" si="19"/>
        <v/>
      </c>
      <c r="J66" s="41" t="str">
        <f t="shared" si="15"/>
        <v/>
      </c>
      <c r="K66" s="73" t="str">
        <f t="shared" si="16"/>
        <v/>
      </c>
    </row>
    <row r="67" spans="1:11">
      <c r="A67" s="245">
        <f t="shared" si="20"/>
        <v>4</v>
      </c>
      <c r="B67" s="257">
        <f t="shared" si="17"/>
        <v>39</v>
      </c>
      <c r="C67" s="258" t="s">
        <v>21</v>
      </c>
      <c r="D67" s="259">
        <f t="shared" si="18"/>
        <v>41905</v>
      </c>
      <c r="E67" s="279" t="s">
        <v>85</v>
      </c>
      <c r="F67" s="261"/>
      <c r="G67" s="262"/>
      <c r="H67" s="263"/>
      <c r="I67" s="280" t="str">
        <f t="shared" si="19"/>
        <v/>
      </c>
      <c r="J67" s="41" t="str">
        <f t="shared" si="15"/>
        <v/>
      </c>
      <c r="K67" s="73" t="str">
        <f t="shared" si="16"/>
        <v/>
      </c>
    </row>
    <row r="68" spans="1:11">
      <c r="A68" s="245">
        <f t="shared" si="20"/>
        <v>5</v>
      </c>
      <c r="B68" s="257">
        <f t="shared" si="17"/>
        <v>40</v>
      </c>
      <c r="C68" s="258" t="s">
        <v>20</v>
      </c>
      <c r="D68" s="259">
        <f t="shared" si="18"/>
        <v>41912</v>
      </c>
      <c r="E68" s="279" t="s">
        <v>85</v>
      </c>
      <c r="F68" s="261"/>
      <c r="G68" s="262"/>
      <c r="H68" s="263"/>
      <c r="I68" s="280" t="str">
        <f t="shared" si="19"/>
        <v/>
      </c>
      <c r="J68" s="41" t="str">
        <f t="shared" si="15"/>
        <v/>
      </c>
      <c r="K68" s="73" t="str">
        <f t="shared" si="16"/>
        <v/>
      </c>
    </row>
    <row r="69" spans="1:11">
      <c r="A69" s="245">
        <f t="shared" si="20"/>
        <v>6</v>
      </c>
      <c r="B69" s="257">
        <f t="shared" si="17"/>
        <v>41</v>
      </c>
      <c r="C69" s="258" t="s">
        <v>21</v>
      </c>
      <c r="D69" s="259">
        <f t="shared" si="18"/>
        <v>41919</v>
      </c>
      <c r="E69" s="279" t="s">
        <v>85</v>
      </c>
      <c r="F69" s="261"/>
      <c r="G69" s="262"/>
      <c r="H69" s="263"/>
      <c r="I69" s="280" t="str">
        <f t="shared" si="19"/>
        <v/>
      </c>
      <c r="J69" s="41" t="str">
        <f t="shared" si="15"/>
        <v/>
      </c>
      <c r="K69" s="73" t="str">
        <f t="shared" si="16"/>
        <v/>
      </c>
    </row>
    <row r="70" spans="1:11" ht="15" thickBot="1">
      <c r="A70" s="245">
        <f t="shared" si="20"/>
        <v>7</v>
      </c>
      <c r="B70" s="257">
        <f t="shared" si="17"/>
        <v>42</v>
      </c>
      <c r="C70" s="258" t="s">
        <v>20</v>
      </c>
      <c r="D70" s="259">
        <f t="shared" si="18"/>
        <v>41926</v>
      </c>
      <c r="E70" s="279" t="s">
        <v>85</v>
      </c>
      <c r="F70" s="261"/>
      <c r="G70" s="262"/>
      <c r="H70" s="263"/>
      <c r="I70" s="280" t="str">
        <f t="shared" si="19"/>
        <v/>
      </c>
      <c r="J70" s="42" t="str">
        <f t="shared" si="15"/>
        <v/>
      </c>
      <c r="K70" s="74" t="str">
        <f t="shared" si="16"/>
        <v/>
      </c>
    </row>
    <row r="71" spans="1:11" ht="14.25" customHeight="1">
      <c r="A71" s="245">
        <f t="shared" si="20"/>
        <v>8</v>
      </c>
      <c r="B71" s="257">
        <f t="shared" si="17"/>
        <v>43</v>
      </c>
      <c r="C71" s="258" t="s">
        <v>21</v>
      </c>
      <c r="D71" s="259">
        <f t="shared" si="18"/>
        <v>41933</v>
      </c>
      <c r="E71" s="279" t="s">
        <v>85</v>
      </c>
      <c r="F71" s="261"/>
      <c r="G71" s="262"/>
      <c r="H71" s="263"/>
      <c r="I71" s="280" t="str">
        <f t="shared" si="19"/>
        <v/>
      </c>
      <c r="J71" s="106"/>
      <c r="K71" s="106"/>
    </row>
    <row r="72" spans="1:11" ht="15" thickBot="1">
      <c r="A72" s="245">
        <f t="shared" si="20"/>
        <v>9</v>
      </c>
      <c r="B72" s="257">
        <f t="shared" si="17"/>
        <v>44</v>
      </c>
      <c r="C72" s="258" t="s">
        <v>20</v>
      </c>
      <c r="D72" s="259">
        <f t="shared" si="18"/>
        <v>41940</v>
      </c>
      <c r="E72" s="279" t="s">
        <v>85</v>
      </c>
      <c r="F72" s="261"/>
      <c r="G72" s="262"/>
      <c r="H72" s="263"/>
      <c r="I72" s="280" t="str">
        <f t="shared" si="19"/>
        <v/>
      </c>
      <c r="J72" s="108"/>
      <c r="K72" s="108"/>
    </row>
    <row r="73" spans="1:11">
      <c r="A73" s="245">
        <f t="shared" si="20"/>
        <v>10</v>
      </c>
      <c r="B73" s="257">
        <f t="shared" si="17"/>
        <v>45</v>
      </c>
      <c r="C73" s="258" t="s">
        <v>21</v>
      </c>
      <c r="D73" s="259">
        <f t="shared" si="18"/>
        <v>41947</v>
      </c>
      <c r="E73" s="279" t="s">
        <v>85</v>
      </c>
      <c r="F73" s="261"/>
      <c r="G73" s="262"/>
      <c r="H73" s="263"/>
      <c r="I73" s="280" t="str">
        <f t="shared" si="19"/>
        <v/>
      </c>
      <c r="J73" s="32" t="str">
        <f t="shared" ref="J73:J79" si="21">IF(OR(LEFT($O73,3)="sta",LEFT($S73,3)="sta",LEFT($W73,3)="sta",LEFT($AA73,3)="sta",LEFT($AE73,3)="sta",LEFT($AI73,3)="sta",LEFT($AM73,3)="sta",LEFT($AQ73,3)="sta"),"oui","")</f>
        <v/>
      </c>
      <c r="K73" s="72" t="str">
        <f t="shared" ref="K73:K79" si="22">IF(OR(LEFT($O73,3)="Lib",LEFT($S73,3)="Lib",LEFT($W73,3)="Lib",LEFT($AA73,3)="Lib",LEFT($AE73,3)="Lib",LEFT($AI73,3)="Lib",LEFT($AM73,3)="Lib",LEFT($AQ73,3)="Lib"),"oui","")</f>
        <v/>
      </c>
    </row>
    <row r="74" spans="1:11">
      <c r="A74" s="245">
        <f t="shared" si="20"/>
        <v>11</v>
      </c>
      <c r="B74" s="257">
        <f t="shared" si="17"/>
        <v>46</v>
      </c>
      <c r="C74" s="258" t="s">
        <v>20</v>
      </c>
      <c r="D74" s="259">
        <f t="shared" si="18"/>
        <v>41954</v>
      </c>
      <c r="E74" s="279" t="s">
        <v>85</v>
      </c>
      <c r="F74" s="261"/>
      <c r="G74" s="262"/>
      <c r="H74" s="263"/>
      <c r="I74" s="280" t="str">
        <f t="shared" si="19"/>
        <v/>
      </c>
      <c r="J74" s="41" t="str">
        <f t="shared" si="21"/>
        <v/>
      </c>
      <c r="K74" s="73" t="str">
        <f t="shared" si="22"/>
        <v/>
      </c>
    </row>
    <row r="75" spans="1:11">
      <c r="A75" s="245">
        <f t="shared" si="20"/>
        <v>12</v>
      </c>
      <c r="B75" s="257">
        <f t="shared" si="17"/>
        <v>47</v>
      </c>
      <c r="C75" s="258" t="s">
        <v>21</v>
      </c>
      <c r="D75" s="259">
        <f t="shared" si="18"/>
        <v>41961</v>
      </c>
      <c r="E75" s="279" t="s">
        <v>85</v>
      </c>
      <c r="F75" s="261"/>
      <c r="G75" s="262"/>
      <c r="H75" s="263"/>
      <c r="I75" s="280" t="str">
        <f t="shared" si="19"/>
        <v/>
      </c>
      <c r="J75" s="41" t="str">
        <f t="shared" si="21"/>
        <v/>
      </c>
      <c r="K75" s="73" t="str">
        <f t="shared" si="22"/>
        <v/>
      </c>
    </row>
    <row r="76" spans="1:11">
      <c r="A76" s="245">
        <f t="shared" si="20"/>
        <v>13</v>
      </c>
      <c r="B76" s="257">
        <f t="shared" si="17"/>
        <v>48</v>
      </c>
      <c r="C76" s="258" t="s">
        <v>20</v>
      </c>
      <c r="D76" s="259">
        <f t="shared" si="18"/>
        <v>41968</v>
      </c>
      <c r="E76" s="279" t="s">
        <v>85</v>
      </c>
      <c r="F76" s="261"/>
      <c r="G76" s="262"/>
      <c r="H76" s="263"/>
      <c r="I76" s="280" t="str">
        <f t="shared" si="19"/>
        <v/>
      </c>
      <c r="J76" s="41" t="str">
        <f t="shared" si="21"/>
        <v/>
      </c>
      <c r="K76" s="73" t="str">
        <f t="shared" si="22"/>
        <v/>
      </c>
    </row>
    <row r="77" spans="1:11">
      <c r="A77" s="245">
        <f t="shared" si="20"/>
        <v>14</v>
      </c>
      <c r="B77" s="257">
        <f t="shared" si="17"/>
        <v>49</v>
      </c>
      <c r="C77" s="258" t="s">
        <v>21</v>
      </c>
      <c r="D77" s="259">
        <f t="shared" si="18"/>
        <v>41975</v>
      </c>
      <c r="E77" s="279" t="s">
        <v>85</v>
      </c>
      <c r="F77" s="261"/>
      <c r="G77" s="262"/>
      <c r="H77" s="263"/>
      <c r="I77" s="280" t="str">
        <f t="shared" si="19"/>
        <v/>
      </c>
      <c r="J77" s="41" t="str">
        <f t="shared" si="21"/>
        <v/>
      </c>
      <c r="K77" s="73" t="str">
        <f t="shared" si="22"/>
        <v/>
      </c>
    </row>
    <row r="78" spans="1:11">
      <c r="A78" s="245">
        <f t="shared" si="20"/>
        <v>15</v>
      </c>
      <c r="B78" s="257">
        <f t="shared" si="17"/>
        <v>50</v>
      </c>
      <c r="C78" s="258" t="s">
        <v>20</v>
      </c>
      <c r="D78" s="259">
        <f t="shared" si="18"/>
        <v>41982</v>
      </c>
      <c r="E78" s="279" t="s">
        <v>85</v>
      </c>
      <c r="F78" s="261"/>
      <c r="G78" s="262"/>
      <c r="H78" s="263"/>
      <c r="I78" s="280" t="str">
        <f t="shared" si="19"/>
        <v/>
      </c>
      <c r="J78" s="41" t="str">
        <f t="shared" si="21"/>
        <v/>
      </c>
      <c r="K78" s="73" t="str">
        <f t="shared" si="22"/>
        <v/>
      </c>
    </row>
    <row r="79" spans="1:11" ht="15" thickBot="1">
      <c r="A79" s="245">
        <f t="shared" si="20"/>
        <v>16</v>
      </c>
      <c r="B79" s="257">
        <f t="shared" si="17"/>
        <v>51</v>
      </c>
      <c r="C79" s="258" t="s">
        <v>21</v>
      </c>
      <c r="D79" s="259">
        <f t="shared" si="18"/>
        <v>41989</v>
      </c>
      <c r="E79" s="279" t="s">
        <v>85</v>
      </c>
      <c r="F79" s="261"/>
      <c r="G79" s="262"/>
      <c r="H79" s="263"/>
      <c r="I79" s="280" t="str">
        <f t="shared" si="19"/>
        <v/>
      </c>
      <c r="J79" s="42" t="str">
        <f t="shared" si="21"/>
        <v/>
      </c>
      <c r="K79" s="74" t="str">
        <f t="shared" si="22"/>
        <v/>
      </c>
    </row>
    <row r="80" spans="1:11" ht="14.25" customHeight="1">
      <c r="A80" s="245">
        <f t="shared" si="20"/>
        <v>17</v>
      </c>
      <c r="B80" s="257">
        <f t="shared" si="17"/>
        <v>52</v>
      </c>
      <c r="C80" s="258" t="s">
        <v>20</v>
      </c>
      <c r="D80" s="259">
        <f t="shared" si="18"/>
        <v>41996</v>
      </c>
      <c r="E80" s="279" t="s">
        <v>85</v>
      </c>
      <c r="F80" s="261"/>
      <c r="G80" s="262"/>
      <c r="H80" s="263"/>
      <c r="I80" s="280" t="str">
        <f t="shared" si="19"/>
        <v/>
      </c>
      <c r="J80" s="106"/>
      <c r="K80" s="106"/>
    </row>
    <row r="81" spans="1:11" ht="15" thickBot="1">
      <c r="A81" s="245">
        <f t="shared" si="20"/>
        <v>18</v>
      </c>
      <c r="B81" s="257">
        <v>1</v>
      </c>
      <c r="C81" s="258" t="s">
        <v>21</v>
      </c>
      <c r="D81" s="259">
        <f t="shared" si="18"/>
        <v>42003</v>
      </c>
      <c r="E81" s="279" t="s">
        <v>85</v>
      </c>
      <c r="F81" s="261"/>
      <c r="G81" s="262"/>
      <c r="H81" s="263"/>
      <c r="I81" s="280" t="str">
        <f t="shared" si="19"/>
        <v/>
      </c>
      <c r="J81" s="108"/>
      <c r="K81" s="108"/>
    </row>
    <row r="82" spans="1:11">
      <c r="A82" s="245">
        <f t="shared" si="20"/>
        <v>19</v>
      </c>
      <c r="B82" s="257">
        <f t="shared" si="20"/>
        <v>2</v>
      </c>
      <c r="C82" s="258" t="s">
        <v>20</v>
      </c>
      <c r="D82" s="259">
        <f t="shared" si="18"/>
        <v>42010</v>
      </c>
      <c r="E82" s="279" t="s">
        <v>85</v>
      </c>
      <c r="F82" s="261"/>
      <c r="G82" s="262"/>
      <c r="H82" s="263"/>
      <c r="I82" s="280" t="str">
        <f t="shared" si="19"/>
        <v/>
      </c>
      <c r="J82" s="32" t="str">
        <f t="shared" ref="J82:J88" si="23">IF(OR(LEFT($O82,3)="sta",LEFT($S82,3)="sta",LEFT($W82,3)="sta",LEFT($AA82,3)="sta",LEFT($AE82,3)="sta",LEFT($AI82,3)="sta",LEFT($AM82,3)="sta",LEFT($AQ82,3)="sta"),"oui","")</f>
        <v/>
      </c>
      <c r="K82" s="72" t="str">
        <f t="shared" ref="K82:K88" si="24">IF(OR(LEFT($O82,3)="Lib",LEFT($S82,3)="Lib",LEFT($W82,3)="Lib",LEFT($AA82,3)="Lib",LEFT($AE82,3)="Lib",LEFT($AI82,3)="Lib",LEFT($AM82,3)="Lib",LEFT($AQ82,3)="Lib"),"oui","")</f>
        <v/>
      </c>
    </row>
    <row r="83" spans="1:11">
      <c r="A83" s="245">
        <f t="shared" si="20"/>
        <v>20</v>
      </c>
      <c r="B83" s="257">
        <f t="shared" si="20"/>
        <v>3</v>
      </c>
      <c r="C83" s="258" t="s">
        <v>21</v>
      </c>
      <c r="D83" s="259">
        <f t="shared" si="18"/>
        <v>42017</v>
      </c>
      <c r="E83" s="279" t="s">
        <v>85</v>
      </c>
      <c r="F83" s="261"/>
      <c r="G83" s="262"/>
      <c r="H83" s="263"/>
      <c r="I83" s="280" t="str">
        <f t="shared" si="19"/>
        <v/>
      </c>
      <c r="J83" s="41" t="str">
        <f t="shared" si="23"/>
        <v/>
      </c>
      <c r="K83" s="73" t="str">
        <f t="shared" si="24"/>
        <v/>
      </c>
    </row>
    <row r="84" spans="1:11">
      <c r="A84" s="245">
        <f t="shared" si="20"/>
        <v>21</v>
      </c>
      <c r="B84" s="257">
        <f t="shared" si="20"/>
        <v>4</v>
      </c>
      <c r="C84" s="258" t="s">
        <v>20</v>
      </c>
      <c r="D84" s="259">
        <f t="shared" si="18"/>
        <v>42024</v>
      </c>
      <c r="E84" s="279" t="s">
        <v>85</v>
      </c>
      <c r="F84" s="261"/>
      <c r="G84" s="262"/>
      <c r="H84" s="263"/>
      <c r="I84" s="280" t="str">
        <f t="shared" si="19"/>
        <v/>
      </c>
      <c r="J84" s="41" t="str">
        <f t="shared" si="23"/>
        <v/>
      </c>
      <c r="K84" s="73" t="str">
        <f t="shared" si="24"/>
        <v/>
      </c>
    </row>
    <row r="85" spans="1:11">
      <c r="A85" s="245">
        <f t="shared" si="20"/>
        <v>22</v>
      </c>
      <c r="B85" s="257">
        <f t="shared" si="20"/>
        <v>5</v>
      </c>
      <c r="C85" s="258" t="s">
        <v>21</v>
      </c>
      <c r="D85" s="259">
        <f t="shared" si="18"/>
        <v>42031</v>
      </c>
      <c r="E85" s="279" t="s">
        <v>85</v>
      </c>
      <c r="F85" s="261"/>
      <c r="G85" s="262"/>
      <c r="H85" s="263"/>
      <c r="I85" s="280" t="str">
        <f t="shared" si="19"/>
        <v/>
      </c>
      <c r="J85" s="41" t="str">
        <f t="shared" si="23"/>
        <v/>
      </c>
      <c r="K85" s="73" t="str">
        <f t="shared" si="24"/>
        <v/>
      </c>
    </row>
    <row r="86" spans="1:11">
      <c r="A86" s="245">
        <f t="shared" si="20"/>
        <v>23</v>
      </c>
      <c r="B86" s="257">
        <f t="shared" si="20"/>
        <v>6</v>
      </c>
      <c r="C86" s="258" t="s">
        <v>20</v>
      </c>
      <c r="D86" s="259">
        <f t="shared" si="18"/>
        <v>42038</v>
      </c>
      <c r="E86" s="279" t="s">
        <v>85</v>
      </c>
      <c r="F86" s="261"/>
      <c r="G86" s="262"/>
      <c r="H86" s="263"/>
      <c r="I86" s="280" t="str">
        <f t="shared" si="19"/>
        <v/>
      </c>
      <c r="J86" s="41" t="str">
        <f t="shared" si="23"/>
        <v/>
      </c>
      <c r="K86" s="73" t="str">
        <f t="shared" si="24"/>
        <v/>
      </c>
    </row>
    <row r="87" spans="1:11">
      <c r="A87" s="245">
        <f t="shared" si="20"/>
        <v>24</v>
      </c>
      <c r="B87" s="257">
        <f t="shared" si="20"/>
        <v>7</v>
      </c>
      <c r="C87" s="258" t="s">
        <v>21</v>
      </c>
      <c r="D87" s="259">
        <f t="shared" si="18"/>
        <v>42045</v>
      </c>
      <c r="E87" s="279" t="s">
        <v>85</v>
      </c>
      <c r="F87" s="261"/>
      <c r="G87" s="262"/>
      <c r="H87" s="263"/>
      <c r="I87" s="280" t="str">
        <f t="shared" si="19"/>
        <v/>
      </c>
      <c r="J87" s="41" t="str">
        <f t="shared" si="23"/>
        <v/>
      </c>
      <c r="K87" s="73" t="str">
        <f t="shared" si="24"/>
        <v/>
      </c>
    </row>
    <row r="88" spans="1:11" ht="15" thickBot="1">
      <c r="A88" s="245">
        <f t="shared" si="20"/>
        <v>25</v>
      </c>
      <c r="B88" s="257">
        <f t="shared" si="20"/>
        <v>8</v>
      </c>
      <c r="C88" s="258" t="s">
        <v>20</v>
      </c>
      <c r="D88" s="259">
        <f t="shared" si="18"/>
        <v>42052</v>
      </c>
      <c r="E88" s="279" t="s">
        <v>85</v>
      </c>
      <c r="F88" s="261"/>
      <c r="G88" s="262"/>
      <c r="H88" s="263"/>
      <c r="I88" s="280" t="str">
        <f t="shared" si="19"/>
        <v/>
      </c>
      <c r="J88" s="42" t="str">
        <f t="shared" si="23"/>
        <v/>
      </c>
      <c r="K88" s="74" t="str">
        <f t="shared" si="24"/>
        <v/>
      </c>
    </row>
    <row r="89" spans="1:11" ht="14.25" customHeight="1">
      <c r="A89" s="245">
        <f t="shared" si="20"/>
        <v>26</v>
      </c>
      <c r="B89" s="257">
        <f t="shared" si="20"/>
        <v>9</v>
      </c>
      <c r="C89" s="258" t="s">
        <v>21</v>
      </c>
      <c r="D89" s="259">
        <f t="shared" si="18"/>
        <v>42059</v>
      </c>
      <c r="E89" s="279" t="s">
        <v>85</v>
      </c>
      <c r="F89" s="261"/>
      <c r="G89" s="262"/>
      <c r="H89" s="263"/>
      <c r="I89" s="280" t="str">
        <f t="shared" si="19"/>
        <v/>
      </c>
      <c r="J89" s="106"/>
      <c r="K89" s="106"/>
    </row>
    <row r="90" spans="1:11" ht="15" thickBot="1">
      <c r="A90" s="245">
        <f t="shared" si="20"/>
        <v>27</v>
      </c>
      <c r="B90" s="257">
        <f t="shared" si="20"/>
        <v>10</v>
      </c>
      <c r="C90" s="258" t="s">
        <v>20</v>
      </c>
      <c r="D90" s="259">
        <f t="shared" si="18"/>
        <v>42066</v>
      </c>
      <c r="E90" s="279" t="s">
        <v>85</v>
      </c>
      <c r="F90" s="261"/>
      <c r="G90" s="262"/>
      <c r="H90" s="263"/>
      <c r="I90" s="280" t="str">
        <f t="shared" si="19"/>
        <v/>
      </c>
      <c r="J90" s="108"/>
      <c r="K90" s="108"/>
    </row>
    <row r="91" spans="1:11">
      <c r="A91" s="245">
        <f t="shared" si="20"/>
        <v>28</v>
      </c>
      <c r="B91" s="257">
        <f t="shared" si="20"/>
        <v>11</v>
      </c>
      <c r="C91" s="258" t="s">
        <v>21</v>
      </c>
      <c r="D91" s="259">
        <f t="shared" si="18"/>
        <v>42073</v>
      </c>
      <c r="E91" s="279" t="s">
        <v>85</v>
      </c>
      <c r="F91" s="261"/>
      <c r="G91" s="262"/>
      <c r="H91" s="263"/>
      <c r="I91" s="280" t="str">
        <f t="shared" si="19"/>
        <v/>
      </c>
      <c r="J91" s="32" t="str">
        <f t="shared" ref="J91:J96" si="25">IF(OR(LEFT($O91,3)="sta",LEFT($S91,3)="sta",LEFT($W91,3)="sta",LEFT($AA91,3)="sta",LEFT($AE91,3)="sta",LEFT($AI91,3)="sta",LEFT($AM91,3)="sta",LEFT($AQ91,3)="sta"),"oui","")</f>
        <v/>
      </c>
      <c r="K91" s="72" t="str">
        <f t="shared" ref="K91:K96" si="26">IF(OR(LEFT($O91,3)="Lib",LEFT($S91,3)="Lib",LEFT($W91,3)="Lib",LEFT($AA91,3)="Lib",LEFT($AE91,3)="Lib",LEFT($AI91,3)="Lib",LEFT($AM91,3)="Lib",LEFT($AQ91,3)="Lib"),"oui","")</f>
        <v/>
      </c>
    </row>
    <row r="92" spans="1:11">
      <c r="A92" s="245">
        <f t="shared" si="20"/>
        <v>29</v>
      </c>
      <c r="B92" s="257">
        <f t="shared" si="20"/>
        <v>12</v>
      </c>
      <c r="C92" s="258" t="s">
        <v>20</v>
      </c>
      <c r="D92" s="259">
        <f t="shared" si="18"/>
        <v>42080</v>
      </c>
      <c r="E92" s="279" t="s">
        <v>85</v>
      </c>
      <c r="F92" s="261"/>
      <c r="G92" s="262"/>
      <c r="H92" s="263"/>
      <c r="I92" s="280" t="str">
        <f t="shared" si="19"/>
        <v/>
      </c>
      <c r="J92" s="41" t="str">
        <f t="shared" si="25"/>
        <v/>
      </c>
      <c r="K92" s="73" t="str">
        <f t="shared" si="26"/>
        <v/>
      </c>
    </row>
    <row r="93" spans="1:11">
      <c r="A93" s="245">
        <f t="shared" si="20"/>
        <v>30</v>
      </c>
      <c r="B93" s="257">
        <f t="shared" si="20"/>
        <v>13</v>
      </c>
      <c r="C93" s="258" t="s">
        <v>21</v>
      </c>
      <c r="D93" s="259">
        <f t="shared" si="18"/>
        <v>42087</v>
      </c>
      <c r="E93" s="279" t="s">
        <v>85</v>
      </c>
      <c r="F93" s="261"/>
      <c r="G93" s="262"/>
      <c r="H93" s="263"/>
      <c r="I93" s="280" t="str">
        <f t="shared" si="19"/>
        <v/>
      </c>
      <c r="J93" s="41" t="str">
        <f t="shared" si="25"/>
        <v/>
      </c>
      <c r="K93" s="73" t="str">
        <f t="shared" si="26"/>
        <v/>
      </c>
    </row>
    <row r="94" spans="1:11">
      <c r="A94" s="245">
        <f t="shared" si="20"/>
        <v>31</v>
      </c>
      <c r="B94" s="257">
        <f t="shared" si="20"/>
        <v>14</v>
      </c>
      <c r="C94" s="258" t="s">
        <v>20</v>
      </c>
      <c r="D94" s="259">
        <f t="shared" si="18"/>
        <v>42094</v>
      </c>
      <c r="E94" s="279" t="s">
        <v>85</v>
      </c>
      <c r="F94" s="261"/>
      <c r="G94" s="262"/>
      <c r="H94" s="263"/>
      <c r="I94" s="280" t="str">
        <f t="shared" si="19"/>
        <v/>
      </c>
      <c r="J94" s="41" t="str">
        <f t="shared" si="25"/>
        <v/>
      </c>
      <c r="K94" s="73" t="str">
        <f t="shared" si="26"/>
        <v/>
      </c>
    </row>
    <row r="95" spans="1:11">
      <c r="A95" s="245">
        <f t="shared" si="20"/>
        <v>32</v>
      </c>
      <c r="B95" s="257">
        <f t="shared" si="20"/>
        <v>15</v>
      </c>
      <c r="C95" s="258" t="s">
        <v>21</v>
      </c>
      <c r="D95" s="259">
        <f t="shared" si="18"/>
        <v>42101</v>
      </c>
      <c r="E95" s="279" t="s">
        <v>85</v>
      </c>
      <c r="F95" s="261"/>
      <c r="G95" s="262"/>
      <c r="H95" s="263"/>
      <c r="I95" s="280" t="str">
        <f t="shared" si="19"/>
        <v/>
      </c>
      <c r="J95" s="41" t="str">
        <f t="shared" si="25"/>
        <v/>
      </c>
      <c r="K95" s="73" t="str">
        <f t="shared" si="26"/>
        <v/>
      </c>
    </row>
    <row r="96" spans="1:11" ht="15" thickBot="1">
      <c r="A96" s="245">
        <f t="shared" si="20"/>
        <v>33</v>
      </c>
      <c r="B96" s="257">
        <f t="shared" si="20"/>
        <v>16</v>
      </c>
      <c r="C96" s="258" t="s">
        <v>20</v>
      </c>
      <c r="D96" s="259">
        <f t="shared" si="18"/>
        <v>42108</v>
      </c>
      <c r="E96" s="279" t="s">
        <v>85</v>
      </c>
      <c r="F96" s="261"/>
      <c r="G96" s="262"/>
      <c r="H96" s="263"/>
      <c r="I96" s="280" t="str">
        <f t="shared" si="19"/>
        <v/>
      </c>
      <c r="J96" s="41" t="str">
        <f t="shared" si="25"/>
        <v/>
      </c>
      <c r="K96" s="73" t="str">
        <f t="shared" si="26"/>
        <v/>
      </c>
    </row>
    <row r="97" spans="1:11" ht="14.25" customHeight="1">
      <c r="A97" s="245">
        <f t="shared" si="20"/>
        <v>34</v>
      </c>
      <c r="B97" s="257">
        <f t="shared" si="20"/>
        <v>17</v>
      </c>
      <c r="C97" s="258" t="s">
        <v>21</v>
      </c>
      <c r="D97" s="259">
        <f t="shared" si="18"/>
        <v>42115</v>
      </c>
      <c r="E97" s="279" t="s">
        <v>85</v>
      </c>
      <c r="F97" s="261"/>
      <c r="G97" s="262"/>
      <c r="H97" s="263"/>
      <c r="I97" s="280" t="str">
        <f t="shared" si="19"/>
        <v/>
      </c>
      <c r="J97" s="106"/>
      <c r="K97" s="106"/>
    </row>
    <row r="98" spans="1:11" ht="15" thickBot="1">
      <c r="A98" s="245">
        <f t="shared" si="20"/>
        <v>35</v>
      </c>
      <c r="B98" s="257">
        <f t="shared" si="20"/>
        <v>18</v>
      </c>
      <c r="C98" s="258" t="s">
        <v>20</v>
      </c>
      <c r="D98" s="259">
        <f t="shared" si="18"/>
        <v>42122</v>
      </c>
      <c r="E98" s="279" t="s">
        <v>85</v>
      </c>
      <c r="F98" s="261"/>
      <c r="G98" s="262"/>
      <c r="H98" s="263"/>
      <c r="I98" s="280" t="str">
        <f t="shared" si="19"/>
        <v/>
      </c>
      <c r="J98" s="108"/>
      <c r="K98" s="108"/>
    </row>
    <row r="99" spans="1:11">
      <c r="A99" s="245">
        <f t="shared" si="20"/>
        <v>36</v>
      </c>
      <c r="B99" s="257">
        <f t="shared" si="20"/>
        <v>19</v>
      </c>
      <c r="C99" s="258" t="s">
        <v>21</v>
      </c>
      <c r="D99" s="259">
        <f t="shared" si="18"/>
        <v>42129</v>
      </c>
      <c r="E99" s="279" t="s">
        <v>85</v>
      </c>
      <c r="F99" s="261"/>
      <c r="G99" s="262"/>
      <c r="H99" s="263"/>
      <c r="I99" s="280" t="str">
        <f t="shared" si="19"/>
        <v/>
      </c>
      <c r="J99" s="32" t="str">
        <f t="shared" ref="J99:J107" si="27">IF(OR(LEFT($O99,3)="sta",LEFT($S99,3)="sta",LEFT($W99,3)="sta",LEFT($AA99,3)="sta",LEFT($AE99,3)="sta",LEFT($AI99,3)="sta",LEFT($AM99,3)="sta",LEFT($AQ99,3)="sta"),"oui","")</f>
        <v/>
      </c>
      <c r="K99" s="72" t="str">
        <f t="shared" ref="K99:K107" si="28">IF(OR(LEFT($O99,3)="Lib",LEFT($S99,3)="Lib",LEFT($W99,3)="Lib",LEFT($AA99,3)="Lib",LEFT($AE99,3)="Lib",LEFT($AI99,3)="Lib",LEFT($AM99,3)="Lib",LEFT($AQ99,3)="Lib"),"oui","")</f>
        <v/>
      </c>
    </row>
    <row r="100" spans="1:11">
      <c r="A100" s="245">
        <f t="shared" si="20"/>
        <v>37</v>
      </c>
      <c r="B100" s="257">
        <f t="shared" si="20"/>
        <v>20</v>
      </c>
      <c r="C100" s="258" t="s">
        <v>20</v>
      </c>
      <c r="D100" s="259">
        <f t="shared" si="18"/>
        <v>42136</v>
      </c>
      <c r="E100" s="279" t="s">
        <v>85</v>
      </c>
      <c r="F100" s="261"/>
      <c r="G100" s="262"/>
      <c r="H100" s="263"/>
      <c r="I100" s="280" t="str">
        <f t="shared" si="19"/>
        <v/>
      </c>
      <c r="J100" s="41" t="str">
        <f t="shared" si="27"/>
        <v/>
      </c>
      <c r="K100" s="73" t="str">
        <f t="shared" si="28"/>
        <v/>
      </c>
    </row>
    <row r="101" spans="1:11">
      <c r="A101" s="245">
        <f t="shared" si="20"/>
        <v>38</v>
      </c>
      <c r="B101" s="257">
        <f t="shared" si="20"/>
        <v>21</v>
      </c>
      <c r="C101" s="258" t="s">
        <v>21</v>
      </c>
      <c r="D101" s="259">
        <f t="shared" si="18"/>
        <v>42143</v>
      </c>
      <c r="E101" s="279" t="s">
        <v>85</v>
      </c>
      <c r="F101" s="261"/>
      <c r="G101" s="262"/>
      <c r="H101" s="263"/>
      <c r="I101" s="280" t="str">
        <f t="shared" si="19"/>
        <v/>
      </c>
      <c r="J101" s="41" t="str">
        <f t="shared" si="27"/>
        <v/>
      </c>
      <c r="K101" s="73" t="str">
        <f t="shared" si="28"/>
        <v/>
      </c>
    </row>
    <row r="102" spans="1:11">
      <c r="A102" s="245">
        <f t="shared" si="20"/>
        <v>39</v>
      </c>
      <c r="B102" s="257">
        <f t="shared" si="20"/>
        <v>22</v>
      </c>
      <c r="C102" s="258" t="s">
        <v>20</v>
      </c>
      <c r="D102" s="259">
        <f t="shared" si="18"/>
        <v>42150</v>
      </c>
      <c r="E102" s="279" t="s">
        <v>85</v>
      </c>
      <c r="F102" s="261"/>
      <c r="G102" s="262"/>
      <c r="H102" s="263"/>
      <c r="I102" s="280" t="str">
        <f t="shared" si="19"/>
        <v/>
      </c>
      <c r="J102" s="41" t="str">
        <f t="shared" si="27"/>
        <v/>
      </c>
      <c r="K102" s="73" t="str">
        <f t="shared" si="28"/>
        <v/>
      </c>
    </row>
    <row r="103" spans="1:11">
      <c r="A103" s="245">
        <f t="shared" si="20"/>
        <v>40</v>
      </c>
      <c r="B103" s="257">
        <f t="shared" si="20"/>
        <v>23</v>
      </c>
      <c r="C103" s="258" t="s">
        <v>21</v>
      </c>
      <c r="D103" s="259">
        <f t="shared" si="18"/>
        <v>42157</v>
      </c>
      <c r="E103" s="279" t="s">
        <v>85</v>
      </c>
      <c r="F103" s="261"/>
      <c r="G103" s="262"/>
      <c r="H103" s="263"/>
      <c r="I103" s="280" t="str">
        <f t="shared" si="19"/>
        <v/>
      </c>
      <c r="J103" s="41" t="str">
        <f t="shared" si="27"/>
        <v/>
      </c>
      <c r="K103" s="73" t="str">
        <f t="shared" si="28"/>
        <v/>
      </c>
    </row>
    <row r="104" spans="1:11">
      <c r="A104" s="245">
        <f t="shared" si="20"/>
        <v>41</v>
      </c>
      <c r="B104" s="257">
        <f t="shared" si="20"/>
        <v>24</v>
      </c>
      <c r="C104" s="258" t="s">
        <v>20</v>
      </c>
      <c r="D104" s="259">
        <f t="shared" si="18"/>
        <v>42164</v>
      </c>
      <c r="E104" s="279" t="s">
        <v>85</v>
      </c>
      <c r="F104" s="261"/>
      <c r="G104" s="262"/>
      <c r="H104" s="263"/>
      <c r="I104" s="280" t="str">
        <f t="shared" si="19"/>
        <v/>
      </c>
      <c r="J104" s="41" t="str">
        <f t="shared" si="27"/>
        <v/>
      </c>
      <c r="K104" s="73" t="str">
        <f t="shared" si="28"/>
        <v/>
      </c>
    </row>
    <row r="105" spans="1:11">
      <c r="A105" s="245">
        <f t="shared" si="20"/>
        <v>42</v>
      </c>
      <c r="B105" s="257">
        <f t="shared" si="20"/>
        <v>25</v>
      </c>
      <c r="C105" s="258" t="s">
        <v>21</v>
      </c>
      <c r="D105" s="259">
        <f t="shared" si="18"/>
        <v>42171</v>
      </c>
      <c r="E105" s="279" t="s">
        <v>85</v>
      </c>
      <c r="F105" s="261"/>
      <c r="G105" s="262"/>
      <c r="H105" s="263"/>
      <c r="I105" s="280" t="str">
        <f t="shared" si="19"/>
        <v/>
      </c>
      <c r="J105" s="41" t="str">
        <f t="shared" si="27"/>
        <v/>
      </c>
      <c r="K105" s="73" t="str">
        <f t="shared" si="28"/>
        <v/>
      </c>
    </row>
    <row r="106" spans="1:11">
      <c r="A106" s="245">
        <f t="shared" ref="A106:B107" si="29">1+A105</f>
        <v>43</v>
      </c>
      <c r="B106" s="257">
        <f t="shared" si="29"/>
        <v>26</v>
      </c>
      <c r="C106" s="258" t="s">
        <v>20</v>
      </c>
      <c r="D106" s="259">
        <f t="shared" si="18"/>
        <v>42178</v>
      </c>
      <c r="E106" s="279" t="s">
        <v>85</v>
      </c>
      <c r="F106" s="261"/>
      <c r="G106" s="262"/>
      <c r="H106" s="263"/>
      <c r="I106" s="280" t="str">
        <f t="shared" si="19"/>
        <v/>
      </c>
      <c r="J106" s="41" t="str">
        <f t="shared" si="27"/>
        <v/>
      </c>
      <c r="K106" s="73" t="str">
        <f t="shared" si="28"/>
        <v/>
      </c>
    </row>
    <row r="107" spans="1:11" ht="15" thickBot="1">
      <c r="A107" s="269">
        <f t="shared" si="29"/>
        <v>44</v>
      </c>
      <c r="B107" s="270">
        <f t="shared" si="29"/>
        <v>27</v>
      </c>
      <c r="C107" s="271" t="s">
        <v>21</v>
      </c>
      <c r="D107" s="272">
        <f t="shared" si="18"/>
        <v>42185</v>
      </c>
      <c r="E107" s="284" t="s">
        <v>85</v>
      </c>
      <c r="F107" s="274"/>
      <c r="G107" s="275"/>
      <c r="H107" s="276"/>
      <c r="I107" s="285" t="str">
        <f t="shared" si="19"/>
        <v/>
      </c>
      <c r="J107" s="42" t="str">
        <f t="shared" si="27"/>
        <v/>
      </c>
      <c r="K107" s="74" t="str">
        <f t="shared" si="28"/>
        <v/>
      </c>
    </row>
  </sheetData>
  <mergeCells count="17">
    <mergeCell ref="F56:H56"/>
    <mergeCell ref="D57:D63"/>
    <mergeCell ref="F57:F63"/>
    <mergeCell ref="G57:G63"/>
    <mergeCell ref="H57:H63"/>
    <mergeCell ref="E57:E63"/>
    <mergeCell ref="F2:H2"/>
    <mergeCell ref="D3:D9"/>
    <mergeCell ref="F3:F9"/>
    <mergeCell ref="G3:G9"/>
    <mergeCell ref="H3:H9"/>
    <mergeCell ref="E3:E9"/>
    <mergeCell ref="B55:E55"/>
    <mergeCell ref="B57:B63"/>
    <mergeCell ref="C57:C63"/>
    <mergeCell ref="B3:B9"/>
    <mergeCell ref="C3:C9"/>
  </mergeCells>
  <pageMargins left="0.19685039370078741" right="0.19685039370078741" top="0.39370078740157483" bottom="0.39370078740157483" header="0.15748031496062992" footer="0.15748031496062992"/>
  <pageSetup paperSize="9" fitToHeight="0" orientation="portrait" r:id="rId1"/>
  <headerFooter>
    <oddHeader>&amp;L&amp;"Arial,Gras"&amp;14 2012-2013&amp;C&amp;"Arial,Gras"&amp;14LP CURIE OIGNIES -PROGRAMMATION EPS&amp;R&amp;"Arial,Gras"&amp;14&gt;&amp;A</oddHeader>
    <oddFooter>&amp;L&amp;"Arial,Gras"&amp;14Edition DK -&amp;D-&amp;T&amp;R&amp;F---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AE107"/>
  <sheetViews>
    <sheetView topLeftCell="A49" zoomScaleNormal="100" workbookViewId="0">
      <selection activeCell="D64" sqref="D64"/>
    </sheetView>
  </sheetViews>
  <sheetFormatPr baseColWidth="10" defaultColWidth="15" defaultRowHeight="12.75"/>
  <cols>
    <col min="1" max="1" width="3.140625" style="3" bestFit="1" customWidth="1"/>
    <col min="2" max="2" width="5.28515625" bestFit="1" customWidth="1"/>
    <col min="3" max="3" width="8.28515625" bestFit="1" customWidth="1"/>
    <col min="4" max="4" width="12.85546875" bestFit="1" customWidth="1"/>
    <col min="5" max="5" width="4.5703125" style="8" customWidth="1"/>
    <col min="6" max="6" width="3.85546875" customWidth="1"/>
    <col min="7" max="7" width="3.7109375" customWidth="1"/>
    <col min="8" max="8" width="4.28515625" customWidth="1"/>
    <col min="9" max="9" width="10.28515625" style="29" bestFit="1" customWidth="1"/>
    <col min="10" max="10" width="6.42578125" style="29" hidden="1" customWidth="1"/>
    <col min="11" max="11" width="4" style="29" hidden="1" customWidth="1"/>
    <col min="12" max="16" width="15" style="3"/>
    <col min="20" max="21" width="15" style="3"/>
    <col min="28" max="28" width="8" style="3"/>
    <col min="29" max="31" width="15" style="3"/>
  </cols>
  <sheetData>
    <row r="1" spans="1:11" ht="13.5" thickBot="1">
      <c r="B1" s="409" t="s">
        <v>39</v>
      </c>
      <c r="C1" s="410"/>
      <c r="D1" s="410"/>
      <c r="E1" s="411"/>
      <c r="I1"/>
      <c r="J1" s="3"/>
      <c r="K1" s="3"/>
    </row>
    <row r="2" spans="1:11" ht="13.5" customHeight="1" thickBot="1">
      <c r="B2" s="3"/>
      <c r="C2" s="3"/>
      <c r="D2" s="3"/>
      <c r="E2" s="3"/>
      <c r="F2" s="497" t="s">
        <v>81</v>
      </c>
      <c r="G2" s="498"/>
      <c r="H2" s="499"/>
      <c r="I2" s="131" t="s">
        <v>132</v>
      </c>
      <c r="J2" s="3"/>
      <c r="K2" s="3"/>
    </row>
    <row r="3" spans="1:11" ht="13.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</row>
    <row r="4" spans="1:11" ht="13.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</row>
    <row r="5" spans="1:1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</row>
    <row r="6" spans="1:1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</row>
    <row r="7" spans="1:1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</row>
    <row r="8" spans="1:11" ht="13.5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</row>
    <row r="9" spans="1:11" ht="13.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</row>
    <row r="10" spans="1:11">
      <c r="A10" s="30">
        <v>1</v>
      </c>
      <c r="B10" s="117">
        <v>36</v>
      </c>
      <c r="C10" s="59" t="s">
        <v>20</v>
      </c>
      <c r="D10" s="296">
        <v>41885</v>
      </c>
      <c r="E10" s="110" t="s">
        <v>82</v>
      </c>
      <c r="F10" s="95"/>
      <c r="G10" s="96"/>
      <c r="H10" s="97"/>
      <c r="I10" s="32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</row>
    <row r="11" spans="1:11">
      <c r="A11" s="60">
        <f>1+A10</f>
        <v>2</v>
      </c>
      <c r="B11" s="12">
        <f t="shared" ref="B11:B26" si="2">1+B10</f>
        <v>37</v>
      </c>
      <c r="C11" s="13" t="s">
        <v>21</v>
      </c>
      <c r="D11" s="6">
        <f t="shared" ref="D11:D53" si="3">7+D10</f>
        <v>41892</v>
      </c>
      <c r="E11" s="113" t="s">
        <v>82</v>
      </c>
      <c r="F11" s="98"/>
      <c r="G11" s="94"/>
      <c r="H11" s="61"/>
      <c r="I11" s="33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</row>
    <row r="12" spans="1:11">
      <c r="A12" s="60">
        <f t="shared" ref="A12:B53" si="5">1+A11</f>
        <v>3</v>
      </c>
      <c r="B12" s="12">
        <f t="shared" si="2"/>
        <v>38</v>
      </c>
      <c r="C12" s="13" t="s">
        <v>20</v>
      </c>
      <c r="D12" s="6">
        <f t="shared" si="3"/>
        <v>41899</v>
      </c>
      <c r="E12" s="113" t="s">
        <v>82</v>
      </c>
      <c r="F12" s="98"/>
      <c r="G12" s="94"/>
      <c r="H12" s="61"/>
      <c r="I12" s="33" t="str">
        <f t="shared" si="4"/>
        <v/>
      </c>
      <c r="J12" s="73" t="str">
        <f t="shared" si="0"/>
        <v/>
      </c>
      <c r="K12" s="73" t="str">
        <f t="shared" si="1"/>
        <v/>
      </c>
    </row>
    <row r="13" spans="1:11">
      <c r="A13" s="60">
        <f t="shared" si="5"/>
        <v>4</v>
      </c>
      <c r="B13" s="12">
        <f t="shared" si="2"/>
        <v>39</v>
      </c>
      <c r="C13" s="13" t="s">
        <v>21</v>
      </c>
      <c r="D13" s="6">
        <f t="shared" si="3"/>
        <v>41906</v>
      </c>
      <c r="E13" s="113" t="s">
        <v>82</v>
      </c>
      <c r="F13" s="98"/>
      <c r="G13" s="94"/>
      <c r="H13" s="61"/>
      <c r="I13" s="33" t="str">
        <f t="shared" si="4"/>
        <v/>
      </c>
      <c r="J13" s="73" t="str">
        <f t="shared" si="0"/>
        <v/>
      </c>
      <c r="K13" s="73" t="str">
        <f t="shared" si="1"/>
        <v/>
      </c>
    </row>
    <row r="14" spans="1:11">
      <c r="A14" s="60">
        <f t="shared" si="5"/>
        <v>5</v>
      </c>
      <c r="B14" s="12">
        <f t="shared" si="2"/>
        <v>40</v>
      </c>
      <c r="C14" s="13" t="s">
        <v>20</v>
      </c>
      <c r="D14" s="6">
        <f t="shared" si="3"/>
        <v>41913</v>
      </c>
      <c r="E14" s="113" t="s">
        <v>82</v>
      </c>
      <c r="F14" s="98"/>
      <c r="G14" s="94"/>
      <c r="H14" s="61"/>
      <c r="I14" s="33" t="str">
        <f t="shared" si="4"/>
        <v/>
      </c>
      <c r="J14" s="73" t="str">
        <f t="shared" si="0"/>
        <v/>
      </c>
      <c r="K14" s="73" t="str">
        <f t="shared" si="1"/>
        <v/>
      </c>
    </row>
    <row r="15" spans="1:11">
      <c r="A15" s="60">
        <f t="shared" si="5"/>
        <v>6</v>
      </c>
      <c r="B15" s="12">
        <f t="shared" si="2"/>
        <v>41</v>
      </c>
      <c r="C15" s="13" t="s">
        <v>21</v>
      </c>
      <c r="D15" s="6">
        <f t="shared" si="3"/>
        <v>41920</v>
      </c>
      <c r="E15" s="113" t="s">
        <v>82</v>
      </c>
      <c r="F15" s="98"/>
      <c r="G15" s="94"/>
      <c r="H15" s="61"/>
      <c r="I15" s="33" t="str">
        <f t="shared" si="4"/>
        <v/>
      </c>
      <c r="J15" s="73" t="str">
        <f t="shared" si="0"/>
        <v/>
      </c>
      <c r="K15" s="73" t="str">
        <f t="shared" si="1"/>
        <v/>
      </c>
    </row>
    <row r="16" spans="1:11" ht="13.5" thickBot="1">
      <c r="A16" s="60">
        <f t="shared" si="5"/>
        <v>7</v>
      </c>
      <c r="B16" s="12">
        <f t="shared" si="2"/>
        <v>42</v>
      </c>
      <c r="C16" s="13" t="s">
        <v>20</v>
      </c>
      <c r="D16" s="6">
        <f t="shared" si="3"/>
        <v>41927</v>
      </c>
      <c r="E16" s="113" t="s">
        <v>82</v>
      </c>
      <c r="F16" s="98"/>
      <c r="G16" s="94"/>
      <c r="H16" s="61"/>
      <c r="I16" s="33" t="str">
        <f t="shared" si="4"/>
        <v/>
      </c>
      <c r="J16" s="74" t="str">
        <f t="shared" si="0"/>
        <v/>
      </c>
      <c r="K16" s="74" t="str">
        <f t="shared" si="1"/>
        <v/>
      </c>
    </row>
    <row r="17" spans="1:11" ht="12.75" customHeight="1">
      <c r="A17" s="60">
        <f t="shared" si="5"/>
        <v>8</v>
      </c>
      <c r="B17" s="12">
        <f t="shared" si="2"/>
        <v>43</v>
      </c>
      <c r="C17" s="13" t="s">
        <v>21</v>
      </c>
      <c r="D17" s="6">
        <f t="shared" si="3"/>
        <v>41934</v>
      </c>
      <c r="E17" s="113" t="s">
        <v>82</v>
      </c>
      <c r="F17" s="98"/>
      <c r="G17" s="94"/>
      <c r="H17" s="61"/>
      <c r="I17" s="33" t="str">
        <f t="shared" si="4"/>
        <v/>
      </c>
      <c r="J17" s="106"/>
      <c r="K17" s="106"/>
    </row>
    <row r="18" spans="1:11" ht="13.5" thickBot="1">
      <c r="A18" s="60">
        <f t="shared" si="5"/>
        <v>9</v>
      </c>
      <c r="B18" s="12">
        <f t="shared" si="2"/>
        <v>44</v>
      </c>
      <c r="C18" s="13" t="s">
        <v>20</v>
      </c>
      <c r="D18" s="6">
        <f t="shared" si="3"/>
        <v>41941</v>
      </c>
      <c r="E18" s="113" t="s">
        <v>82</v>
      </c>
      <c r="F18" s="98"/>
      <c r="G18" s="94"/>
      <c r="H18" s="61"/>
      <c r="I18" s="33" t="str">
        <f t="shared" si="4"/>
        <v/>
      </c>
      <c r="J18" s="108"/>
      <c r="K18" s="108"/>
    </row>
    <row r="19" spans="1:11">
      <c r="A19" s="60">
        <f t="shared" si="5"/>
        <v>10</v>
      </c>
      <c r="B19" s="12">
        <f t="shared" si="2"/>
        <v>45</v>
      </c>
      <c r="C19" s="13" t="s">
        <v>21</v>
      </c>
      <c r="D19" s="6">
        <f t="shared" si="3"/>
        <v>41948</v>
      </c>
      <c r="E19" s="113" t="s">
        <v>82</v>
      </c>
      <c r="F19" s="98"/>
      <c r="G19" s="94"/>
      <c r="H19" s="61"/>
      <c r="I19" s="33" t="str">
        <f t="shared" si="4"/>
        <v/>
      </c>
      <c r="J19" s="72" t="str">
        <f t="shared" ref="J19:J25" si="6">IF(OR(LEFT($O19,3)="sta",LEFT($S19,3)="sta",LEFT($W19,3)="sta",LEFT($AA19,3)="sta",LEFT($AE19,3)="sta",LEFT($AI19,3)="sta",LEFT($AM19,3)="sta",LEFT($AQ19,3)="sta"),"oui","")</f>
        <v/>
      </c>
      <c r="K19" s="72" t="str">
        <f t="shared" ref="K19:K25" si="7">IF(OR(LEFT($O19,3)="Lib",LEFT($S19,3)="Lib",LEFT($W19,3)="Lib",LEFT($AA19,3)="Lib",LEFT($AE19,3)="Lib",LEFT($AI19,3)="Lib",LEFT($AM19,3)="Lib",LEFT($AQ19,3)="Lib"),"oui","")</f>
        <v/>
      </c>
    </row>
    <row r="20" spans="1:11">
      <c r="A20" s="60">
        <f t="shared" si="5"/>
        <v>11</v>
      </c>
      <c r="B20" s="12">
        <f t="shared" si="2"/>
        <v>46</v>
      </c>
      <c r="C20" s="13" t="s">
        <v>20</v>
      </c>
      <c r="D20" s="6">
        <f t="shared" si="3"/>
        <v>41955</v>
      </c>
      <c r="E20" s="113" t="s">
        <v>82</v>
      </c>
      <c r="F20" s="98"/>
      <c r="G20" s="94"/>
      <c r="H20" s="61"/>
      <c r="I20" s="33" t="str">
        <f t="shared" si="4"/>
        <v/>
      </c>
      <c r="J20" s="73" t="str">
        <f t="shared" si="6"/>
        <v/>
      </c>
      <c r="K20" s="73" t="str">
        <f t="shared" si="7"/>
        <v/>
      </c>
    </row>
    <row r="21" spans="1:11">
      <c r="A21" s="60">
        <f t="shared" si="5"/>
        <v>12</v>
      </c>
      <c r="B21" s="12">
        <f t="shared" si="2"/>
        <v>47</v>
      </c>
      <c r="C21" s="13" t="s">
        <v>21</v>
      </c>
      <c r="D21" s="6">
        <f t="shared" si="3"/>
        <v>41962</v>
      </c>
      <c r="E21" s="113" t="s">
        <v>82</v>
      </c>
      <c r="F21" s="98"/>
      <c r="G21" s="94"/>
      <c r="H21" s="61"/>
      <c r="I21" s="33" t="str">
        <f t="shared" si="4"/>
        <v/>
      </c>
      <c r="J21" s="73" t="str">
        <f t="shared" si="6"/>
        <v/>
      </c>
      <c r="K21" s="73" t="str">
        <f t="shared" si="7"/>
        <v/>
      </c>
    </row>
    <row r="22" spans="1:11">
      <c r="A22" s="60">
        <f t="shared" si="5"/>
        <v>13</v>
      </c>
      <c r="B22" s="12">
        <f t="shared" si="2"/>
        <v>48</v>
      </c>
      <c r="C22" s="13" t="s">
        <v>20</v>
      </c>
      <c r="D22" s="6">
        <f t="shared" si="3"/>
        <v>41969</v>
      </c>
      <c r="E22" s="113" t="s">
        <v>82</v>
      </c>
      <c r="F22" s="98"/>
      <c r="G22" s="94"/>
      <c r="H22" s="61"/>
      <c r="I22" s="33" t="str">
        <f t="shared" si="4"/>
        <v/>
      </c>
      <c r="J22" s="73" t="str">
        <f t="shared" si="6"/>
        <v/>
      </c>
      <c r="K22" s="73" t="str">
        <f t="shared" si="7"/>
        <v/>
      </c>
    </row>
    <row r="23" spans="1:11">
      <c r="A23" s="60">
        <f t="shared" si="5"/>
        <v>14</v>
      </c>
      <c r="B23" s="12">
        <f t="shared" si="2"/>
        <v>49</v>
      </c>
      <c r="C23" s="13" t="s">
        <v>21</v>
      </c>
      <c r="D23" s="6">
        <f t="shared" si="3"/>
        <v>41976</v>
      </c>
      <c r="E23" s="113" t="s">
        <v>82</v>
      </c>
      <c r="F23" s="98"/>
      <c r="G23" s="94"/>
      <c r="H23" s="61"/>
      <c r="I23" s="33" t="str">
        <f t="shared" si="4"/>
        <v/>
      </c>
      <c r="J23" s="73" t="str">
        <f t="shared" si="6"/>
        <v/>
      </c>
      <c r="K23" s="73" t="str">
        <f t="shared" si="7"/>
        <v/>
      </c>
    </row>
    <row r="24" spans="1:11">
      <c r="A24" s="60">
        <f t="shared" si="5"/>
        <v>15</v>
      </c>
      <c r="B24" s="12">
        <f t="shared" si="2"/>
        <v>50</v>
      </c>
      <c r="C24" s="13" t="s">
        <v>20</v>
      </c>
      <c r="D24" s="6">
        <f t="shared" si="3"/>
        <v>41983</v>
      </c>
      <c r="E24" s="113" t="s">
        <v>82</v>
      </c>
      <c r="F24" s="98"/>
      <c r="G24" s="94"/>
      <c r="H24" s="61"/>
      <c r="I24" s="33" t="str">
        <f t="shared" si="4"/>
        <v/>
      </c>
      <c r="J24" s="73" t="str">
        <f t="shared" si="6"/>
        <v/>
      </c>
      <c r="K24" s="73" t="str">
        <f t="shared" si="7"/>
        <v/>
      </c>
    </row>
    <row r="25" spans="1:11" ht="13.5" thickBot="1">
      <c r="A25" s="60">
        <f t="shared" si="5"/>
        <v>16</v>
      </c>
      <c r="B25" s="12">
        <f t="shared" si="2"/>
        <v>51</v>
      </c>
      <c r="C25" s="13" t="s">
        <v>21</v>
      </c>
      <c r="D25" s="6">
        <f t="shared" si="3"/>
        <v>41990</v>
      </c>
      <c r="E25" s="113" t="s">
        <v>82</v>
      </c>
      <c r="F25" s="98"/>
      <c r="G25" s="94"/>
      <c r="H25" s="61"/>
      <c r="I25" s="33" t="str">
        <f t="shared" si="4"/>
        <v/>
      </c>
      <c r="J25" s="74" t="str">
        <f t="shared" si="6"/>
        <v/>
      </c>
      <c r="K25" s="74" t="str">
        <f t="shared" si="7"/>
        <v/>
      </c>
    </row>
    <row r="26" spans="1:11" ht="12.75" customHeight="1">
      <c r="A26" s="60">
        <f t="shared" si="5"/>
        <v>17</v>
      </c>
      <c r="B26" s="12">
        <f t="shared" si="2"/>
        <v>52</v>
      </c>
      <c r="C26" s="13" t="s">
        <v>20</v>
      </c>
      <c r="D26" s="6">
        <f t="shared" si="3"/>
        <v>41997</v>
      </c>
      <c r="E26" s="113" t="s">
        <v>82</v>
      </c>
      <c r="F26" s="98"/>
      <c r="G26" s="94"/>
      <c r="H26" s="61"/>
      <c r="I26" s="33" t="str">
        <f t="shared" si="4"/>
        <v/>
      </c>
      <c r="J26" s="106"/>
      <c r="K26" s="106"/>
    </row>
    <row r="27" spans="1:11" ht="13.5" thickBot="1">
      <c r="A27" s="60">
        <f t="shared" si="5"/>
        <v>18</v>
      </c>
      <c r="B27" s="12">
        <v>1</v>
      </c>
      <c r="C27" s="13" t="s">
        <v>21</v>
      </c>
      <c r="D27" s="6">
        <f t="shared" si="3"/>
        <v>42004</v>
      </c>
      <c r="E27" s="113" t="s">
        <v>82</v>
      </c>
      <c r="F27" s="98"/>
      <c r="G27" s="94"/>
      <c r="H27" s="61"/>
      <c r="I27" s="33" t="str">
        <f t="shared" si="4"/>
        <v/>
      </c>
      <c r="J27" s="108"/>
      <c r="K27" s="108"/>
    </row>
    <row r="28" spans="1:11">
      <c r="A28" s="60">
        <f t="shared" si="5"/>
        <v>19</v>
      </c>
      <c r="B28" s="12">
        <f t="shared" si="5"/>
        <v>2</v>
      </c>
      <c r="C28" s="13" t="s">
        <v>20</v>
      </c>
      <c r="D28" s="6">
        <f t="shared" si="3"/>
        <v>42011</v>
      </c>
      <c r="E28" s="113" t="s">
        <v>82</v>
      </c>
      <c r="F28" s="98"/>
      <c r="G28" s="94"/>
      <c r="H28" s="61"/>
      <c r="I28" s="33" t="str">
        <f t="shared" si="4"/>
        <v/>
      </c>
      <c r="J28" s="72" t="str">
        <f t="shared" ref="J28:J34" si="8">IF(OR(LEFT($O28,3)="sta",LEFT($S28,3)="sta",LEFT($W28,3)="sta",LEFT($AA28,3)="sta",LEFT($AE28,3)="sta",LEFT($AI28,3)="sta",LEFT($AM28,3)="sta",LEFT($AQ28,3)="sta"),"oui","")</f>
        <v/>
      </c>
      <c r="K28" s="72" t="str">
        <f t="shared" ref="K28:K34" si="9">IF(OR(LEFT($O28,3)="Lib",LEFT($S28,3)="Lib",LEFT($W28,3)="Lib",LEFT($AA28,3)="Lib",LEFT($AE28,3)="Lib",LEFT($AI28,3)="Lib",LEFT($AM28,3)="Lib",LEFT($AQ28,3)="Lib"),"oui","")</f>
        <v/>
      </c>
    </row>
    <row r="29" spans="1:11">
      <c r="A29" s="60">
        <f t="shared" si="5"/>
        <v>20</v>
      </c>
      <c r="B29" s="12">
        <f t="shared" si="5"/>
        <v>3</v>
      </c>
      <c r="C29" s="13" t="s">
        <v>21</v>
      </c>
      <c r="D29" s="6">
        <f t="shared" si="3"/>
        <v>42018</v>
      </c>
      <c r="E29" s="113" t="s">
        <v>82</v>
      </c>
      <c r="F29" s="98"/>
      <c r="G29" s="94"/>
      <c r="H29" s="61"/>
      <c r="I29" s="33" t="str">
        <f t="shared" si="4"/>
        <v/>
      </c>
      <c r="J29" s="73" t="str">
        <f t="shared" si="8"/>
        <v/>
      </c>
      <c r="K29" s="73" t="str">
        <f t="shared" si="9"/>
        <v/>
      </c>
    </row>
    <row r="30" spans="1:11">
      <c r="A30" s="60">
        <f t="shared" si="5"/>
        <v>21</v>
      </c>
      <c r="B30" s="12">
        <f t="shared" si="5"/>
        <v>4</v>
      </c>
      <c r="C30" s="13" t="s">
        <v>20</v>
      </c>
      <c r="D30" s="6">
        <f t="shared" si="3"/>
        <v>42025</v>
      </c>
      <c r="E30" s="113" t="s">
        <v>82</v>
      </c>
      <c r="F30" s="98"/>
      <c r="G30" s="94"/>
      <c r="H30" s="61"/>
      <c r="I30" s="33" t="str">
        <f t="shared" si="4"/>
        <v/>
      </c>
      <c r="J30" s="73" t="str">
        <f t="shared" si="8"/>
        <v/>
      </c>
      <c r="K30" s="73" t="str">
        <f t="shared" si="9"/>
        <v/>
      </c>
    </row>
    <row r="31" spans="1:11">
      <c r="A31" s="60">
        <f t="shared" si="5"/>
        <v>22</v>
      </c>
      <c r="B31" s="12">
        <f t="shared" si="5"/>
        <v>5</v>
      </c>
      <c r="C31" s="13" t="s">
        <v>21</v>
      </c>
      <c r="D31" s="6">
        <f t="shared" si="3"/>
        <v>42032</v>
      </c>
      <c r="E31" s="113" t="s">
        <v>82</v>
      </c>
      <c r="F31" s="98"/>
      <c r="G31" s="94"/>
      <c r="H31" s="61"/>
      <c r="I31" s="33" t="str">
        <f t="shared" si="4"/>
        <v/>
      </c>
      <c r="J31" s="73" t="str">
        <f t="shared" si="8"/>
        <v/>
      </c>
      <c r="K31" s="73" t="str">
        <f t="shared" si="9"/>
        <v/>
      </c>
    </row>
    <row r="32" spans="1:11">
      <c r="A32" s="60">
        <f t="shared" si="5"/>
        <v>23</v>
      </c>
      <c r="B32" s="12">
        <f t="shared" si="5"/>
        <v>6</v>
      </c>
      <c r="C32" s="13" t="s">
        <v>20</v>
      </c>
      <c r="D32" s="6">
        <f t="shared" si="3"/>
        <v>42039</v>
      </c>
      <c r="E32" s="113" t="s">
        <v>82</v>
      </c>
      <c r="F32" s="98"/>
      <c r="G32" s="94"/>
      <c r="H32" s="61"/>
      <c r="I32" s="33" t="str">
        <f t="shared" si="4"/>
        <v/>
      </c>
      <c r="J32" s="73" t="str">
        <f t="shared" si="8"/>
        <v/>
      </c>
      <c r="K32" s="73" t="str">
        <f t="shared" si="9"/>
        <v/>
      </c>
    </row>
    <row r="33" spans="1:11">
      <c r="A33" s="60">
        <f t="shared" si="5"/>
        <v>24</v>
      </c>
      <c r="B33" s="12">
        <f t="shared" si="5"/>
        <v>7</v>
      </c>
      <c r="C33" s="13" t="s">
        <v>21</v>
      </c>
      <c r="D33" s="6">
        <f t="shared" si="3"/>
        <v>42046</v>
      </c>
      <c r="E33" s="113" t="s">
        <v>82</v>
      </c>
      <c r="F33" s="98"/>
      <c r="G33" s="94"/>
      <c r="H33" s="61"/>
      <c r="I33" s="33" t="str">
        <f t="shared" si="4"/>
        <v/>
      </c>
      <c r="J33" s="73" t="str">
        <f t="shared" si="8"/>
        <v/>
      </c>
      <c r="K33" s="73" t="str">
        <f t="shared" si="9"/>
        <v/>
      </c>
    </row>
    <row r="34" spans="1:11" ht="13.5" thickBot="1">
      <c r="A34" s="60">
        <f t="shared" si="5"/>
        <v>25</v>
      </c>
      <c r="B34" s="12">
        <f t="shared" si="5"/>
        <v>8</v>
      </c>
      <c r="C34" s="13" t="s">
        <v>20</v>
      </c>
      <c r="D34" s="6">
        <f t="shared" si="3"/>
        <v>42053</v>
      </c>
      <c r="E34" s="113" t="s">
        <v>82</v>
      </c>
      <c r="F34" s="98"/>
      <c r="G34" s="94"/>
      <c r="H34" s="61"/>
      <c r="I34" s="33" t="str">
        <f t="shared" si="4"/>
        <v/>
      </c>
      <c r="J34" s="74" t="str">
        <f t="shared" si="8"/>
        <v/>
      </c>
      <c r="K34" s="74" t="str">
        <f t="shared" si="9"/>
        <v/>
      </c>
    </row>
    <row r="35" spans="1:11" ht="12.75" customHeight="1">
      <c r="A35" s="60">
        <f t="shared" si="5"/>
        <v>26</v>
      </c>
      <c r="B35" s="12">
        <f t="shared" si="5"/>
        <v>9</v>
      </c>
      <c r="C35" s="13" t="s">
        <v>21</v>
      </c>
      <c r="D35" s="6">
        <f t="shared" si="3"/>
        <v>42060</v>
      </c>
      <c r="E35" s="113" t="s">
        <v>82</v>
      </c>
      <c r="F35" s="98"/>
      <c r="G35" s="94"/>
      <c r="H35" s="61"/>
      <c r="I35" s="33" t="str">
        <f t="shared" si="4"/>
        <v/>
      </c>
      <c r="J35" s="106"/>
      <c r="K35" s="106"/>
    </row>
    <row r="36" spans="1:11" ht="13.5" thickBot="1">
      <c r="A36" s="60">
        <f t="shared" si="5"/>
        <v>27</v>
      </c>
      <c r="B36" s="12">
        <f t="shared" si="5"/>
        <v>10</v>
      </c>
      <c r="C36" s="13" t="s">
        <v>20</v>
      </c>
      <c r="D36" s="6">
        <f t="shared" si="3"/>
        <v>42067</v>
      </c>
      <c r="E36" s="113" t="s">
        <v>82</v>
      </c>
      <c r="F36" s="98"/>
      <c r="G36" s="94"/>
      <c r="H36" s="61"/>
      <c r="I36" s="33" t="str">
        <f t="shared" si="4"/>
        <v/>
      </c>
      <c r="J36" s="108"/>
      <c r="K36" s="108"/>
    </row>
    <row r="37" spans="1:11">
      <c r="A37" s="60">
        <f t="shared" si="5"/>
        <v>28</v>
      </c>
      <c r="B37" s="12">
        <f t="shared" si="5"/>
        <v>11</v>
      </c>
      <c r="C37" s="13" t="s">
        <v>21</v>
      </c>
      <c r="D37" s="6">
        <f t="shared" si="3"/>
        <v>42074</v>
      </c>
      <c r="E37" s="113" t="s">
        <v>82</v>
      </c>
      <c r="F37" s="98"/>
      <c r="G37" s="94"/>
      <c r="H37" s="61"/>
      <c r="I37" s="33" t="str">
        <f t="shared" si="4"/>
        <v/>
      </c>
      <c r="J37" s="72" t="str">
        <f t="shared" ref="J37:J42" si="10">IF(OR(LEFT($O37,3)="sta",LEFT($S37,3)="sta",LEFT($W37,3)="sta",LEFT($AA37,3)="sta",LEFT($AE37,3)="sta",LEFT($AI37,3)="sta",LEFT($AM37,3)="sta",LEFT($AQ37,3)="sta"),"oui","")</f>
        <v/>
      </c>
      <c r="K37" s="72" t="str">
        <f t="shared" ref="K37:K42" si="11">IF(OR(LEFT($O37,3)="Lib",LEFT($S37,3)="Lib",LEFT($W37,3)="Lib",LEFT($AA37,3)="Lib",LEFT($AE37,3)="Lib",LEFT($AI37,3)="Lib",LEFT($AM37,3)="Lib",LEFT($AQ37,3)="Lib"),"oui","")</f>
        <v/>
      </c>
    </row>
    <row r="38" spans="1:11">
      <c r="A38" s="60">
        <f t="shared" si="5"/>
        <v>29</v>
      </c>
      <c r="B38" s="12">
        <f t="shared" si="5"/>
        <v>12</v>
      </c>
      <c r="C38" s="13" t="s">
        <v>21</v>
      </c>
      <c r="D38" s="6">
        <f t="shared" si="3"/>
        <v>42081</v>
      </c>
      <c r="E38" s="113" t="s">
        <v>82</v>
      </c>
      <c r="F38" s="98"/>
      <c r="G38" s="94"/>
      <c r="H38" s="61"/>
      <c r="I38" s="33" t="str">
        <f t="shared" si="4"/>
        <v/>
      </c>
      <c r="J38" s="73" t="str">
        <f t="shared" si="10"/>
        <v/>
      </c>
      <c r="K38" s="73" t="str">
        <f t="shared" si="11"/>
        <v/>
      </c>
    </row>
    <row r="39" spans="1:11">
      <c r="A39" s="60">
        <f t="shared" si="5"/>
        <v>30</v>
      </c>
      <c r="B39" s="12">
        <f t="shared" si="5"/>
        <v>13</v>
      </c>
      <c r="C39" s="13" t="s">
        <v>21</v>
      </c>
      <c r="D39" s="6">
        <f t="shared" si="3"/>
        <v>42088</v>
      </c>
      <c r="E39" s="113" t="s">
        <v>82</v>
      </c>
      <c r="F39" s="98"/>
      <c r="G39" s="94"/>
      <c r="H39" s="61"/>
      <c r="I39" s="33" t="str">
        <f t="shared" si="4"/>
        <v/>
      </c>
      <c r="J39" s="73" t="str">
        <f t="shared" si="10"/>
        <v/>
      </c>
      <c r="K39" s="73" t="str">
        <f t="shared" si="11"/>
        <v/>
      </c>
    </row>
    <row r="40" spans="1:11">
      <c r="A40" s="60">
        <f t="shared" si="5"/>
        <v>31</v>
      </c>
      <c r="B40" s="12">
        <f t="shared" si="5"/>
        <v>14</v>
      </c>
      <c r="C40" s="13" t="s">
        <v>20</v>
      </c>
      <c r="D40" s="6">
        <f t="shared" si="3"/>
        <v>42095</v>
      </c>
      <c r="E40" s="113" t="s">
        <v>82</v>
      </c>
      <c r="F40" s="98"/>
      <c r="G40" s="94"/>
      <c r="H40" s="61"/>
      <c r="I40" s="33" t="str">
        <f t="shared" si="4"/>
        <v/>
      </c>
      <c r="J40" s="73" t="str">
        <f t="shared" si="10"/>
        <v/>
      </c>
      <c r="K40" s="73" t="str">
        <f t="shared" si="11"/>
        <v/>
      </c>
    </row>
    <row r="41" spans="1:11">
      <c r="A41" s="60">
        <f t="shared" si="5"/>
        <v>32</v>
      </c>
      <c r="B41" s="12">
        <f t="shared" si="5"/>
        <v>15</v>
      </c>
      <c r="C41" s="13" t="s">
        <v>21</v>
      </c>
      <c r="D41" s="6">
        <f t="shared" si="3"/>
        <v>42102</v>
      </c>
      <c r="E41" s="113" t="s">
        <v>82</v>
      </c>
      <c r="F41" s="98"/>
      <c r="G41" s="94"/>
      <c r="H41" s="61"/>
      <c r="I41" s="33" t="str">
        <f t="shared" si="4"/>
        <v/>
      </c>
      <c r="J41" s="73" t="str">
        <f t="shared" si="10"/>
        <v/>
      </c>
      <c r="K41" s="73" t="str">
        <f t="shared" si="11"/>
        <v/>
      </c>
    </row>
    <row r="42" spans="1:11" ht="13.5" thickBot="1">
      <c r="A42" s="60">
        <f t="shared" si="5"/>
        <v>33</v>
      </c>
      <c r="B42" s="12">
        <f t="shared" si="5"/>
        <v>16</v>
      </c>
      <c r="C42" s="13" t="s">
        <v>20</v>
      </c>
      <c r="D42" s="6">
        <f t="shared" si="3"/>
        <v>42109</v>
      </c>
      <c r="E42" s="113" t="s">
        <v>82</v>
      </c>
      <c r="F42" s="98"/>
      <c r="G42" s="94"/>
      <c r="H42" s="61"/>
      <c r="I42" s="33" t="str">
        <f t="shared" si="4"/>
        <v/>
      </c>
      <c r="J42" s="73" t="str">
        <f t="shared" si="10"/>
        <v/>
      </c>
      <c r="K42" s="73" t="str">
        <f t="shared" si="11"/>
        <v/>
      </c>
    </row>
    <row r="43" spans="1:11" ht="12.75" customHeight="1">
      <c r="A43" s="60">
        <f t="shared" si="5"/>
        <v>34</v>
      </c>
      <c r="B43" s="12">
        <f t="shared" si="5"/>
        <v>17</v>
      </c>
      <c r="C43" s="13" t="s">
        <v>21</v>
      </c>
      <c r="D43" s="6">
        <f t="shared" si="3"/>
        <v>42116</v>
      </c>
      <c r="E43" s="113" t="s">
        <v>82</v>
      </c>
      <c r="F43" s="98"/>
      <c r="G43" s="94"/>
      <c r="H43" s="61"/>
      <c r="I43" s="33" t="str">
        <f t="shared" si="4"/>
        <v/>
      </c>
      <c r="J43" s="106"/>
      <c r="K43" s="106"/>
    </row>
    <row r="44" spans="1:11" ht="13.5" thickBot="1">
      <c r="A44" s="60">
        <f t="shared" si="5"/>
        <v>35</v>
      </c>
      <c r="B44" s="12">
        <f t="shared" si="5"/>
        <v>18</v>
      </c>
      <c r="C44" s="13" t="s">
        <v>20</v>
      </c>
      <c r="D44" s="6">
        <f t="shared" si="3"/>
        <v>42123</v>
      </c>
      <c r="E44" s="113" t="s">
        <v>82</v>
      </c>
      <c r="F44" s="98"/>
      <c r="G44" s="94"/>
      <c r="H44" s="61"/>
      <c r="I44" s="33" t="str">
        <f t="shared" si="4"/>
        <v/>
      </c>
      <c r="J44" s="108"/>
      <c r="K44" s="108"/>
    </row>
    <row r="45" spans="1:11">
      <c r="A45" s="60">
        <f t="shared" si="5"/>
        <v>36</v>
      </c>
      <c r="B45" s="12">
        <f t="shared" si="5"/>
        <v>19</v>
      </c>
      <c r="C45" s="13" t="s">
        <v>21</v>
      </c>
      <c r="D45" s="6">
        <f t="shared" si="3"/>
        <v>42130</v>
      </c>
      <c r="E45" s="113" t="s">
        <v>82</v>
      </c>
      <c r="F45" s="98"/>
      <c r="G45" s="94"/>
      <c r="H45" s="61"/>
      <c r="I45" s="33" t="str">
        <f t="shared" si="4"/>
        <v/>
      </c>
      <c r="J45" s="72" t="str">
        <f t="shared" ref="J45:J53" si="12">IF(OR(LEFT($O45,3)="sta",LEFT($S45,3)="sta",LEFT($W45,3)="sta",LEFT($AA45,3)="sta",LEFT($AE45,3)="sta",LEFT($AI45,3)="sta",LEFT($AM45,3)="sta",LEFT($AQ45,3)="sta"),"oui","")</f>
        <v/>
      </c>
      <c r="K45" s="72" t="str">
        <f t="shared" ref="K45:K53" si="13">IF(OR(LEFT($O45,3)="Lib",LEFT($S45,3)="Lib",LEFT($W45,3)="Lib",LEFT($AA45,3)="Lib",LEFT($AE45,3)="Lib",LEFT($AI45,3)="Lib",LEFT($AM45,3)="Lib",LEFT($AQ45,3)="Lib"),"oui","")</f>
        <v/>
      </c>
    </row>
    <row r="46" spans="1:11">
      <c r="A46" s="60">
        <f t="shared" si="5"/>
        <v>37</v>
      </c>
      <c r="B46" s="12">
        <f t="shared" si="5"/>
        <v>20</v>
      </c>
      <c r="C46" s="13" t="s">
        <v>20</v>
      </c>
      <c r="D46" s="6">
        <f t="shared" si="3"/>
        <v>42137</v>
      </c>
      <c r="E46" s="113" t="s">
        <v>82</v>
      </c>
      <c r="F46" s="98"/>
      <c r="G46" s="94"/>
      <c r="H46" s="61"/>
      <c r="I46" s="33" t="str">
        <f t="shared" si="4"/>
        <v/>
      </c>
      <c r="J46" s="73" t="str">
        <f t="shared" si="12"/>
        <v/>
      </c>
      <c r="K46" s="73" t="str">
        <f t="shared" si="13"/>
        <v/>
      </c>
    </row>
    <row r="47" spans="1:11">
      <c r="A47" s="60">
        <f t="shared" si="5"/>
        <v>38</v>
      </c>
      <c r="B47" s="12">
        <f t="shared" si="5"/>
        <v>21</v>
      </c>
      <c r="C47" s="13" t="s">
        <v>21</v>
      </c>
      <c r="D47" s="6">
        <f t="shared" si="3"/>
        <v>42144</v>
      </c>
      <c r="E47" s="113" t="s">
        <v>82</v>
      </c>
      <c r="F47" s="98"/>
      <c r="G47" s="94"/>
      <c r="H47" s="61"/>
      <c r="I47" s="33" t="str">
        <f t="shared" si="4"/>
        <v/>
      </c>
      <c r="J47" s="73" t="str">
        <f t="shared" si="12"/>
        <v/>
      </c>
      <c r="K47" s="73" t="str">
        <f t="shared" si="13"/>
        <v/>
      </c>
    </row>
    <row r="48" spans="1:11">
      <c r="A48" s="60">
        <f t="shared" si="5"/>
        <v>39</v>
      </c>
      <c r="B48" s="12">
        <f t="shared" si="5"/>
        <v>22</v>
      </c>
      <c r="C48" s="13" t="s">
        <v>20</v>
      </c>
      <c r="D48" s="6">
        <f t="shared" si="3"/>
        <v>42151</v>
      </c>
      <c r="E48" s="113" t="s">
        <v>82</v>
      </c>
      <c r="F48" s="98"/>
      <c r="G48" s="94"/>
      <c r="H48" s="61"/>
      <c r="I48" s="33" t="str">
        <f t="shared" si="4"/>
        <v/>
      </c>
      <c r="J48" s="73" t="str">
        <f t="shared" si="12"/>
        <v/>
      </c>
      <c r="K48" s="73" t="str">
        <f t="shared" si="13"/>
        <v/>
      </c>
    </row>
    <row r="49" spans="1:11">
      <c r="A49" s="60">
        <f t="shared" si="5"/>
        <v>40</v>
      </c>
      <c r="B49" s="12">
        <f t="shared" si="5"/>
        <v>23</v>
      </c>
      <c r="C49" s="13" t="s">
        <v>21</v>
      </c>
      <c r="D49" s="6">
        <f t="shared" si="3"/>
        <v>42158</v>
      </c>
      <c r="E49" s="113" t="s">
        <v>82</v>
      </c>
      <c r="F49" s="98"/>
      <c r="G49" s="94"/>
      <c r="H49" s="61"/>
      <c r="I49" s="33" t="str">
        <f t="shared" si="4"/>
        <v/>
      </c>
      <c r="J49" s="73" t="str">
        <f t="shared" si="12"/>
        <v/>
      </c>
      <c r="K49" s="73" t="str">
        <f t="shared" si="13"/>
        <v/>
      </c>
    </row>
    <row r="50" spans="1:11">
      <c r="A50" s="60">
        <f t="shared" si="5"/>
        <v>41</v>
      </c>
      <c r="B50" s="12">
        <f t="shared" si="5"/>
        <v>24</v>
      </c>
      <c r="C50" s="13" t="s">
        <v>20</v>
      </c>
      <c r="D50" s="6">
        <f t="shared" si="3"/>
        <v>42165</v>
      </c>
      <c r="E50" s="113" t="s">
        <v>82</v>
      </c>
      <c r="F50" s="98"/>
      <c r="G50" s="94"/>
      <c r="H50" s="61"/>
      <c r="I50" s="33" t="str">
        <f t="shared" si="4"/>
        <v/>
      </c>
      <c r="J50" s="73" t="str">
        <f t="shared" si="12"/>
        <v/>
      </c>
      <c r="K50" s="73" t="str">
        <f t="shared" si="13"/>
        <v/>
      </c>
    </row>
    <row r="51" spans="1:11">
      <c r="A51" s="60">
        <f t="shared" si="5"/>
        <v>42</v>
      </c>
      <c r="B51" s="12">
        <f t="shared" si="5"/>
        <v>25</v>
      </c>
      <c r="C51" s="13" t="s">
        <v>21</v>
      </c>
      <c r="D51" s="6">
        <f t="shared" si="3"/>
        <v>42172</v>
      </c>
      <c r="E51" s="113" t="s">
        <v>82</v>
      </c>
      <c r="F51" s="98"/>
      <c r="G51" s="94"/>
      <c r="H51" s="61"/>
      <c r="I51" s="33" t="str">
        <f t="shared" si="4"/>
        <v/>
      </c>
      <c r="J51" s="73" t="str">
        <f t="shared" si="12"/>
        <v/>
      </c>
      <c r="K51" s="73" t="str">
        <f t="shared" si="13"/>
        <v/>
      </c>
    </row>
    <row r="52" spans="1:11">
      <c r="A52" s="60">
        <f t="shared" si="5"/>
        <v>43</v>
      </c>
      <c r="B52" s="12">
        <f t="shared" si="5"/>
        <v>26</v>
      </c>
      <c r="C52" s="13" t="s">
        <v>20</v>
      </c>
      <c r="D52" s="6">
        <f t="shared" si="3"/>
        <v>42179</v>
      </c>
      <c r="E52" s="113" t="s">
        <v>82</v>
      </c>
      <c r="F52" s="98"/>
      <c r="G52" s="94"/>
      <c r="H52" s="61"/>
      <c r="I52" s="33" t="str">
        <f t="shared" si="4"/>
        <v/>
      </c>
      <c r="J52" s="73" t="str">
        <f t="shared" si="12"/>
        <v/>
      </c>
      <c r="K52" s="73" t="str">
        <f t="shared" si="13"/>
        <v/>
      </c>
    </row>
    <row r="53" spans="1:11" ht="13.5" thickBot="1">
      <c r="A53" s="63">
        <f t="shared" si="5"/>
        <v>44</v>
      </c>
      <c r="B53" s="15">
        <f t="shared" si="5"/>
        <v>27</v>
      </c>
      <c r="C53" s="16" t="s">
        <v>21</v>
      </c>
      <c r="D53" s="7">
        <f t="shared" si="3"/>
        <v>42186</v>
      </c>
      <c r="E53" s="114" t="s">
        <v>82</v>
      </c>
      <c r="F53" s="99"/>
      <c r="G53" s="100"/>
      <c r="H53" s="64"/>
      <c r="I53" s="34" t="str">
        <f t="shared" si="4"/>
        <v/>
      </c>
      <c r="J53" s="74" t="str">
        <f t="shared" si="12"/>
        <v/>
      </c>
      <c r="K53" s="74" t="str">
        <f t="shared" si="13"/>
        <v/>
      </c>
    </row>
    <row r="54" spans="1:11" ht="100.5" customHeight="1" thickBot="1">
      <c r="B54" s="3"/>
      <c r="C54" s="3"/>
      <c r="D54" s="8"/>
      <c r="E54" s="67"/>
      <c r="F54" s="8"/>
      <c r="G54" s="8"/>
      <c r="H54" s="8"/>
      <c r="I54" s="67"/>
      <c r="J54" s="67"/>
      <c r="K54" s="67"/>
    </row>
    <row r="55" spans="1:11" ht="13.5" thickBot="1">
      <c r="B55" s="409" t="s">
        <v>50</v>
      </c>
      <c r="C55" s="410"/>
      <c r="D55" s="410"/>
      <c r="E55" s="411"/>
      <c r="F55" s="67"/>
      <c r="G55" s="67"/>
      <c r="H55" s="67"/>
      <c r="I55" s="67"/>
      <c r="J55" s="67"/>
      <c r="K55" s="67"/>
    </row>
    <row r="56" spans="1:11" ht="13.5" customHeight="1" thickBot="1">
      <c r="B56" s="3"/>
      <c r="C56" s="3"/>
      <c r="D56" s="3"/>
      <c r="E56" s="3"/>
      <c r="F56" s="440" t="s">
        <v>81</v>
      </c>
      <c r="G56" s="441"/>
      <c r="H56" s="442"/>
      <c r="I56" s="131" t="s">
        <v>132</v>
      </c>
      <c r="J56" s="3"/>
      <c r="K56" s="3"/>
    </row>
    <row r="57" spans="1:11" ht="13.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</row>
    <row r="58" spans="1:11" ht="13.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</row>
    <row r="59" spans="1:1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</row>
    <row r="60" spans="1:1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</row>
    <row r="61" spans="1:11" ht="12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</row>
    <row r="62" spans="1:11" ht="13.5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</row>
    <row r="63" spans="1:11" ht="13.5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30" t="s">
        <v>78</v>
      </c>
    </row>
    <row r="64" spans="1:11">
      <c r="A64" s="30">
        <v>1</v>
      </c>
      <c r="B64" s="10">
        <v>36</v>
      </c>
      <c r="C64" s="13" t="s">
        <v>20</v>
      </c>
      <c r="D64" s="4">
        <f>+D10</f>
        <v>41885</v>
      </c>
      <c r="E64" s="110" t="s">
        <v>83</v>
      </c>
      <c r="F64" s="101"/>
      <c r="G64" s="102"/>
      <c r="H64" s="103"/>
      <c r="I64" s="32" t="str">
        <f>IF(AND(J64="oui",K64="oui"),"Sta+Lib",IF(J64="oui","Stade",IF(K64="oui","Lib","")))</f>
        <v/>
      </c>
      <c r="J64" s="32" t="str">
        <f t="shared" ref="J64:J70" si="14">IF(OR(LEFT($O64,3)="sta",LEFT($S64,3)="sta",LEFT($W64,3)="sta",LEFT($AA64,3)="sta",LEFT($AE64,3)="sta",LEFT($AI64,3)="sta",LEFT($AM64,3)="sta",LEFT($AQ64,3)="sta"),"oui","")</f>
        <v/>
      </c>
      <c r="K64" s="72" t="str">
        <f t="shared" ref="K64:K70" si="15">IF(OR(LEFT($O64,3)="Lib",LEFT($S64,3)="Lib",LEFT($W64,3)="Lib",LEFT($AA64,3)="Lib",LEFT($AE64,3)="Lib",LEFT($AI64,3)="Lib",LEFT($AM64,3)="Lib",LEFT($AQ64,3)="Lib"),"oui","")</f>
        <v/>
      </c>
    </row>
    <row r="65" spans="1:11" ht="12.75" customHeight="1">
      <c r="A65" s="60">
        <v>2</v>
      </c>
      <c r="B65" s="12">
        <f t="shared" ref="B65:B80" si="16">1+B64</f>
        <v>37</v>
      </c>
      <c r="C65" s="13" t="s">
        <v>21</v>
      </c>
      <c r="D65" s="6">
        <f t="shared" ref="D65:D107" si="17">7+D64</f>
        <v>41892</v>
      </c>
      <c r="E65" s="111" t="s">
        <v>83</v>
      </c>
      <c r="F65" s="98"/>
      <c r="G65" s="94"/>
      <c r="H65" s="61"/>
      <c r="I65" s="33" t="str">
        <f t="shared" ref="I65:I107" si="18">IF(AND(J65="oui",K65="oui"),"Sta+Lib",IF(J65="oui","Stade",IF(K65="oui","Lib","")))</f>
        <v/>
      </c>
      <c r="J65" s="41" t="str">
        <f t="shared" si="14"/>
        <v/>
      </c>
      <c r="K65" s="73" t="str">
        <f t="shared" si="15"/>
        <v/>
      </c>
    </row>
    <row r="66" spans="1:11">
      <c r="A66" s="60">
        <f>1+A65</f>
        <v>3</v>
      </c>
      <c r="B66" s="12">
        <f t="shared" si="16"/>
        <v>38</v>
      </c>
      <c r="C66" s="13" t="s">
        <v>20</v>
      </c>
      <c r="D66" s="6">
        <f t="shared" si="17"/>
        <v>41899</v>
      </c>
      <c r="E66" s="111" t="s">
        <v>83</v>
      </c>
      <c r="F66" s="98"/>
      <c r="G66" s="94"/>
      <c r="H66" s="61"/>
      <c r="I66" s="33" t="str">
        <f t="shared" si="18"/>
        <v/>
      </c>
      <c r="J66" s="41" t="str">
        <f t="shared" si="14"/>
        <v/>
      </c>
      <c r="K66" s="73" t="str">
        <f t="shared" si="15"/>
        <v/>
      </c>
    </row>
    <row r="67" spans="1:11">
      <c r="A67" s="60">
        <f t="shared" ref="A67:A107" si="19">1+A66</f>
        <v>4</v>
      </c>
      <c r="B67" s="12">
        <f t="shared" si="16"/>
        <v>39</v>
      </c>
      <c r="C67" s="13" t="s">
        <v>21</v>
      </c>
      <c r="D67" s="6">
        <f t="shared" si="17"/>
        <v>41906</v>
      </c>
      <c r="E67" s="111" t="s">
        <v>83</v>
      </c>
      <c r="F67" s="98"/>
      <c r="G67" s="94"/>
      <c r="H67" s="61"/>
      <c r="I67" s="33" t="str">
        <f t="shared" si="18"/>
        <v/>
      </c>
      <c r="J67" s="41" t="str">
        <f t="shared" si="14"/>
        <v/>
      </c>
      <c r="K67" s="73" t="str">
        <f t="shared" si="15"/>
        <v/>
      </c>
    </row>
    <row r="68" spans="1:11">
      <c r="A68" s="60">
        <f t="shared" si="19"/>
        <v>5</v>
      </c>
      <c r="B68" s="12">
        <f t="shared" si="16"/>
        <v>40</v>
      </c>
      <c r="C68" s="13" t="s">
        <v>20</v>
      </c>
      <c r="D68" s="6">
        <f t="shared" si="17"/>
        <v>41913</v>
      </c>
      <c r="E68" s="111" t="s">
        <v>83</v>
      </c>
      <c r="F68" s="98"/>
      <c r="G68" s="94"/>
      <c r="H68" s="61"/>
      <c r="I68" s="33" t="str">
        <f t="shared" si="18"/>
        <v/>
      </c>
      <c r="J68" s="41" t="str">
        <f t="shared" si="14"/>
        <v/>
      </c>
      <c r="K68" s="73" t="str">
        <f t="shared" si="15"/>
        <v/>
      </c>
    </row>
    <row r="69" spans="1:11">
      <c r="A69" s="60">
        <f t="shared" si="19"/>
        <v>6</v>
      </c>
      <c r="B69" s="12">
        <f t="shared" si="16"/>
        <v>41</v>
      </c>
      <c r="C69" s="13" t="s">
        <v>21</v>
      </c>
      <c r="D69" s="6">
        <f t="shared" si="17"/>
        <v>41920</v>
      </c>
      <c r="E69" s="111" t="s">
        <v>83</v>
      </c>
      <c r="F69" s="98"/>
      <c r="G69" s="94"/>
      <c r="H69" s="61"/>
      <c r="I69" s="33" t="str">
        <f t="shared" si="18"/>
        <v/>
      </c>
      <c r="J69" s="41" t="str">
        <f t="shared" si="14"/>
        <v/>
      </c>
      <c r="K69" s="73" t="str">
        <f t="shared" si="15"/>
        <v/>
      </c>
    </row>
    <row r="70" spans="1:11" ht="13.5" thickBot="1">
      <c r="A70" s="60">
        <f t="shared" si="19"/>
        <v>7</v>
      </c>
      <c r="B70" s="12">
        <f t="shared" si="16"/>
        <v>42</v>
      </c>
      <c r="C70" s="13" t="s">
        <v>20</v>
      </c>
      <c r="D70" s="6">
        <f t="shared" si="17"/>
        <v>41927</v>
      </c>
      <c r="E70" s="111" t="s">
        <v>83</v>
      </c>
      <c r="F70" s="98"/>
      <c r="G70" s="94"/>
      <c r="H70" s="61"/>
      <c r="I70" s="33" t="str">
        <f t="shared" si="18"/>
        <v/>
      </c>
      <c r="J70" s="42" t="str">
        <f t="shared" si="14"/>
        <v/>
      </c>
      <c r="K70" s="74" t="str">
        <f t="shared" si="15"/>
        <v/>
      </c>
    </row>
    <row r="71" spans="1:11">
      <c r="A71" s="62"/>
      <c r="B71" s="12">
        <f t="shared" si="16"/>
        <v>43</v>
      </c>
      <c r="C71" s="13" t="s">
        <v>21</v>
      </c>
      <c r="D71" s="6">
        <f t="shared" si="17"/>
        <v>41934</v>
      </c>
      <c r="E71" s="111" t="s">
        <v>83</v>
      </c>
      <c r="F71" s="105"/>
      <c r="G71" s="105"/>
      <c r="H71" s="105"/>
      <c r="I71" s="118" t="str">
        <f t="shared" si="18"/>
        <v/>
      </c>
      <c r="J71" s="106"/>
      <c r="K71" s="106"/>
    </row>
    <row r="72" spans="1:11" ht="13.5" thickBot="1">
      <c r="A72" s="62"/>
      <c r="B72" s="12">
        <f t="shared" si="16"/>
        <v>44</v>
      </c>
      <c r="C72" s="13" t="s">
        <v>20</v>
      </c>
      <c r="D72" s="6">
        <f t="shared" si="17"/>
        <v>41941</v>
      </c>
      <c r="E72" s="111" t="s">
        <v>83</v>
      </c>
      <c r="F72" s="107"/>
      <c r="G72" s="107"/>
      <c r="H72" s="107"/>
      <c r="I72" s="118" t="str">
        <f t="shared" si="18"/>
        <v/>
      </c>
      <c r="J72" s="108"/>
      <c r="K72" s="108"/>
    </row>
    <row r="73" spans="1:11" ht="12.75" customHeight="1">
      <c r="A73" s="60">
        <f>1+A70</f>
        <v>8</v>
      </c>
      <c r="B73" s="12">
        <f t="shared" si="16"/>
        <v>45</v>
      </c>
      <c r="C73" s="13" t="s">
        <v>21</v>
      </c>
      <c r="D73" s="6">
        <f t="shared" si="17"/>
        <v>41948</v>
      </c>
      <c r="E73" s="111" t="s">
        <v>83</v>
      </c>
      <c r="F73" s="98"/>
      <c r="G73" s="94"/>
      <c r="H73" s="61"/>
      <c r="I73" s="33" t="str">
        <f t="shared" si="18"/>
        <v/>
      </c>
      <c r="J73" s="32" t="str">
        <f t="shared" ref="J73:J79" si="20">IF(OR(LEFT($O73,3)="sta",LEFT($S73,3)="sta",LEFT($W73,3)="sta",LEFT($AA73,3)="sta",LEFT($AE73,3)="sta",LEFT($AI73,3)="sta",LEFT($AM73,3)="sta",LEFT($AQ73,3)="sta"),"oui","")</f>
        <v/>
      </c>
      <c r="K73" s="72" t="str">
        <f t="shared" ref="K73:K79" si="21">IF(OR(LEFT($O73,3)="Lib",LEFT($S73,3)="Lib",LEFT($W73,3)="Lib",LEFT($AA73,3)="Lib",LEFT($AE73,3)="Lib",LEFT($AI73,3)="Lib",LEFT($AM73,3)="Lib",LEFT($AQ73,3)="Lib"),"oui","")</f>
        <v/>
      </c>
    </row>
    <row r="74" spans="1:11">
      <c r="A74" s="60">
        <f t="shared" si="19"/>
        <v>9</v>
      </c>
      <c r="B74" s="12">
        <f t="shared" si="16"/>
        <v>46</v>
      </c>
      <c r="C74" s="13" t="s">
        <v>20</v>
      </c>
      <c r="D74" s="6">
        <f t="shared" si="17"/>
        <v>41955</v>
      </c>
      <c r="E74" s="111" t="s">
        <v>83</v>
      </c>
      <c r="F74" s="98"/>
      <c r="G74" s="94"/>
      <c r="H74" s="61"/>
      <c r="I74" s="33" t="str">
        <f t="shared" si="18"/>
        <v/>
      </c>
      <c r="J74" s="41" t="str">
        <f t="shared" si="20"/>
        <v/>
      </c>
      <c r="K74" s="73" t="str">
        <f t="shared" si="21"/>
        <v/>
      </c>
    </row>
    <row r="75" spans="1:11" ht="12.75" customHeight="1">
      <c r="A75" s="60">
        <f t="shared" si="19"/>
        <v>10</v>
      </c>
      <c r="B75" s="12">
        <f t="shared" si="16"/>
        <v>47</v>
      </c>
      <c r="C75" s="13" t="s">
        <v>21</v>
      </c>
      <c r="D75" s="6">
        <f t="shared" si="17"/>
        <v>41962</v>
      </c>
      <c r="E75" s="111" t="s">
        <v>83</v>
      </c>
      <c r="F75" s="98"/>
      <c r="G75" s="94"/>
      <c r="H75" s="61"/>
      <c r="I75" s="33" t="str">
        <f t="shared" si="18"/>
        <v/>
      </c>
      <c r="J75" s="41" t="str">
        <f t="shared" si="20"/>
        <v/>
      </c>
      <c r="K75" s="73" t="str">
        <f t="shared" si="21"/>
        <v/>
      </c>
    </row>
    <row r="76" spans="1:11">
      <c r="A76" s="60">
        <f t="shared" si="19"/>
        <v>11</v>
      </c>
      <c r="B76" s="12">
        <f t="shared" si="16"/>
        <v>48</v>
      </c>
      <c r="C76" s="13" t="s">
        <v>20</v>
      </c>
      <c r="D76" s="6">
        <f t="shared" si="17"/>
        <v>41969</v>
      </c>
      <c r="E76" s="111" t="s">
        <v>83</v>
      </c>
      <c r="F76" s="98"/>
      <c r="G76" s="94"/>
      <c r="H76" s="61"/>
      <c r="I76" s="33" t="str">
        <f t="shared" si="18"/>
        <v/>
      </c>
      <c r="J76" s="41" t="str">
        <f t="shared" si="20"/>
        <v/>
      </c>
      <c r="K76" s="73" t="str">
        <f t="shared" si="21"/>
        <v/>
      </c>
    </row>
    <row r="77" spans="1:11" ht="12.75" customHeight="1">
      <c r="A77" s="60">
        <f t="shared" si="19"/>
        <v>12</v>
      </c>
      <c r="B77" s="12">
        <f t="shared" si="16"/>
        <v>49</v>
      </c>
      <c r="C77" s="13" t="s">
        <v>21</v>
      </c>
      <c r="D77" s="6">
        <f t="shared" si="17"/>
        <v>41976</v>
      </c>
      <c r="E77" s="111" t="s">
        <v>83</v>
      </c>
      <c r="F77" s="98"/>
      <c r="G77" s="94"/>
      <c r="H77" s="61"/>
      <c r="I77" s="33" t="str">
        <f t="shared" si="18"/>
        <v/>
      </c>
      <c r="J77" s="41" t="str">
        <f t="shared" si="20"/>
        <v/>
      </c>
      <c r="K77" s="73" t="str">
        <f t="shared" si="21"/>
        <v/>
      </c>
    </row>
    <row r="78" spans="1:11">
      <c r="A78" s="60">
        <f t="shared" si="19"/>
        <v>13</v>
      </c>
      <c r="B78" s="12">
        <f t="shared" si="16"/>
        <v>50</v>
      </c>
      <c r="C78" s="13" t="s">
        <v>20</v>
      </c>
      <c r="D78" s="6">
        <f t="shared" si="17"/>
        <v>41983</v>
      </c>
      <c r="E78" s="111" t="s">
        <v>83</v>
      </c>
      <c r="F78" s="98"/>
      <c r="G78" s="94"/>
      <c r="H78" s="61"/>
      <c r="I78" s="33" t="str">
        <f t="shared" si="18"/>
        <v/>
      </c>
      <c r="J78" s="41" t="str">
        <f t="shared" si="20"/>
        <v/>
      </c>
      <c r="K78" s="73" t="str">
        <f t="shared" si="21"/>
        <v/>
      </c>
    </row>
    <row r="79" spans="1:11" ht="13.5" thickBot="1">
      <c r="A79" s="60">
        <f t="shared" si="19"/>
        <v>14</v>
      </c>
      <c r="B79" s="12">
        <f t="shared" si="16"/>
        <v>51</v>
      </c>
      <c r="C79" s="13" t="s">
        <v>21</v>
      </c>
      <c r="D79" s="6">
        <f t="shared" si="17"/>
        <v>41990</v>
      </c>
      <c r="E79" s="111" t="s">
        <v>83</v>
      </c>
      <c r="F79" s="98"/>
      <c r="G79" s="94"/>
      <c r="H79" s="61"/>
      <c r="I79" s="33" t="str">
        <f t="shared" si="18"/>
        <v/>
      </c>
      <c r="J79" s="42" t="str">
        <f t="shared" si="20"/>
        <v/>
      </c>
      <c r="K79" s="74" t="str">
        <f t="shared" si="21"/>
        <v/>
      </c>
    </row>
    <row r="80" spans="1:11">
      <c r="A80" s="62"/>
      <c r="B80" s="12">
        <f t="shared" si="16"/>
        <v>52</v>
      </c>
      <c r="C80" s="13" t="s">
        <v>20</v>
      </c>
      <c r="D80" s="6">
        <f t="shared" si="17"/>
        <v>41997</v>
      </c>
      <c r="E80" s="111" t="s">
        <v>83</v>
      </c>
      <c r="F80" s="105"/>
      <c r="G80" s="105"/>
      <c r="H80" s="105"/>
      <c r="I80" s="118" t="str">
        <f t="shared" si="18"/>
        <v/>
      </c>
      <c r="J80" s="106"/>
      <c r="K80" s="106"/>
    </row>
    <row r="81" spans="1:11" ht="13.5" thickBot="1">
      <c r="A81" s="62"/>
      <c r="B81" s="12">
        <v>1</v>
      </c>
      <c r="C81" s="13" t="s">
        <v>21</v>
      </c>
      <c r="D81" s="6">
        <f t="shared" si="17"/>
        <v>42004</v>
      </c>
      <c r="E81" s="111" t="s">
        <v>83</v>
      </c>
      <c r="F81" s="107"/>
      <c r="G81" s="107"/>
      <c r="H81" s="107"/>
      <c r="I81" s="118" t="str">
        <f t="shared" si="18"/>
        <v/>
      </c>
      <c r="J81" s="108"/>
      <c r="K81" s="108"/>
    </row>
    <row r="82" spans="1:11">
      <c r="A82" s="60">
        <f>1+A79</f>
        <v>15</v>
      </c>
      <c r="B82" s="12">
        <f t="shared" ref="B82:B107" si="22">1+B81</f>
        <v>2</v>
      </c>
      <c r="C82" s="13" t="s">
        <v>20</v>
      </c>
      <c r="D82" s="6">
        <f t="shared" si="17"/>
        <v>42011</v>
      </c>
      <c r="E82" s="111" t="s">
        <v>83</v>
      </c>
      <c r="F82" s="98"/>
      <c r="G82" s="94"/>
      <c r="H82" s="61"/>
      <c r="I82" s="33" t="str">
        <f t="shared" si="18"/>
        <v/>
      </c>
      <c r="J82" s="32" t="str">
        <f t="shared" ref="J82:J88" si="23">IF(OR(LEFT($O82,3)="sta",LEFT($S82,3)="sta",LEFT($W82,3)="sta",LEFT($AA82,3)="sta",LEFT($AE82,3)="sta",LEFT($AI82,3)="sta",LEFT($AM82,3)="sta",LEFT($AQ82,3)="sta"),"oui","")</f>
        <v/>
      </c>
      <c r="K82" s="72" t="str">
        <f t="shared" ref="K82:K88" si="24">IF(OR(LEFT($O82,3)="Lib",LEFT($S82,3)="Lib",LEFT($W82,3)="Lib",LEFT($AA82,3)="Lib",LEFT($AE82,3)="Lib",LEFT($AI82,3)="Lib",LEFT($AM82,3)="Lib",LEFT($AQ82,3)="Lib"),"oui","")</f>
        <v/>
      </c>
    </row>
    <row r="83" spans="1:11">
      <c r="A83" s="60">
        <f t="shared" si="19"/>
        <v>16</v>
      </c>
      <c r="B83" s="12">
        <f t="shared" si="22"/>
        <v>3</v>
      </c>
      <c r="C83" s="13" t="s">
        <v>21</v>
      </c>
      <c r="D83" s="6">
        <f t="shared" si="17"/>
        <v>42018</v>
      </c>
      <c r="E83" s="111" t="s">
        <v>83</v>
      </c>
      <c r="F83" s="98" t="s">
        <v>49</v>
      </c>
      <c r="G83" s="94"/>
      <c r="H83" s="61"/>
      <c r="I83" s="33" t="str">
        <f t="shared" si="18"/>
        <v/>
      </c>
      <c r="J83" s="41" t="str">
        <f t="shared" si="23"/>
        <v/>
      </c>
      <c r="K83" s="73" t="str">
        <f t="shared" si="24"/>
        <v/>
      </c>
    </row>
    <row r="84" spans="1:11">
      <c r="A84" s="60">
        <f t="shared" si="19"/>
        <v>17</v>
      </c>
      <c r="B84" s="12">
        <f t="shared" si="22"/>
        <v>4</v>
      </c>
      <c r="C84" s="13" t="s">
        <v>20</v>
      </c>
      <c r="D84" s="6">
        <f t="shared" si="17"/>
        <v>42025</v>
      </c>
      <c r="E84" s="111" t="s">
        <v>83</v>
      </c>
      <c r="F84" s="98" t="s">
        <v>49</v>
      </c>
      <c r="G84" s="94"/>
      <c r="H84" s="61"/>
      <c r="I84" s="33" t="str">
        <f t="shared" si="18"/>
        <v/>
      </c>
      <c r="J84" s="41" t="str">
        <f t="shared" si="23"/>
        <v/>
      </c>
      <c r="K84" s="73" t="str">
        <f t="shared" si="24"/>
        <v/>
      </c>
    </row>
    <row r="85" spans="1:11">
      <c r="A85" s="60">
        <f t="shared" si="19"/>
        <v>18</v>
      </c>
      <c r="B85" s="12">
        <f t="shared" si="22"/>
        <v>5</v>
      </c>
      <c r="C85" s="13" t="s">
        <v>21</v>
      </c>
      <c r="D85" s="6">
        <f t="shared" si="17"/>
        <v>42032</v>
      </c>
      <c r="E85" s="111" t="s">
        <v>83</v>
      </c>
      <c r="F85" s="98"/>
      <c r="G85" s="94"/>
      <c r="H85" s="61"/>
      <c r="I85" s="33" t="str">
        <f t="shared" si="18"/>
        <v/>
      </c>
      <c r="J85" s="41" t="str">
        <f t="shared" si="23"/>
        <v/>
      </c>
      <c r="K85" s="73" t="str">
        <f t="shared" si="24"/>
        <v/>
      </c>
    </row>
    <row r="86" spans="1:11">
      <c r="A86" s="60">
        <f t="shared" si="19"/>
        <v>19</v>
      </c>
      <c r="B86" s="12">
        <f t="shared" si="22"/>
        <v>6</v>
      </c>
      <c r="C86" s="13" t="s">
        <v>20</v>
      </c>
      <c r="D86" s="6">
        <f t="shared" si="17"/>
        <v>42039</v>
      </c>
      <c r="E86" s="111" t="s">
        <v>83</v>
      </c>
      <c r="F86" s="98"/>
      <c r="G86" s="94"/>
      <c r="H86" s="61"/>
      <c r="I86" s="33" t="str">
        <f t="shared" si="18"/>
        <v/>
      </c>
      <c r="J86" s="41" t="str">
        <f t="shared" si="23"/>
        <v/>
      </c>
      <c r="K86" s="73" t="str">
        <f t="shared" si="24"/>
        <v/>
      </c>
    </row>
    <row r="87" spans="1:11">
      <c r="A87" s="60">
        <f t="shared" si="19"/>
        <v>20</v>
      </c>
      <c r="B87" s="12">
        <f t="shared" si="22"/>
        <v>7</v>
      </c>
      <c r="C87" s="13" t="s">
        <v>21</v>
      </c>
      <c r="D87" s="6">
        <f t="shared" si="17"/>
        <v>42046</v>
      </c>
      <c r="E87" s="111" t="s">
        <v>83</v>
      </c>
      <c r="F87" s="98"/>
      <c r="G87" s="94"/>
      <c r="H87" s="61"/>
      <c r="I87" s="33" t="str">
        <f t="shared" si="18"/>
        <v/>
      </c>
      <c r="J87" s="41" t="str">
        <f t="shared" si="23"/>
        <v/>
      </c>
      <c r="K87" s="73" t="str">
        <f t="shared" si="24"/>
        <v/>
      </c>
    </row>
    <row r="88" spans="1:11" ht="13.5" thickBot="1">
      <c r="A88" s="60">
        <f t="shared" si="19"/>
        <v>21</v>
      </c>
      <c r="B88" s="12">
        <f t="shared" si="22"/>
        <v>8</v>
      </c>
      <c r="C88" s="13" t="s">
        <v>20</v>
      </c>
      <c r="D88" s="6">
        <f t="shared" si="17"/>
        <v>42053</v>
      </c>
      <c r="E88" s="111" t="s">
        <v>83</v>
      </c>
      <c r="F88" s="98"/>
      <c r="G88" s="94"/>
      <c r="H88" s="61"/>
      <c r="I88" s="33" t="str">
        <f t="shared" si="18"/>
        <v/>
      </c>
      <c r="J88" s="42" t="str">
        <f t="shared" si="23"/>
        <v/>
      </c>
      <c r="K88" s="74" t="str">
        <f t="shared" si="24"/>
        <v/>
      </c>
    </row>
    <row r="89" spans="1:11">
      <c r="A89" s="62"/>
      <c r="B89" s="12">
        <f t="shared" si="22"/>
        <v>9</v>
      </c>
      <c r="C89" s="13" t="s">
        <v>21</v>
      </c>
      <c r="D89" s="6">
        <f t="shared" si="17"/>
        <v>42060</v>
      </c>
      <c r="E89" s="111" t="s">
        <v>83</v>
      </c>
      <c r="F89" s="105"/>
      <c r="G89" s="105"/>
      <c r="H89" s="105"/>
      <c r="I89" s="118" t="str">
        <f t="shared" si="18"/>
        <v/>
      </c>
      <c r="J89" s="106"/>
      <c r="K89" s="106"/>
    </row>
    <row r="90" spans="1:11" ht="13.5" thickBot="1">
      <c r="A90" s="62"/>
      <c r="B90" s="12">
        <f t="shared" si="22"/>
        <v>10</v>
      </c>
      <c r="C90" s="13" t="s">
        <v>20</v>
      </c>
      <c r="D90" s="6">
        <f t="shared" si="17"/>
        <v>42067</v>
      </c>
      <c r="E90" s="111" t="s">
        <v>83</v>
      </c>
      <c r="F90" s="107"/>
      <c r="G90" s="107"/>
      <c r="H90" s="107"/>
      <c r="I90" s="118" t="str">
        <f t="shared" si="18"/>
        <v/>
      </c>
      <c r="J90" s="108"/>
      <c r="K90" s="108"/>
    </row>
    <row r="91" spans="1:11">
      <c r="A91" s="60">
        <f>1+A88</f>
        <v>22</v>
      </c>
      <c r="B91" s="12">
        <f t="shared" si="22"/>
        <v>11</v>
      </c>
      <c r="C91" s="13" t="s">
        <v>21</v>
      </c>
      <c r="D91" s="6">
        <f t="shared" si="17"/>
        <v>42074</v>
      </c>
      <c r="E91" s="111" t="s">
        <v>83</v>
      </c>
      <c r="F91" s="98"/>
      <c r="G91" s="94"/>
      <c r="H91" s="61"/>
      <c r="I91" s="33" t="str">
        <f t="shared" si="18"/>
        <v/>
      </c>
      <c r="J91" s="32" t="str">
        <f t="shared" ref="J91:J96" si="25">IF(OR(LEFT($O91,3)="sta",LEFT($S91,3)="sta",LEFT($W91,3)="sta",LEFT($AA91,3)="sta",LEFT($AE91,3)="sta",LEFT($AI91,3)="sta",LEFT($AM91,3)="sta",LEFT($AQ91,3)="sta"),"oui","")</f>
        <v/>
      </c>
      <c r="K91" s="72" t="str">
        <f t="shared" ref="K91:K96" si="26">IF(OR(LEFT($O91,3)="Lib",LEFT($S91,3)="Lib",LEFT($W91,3)="Lib",LEFT($AA91,3)="Lib",LEFT($AE91,3)="Lib",LEFT($AI91,3)="Lib",LEFT($AM91,3)="Lib",LEFT($AQ91,3)="Lib"),"oui","")</f>
        <v/>
      </c>
    </row>
    <row r="92" spans="1:11">
      <c r="A92" s="60">
        <f t="shared" si="19"/>
        <v>23</v>
      </c>
      <c r="B92" s="12">
        <f t="shared" si="22"/>
        <v>12</v>
      </c>
      <c r="C92" s="13" t="s">
        <v>21</v>
      </c>
      <c r="D92" s="6">
        <f t="shared" si="17"/>
        <v>42081</v>
      </c>
      <c r="E92" s="111" t="s">
        <v>83</v>
      </c>
      <c r="F92" s="98"/>
      <c r="G92" s="94"/>
      <c r="H92" s="61"/>
      <c r="I92" s="33" t="str">
        <f t="shared" si="18"/>
        <v/>
      </c>
      <c r="J92" s="41" t="str">
        <f t="shared" si="25"/>
        <v/>
      </c>
      <c r="K92" s="73" t="str">
        <f t="shared" si="26"/>
        <v/>
      </c>
    </row>
    <row r="93" spans="1:11">
      <c r="A93" s="60">
        <f t="shared" si="19"/>
        <v>24</v>
      </c>
      <c r="B93" s="12">
        <f t="shared" si="22"/>
        <v>13</v>
      </c>
      <c r="C93" s="13" t="s">
        <v>21</v>
      </c>
      <c r="D93" s="6">
        <f t="shared" si="17"/>
        <v>42088</v>
      </c>
      <c r="E93" s="111" t="s">
        <v>83</v>
      </c>
      <c r="F93" s="98"/>
      <c r="G93" s="94"/>
      <c r="H93" s="61"/>
      <c r="I93" s="33" t="str">
        <f t="shared" si="18"/>
        <v/>
      </c>
      <c r="J93" s="41" t="str">
        <f t="shared" si="25"/>
        <v/>
      </c>
      <c r="K93" s="73" t="str">
        <f t="shared" si="26"/>
        <v/>
      </c>
    </row>
    <row r="94" spans="1:11">
      <c r="A94" s="60">
        <f t="shared" si="19"/>
        <v>25</v>
      </c>
      <c r="B94" s="12">
        <f t="shared" si="22"/>
        <v>14</v>
      </c>
      <c r="C94" s="13" t="s">
        <v>20</v>
      </c>
      <c r="D94" s="6">
        <f t="shared" si="17"/>
        <v>42095</v>
      </c>
      <c r="E94" s="111" t="s">
        <v>83</v>
      </c>
      <c r="F94" s="98"/>
      <c r="G94" s="94"/>
      <c r="H94" s="61"/>
      <c r="I94" s="33" t="str">
        <f t="shared" si="18"/>
        <v/>
      </c>
      <c r="J94" s="41" t="str">
        <f t="shared" si="25"/>
        <v/>
      </c>
      <c r="K94" s="73" t="str">
        <f t="shared" si="26"/>
        <v/>
      </c>
    </row>
    <row r="95" spans="1:11">
      <c r="A95" s="60">
        <f t="shared" si="19"/>
        <v>26</v>
      </c>
      <c r="B95" s="12">
        <f t="shared" si="22"/>
        <v>15</v>
      </c>
      <c r="C95" s="13" t="s">
        <v>21</v>
      </c>
      <c r="D95" s="6">
        <f t="shared" si="17"/>
        <v>42102</v>
      </c>
      <c r="E95" s="111" t="s">
        <v>83</v>
      </c>
      <c r="F95" s="98"/>
      <c r="G95" s="94"/>
      <c r="H95" s="61"/>
      <c r="I95" s="33" t="str">
        <f t="shared" si="18"/>
        <v/>
      </c>
      <c r="J95" s="41" t="str">
        <f t="shared" si="25"/>
        <v/>
      </c>
      <c r="K95" s="73" t="str">
        <f t="shared" si="26"/>
        <v/>
      </c>
    </row>
    <row r="96" spans="1:11" ht="13.5" thickBot="1">
      <c r="A96" s="60">
        <f t="shared" si="19"/>
        <v>27</v>
      </c>
      <c r="B96" s="12">
        <f t="shared" si="22"/>
        <v>16</v>
      </c>
      <c r="C96" s="13" t="s">
        <v>20</v>
      </c>
      <c r="D96" s="6">
        <f t="shared" si="17"/>
        <v>42109</v>
      </c>
      <c r="E96" s="111" t="s">
        <v>83</v>
      </c>
      <c r="F96" s="98"/>
      <c r="G96" s="94"/>
      <c r="H96" s="61"/>
      <c r="I96" s="33" t="str">
        <f t="shared" si="18"/>
        <v/>
      </c>
      <c r="J96" s="41" t="str">
        <f t="shared" si="25"/>
        <v/>
      </c>
      <c r="K96" s="73" t="str">
        <f t="shared" si="26"/>
        <v/>
      </c>
    </row>
    <row r="97" spans="1:11">
      <c r="A97" s="62"/>
      <c r="B97" s="12">
        <f t="shared" si="22"/>
        <v>17</v>
      </c>
      <c r="C97" s="13" t="s">
        <v>21</v>
      </c>
      <c r="D97" s="6">
        <f t="shared" si="17"/>
        <v>42116</v>
      </c>
      <c r="E97" s="111" t="s">
        <v>83</v>
      </c>
      <c r="F97" s="105"/>
      <c r="G97" s="105"/>
      <c r="H97" s="105"/>
      <c r="I97" s="118" t="str">
        <f t="shared" si="18"/>
        <v/>
      </c>
      <c r="J97" s="106"/>
      <c r="K97" s="106"/>
    </row>
    <row r="98" spans="1:11" ht="13.5" thickBot="1">
      <c r="A98" s="62"/>
      <c r="B98" s="12">
        <f t="shared" si="22"/>
        <v>18</v>
      </c>
      <c r="C98" s="13" t="s">
        <v>20</v>
      </c>
      <c r="D98" s="6">
        <f t="shared" si="17"/>
        <v>42123</v>
      </c>
      <c r="E98" s="111" t="s">
        <v>83</v>
      </c>
      <c r="F98" s="107"/>
      <c r="G98" s="107"/>
      <c r="H98" s="107"/>
      <c r="I98" s="118" t="str">
        <f t="shared" si="18"/>
        <v/>
      </c>
      <c r="J98" s="108"/>
      <c r="K98" s="108"/>
    </row>
    <row r="99" spans="1:11">
      <c r="A99" s="60">
        <f>1+A96</f>
        <v>28</v>
      </c>
      <c r="B99" s="12">
        <f t="shared" si="22"/>
        <v>19</v>
      </c>
      <c r="C99" s="13" t="s">
        <v>21</v>
      </c>
      <c r="D99" s="6">
        <f t="shared" si="17"/>
        <v>42130</v>
      </c>
      <c r="E99" s="111" t="s">
        <v>83</v>
      </c>
      <c r="F99" s="98"/>
      <c r="G99" s="94"/>
      <c r="H99" s="61"/>
      <c r="I99" s="33" t="str">
        <f t="shared" si="18"/>
        <v/>
      </c>
      <c r="J99" s="32" t="str">
        <f t="shared" ref="J99:J107" si="27">IF(OR(LEFT($O99,3)="sta",LEFT($S99,3)="sta",LEFT($W99,3)="sta",LEFT($AA99,3)="sta",LEFT($AE99,3)="sta",LEFT($AI99,3)="sta",LEFT($AM99,3)="sta",LEFT($AQ99,3)="sta"),"oui","")</f>
        <v/>
      </c>
      <c r="K99" s="72" t="str">
        <f t="shared" ref="K99:K107" si="28">IF(OR(LEFT($O99,3)="Lib",LEFT($S99,3)="Lib",LEFT($W99,3)="Lib",LEFT($AA99,3)="Lib",LEFT($AE99,3)="Lib",LEFT($AI99,3)="Lib",LEFT($AM99,3)="Lib",LEFT($AQ99,3)="Lib"),"oui","")</f>
        <v/>
      </c>
    </row>
    <row r="100" spans="1:11">
      <c r="A100" s="60">
        <f t="shared" si="19"/>
        <v>29</v>
      </c>
      <c r="B100" s="12">
        <f t="shared" si="22"/>
        <v>20</v>
      </c>
      <c r="C100" s="13" t="s">
        <v>20</v>
      </c>
      <c r="D100" s="6">
        <f t="shared" si="17"/>
        <v>42137</v>
      </c>
      <c r="E100" s="111" t="s">
        <v>83</v>
      </c>
      <c r="F100" s="98"/>
      <c r="G100" s="94"/>
      <c r="H100" s="61"/>
      <c r="I100" s="33" t="str">
        <f t="shared" si="18"/>
        <v/>
      </c>
      <c r="J100" s="41" t="str">
        <f t="shared" si="27"/>
        <v/>
      </c>
      <c r="K100" s="73" t="str">
        <f t="shared" si="28"/>
        <v/>
      </c>
    </row>
    <row r="101" spans="1:11">
      <c r="A101" s="60">
        <f t="shared" si="19"/>
        <v>30</v>
      </c>
      <c r="B101" s="12">
        <f t="shared" si="22"/>
        <v>21</v>
      </c>
      <c r="C101" s="13" t="s">
        <v>21</v>
      </c>
      <c r="D101" s="6">
        <f t="shared" si="17"/>
        <v>42144</v>
      </c>
      <c r="E101" s="111" t="s">
        <v>83</v>
      </c>
      <c r="F101" s="98"/>
      <c r="G101" s="94"/>
      <c r="H101" s="61"/>
      <c r="I101" s="33" t="str">
        <f t="shared" si="18"/>
        <v/>
      </c>
      <c r="J101" s="41" t="str">
        <f t="shared" si="27"/>
        <v/>
      </c>
      <c r="K101" s="73" t="str">
        <f t="shared" si="28"/>
        <v/>
      </c>
    </row>
    <row r="102" spans="1:11">
      <c r="A102" s="60">
        <f t="shared" si="19"/>
        <v>31</v>
      </c>
      <c r="B102" s="12">
        <f t="shared" si="22"/>
        <v>22</v>
      </c>
      <c r="C102" s="13" t="s">
        <v>20</v>
      </c>
      <c r="D102" s="6">
        <f t="shared" si="17"/>
        <v>42151</v>
      </c>
      <c r="E102" s="111" t="s">
        <v>83</v>
      </c>
      <c r="F102" s="98"/>
      <c r="G102" s="94"/>
      <c r="H102" s="61"/>
      <c r="I102" s="33" t="str">
        <f t="shared" si="18"/>
        <v/>
      </c>
      <c r="J102" s="41" t="str">
        <f t="shared" si="27"/>
        <v/>
      </c>
      <c r="K102" s="73" t="str">
        <f t="shared" si="28"/>
        <v/>
      </c>
    </row>
    <row r="103" spans="1:11">
      <c r="A103" s="60">
        <f t="shared" si="19"/>
        <v>32</v>
      </c>
      <c r="B103" s="12">
        <f t="shared" si="22"/>
        <v>23</v>
      </c>
      <c r="C103" s="13" t="s">
        <v>21</v>
      </c>
      <c r="D103" s="6">
        <f t="shared" si="17"/>
        <v>42158</v>
      </c>
      <c r="E103" s="111" t="s">
        <v>83</v>
      </c>
      <c r="F103" s="98"/>
      <c r="G103" s="94"/>
      <c r="H103" s="61"/>
      <c r="I103" s="33" t="str">
        <f t="shared" si="18"/>
        <v/>
      </c>
      <c r="J103" s="41" t="str">
        <f t="shared" si="27"/>
        <v/>
      </c>
      <c r="K103" s="73" t="str">
        <f t="shared" si="28"/>
        <v/>
      </c>
    </row>
    <row r="104" spans="1:11">
      <c r="A104" s="60">
        <f t="shared" si="19"/>
        <v>33</v>
      </c>
      <c r="B104" s="12">
        <f t="shared" si="22"/>
        <v>24</v>
      </c>
      <c r="C104" s="13" t="s">
        <v>20</v>
      </c>
      <c r="D104" s="6">
        <f t="shared" si="17"/>
        <v>42165</v>
      </c>
      <c r="E104" s="111" t="s">
        <v>83</v>
      </c>
      <c r="F104" s="98"/>
      <c r="G104" s="94"/>
      <c r="H104" s="61"/>
      <c r="I104" s="33" t="str">
        <f t="shared" si="18"/>
        <v/>
      </c>
      <c r="J104" s="41" t="str">
        <f t="shared" si="27"/>
        <v/>
      </c>
      <c r="K104" s="73" t="str">
        <f t="shared" si="28"/>
        <v/>
      </c>
    </row>
    <row r="105" spans="1:11">
      <c r="A105" s="60">
        <f t="shared" si="19"/>
        <v>34</v>
      </c>
      <c r="B105" s="12">
        <f t="shared" si="22"/>
        <v>25</v>
      </c>
      <c r="C105" s="13" t="s">
        <v>21</v>
      </c>
      <c r="D105" s="6">
        <f t="shared" si="17"/>
        <v>42172</v>
      </c>
      <c r="E105" s="111" t="s">
        <v>83</v>
      </c>
      <c r="F105" s="98"/>
      <c r="G105" s="94"/>
      <c r="H105" s="61"/>
      <c r="I105" s="33" t="str">
        <f t="shared" si="18"/>
        <v/>
      </c>
      <c r="J105" s="41" t="str">
        <f t="shared" si="27"/>
        <v/>
      </c>
      <c r="K105" s="73" t="str">
        <f t="shared" si="28"/>
        <v/>
      </c>
    </row>
    <row r="106" spans="1:11">
      <c r="A106" s="60">
        <f t="shared" si="19"/>
        <v>35</v>
      </c>
      <c r="B106" s="12">
        <f t="shared" si="22"/>
        <v>26</v>
      </c>
      <c r="C106" s="13" t="s">
        <v>20</v>
      </c>
      <c r="D106" s="6">
        <f t="shared" si="17"/>
        <v>42179</v>
      </c>
      <c r="E106" s="111" t="s">
        <v>83</v>
      </c>
      <c r="F106" s="98"/>
      <c r="G106" s="94"/>
      <c r="H106" s="61"/>
      <c r="I106" s="33" t="str">
        <f t="shared" si="18"/>
        <v/>
      </c>
      <c r="J106" s="41" t="str">
        <f t="shared" si="27"/>
        <v/>
      </c>
      <c r="K106" s="73" t="str">
        <f t="shared" si="28"/>
        <v/>
      </c>
    </row>
    <row r="107" spans="1:11" ht="13.5" thickBot="1">
      <c r="A107" s="63">
        <f t="shared" si="19"/>
        <v>36</v>
      </c>
      <c r="B107" s="15">
        <f t="shared" si="22"/>
        <v>27</v>
      </c>
      <c r="C107" s="16" t="s">
        <v>21</v>
      </c>
      <c r="D107" s="7">
        <f t="shared" si="17"/>
        <v>42186</v>
      </c>
      <c r="E107" s="112" t="s">
        <v>83</v>
      </c>
      <c r="F107" s="99"/>
      <c r="G107" s="100"/>
      <c r="H107" s="64"/>
      <c r="I107" s="34" t="str">
        <f t="shared" si="18"/>
        <v/>
      </c>
      <c r="J107" s="42" t="str">
        <f t="shared" si="27"/>
        <v/>
      </c>
      <c r="K107" s="74" t="str">
        <f t="shared" si="28"/>
        <v/>
      </c>
    </row>
  </sheetData>
  <mergeCells count="18">
    <mergeCell ref="F57:F63"/>
    <mergeCell ref="G57:G63"/>
    <mergeCell ref="H57:H63"/>
    <mergeCell ref="E3:E9"/>
    <mergeCell ref="E57:E63"/>
    <mergeCell ref="F56:H56"/>
    <mergeCell ref="F2:H2"/>
    <mergeCell ref="D3:D9"/>
    <mergeCell ref="F3:F9"/>
    <mergeCell ref="G3:G9"/>
    <mergeCell ref="H3:H9"/>
    <mergeCell ref="B57:B63"/>
    <mergeCell ref="C57:C63"/>
    <mergeCell ref="B3:B9"/>
    <mergeCell ref="C3:C9"/>
    <mergeCell ref="B1:E1"/>
    <mergeCell ref="B55:E55"/>
    <mergeCell ref="D57:D63"/>
  </mergeCells>
  <pageMargins left="0.19685039370078741" right="0.19685039370078741" top="0.47244094488188981" bottom="0.35433070866141736" header="0.15748031496062992" footer="0.15748031496062992"/>
  <pageSetup paperSize="9" fitToHeight="0" orientation="portrait" r:id="rId1"/>
  <headerFooter>
    <oddHeader>&amp;L&amp;"Arial,Gras"&amp;14 2013-2014&amp;C&amp;"Arial,Gras"&amp;14LP CURIE OIGNIES -PROGRAMMATION EPS&amp;R&amp;"Arial,Gras"&amp;14&amp;A</oddHeader>
    <oddFooter>&amp;LEdition DK -&amp;D-&amp;T&amp;R&amp;F--------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A1:U108"/>
  <sheetViews>
    <sheetView zoomScaleNormal="100" workbookViewId="0">
      <selection activeCell="F56" sqref="F56:H56"/>
    </sheetView>
  </sheetViews>
  <sheetFormatPr baseColWidth="10" defaultColWidth="20.85546875" defaultRowHeight="12.75"/>
  <cols>
    <col min="1" max="1" width="3.140625" style="3" bestFit="1" customWidth="1"/>
    <col min="2" max="2" width="6.28515625" bestFit="1" customWidth="1"/>
    <col min="3" max="3" width="8.85546875" bestFit="1" customWidth="1"/>
    <col min="4" max="4" width="11.42578125" bestFit="1" customWidth="1"/>
    <col min="5" max="5" width="7.42578125" style="8" customWidth="1"/>
    <col min="6" max="6" width="4.85546875" customWidth="1"/>
    <col min="7" max="7" width="3.7109375" customWidth="1"/>
    <col min="8" max="8" width="5.28515625" customWidth="1"/>
    <col min="9" max="9" width="10.28515625" style="29" bestFit="1" customWidth="1"/>
    <col min="10" max="10" width="6.28515625" style="29" hidden="1" customWidth="1"/>
    <col min="11" max="11" width="3.85546875" style="29" hidden="1" customWidth="1"/>
    <col min="12" max="12" width="12.140625" style="35" bestFit="1" customWidth="1"/>
    <col min="13" max="13" width="12.42578125" style="2" bestFit="1" customWidth="1"/>
    <col min="14" max="21" width="20.85546875" style="3"/>
  </cols>
  <sheetData>
    <row r="1" spans="1:13" ht="13.5" thickBot="1">
      <c r="B1" s="409" t="s">
        <v>27</v>
      </c>
      <c r="C1" s="410"/>
      <c r="D1" s="410"/>
      <c r="E1" s="411"/>
      <c r="I1"/>
      <c r="J1" s="3"/>
      <c r="K1" s="3"/>
      <c r="L1" s="3"/>
      <c r="M1" s="3"/>
    </row>
    <row r="2" spans="1:13" ht="13.5" customHeight="1" thickBot="1">
      <c r="B2" s="3"/>
      <c r="C2" s="3"/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"/>
      <c r="M2" s="3"/>
    </row>
    <row r="3" spans="1:13" ht="13.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"/>
      <c r="M3" s="3"/>
    </row>
    <row r="4" spans="1:13" ht="13.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3"/>
      <c r="M4" s="3"/>
    </row>
    <row r="5" spans="1:13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"/>
      <c r="M5" s="3"/>
    </row>
    <row r="6" spans="1:13" ht="13.5" customHeight="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"/>
      <c r="M6" s="3"/>
    </row>
    <row r="7" spans="1:13" ht="15.75" customHeight="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"/>
      <c r="M7" s="3"/>
    </row>
    <row r="8" spans="1:13" ht="13.5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"/>
      <c r="M8" s="3"/>
    </row>
    <row r="9" spans="1:13" ht="13.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  <c r="L9" s="3"/>
      <c r="M9" s="3"/>
    </row>
    <row r="10" spans="1:13">
      <c r="A10" s="30">
        <v>1</v>
      </c>
      <c r="B10" s="117">
        <v>36</v>
      </c>
      <c r="C10" s="59" t="s">
        <v>20</v>
      </c>
      <c r="D10" s="296">
        <f>3+'LUNDI-AM'!D10</f>
        <v>41886</v>
      </c>
      <c r="E10" s="110" t="s">
        <v>82</v>
      </c>
      <c r="F10" s="95"/>
      <c r="G10" s="96"/>
      <c r="H10" s="97"/>
      <c r="I10" s="32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  <c r="L10" s="3"/>
      <c r="M10" s="5"/>
    </row>
    <row r="11" spans="1:13">
      <c r="A11" s="60">
        <f>1+A10</f>
        <v>2</v>
      </c>
      <c r="B11" s="12">
        <f t="shared" ref="B11:B26" si="2">1+B10</f>
        <v>37</v>
      </c>
      <c r="C11" s="13" t="s">
        <v>21</v>
      </c>
      <c r="D11" s="6">
        <f t="shared" ref="D11:D53" si="3">7+D10</f>
        <v>41893</v>
      </c>
      <c r="E11" s="113" t="s">
        <v>82</v>
      </c>
      <c r="F11" s="98"/>
      <c r="G11" s="94"/>
      <c r="H11" s="61"/>
      <c r="I11" s="33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  <c r="L11" s="3"/>
      <c r="M11" s="5"/>
    </row>
    <row r="12" spans="1:13">
      <c r="A12" s="60">
        <f t="shared" ref="A12:A53" si="5">1+A11</f>
        <v>3</v>
      </c>
      <c r="B12" s="12">
        <f t="shared" si="2"/>
        <v>38</v>
      </c>
      <c r="C12" s="13" t="s">
        <v>20</v>
      </c>
      <c r="D12" s="6">
        <f t="shared" si="3"/>
        <v>41900</v>
      </c>
      <c r="E12" s="113" t="s">
        <v>82</v>
      </c>
      <c r="F12" s="98"/>
      <c r="G12" s="94"/>
      <c r="H12" s="61"/>
      <c r="I12" s="33" t="str">
        <f t="shared" si="4"/>
        <v/>
      </c>
      <c r="J12" s="73" t="str">
        <f t="shared" si="0"/>
        <v/>
      </c>
      <c r="K12" s="73" t="str">
        <f t="shared" si="1"/>
        <v/>
      </c>
      <c r="L12" s="3"/>
      <c r="M12" s="5"/>
    </row>
    <row r="13" spans="1:13">
      <c r="A13" s="60">
        <f t="shared" si="5"/>
        <v>4</v>
      </c>
      <c r="B13" s="12">
        <f t="shared" si="2"/>
        <v>39</v>
      </c>
      <c r="C13" s="13" t="s">
        <v>21</v>
      </c>
      <c r="D13" s="6">
        <f t="shared" si="3"/>
        <v>41907</v>
      </c>
      <c r="E13" s="113" t="s">
        <v>82</v>
      </c>
      <c r="F13" s="98"/>
      <c r="G13" s="94"/>
      <c r="H13" s="61"/>
      <c r="I13" s="33" t="str">
        <f t="shared" si="4"/>
        <v/>
      </c>
      <c r="J13" s="73" t="str">
        <f t="shared" si="0"/>
        <v/>
      </c>
      <c r="K13" s="73" t="str">
        <f t="shared" si="1"/>
        <v/>
      </c>
      <c r="L13" s="3"/>
      <c r="M13" s="5"/>
    </row>
    <row r="14" spans="1:13">
      <c r="A14" s="60">
        <f t="shared" si="5"/>
        <v>5</v>
      </c>
      <c r="B14" s="12">
        <f t="shared" si="2"/>
        <v>40</v>
      </c>
      <c r="C14" s="13" t="s">
        <v>20</v>
      </c>
      <c r="D14" s="6">
        <f t="shared" si="3"/>
        <v>41914</v>
      </c>
      <c r="E14" s="113" t="s">
        <v>82</v>
      </c>
      <c r="F14" s="98"/>
      <c r="G14" s="94"/>
      <c r="H14" s="61"/>
      <c r="I14" s="33" t="str">
        <f t="shared" si="4"/>
        <v/>
      </c>
      <c r="J14" s="73" t="str">
        <f t="shared" si="0"/>
        <v/>
      </c>
      <c r="K14" s="73" t="str">
        <f t="shared" si="1"/>
        <v/>
      </c>
      <c r="L14" s="3"/>
      <c r="M14" s="5"/>
    </row>
    <row r="15" spans="1:13">
      <c r="A15" s="60">
        <f t="shared" si="5"/>
        <v>6</v>
      </c>
      <c r="B15" s="12">
        <f t="shared" si="2"/>
        <v>41</v>
      </c>
      <c r="C15" s="13" t="s">
        <v>21</v>
      </c>
      <c r="D15" s="6">
        <f t="shared" si="3"/>
        <v>41921</v>
      </c>
      <c r="E15" s="113" t="s">
        <v>82</v>
      </c>
      <c r="F15" s="98"/>
      <c r="G15" s="94"/>
      <c r="H15" s="61"/>
      <c r="I15" s="33" t="str">
        <f t="shared" ref="I15:I52" si="6">IF(AND(J15="oui",K15="oui"),"Sta+Lib",IF(J15="oui","Stade",IF(K15="oui","Lib","")))</f>
        <v/>
      </c>
      <c r="J15" s="73" t="str">
        <f t="shared" si="0"/>
        <v/>
      </c>
      <c r="K15" s="73" t="str">
        <f t="shared" si="1"/>
        <v/>
      </c>
      <c r="L15" s="3"/>
      <c r="M15" s="5"/>
    </row>
    <row r="16" spans="1:13" ht="13.5" thickBot="1">
      <c r="A16" s="60">
        <f t="shared" si="5"/>
        <v>7</v>
      </c>
      <c r="B16" s="12">
        <f t="shared" si="2"/>
        <v>42</v>
      </c>
      <c r="C16" s="13" t="s">
        <v>20</v>
      </c>
      <c r="D16" s="6">
        <f t="shared" si="3"/>
        <v>41928</v>
      </c>
      <c r="E16" s="113" t="s">
        <v>82</v>
      </c>
      <c r="F16" s="98"/>
      <c r="G16" s="94"/>
      <c r="H16" s="61"/>
      <c r="I16" s="33" t="str">
        <f t="shared" si="6"/>
        <v/>
      </c>
      <c r="J16" s="74" t="str">
        <f t="shared" si="0"/>
        <v/>
      </c>
      <c r="K16" s="74" t="str">
        <f t="shared" si="1"/>
        <v/>
      </c>
      <c r="L16" s="3"/>
      <c r="M16" s="5"/>
    </row>
    <row r="17" spans="1:13" ht="12.75" customHeight="1">
      <c r="A17" s="60">
        <f t="shared" si="5"/>
        <v>8</v>
      </c>
      <c r="B17" s="12">
        <f t="shared" si="2"/>
        <v>43</v>
      </c>
      <c r="C17" s="13" t="s">
        <v>21</v>
      </c>
      <c r="D17" s="6">
        <f t="shared" si="3"/>
        <v>41935</v>
      </c>
      <c r="E17" s="113" t="s">
        <v>82</v>
      </c>
      <c r="F17" s="98"/>
      <c r="G17" s="94"/>
      <c r="H17" s="61"/>
      <c r="I17" s="33" t="str">
        <f t="shared" si="6"/>
        <v/>
      </c>
      <c r="J17" s="106"/>
      <c r="K17" s="106"/>
      <c r="L17" s="3"/>
      <c r="M17" s="5"/>
    </row>
    <row r="18" spans="1:13" ht="12.75" customHeight="1" thickBot="1">
      <c r="A18" s="60">
        <f t="shared" si="5"/>
        <v>9</v>
      </c>
      <c r="B18" s="12">
        <f t="shared" si="2"/>
        <v>44</v>
      </c>
      <c r="C18" s="13" t="s">
        <v>20</v>
      </c>
      <c r="D18" s="6">
        <f t="shared" si="3"/>
        <v>41942</v>
      </c>
      <c r="E18" s="113" t="s">
        <v>82</v>
      </c>
      <c r="F18" s="98"/>
      <c r="G18" s="94"/>
      <c r="H18" s="61"/>
      <c r="I18" s="33" t="str">
        <f t="shared" si="6"/>
        <v/>
      </c>
      <c r="J18" s="108"/>
      <c r="K18" s="108"/>
      <c r="L18" s="3"/>
      <c r="M18" s="5"/>
    </row>
    <row r="19" spans="1:13">
      <c r="A19" s="60">
        <f t="shared" si="5"/>
        <v>10</v>
      </c>
      <c r="B19" s="12">
        <f t="shared" si="2"/>
        <v>45</v>
      </c>
      <c r="C19" s="13" t="s">
        <v>21</v>
      </c>
      <c r="D19" s="6">
        <f t="shared" si="3"/>
        <v>41949</v>
      </c>
      <c r="E19" s="113" t="s">
        <v>82</v>
      </c>
      <c r="F19" s="98"/>
      <c r="G19" s="94"/>
      <c r="H19" s="61"/>
      <c r="I19" s="33" t="str">
        <f t="shared" si="6"/>
        <v/>
      </c>
      <c r="J19" s="72" t="str">
        <f t="shared" ref="J19:J25" si="7">IF(OR(LEFT($O19,3)="sta",LEFT($S19,3)="sta",LEFT($W19,3)="sta",LEFT($AA19,3)="sta",LEFT($AE19,3)="sta",LEFT($AI19,3)="sta",LEFT($AM19,3)="sta",LEFT($AQ19,3)="sta"),"oui","")</f>
        <v/>
      </c>
      <c r="K19" s="72" t="str">
        <f t="shared" ref="K19:K25" si="8">IF(OR(LEFT($O19,3)="Lib",LEFT($S19,3)="Lib",LEFT($W19,3)="Lib",LEFT($AA19,3)="Lib",LEFT($AE19,3)="Lib",LEFT($AI19,3)="Lib",LEFT($AM19,3)="Lib",LEFT($AQ19,3)="Lib"),"oui","")</f>
        <v/>
      </c>
      <c r="L19" s="3"/>
      <c r="M19" s="5"/>
    </row>
    <row r="20" spans="1:13">
      <c r="A20" s="60">
        <f t="shared" si="5"/>
        <v>11</v>
      </c>
      <c r="B20" s="12">
        <f t="shared" si="2"/>
        <v>46</v>
      </c>
      <c r="C20" s="13" t="s">
        <v>20</v>
      </c>
      <c r="D20" s="6">
        <f t="shared" si="3"/>
        <v>41956</v>
      </c>
      <c r="E20" s="113" t="s">
        <v>82</v>
      </c>
      <c r="F20" s="98"/>
      <c r="G20" s="94"/>
      <c r="H20" s="61"/>
      <c r="I20" s="33" t="str">
        <f t="shared" si="6"/>
        <v/>
      </c>
      <c r="J20" s="73" t="str">
        <f t="shared" si="7"/>
        <v/>
      </c>
      <c r="K20" s="73" t="str">
        <f t="shared" si="8"/>
        <v/>
      </c>
      <c r="L20" s="3"/>
      <c r="M20" s="5"/>
    </row>
    <row r="21" spans="1:13">
      <c r="A21" s="60">
        <f t="shared" si="5"/>
        <v>12</v>
      </c>
      <c r="B21" s="12">
        <f t="shared" si="2"/>
        <v>47</v>
      </c>
      <c r="C21" s="13" t="s">
        <v>21</v>
      </c>
      <c r="D21" s="6">
        <f t="shared" si="3"/>
        <v>41963</v>
      </c>
      <c r="E21" s="113" t="s">
        <v>82</v>
      </c>
      <c r="F21" s="98"/>
      <c r="G21" s="94"/>
      <c r="H21" s="61"/>
      <c r="I21" s="33" t="str">
        <f t="shared" si="6"/>
        <v/>
      </c>
      <c r="J21" s="73" t="str">
        <f t="shared" si="7"/>
        <v/>
      </c>
      <c r="K21" s="73" t="str">
        <f t="shared" si="8"/>
        <v/>
      </c>
      <c r="L21" s="3"/>
      <c r="M21" s="5"/>
    </row>
    <row r="22" spans="1:13">
      <c r="A22" s="60">
        <f t="shared" si="5"/>
        <v>13</v>
      </c>
      <c r="B22" s="12">
        <f t="shared" si="2"/>
        <v>48</v>
      </c>
      <c r="C22" s="13" t="s">
        <v>20</v>
      </c>
      <c r="D22" s="6">
        <f t="shared" si="3"/>
        <v>41970</v>
      </c>
      <c r="E22" s="113" t="s">
        <v>82</v>
      </c>
      <c r="F22" s="98"/>
      <c r="G22" s="94"/>
      <c r="H22" s="61"/>
      <c r="I22" s="33" t="str">
        <f t="shared" si="6"/>
        <v/>
      </c>
      <c r="J22" s="73" t="str">
        <f t="shared" si="7"/>
        <v/>
      </c>
      <c r="K22" s="73" t="str">
        <f t="shared" si="8"/>
        <v/>
      </c>
      <c r="L22" s="3"/>
      <c r="M22" s="5"/>
    </row>
    <row r="23" spans="1:13">
      <c r="A23" s="60">
        <f t="shared" si="5"/>
        <v>14</v>
      </c>
      <c r="B23" s="12">
        <f t="shared" si="2"/>
        <v>49</v>
      </c>
      <c r="C23" s="13" t="s">
        <v>21</v>
      </c>
      <c r="D23" s="6">
        <f t="shared" si="3"/>
        <v>41977</v>
      </c>
      <c r="E23" s="113" t="s">
        <v>82</v>
      </c>
      <c r="F23" s="98"/>
      <c r="G23" s="94"/>
      <c r="H23" s="61"/>
      <c r="I23" s="33" t="str">
        <f t="shared" si="6"/>
        <v/>
      </c>
      <c r="J23" s="73" t="str">
        <f t="shared" si="7"/>
        <v/>
      </c>
      <c r="K23" s="73" t="str">
        <f t="shared" si="8"/>
        <v/>
      </c>
      <c r="L23" s="3"/>
      <c r="M23" s="5"/>
    </row>
    <row r="24" spans="1:13">
      <c r="A24" s="60">
        <f t="shared" si="5"/>
        <v>15</v>
      </c>
      <c r="B24" s="12">
        <f t="shared" si="2"/>
        <v>50</v>
      </c>
      <c r="C24" s="13" t="s">
        <v>20</v>
      </c>
      <c r="D24" s="6">
        <f t="shared" si="3"/>
        <v>41984</v>
      </c>
      <c r="E24" s="113" t="s">
        <v>82</v>
      </c>
      <c r="F24" s="98"/>
      <c r="G24" s="94"/>
      <c r="H24" s="61"/>
      <c r="I24" s="33" t="str">
        <f t="shared" si="6"/>
        <v/>
      </c>
      <c r="J24" s="73" t="str">
        <f t="shared" si="7"/>
        <v/>
      </c>
      <c r="K24" s="73" t="str">
        <f t="shared" si="8"/>
        <v/>
      </c>
      <c r="L24" s="3"/>
      <c r="M24" s="5"/>
    </row>
    <row r="25" spans="1:13" ht="13.5" thickBot="1">
      <c r="A25" s="60">
        <f t="shared" si="5"/>
        <v>16</v>
      </c>
      <c r="B25" s="12">
        <f t="shared" si="2"/>
        <v>51</v>
      </c>
      <c r="C25" s="13" t="s">
        <v>21</v>
      </c>
      <c r="D25" s="6">
        <f t="shared" si="3"/>
        <v>41991</v>
      </c>
      <c r="E25" s="113" t="s">
        <v>82</v>
      </c>
      <c r="F25" s="98"/>
      <c r="G25" s="94"/>
      <c r="H25" s="61"/>
      <c r="I25" s="33" t="str">
        <f t="shared" si="6"/>
        <v/>
      </c>
      <c r="J25" s="74" t="str">
        <f t="shared" si="7"/>
        <v/>
      </c>
      <c r="K25" s="74" t="str">
        <f t="shared" si="8"/>
        <v/>
      </c>
      <c r="L25" s="3"/>
      <c r="M25" s="5"/>
    </row>
    <row r="26" spans="1:13" ht="12.75" customHeight="1">
      <c r="A26" s="60">
        <f t="shared" si="5"/>
        <v>17</v>
      </c>
      <c r="B26" s="12">
        <f t="shared" si="2"/>
        <v>52</v>
      </c>
      <c r="C26" s="13" t="s">
        <v>20</v>
      </c>
      <c r="D26" s="6">
        <f t="shared" si="3"/>
        <v>41998</v>
      </c>
      <c r="E26" s="113" t="s">
        <v>82</v>
      </c>
      <c r="F26" s="98"/>
      <c r="G26" s="94"/>
      <c r="H26" s="61"/>
      <c r="I26" s="33" t="str">
        <f t="shared" si="6"/>
        <v/>
      </c>
      <c r="J26" s="106"/>
      <c r="K26" s="106"/>
      <c r="L26" s="3"/>
      <c r="M26" s="5"/>
    </row>
    <row r="27" spans="1:13" ht="13.5" thickBot="1">
      <c r="A27" s="60">
        <f t="shared" si="5"/>
        <v>18</v>
      </c>
      <c r="B27" s="12">
        <v>1</v>
      </c>
      <c r="C27" s="13" t="s">
        <v>21</v>
      </c>
      <c r="D27" s="6">
        <f t="shared" si="3"/>
        <v>42005</v>
      </c>
      <c r="E27" s="113" t="s">
        <v>82</v>
      </c>
      <c r="F27" s="98"/>
      <c r="G27" s="94"/>
      <c r="H27" s="61"/>
      <c r="I27" s="33" t="str">
        <f t="shared" si="6"/>
        <v/>
      </c>
      <c r="J27" s="108"/>
      <c r="K27" s="108"/>
      <c r="L27" s="3"/>
      <c r="M27" s="5"/>
    </row>
    <row r="28" spans="1:13">
      <c r="A28" s="60">
        <f t="shared" si="5"/>
        <v>19</v>
      </c>
      <c r="B28" s="12">
        <f t="shared" ref="B28:B53" si="9">1+B27</f>
        <v>2</v>
      </c>
      <c r="C28" s="13" t="s">
        <v>20</v>
      </c>
      <c r="D28" s="6">
        <f t="shared" si="3"/>
        <v>42012</v>
      </c>
      <c r="E28" s="113" t="s">
        <v>82</v>
      </c>
      <c r="F28" s="98"/>
      <c r="G28" s="94"/>
      <c r="H28" s="61"/>
      <c r="I28" s="33" t="str">
        <f t="shared" si="6"/>
        <v/>
      </c>
      <c r="J28" s="72" t="str">
        <f t="shared" ref="J28:J34" si="10">IF(OR(LEFT($O28,3)="sta",LEFT($S28,3)="sta",LEFT($W28,3)="sta",LEFT($AA28,3)="sta",LEFT($AE28,3)="sta",LEFT($AI28,3)="sta",LEFT($AM28,3)="sta",LEFT($AQ28,3)="sta"),"oui","")</f>
        <v/>
      </c>
      <c r="K28" s="72" t="str">
        <f t="shared" ref="K28:K34" si="11">IF(OR(LEFT($O28,3)="Lib",LEFT($S28,3)="Lib",LEFT($W28,3)="Lib",LEFT($AA28,3)="Lib",LEFT($AE28,3)="Lib",LEFT($AI28,3)="Lib",LEFT($AM28,3)="Lib",LEFT($AQ28,3)="Lib"),"oui","")</f>
        <v/>
      </c>
      <c r="L28" s="3"/>
      <c r="M28" s="5"/>
    </row>
    <row r="29" spans="1:13">
      <c r="A29" s="60">
        <f t="shared" si="5"/>
        <v>20</v>
      </c>
      <c r="B29" s="12">
        <f t="shared" si="9"/>
        <v>3</v>
      </c>
      <c r="C29" s="13" t="s">
        <v>21</v>
      </c>
      <c r="D29" s="6">
        <f t="shared" si="3"/>
        <v>42019</v>
      </c>
      <c r="E29" s="113" t="s">
        <v>82</v>
      </c>
      <c r="F29" s="98"/>
      <c r="G29" s="94"/>
      <c r="H29" s="61"/>
      <c r="I29" s="33" t="str">
        <f t="shared" si="6"/>
        <v/>
      </c>
      <c r="J29" s="73" t="str">
        <f t="shared" si="10"/>
        <v/>
      </c>
      <c r="K29" s="73" t="str">
        <f t="shared" si="11"/>
        <v/>
      </c>
      <c r="L29" s="3"/>
      <c r="M29" s="5"/>
    </row>
    <row r="30" spans="1:13">
      <c r="A30" s="60">
        <f t="shared" si="5"/>
        <v>21</v>
      </c>
      <c r="B30" s="12">
        <f t="shared" si="9"/>
        <v>4</v>
      </c>
      <c r="C30" s="13" t="s">
        <v>20</v>
      </c>
      <c r="D30" s="6">
        <f t="shared" si="3"/>
        <v>42026</v>
      </c>
      <c r="E30" s="113" t="s">
        <v>82</v>
      </c>
      <c r="F30" s="98"/>
      <c r="G30" s="94"/>
      <c r="H30" s="61"/>
      <c r="I30" s="33" t="str">
        <f t="shared" si="6"/>
        <v/>
      </c>
      <c r="J30" s="73" t="str">
        <f t="shared" si="10"/>
        <v/>
      </c>
      <c r="K30" s="73" t="str">
        <f t="shared" si="11"/>
        <v/>
      </c>
      <c r="L30" s="3"/>
      <c r="M30" s="5"/>
    </row>
    <row r="31" spans="1:13">
      <c r="A31" s="60">
        <f t="shared" si="5"/>
        <v>22</v>
      </c>
      <c r="B31" s="12">
        <f t="shared" si="9"/>
        <v>5</v>
      </c>
      <c r="C31" s="13" t="s">
        <v>21</v>
      </c>
      <c r="D31" s="6">
        <f t="shared" si="3"/>
        <v>42033</v>
      </c>
      <c r="E31" s="113" t="s">
        <v>82</v>
      </c>
      <c r="F31" s="98"/>
      <c r="G31" s="94"/>
      <c r="H31" s="61"/>
      <c r="I31" s="33" t="str">
        <f t="shared" si="6"/>
        <v/>
      </c>
      <c r="J31" s="73" t="str">
        <f t="shared" si="10"/>
        <v/>
      </c>
      <c r="K31" s="73" t="str">
        <f t="shared" si="11"/>
        <v/>
      </c>
      <c r="L31" s="3"/>
      <c r="M31" s="5"/>
    </row>
    <row r="32" spans="1:13">
      <c r="A32" s="60">
        <f t="shared" si="5"/>
        <v>23</v>
      </c>
      <c r="B32" s="12">
        <f t="shared" si="9"/>
        <v>6</v>
      </c>
      <c r="C32" s="13" t="s">
        <v>20</v>
      </c>
      <c r="D32" s="6">
        <f t="shared" si="3"/>
        <v>42040</v>
      </c>
      <c r="E32" s="113" t="s">
        <v>82</v>
      </c>
      <c r="F32" s="98"/>
      <c r="G32" s="94"/>
      <c r="H32" s="61"/>
      <c r="I32" s="33" t="str">
        <f t="shared" si="6"/>
        <v/>
      </c>
      <c r="J32" s="73" t="str">
        <f t="shared" si="10"/>
        <v/>
      </c>
      <c r="K32" s="73" t="str">
        <f t="shared" si="11"/>
        <v/>
      </c>
      <c r="L32" s="3"/>
      <c r="M32" s="5"/>
    </row>
    <row r="33" spans="1:13">
      <c r="A33" s="60">
        <f t="shared" si="5"/>
        <v>24</v>
      </c>
      <c r="B33" s="12">
        <f t="shared" si="9"/>
        <v>7</v>
      </c>
      <c r="C33" s="13" t="s">
        <v>21</v>
      </c>
      <c r="D33" s="6">
        <f t="shared" si="3"/>
        <v>42047</v>
      </c>
      <c r="E33" s="113" t="s">
        <v>82</v>
      </c>
      <c r="F33" s="98"/>
      <c r="G33" s="94"/>
      <c r="H33" s="61"/>
      <c r="I33" s="33" t="str">
        <f t="shared" si="6"/>
        <v/>
      </c>
      <c r="J33" s="73" t="str">
        <f t="shared" si="10"/>
        <v/>
      </c>
      <c r="K33" s="73" t="str">
        <f t="shared" si="11"/>
        <v/>
      </c>
      <c r="L33" s="3"/>
      <c r="M33" s="5"/>
    </row>
    <row r="34" spans="1:13" ht="12.75" customHeight="1" thickBot="1">
      <c r="A34" s="60">
        <f t="shared" si="5"/>
        <v>25</v>
      </c>
      <c r="B34" s="12">
        <f t="shared" si="9"/>
        <v>8</v>
      </c>
      <c r="C34" s="13" t="s">
        <v>20</v>
      </c>
      <c r="D34" s="6">
        <f t="shared" si="3"/>
        <v>42054</v>
      </c>
      <c r="E34" s="113" t="s">
        <v>82</v>
      </c>
      <c r="F34" s="98"/>
      <c r="G34" s="94"/>
      <c r="H34" s="61"/>
      <c r="I34" s="33" t="str">
        <f t="shared" si="6"/>
        <v/>
      </c>
      <c r="J34" s="74" t="str">
        <f t="shared" si="10"/>
        <v/>
      </c>
      <c r="K34" s="74" t="str">
        <f t="shared" si="11"/>
        <v/>
      </c>
      <c r="L34" s="3"/>
      <c r="M34" s="5"/>
    </row>
    <row r="35" spans="1:13" ht="12.75" customHeight="1">
      <c r="A35" s="60">
        <f t="shared" si="5"/>
        <v>26</v>
      </c>
      <c r="B35" s="12">
        <f t="shared" si="9"/>
        <v>9</v>
      </c>
      <c r="C35" s="13" t="s">
        <v>21</v>
      </c>
      <c r="D35" s="6">
        <f t="shared" si="3"/>
        <v>42061</v>
      </c>
      <c r="E35" s="113" t="s">
        <v>82</v>
      </c>
      <c r="F35" s="98"/>
      <c r="G35" s="94"/>
      <c r="H35" s="61"/>
      <c r="I35" s="33" t="str">
        <f t="shared" si="6"/>
        <v/>
      </c>
      <c r="J35" s="106"/>
      <c r="K35" s="106"/>
      <c r="L35" s="3"/>
      <c r="M35" s="5"/>
    </row>
    <row r="36" spans="1:13" ht="13.5" thickBot="1">
      <c r="A36" s="60">
        <f t="shared" si="5"/>
        <v>27</v>
      </c>
      <c r="B36" s="12">
        <f t="shared" si="9"/>
        <v>10</v>
      </c>
      <c r="C36" s="13" t="s">
        <v>20</v>
      </c>
      <c r="D36" s="6">
        <f t="shared" si="3"/>
        <v>42068</v>
      </c>
      <c r="E36" s="113" t="s">
        <v>82</v>
      </c>
      <c r="F36" s="98"/>
      <c r="G36" s="94"/>
      <c r="H36" s="61"/>
      <c r="I36" s="33" t="str">
        <f t="shared" si="6"/>
        <v/>
      </c>
      <c r="J36" s="108"/>
      <c r="K36" s="108"/>
      <c r="L36" s="3"/>
      <c r="M36" s="5"/>
    </row>
    <row r="37" spans="1:13">
      <c r="A37" s="60">
        <f t="shared" si="5"/>
        <v>28</v>
      </c>
      <c r="B37" s="12">
        <f t="shared" si="9"/>
        <v>11</v>
      </c>
      <c r="C37" s="13" t="s">
        <v>21</v>
      </c>
      <c r="D37" s="6">
        <f t="shared" si="3"/>
        <v>42075</v>
      </c>
      <c r="E37" s="113" t="s">
        <v>82</v>
      </c>
      <c r="F37" s="98"/>
      <c r="G37" s="94"/>
      <c r="H37" s="61"/>
      <c r="I37" s="33" t="str">
        <f t="shared" si="6"/>
        <v/>
      </c>
      <c r="J37" s="72" t="str">
        <f t="shared" ref="J37:J42" si="12">IF(OR(LEFT($O37,3)="sta",LEFT($S37,3)="sta",LEFT($W37,3)="sta",LEFT($AA37,3)="sta",LEFT($AE37,3)="sta",LEFT($AI37,3)="sta",LEFT($AM37,3)="sta",LEFT($AQ37,3)="sta"),"oui","")</f>
        <v/>
      </c>
      <c r="K37" s="72" t="str">
        <f t="shared" ref="K37:K42" si="13">IF(OR(LEFT($O37,3)="Lib",LEFT($S37,3)="Lib",LEFT($W37,3)="Lib",LEFT($AA37,3)="Lib",LEFT($AE37,3)="Lib",LEFT($AI37,3)="Lib",LEFT($AM37,3)="Lib",LEFT($AQ37,3)="Lib"),"oui","")</f>
        <v/>
      </c>
      <c r="L37" s="3"/>
      <c r="M37" s="5"/>
    </row>
    <row r="38" spans="1:13">
      <c r="A38" s="60">
        <f t="shared" si="5"/>
        <v>29</v>
      </c>
      <c r="B38" s="12">
        <f t="shared" si="9"/>
        <v>12</v>
      </c>
      <c r="C38" s="13" t="s">
        <v>21</v>
      </c>
      <c r="D38" s="6">
        <f t="shared" si="3"/>
        <v>42082</v>
      </c>
      <c r="E38" s="113" t="s">
        <v>82</v>
      </c>
      <c r="F38" s="98"/>
      <c r="G38" s="94"/>
      <c r="H38" s="61"/>
      <c r="I38" s="33" t="str">
        <f t="shared" si="6"/>
        <v/>
      </c>
      <c r="J38" s="73" t="str">
        <f t="shared" si="12"/>
        <v/>
      </c>
      <c r="K38" s="73" t="str">
        <f t="shared" si="13"/>
        <v/>
      </c>
      <c r="L38" s="3"/>
      <c r="M38" s="5"/>
    </row>
    <row r="39" spans="1:13">
      <c r="A39" s="60">
        <f t="shared" si="5"/>
        <v>30</v>
      </c>
      <c r="B39" s="12">
        <f t="shared" si="9"/>
        <v>13</v>
      </c>
      <c r="C39" s="13" t="s">
        <v>21</v>
      </c>
      <c r="D39" s="6">
        <f t="shared" si="3"/>
        <v>42089</v>
      </c>
      <c r="E39" s="113" t="s">
        <v>82</v>
      </c>
      <c r="F39" s="98"/>
      <c r="G39" s="94"/>
      <c r="H39" s="61"/>
      <c r="I39" s="33" t="str">
        <f t="shared" si="6"/>
        <v/>
      </c>
      <c r="J39" s="73" t="str">
        <f t="shared" si="12"/>
        <v/>
      </c>
      <c r="K39" s="73" t="str">
        <f t="shared" si="13"/>
        <v/>
      </c>
      <c r="L39" s="3"/>
      <c r="M39" s="5"/>
    </row>
    <row r="40" spans="1:13">
      <c r="A40" s="60">
        <f t="shared" si="5"/>
        <v>31</v>
      </c>
      <c r="B40" s="12">
        <f t="shared" si="9"/>
        <v>14</v>
      </c>
      <c r="C40" s="13" t="s">
        <v>20</v>
      </c>
      <c r="D40" s="6">
        <f t="shared" si="3"/>
        <v>42096</v>
      </c>
      <c r="E40" s="113" t="s">
        <v>82</v>
      </c>
      <c r="F40" s="98"/>
      <c r="G40" s="94"/>
      <c r="H40" s="61"/>
      <c r="I40" s="33" t="str">
        <f t="shared" si="6"/>
        <v/>
      </c>
      <c r="J40" s="73" t="str">
        <f t="shared" si="12"/>
        <v/>
      </c>
      <c r="K40" s="73" t="str">
        <f t="shared" si="13"/>
        <v/>
      </c>
      <c r="L40" s="3"/>
      <c r="M40" s="5"/>
    </row>
    <row r="41" spans="1:13">
      <c r="A41" s="60">
        <f t="shared" si="5"/>
        <v>32</v>
      </c>
      <c r="B41" s="12">
        <f t="shared" si="9"/>
        <v>15</v>
      </c>
      <c r="C41" s="13" t="s">
        <v>21</v>
      </c>
      <c r="D41" s="6">
        <f t="shared" si="3"/>
        <v>42103</v>
      </c>
      <c r="E41" s="113" t="s">
        <v>82</v>
      </c>
      <c r="F41" s="98"/>
      <c r="G41" s="94"/>
      <c r="H41" s="61"/>
      <c r="I41" s="33" t="str">
        <f t="shared" si="6"/>
        <v/>
      </c>
      <c r="J41" s="73" t="str">
        <f t="shared" si="12"/>
        <v/>
      </c>
      <c r="K41" s="73" t="str">
        <f t="shared" si="13"/>
        <v/>
      </c>
      <c r="L41" s="3"/>
      <c r="M41" s="5"/>
    </row>
    <row r="42" spans="1:13" ht="12.75" customHeight="1" thickBot="1">
      <c r="A42" s="60">
        <f t="shared" si="5"/>
        <v>33</v>
      </c>
      <c r="B42" s="12">
        <f t="shared" si="9"/>
        <v>16</v>
      </c>
      <c r="C42" s="13" t="s">
        <v>20</v>
      </c>
      <c r="D42" s="6">
        <f t="shared" si="3"/>
        <v>42110</v>
      </c>
      <c r="E42" s="113" t="s">
        <v>82</v>
      </c>
      <c r="F42" s="98"/>
      <c r="G42" s="94"/>
      <c r="H42" s="61"/>
      <c r="I42" s="33" t="str">
        <f t="shared" si="6"/>
        <v/>
      </c>
      <c r="J42" s="73" t="str">
        <f t="shared" si="12"/>
        <v/>
      </c>
      <c r="K42" s="73" t="str">
        <f t="shared" si="13"/>
        <v/>
      </c>
      <c r="L42" s="3"/>
      <c r="M42" s="5"/>
    </row>
    <row r="43" spans="1:13" ht="12.75" customHeight="1">
      <c r="A43" s="60">
        <f t="shared" si="5"/>
        <v>34</v>
      </c>
      <c r="B43" s="12">
        <f t="shared" si="9"/>
        <v>17</v>
      </c>
      <c r="C43" s="13" t="s">
        <v>21</v>
      </c>
      <c r="D43" s="6">
        <f t="shared" si="3"/>
        <v>42117</v>
      </c>
      <c r="E43" s="113" t="s">
        <v>82</v>
      </c>
      <c r="F43" s="98"/>
      <c r="G43" s="94"/>
      <c r="H43" s="61"/>
      <c r="I43" s="33" t="str">
        <f t="shared" si="6"/>
        <v/>
      </c>
      <c r="J43" s="106"/>
      <c r="K43" s="106"/>
      <c r="L43" s="3"/>
      <c r="M43" s="5"/>
    </row>
    <row r="44" spans="1:13" ht="13.5" thickBot="1">
      <c r="A44" s="60">
        <f t="shared" si="5"/>
        <v>35</v>
      </c>
      <c r="B44" s="12">
        <f t="shared" si="9"/>
        <v>18</v>
      </c>
      <c r="C44" s="13" t="s">
        <v>20</v>
      </c>
      <c r="D44" s="6">
        <f t="shared" si="3"/>
        <v>42124</v>
      </c>
      <c r="E44" s="113" t="s">
        <v>82</v>
      </c>
      <c r="F44" s="98"/>
      <c r="G44" s="94"/>
      <c r="H44" s="61"/>
      <c r="I44" s="33" t="str">
        <f t="shared" si="6"/>
        <v/>
      </c>
      <c r="J44" s="108"/>
      <c r="K44" s="108"/>
      <c r="L44" s="3"/>
      <c r="M44" s="5"/>
    </row>
    <row r="45" spans="1:13" ht="13.5" customHeight="1">
      <c r="A45" s="60">
        <f t="shared" si="5"/>
        <v>36</v>
      </c>
      <c r="B45" s="12">
        <f t="shared" si="9"/>
        <v>19</v>
      </c>
      <c r="C45" s="13" t="s">
        <v>21</v>
      </c>
      <c r="D45" s="6">
        <f t="shared" si="3"/>
        <v>42131</v>
      </c>
      <c r="E45" s="113" t="s">
        <v>82</v>
      </c>
      <c r="F45" s="98"/>
      <c r="G45" s="94"/>
      <c r="H45" s="61"/>
      <c r="I45" s="33" t="str">
        <f t="shared" si="6"/>
        <v/>
      </c>
      <c r="J45" s="72" t="str">
        <f t="shared" ref="J45:J53" si="14">IF(OR(LEFT($O45,3)="sta",LEFT($S45,3)="sta",LEFT($W45,3)="sta",LEFT($AA45,3)="sta",LEFT($AE45,3)="sta",LEFT($AI45,3)="sta",LEFT($AM45,3)="sta",LEFT($AQ45,3)="sta"),"oui","")</f>
        <v/>
      </c>
      <c r="K45" s="72" t="str">
        <f t="shared" ref="K45:K53" si="15">IF(OR(LEFT($O45,3)="Lib",LEFT($S45,3)="Lib",LEFT($W45,3)="Lib",LEFT($AA45,3)="Lib",LEFT($AE45,3)="Lib",LEFT($AI45,3)="Lib",LEFT($AM45,3)="Lib",LEFT($AQ45,3)="Lib"),"oui","")</f>
        <v/>
      </c>
      <c r="L45" s="3"/>
      <c r="M45" s="5"/>
    </row>
    <row r="46" spans="1:13">
      <c r="A46" s="60">
        <f t="shared" si="5"/>
        <v>37</v>
      </c>
      <c r="B46" s="12">
        <f t="shared" si="9"/>
        <v>20</v>
      </c>
      <c r="C46" s="13" t="s">
        <v>20</v>
      </c>
      <c r="D46" s="6">
        <f t="shared" si="3"/>
        <v>42138</v>
      </c>
      <c r="E46" s="113" t="s">
        <v>82</v>
      </c>
      <c r="F46" s="98"/>
      <c r="G46" s="94"/>
      <c r="H46" s="61"/>
      <c r="I46" s="33" t="str">
        <f t="shared" si="6"/>
        <v/>
      </c>
      <c r="J46" s="73" t="str">
        <f t="shared" si="14"/>
        <v/>
      </c>
      <c r="K46" s="73" t="str">
        <f t="shared" si="15"/>
        <v/>
      </c>
      <c r="L46" s="3"/>
      <c r="M46" s="5"/>
    </row>
    <row r="47" spans="1:13">
      <c r="A47" s="60">
        <f t="shared" si="5"/>
        <v>38</v>
      </c>
      <c r="B47" s="12">
        <f t="shared" si="9"/>
        <v>21</v>
      </c>
      <c r="C47" s="13" t="s">
        <v>21</v>
      </c>
      <c r="D47" s="6">
        <f t="shared" si="3"/>
        <v>42145</v>
      </c>
      <c r="E47" s="113" t="s">
        <v>82</v>
      </c>
      <c r="F47" s="98"/>
      <c r="G47" s="94"/>
      <c r="H47" s="61"/>
      <c r="I47" s="33" t="str">
        <f t="shared" si="6"/>
        <v/>
      </c>
      <c r="J47" s="73" t="str">
        <f t="shared" si="14"/>
        <v/>
      </c>
      <c r="K47" s="73" t="str">
        <f t="shared" si="15"/>
        <v/>
      </c>
      <c r="L47" s="3"/>
      <c r="M47" s="5"/>
    </row>
    <row r="48" spans="1:13">
      <c r="A48" s="60">
        <f t="shared" si="5"/>
        <v>39</v>
      </c>
      <c r="B48" s="12">
        <f t="shared" si="9"/>
        <v>22</v>
      </c>
      <c r="C48" s="13" t="s">
        <v>20</v>
      </c>
      <c r="D48" s="6">
        <f t="shared" si="3"/>
        <v>42152</v>
      </c>
      <c r="E48" s="113" t="s">
        <v>82</v>
      </c>
      <c r="F48" s="98"/>
      <c r="G48" s="94"/>
      <c r="H48" s="61"/>
      <c r="I48" s="33" t="str">
        <f t="shared" si="6"/>
        <v/>
      </c>
      <c r="J48" s="73" t="str">
        <f t="shared" si="14"/>
        <v/>
      </c>
      <c r="K48" s="73" t="str">
        <f t="shared" si="15"/>
        <v/>
      </c>
      <c r="L48" s="3"/>
      <c r="M48" s="5"/>
    </row>
    <row r="49" spans="1:13">
      <c r="A49" s="60">
        <f t="shared" si="5"/>
        <v>40</v>
      </c>
      <c r="B49" s="12">
        <f t="shared" si="9"/>
        <v>23</v>
      </c>
      <c r="C49" s="13" t="s">
        <v>21</v>
      </c>
      <c r="D49" s="6">
        <f t="shared" si="3"/>
        <v>42159</v>
      </c>
      <c r="E49" s="113" t="s">
        <v>82</v>
      </c>
      <c r="F49" s="98"/>
      <c r="G49" s="94"/>
      <c r="H49" s="61"/>
      <c r="I49" s="33" t="str">
        <f t="shared" si="6"/>
        <v/>
      </c>
      <c r="J49" s="73" t="str">
        <f t="shared" si="14"/>
        <v/>
      </c>
      <c r="K49" s="73" t="str">
        <f t="shared" si="15"/>
        <v/>
      </c>
      <c r="L49" s="3"/>
      <c r="M49" s="5"/>
    </row>
    <row r="50" spans="1:13">
      <c r="A50" s="60">
        <f t="shared" si="5"/>
        <v>41</v>
      </c>
      <c r="B50" s="12">
        <f t="shared" si="9"/>
        <v>24</v>
      </c>
      <c r="C50" s="13" t="s">
        <v>20</v>
      </c>
      <c r="D50" s="6">
        <f t="shared" si="3"/>
        <v>42166</v>
      </c>
      <c r="E50" s="113" t="s">
        <v>82</v>
      </c>
      <c r="F50" s="98"/>
      <c r="G50" s="94"/>
      <c r="H50" s="61"/>
      <c r="I50" s="33" t="str">
        <f t="shared" si="6"/>
        <v/>
      </c>
      <c r="J50" s="73" t="str">
        <f t="shared" si="14"/>
        <v/>
      </c>
      <c r="K50" s="73" t="str">
        <f t="shared" si="15"/>
        <v/>
      </c>
      <c r="L50" s="3"/>
      <c r="M50" s="5"/>
    </row>
    <row r="51" spans="1:13">
      <c r="A51" s="60">
        <f t="shared" si="5"/>
        <v>42</v>
      </c>
      <c r="B51" s="12">
        <f t="shared" si="9"/>
        <v>25</v>
      </c>
      <c r="C51" s="13" t="s">
        <v>21</v>
      </c>
      <c r="D51" s="6">
        <f t="shared" si="3"/>
        <v>42173</v>
      </c>
      <c r="E51" s="113" t="s">
        <v>82</v>
      </c>
      <c r="F51" s="98"/>
      <c r="G51" s="94"/>
      <c r="H51" s="61"/>
      <c r="I51" s="33" t="str">
        <f t="shared" si="6"/>
        <v/>
      </c>
      <c r="J51" s="73" t="str">
        <f t="shared" si="14"/>
        <v/>
      </c>
      <c r="K51" s="73" t="str">
        <f t="shared" si="15"/>
        <v/>
      </c>
      <c r="L51" s="3"/>
      <c r="M51" s="5"/>
    </row>
    <row r="52" spans="1:13">
      <c r="A52" s="60">
        <f t="shared" si="5"/>
        <v>43</v>
      </c>
      <c r="B52" s="12">
        <f t="shared" si="9"/>
        <v>26</v>
      </c>
      <c r="C52" s="13" t="s">
        <v>20</v>
      </c>
      <c r="D52" s="6">
        <f t="shared" si="3"/>
        <v>42180</v>
      </c>
      <c r="E52" s="113" t="s">
        <v>82</v>
      </c>
      <c r="F52" s="98"/>
      <c r="G52" s="94"/>
      <c r="H52" s="61"/>
      <c r="I52" s="33" t="str">
        <f t="shared" si="6"/>
        <v/>
      </c>
      <c r="J52" s="73" t="str">
        <f t="shared" si="14"/>
        <v/>
      </c>
      <c r="K52" s="73" t="str">
        <f t="shared" si="15"/>
        <v/>
      </c>
      <c r="L52" s="3"/>
      <c r="M52" s="5"/>
    </row>
    <row r="53" spans="1:13" ht="13.5" thickBot="1">
      <c r="A53" s="63">
        <f t="shared" si="5"/>
        <v>44</v>
      </c>
      <c r="B53" s="15">
        <f t="shared" si="9"/>
        <v>27</v>
      </c>
      <c r="C53" s="16" t="s">
        <v>21</v>
      </c>
      <c r="D53" s="7">
        <f t="shared" si="3"/>
        <v>42187</v>
      </c>
      <c r="E53" s="114" t="s">
        <v>82</v>
      </c>
      <c r="F53" s="99"/>
      <c r="G53" s="100"/>
      <c r="H53" s="64"/>
      <c r="I53" s="34" t="str">
        <f t="shared" si="4"/>
        <v/>
      </c>
      <c r="J53" s="74" t="str">
        <f t="shared" si="14"/>
        <v/>
      </c>
      <c r="K53" s="74" t="str">
        <f t="shared" si="15"/>
        <v/>
      </c>
      <c r="L53" s="3"/>
      <c r="M53" s="5"/>
    </row>
    <row r="54" spans="1:13" ht="75.75" customHeight="1" thickBot="1">
      <c r="A54" s="65"/>
      <c r="B54" s="48"/>
      <c r="C54" s="48"/>
      <c r="D54" s="48"/>
      <c r="E54" s="48"/>
      <c r="F54" s="48"/>
      <c r="G54" s="48"/>
      <c r="H54" s="48"/>
      <c r="I54" s="67"/>
      <c r="J54" s="67"/>
      <c r="K54" s="67"/>
      <c r="L54" s="3"/>
      <c r="M54" s="5"/>
    </row>
    <row r="55" spans="1:13" ht="13.5" thickBot="1">
      <c r="B55" s="409" t="s">
        <v>28</v>
      </c>
      <c r="C55" s="410"/>
      <c r="D55" s="410"/>
      <c r="E55" s="411"/>
      <c r="F55" s="48"/>
      <c r="G55" s="48"/>
      <c r="H55" s="48"/>
      <c r="I55" s="67"/>
      <c r="J55" s="67"/>
      <c r="K55" s="67"/>
      <c r="L55" s="67"/>
    </row>
    <row r="56" spans="1:13" ht="13.5" customHeight="1" thickBot="1">
      <c r="B56" s="3"/>
      <c r="C56" s="3"/>
      <c r="D56" s="3"/>
      <c r="E56" s="3"/>
      <c r="F56" s="497" t="s">
        <v>81</v>
      </c>
      <c r="G56" s="498"/>
      <c r="H56" s="499"/>
      <c r="I56" s="131" t="s">
        <v>132</v>
      </c>
      <c r="J56" s="3"/>
      <c r="K56" s="3"/>
      <c r="L56" s="3"/>
    </row>
    <row r="57" spans="1:13" ht="13.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  <c r="L57" s="3"/>
    </row>
    <row r="58" spans="1:13" ht="13.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3"/>
      <c r="M58" s="3"/>
    </row>
    <row r="59" spans="1:13" ht="12.75" customHeight="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  <c r="L59" s="3"/>
    </row>
    <row r="60" spans="1:13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  <c r="L60" s="3"/>
    </row>
    <row r="61" spans="1:13" ht="13.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  <c r="L61" s="3"/>
    </row>
    <row r="62" spans="1:13" ht="13.5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  <c r="L62" s="3"/>
    </row>
    <row r="63" spans="1:13" ht="13.5" thickBot="1">
      <c r="B63" s="347"/>
      <c r="C63" s="350"/>
      <c r="D63" s="347"/>
      <c r="E63" s="454"/>
      <c r="F63" s="445"/>
      <c r="G63" s="448"/>
      <c r="H63" s="451"/>
      <c r="I63" s="115" t="s">
        <v>44</v>
      </c>
      <c r="J63" s="129" t="s">
        <v>55</v>
      </c>
      <c r="K63" s="130" t="s">
        <v>78</v>
      </c>
      <c r="L63" s="3"/>
    </row>
    <row r="64" spans="1:13">
      <c r="A64" s="30">
        <v>1</v>
      </c>
      <c r="B64" s="117">
        <v>36</v>
      </c>
      <c r="C64" s="59" t="s">
        <v>20</v>
      </c>
      <c r="D64" s="296">
        <f>+D10</f>
        <v>41886</v>
      </c>
      <c r="E64" s="110" t="s">
        <v>83</v>
      </c>
      <c r="F64" s="95"/>
      <c r="G64" s="96"/>
      <c r="H64" s="97"/>
      <c r="I64" s="32" t="str">
        <f>IF(AND(J64="oui",K64="oui"),"Sta+Lib",IF(J64="oui","Stade",IF(K64="oui","Lib","")))</f>
        <v/>
      </c>
      <c r="J64" s="72" t="str">
        <f t="shared" ref="J64:J70" si="16">IF(OR(LEFT($O64,3)="sta",LEFT($S64,3)="sta",LEFT($W64,3)="sta",LEFT($AA64,3)="sta",LEFT($AE64,3)="sta",LEFT($AI64,3)="sta",LEFT($AM64,3)="sta",LEFT($AQ64,3)="sta"),"oui","")</f>
        <v/>
      </c>
      <c r="K64" s="72" t="str">
        <f t="shared" ref="K64:K70" si="17">IF(OR(LEFT($O64,3)="Lib",LEFT($S64,3)="Lib",LEFT($W64,3)="Lib",LEFT($AA64,3)="Lib",LEFT($AE64,3)="Lib",LEFT($AI64,3)="Lib",LEFT($AM64,3)="Lib",LEFT($AQ64,3)="Lib"),"oui","")</f>
        <v/>
      </c>
      <c r="L64" s="3"/>
    </row>
    <row r="65" spans="1:12">
      <c r="A65" s="60">
        <f>1+A64</f>
        <v>2</v>
      </c>
      <c r="B65" s="12">
        <f t="shared" ref="B65:B80" si="18">1+B64</f>
        <v>37</v>
      </c>
      <c r="C65" s="13" t="s">
        <v>21</v>
      </c>
      <c r="D65" s="6">
        <f t="shared" ref="D65:D107" si="19">7+D64</f>
        <v>41893</v>
      </c>
      <c r="E65" s="111" t="s">
        <v>83</v>
      </c>
      <c r="F65" s="98"/>
      <c r="G65" s="94"/>
      <c r="H65" s="61"/>
      <c r="I65" s="33" t="str">
        <f t="shared" ref="I65:I107" si="20">IF(AND(J65="oui",K65="oui"),"Sta+Lib",IF(J65="oui","Stade",IF(K65="oui","Lib","")))</f>
        <v/>
      </c>
      <c r="J65" s="73" t="str">
        <f t="shared" si="16"/>
        <v/>
      </c>
      <c r="K65" s="73" t="str">
        <f t="shared" si="17"/>
        <v/>
      </c>
      <c r="L65" s="3"/>
    </row>
    <row r="66" spans="1:12">
      <c r="A66" s="60">
        <f t="shared" ref="A66:A107" si="21">1+A65</f>
        <v>3</v>
      </c>
      <c r="B66" s="12">
        <f t="shared" si="18"/>
        <v>38</v>
      </c>
      <c r="C66" s="13" t="s">
        <v>20</v>
      </c>
      <c r="D66" s="6">
        <f t="shared" si="19"/>
        <v>41900</v>
      </c>
      <c r="E66" s="111" t="s">
        <v>83</v>
      </c>
      <c r="F66" s="98"/>
      <c r="G66" s="94"/>
      <c r="H66" s="61"/>
      <c r="I66" s="33" t="str">
        <f t="shared" ref="I66:I105" si="22">IF(AND(J66="oui",K66="oui"),"Sta+Lib",IF(J66="oui","Stade",IF(K66="oui","Lib","")))</f>
        <v/>
      </c>
      <c r="J66" s="73" t="str">
        <f t="shared" si="16"/>
        <v/>
      </c>
      <c r="K66" s="73" t="str">
        <f t="shared" si="17"/>
        <v/>
      </c>
      <c r="L66" s="3"/>
    </row>
    <row r="67" spans="1:12">
      <c r="A67" s="60">
        <f t="shared" si="21"/>
        <v>4</v>
      </c>
      <c r="B67" s="12">
        <f t="shared" si="18"/>
        <v>39</v>
      </c>
      <c r="C67" s="13" t="s">
        <v>21</v>
      </c>
      <c r="D67" s="6">
        <f t="shared" si="19"/>
        <v>41907</v>
      </c>
      <c r="E67" s="111" t="s">
        <v>83</v>
      </c>
      <c r="F67" s="98"/>
      <c r="G67" s="94"/>
      <c r="H67" s="61"/>
      <c r="I67" s="33" t="str">
        <f t="shared" si="22"/>
        <v/>
      </c>
      <c r="J67" s="73" t="str">
        <f t="shared" si="16"/>
        <v/>
      </c>
      <c r="K67" s="73" t="str">
        <f t="shared" si="17"/>
        <v/>
      </c>
      <c r="L67" s="3"/>
    </row>
    <row r="68" spans="1:12" ht="12.75" customHeight="1">
      <c r="A68" s="60">
        <f t="shared" si="21"/>
        <v>5</v>
      </c>
      <c r="B68" s="12">
        <f t="shared" si="18"/>
        <v>40</v>
      </c>
      <c r="C68" s="13" t="s">
        <v>20</v>
      </c>
      <c r="D68" s="6">
        <f t="shared" si="19"/>
        <v>41914</v>
      </c>
      <c r="E68" s="111" t="s">
        <v>83</v>
      </c>
      <c r="F68" s="98"/>
      <c r="G68" s="94"/>
      <c r="H68" s="61"/>
      <c r="I68" s="33" t="str">
        <f t="shared" si="22"/>
        <v/>
      </c>
      <c r="J68" s="73" t="str">
        <f t="shared" si="16"/>
        <v/>
      </c>
      <c r="K68" s="73" t="str">
        <f t="shared" si="17"/>
        <v/>
      </c>
      <c r="L68" s="3"/>
    </row>
    <row r="69" spans="1:12">
      <c r="A69" s="60">
        <f t="shared" si="21"/>
        <v>6</v>
      </c>
      <c r="B69" s="12">
        <f t="shared" si="18"/>
        <v>41</v>
      </c>
      <c r="C69" s="13" t="s">
        <v>21</v>
      </c>
      <c r="D69" s="6">
        <f t="shared" si="19"/>
        <v>41921</v>
      </c>
      <c r="E69" s="111" t="s">
        <v>83</v>
      </c>
      <c r="F69" s="98"/>
      <c r="G69" s="94"/>
      <c r="H69" s="61"/>
      <c r="I69" s="33" t="str">
        <f t="shared" si="22"/>
        <v/>
      </c>
      <c r="J69" s="73" t="str">
        <f t="shared" si="16"/>
        <v/>
      </c>
      <c r="K69" s="73" t="str">
        <f t="shared" si="17"/>
        <v/>
      </c>
      <c r="L69" s="3"/>
    </row>
    <row r="70" spans="1:12" ht="13.5" thickBot="1">
      <c r="A70" s="60">
        <f t="shared" si="21"/>
        <v>7</v>
      </c>
      <c r="B70" s="12">
        <f t="shared" si="18"/>
        <v>42</v>
      </c>
      <c r="C70" s="13" t="s">
        <v>20</v>
      </c>
      <c r="D70" s="6">
        <f t="shared" si="19"/>
        <v>41928</v>
      </c>
      <c r="E70" s="111" t="s">
        <v>83</v>
      </c>
      <c r="F70" s="98"/>
      <c r="G70" s="94"/>
      <c r="H70" s="61"/>
      <c r="I70" s="33" t="str">
        <f t="shared" si="22"/>
        <v/>
      </c>
      <c r="J70" s="74" t="str">
        <f t="shared" si="16"/>
        <v/>
      </c>
      <c r="K70" s="74" t="str">
        <f t="shared" si="17"/>
        <v/>
      </c>
      <c r="L70" s="3"/>
    </row>
    <row r="71" spans="1:12" ht="12.75" customHeight="1">
      <c r="A71" s="60">
        <f t="shared" si="21"/>
        <v>8</v>
      </c>
      <c r="B71" s="12">
        <f t="shared" si="18"/>
        <v>43</v>
      </c>
      <c r="C71" s="13" t="s">
        <v>21</v>
      </c>
      <c r="D71" s="6">
        <f t="shared" si="19"/>
        <v>41935</v>
      </c>
      <c r="E71" s="111" t="s">
        <v>83</v>
      </c>
      <c r="F71" s="98"/>
      <c r="G71" s="94"/>
      <c r="H71" s="61"/>
      <c r="I71" s="33" t="str">
        <f t="shared" si="22"/>
        <v/>
      </c>
      <c r="J71" s="106"/>
      <c r="K71" s="106"/>
      <c r="L71" s="3"/>
    </row>
    <row r="72" spans="1:12" ht="13.5" thickBot="1">
      <c r="A72" s="60">
        <f t="shared" si="21"/>
        <v>9</v>
      </c>
      <c r="B72" s="12">
        <f t="shared" si="18"/>
        <v>44</v>
      </c>
      <c r="C72" s="13" t="s">
        <v>20</v>
      </c>
      <c r="D72" s="6">
        <f t="shared" si="19"/>
        <v>41942</v>
      </c>
      <c r="E72" s="111" t="s">
        <v>83</v>
      </c>
      <c r="F72" s="98"/>
      <c r="G72" s="94"/>
      <c r="H72" s="61"/>
      <c r="I72" s="33" t="str">
        <f t="shared" si="22"/>
        <v/>
      </c>
      <c r="J72" s="108"/>
      <c r="K72" s="108"/>
      <c r="L72" s="3"/>
    </row>
    <row r="73" spans="1:12">
      <c r="A73" s="60">
        <f t="shared" si="21"/>
        <v>10</v>
      </c>
      <c r="B73" s="12">
        <f t="shared" si="18"/>
        <v>45</v>
      </c>
      <c r="C73" s="13" t="s">
        <v>21</v>
      </c>
      <c r="D73" s="6">
        <f t="shared" si="19"/>
        <v>41949</v>
      </c>
      <c r="E73" s="111" t="s">
        <v>83</v>
      </c>
      <c r="F73" s="98"/>
      <c r="G73" s="94"/>
      <c r="H73" s="61"/>
      <c r="I73" s="33" t="str">
        <f t="shared" si="22"/>
        <v/>
      </c>
      <c r="J73" s="72" t="str">
        <f t="shared" ref="J73:J79" si="23">IF(OR(LEFT($O73,3)="sta",LEFT($S73,3)="sta",LEFT($W73,3)="sta",LEFT($AA73,3)="sta",LEFT($AE73,3)="sta",LEFT($AI73,3)="sta",LEFT($AM73,3)="sta",LEFT($AQ73,3)="sta"),"oui","")</f>
        <v/>
      </c>
      <c r="K73" s="72" t="str">
        <f t="shared" ref="K73:K79" si="24">IF(OR(LEFT($O73,3)="Lib",LEFT($S73,3)="Lib",LEFT($W73,3)="Lib",LEFT($AA73,3)="Lib",LEFT($AE73,3)="Lib",LEFT($AI73,3)="Lib",LEFT($AM73,3)="Lib",LEFT($AQ73,3)="Lib"),"oui","")</f>
        <v/>
      </c>
      <c r="L73" s="3"/>
    </row>
    <row r="74" spans="1:12">
      <c r="A74" s="60">
        <f t="shared" si="21"/>
        <v>11</v>
      </c>
      <c r="B74" s="12">
        <f t="shared" si="18"/>
        <v>46</v>
      </c>
      <c r="C74" s="13" t="s">
        <v>20</v>
      </c>
      <c r="D74" s="6">
        <f t="shared" si="19"/>
        <v>41956</v>
      </c>
      <c r="E74" s="111" t="s">
        <v>83</v>
      </c>
      <c r="F74" s="98"/>
      <c r="G74" s="94"/>
      <c r="H74" s="61"/>
      <c r="I74" s="33" t="str">
        <f t="shared" si="22"/>
        <v/>
      </c>
      <c r="J74" s="73" t="str">
        <f t="shared" si="23"/>
        <v/>
      </c>
      <c r="K74" s="73" t="str">
        <f t="shared" si="24"/>
        <v/>
      </c>
      <c r="L74" s="3"/>
    </row>
    <row r="75" spans="1:12">
      <c r="A75" s="60">
        <f t="shared" si="21"/>
        <v>12</v>
      </c>
      <c r="B75" s="12">
        <f t="shared" si="18"/>
        <v>47</v>
      </c>
      <c r="C75" s="13" t="s">
        <v>21</v>
      </c>
      <c r="D75" s="6">
        <f t="shared" si="19"/>
        <v>41963</v>
      </c>
      <c r="E75" s="111" t="s">
        <v>83</v>
      </c>
      <c r="F75" s="98"/>
      <c r="G75" s="94"/>
      <c r="H75" s="61"/>
      <c r="I75" s="33" t="str">
        <f t="shared" si="22"/>
        <v/>
      </c>
      <c r="J75" s="73" t="str">
        <f t="shared" si="23"/>
        <v/>
      </c>
      <c r="K75" s="73" t="str">
        <f t="shared" si="24"/>
        <v/>
      </c>
      <c r="L75" s="3"/>
    </row>
    <row r="76" spans="1:12">
      <c r="A76" s="60">
        <f t="shared" si="21"/>
        <v>13</v>
      </c>
      <c r="B76" s="12">
        <f t="shared" si="18"/>
        <v>48</v>
      </c>
      <c r="C76" s="13" t="s">
        <v>20</v>
      </c>
      <c r="D76" s="6">
        <f t="shared" si="19"/>
        <v>41970</v>
      </c>
      <c r="E76" s="111" t="s">
        <v>83</v>
      </c>
      <c r="F76" s="98"/>
      <c r="G76" s="94"/>
      <c r="H76" s="61"/>
      <c r="I76" s="33" t="str">
        <f t="shared" si="22"/>
        <v/>
      </c>
      <c r="J76" s="73" t="str">
        <f t="shared" si="23"/>
        <v/>
      </c>
      <c r="K76" s="73" t="str">
        <f t="shared" si="24"/>
        <v/>
      </c>
      <c r="L76" s="3"/>
    </row>
    <row r="77" spans="1:12" ht="12.75" customHeight="1">
      <c r="A77" s="60">
        <f t="shared" si="21"/>
        <v>14</v>
      </c>
      <c r="B77" s="12">
        <f t="shared" si="18"/>
        <v>49</v>
      </c>
      <c r="C77" s="13" t="s">
        <v>21</v>
      </c>
      <c r="D77" s="6">
        <f t="shared" si="19"/>
        <v>41977</v>
      </c>
      <c r="E77" s="111" t="s">
        <v>83</v>
      </c>
      <c r="F77" s="98"/>
      <c r="G77" s="94"/>
      <c r="H77" s="61"/>
      <c r="I77" s="33" t="str">
        <f t="shared" si="22"/>
        <v/>
      </c>
      <c r="J77" s="73" t="str">
        <f t="shared" si="23"/>
        <v/>
      </c>
      <c r="K77" s="73" t="str">
        <f t="shared" si="24"/>
        <v/>
      </c>
      <c r="L77" s="3"/>
    </row>
    <row r="78" spans="1:12">
      <c r="A78" s="60">
        <f t="shared" si="21"/>
        <v>15</v>
      </c>
      <c r="B78" s="12">
        <f t="shared" si="18"/>
        <v>50</v>
      </c>
      <c r="C78" s="13" t="s">
        <v>20</v>
      </c>
      <c r="D78" s="6">
        <f t="shared" si="19"/>
        <v>41984</v>
      </c>
      <c r="E78" s="111" t="s">
        <v>83</v>
      </c>
      <c r="F78" s="98"/>
      <c r="G78" s="94"/>
      <c r="H78" s="61"/>
      <c r="I78" s="33" t="str">
        <f t="shared" si="22"/>
        <v/>
      </c>
      <c r="J78" s="73" t="str">
        <f t="shared" si="23"/>
        <v/>
      </c>
      <c r="K78" s="73" t="str">
        <f t="shared" si="24"/>
        <v/>
      </c>
      <c r="L78" s="3"/>
    </row>
    <row r="79" spans="1:12" ht="13.5" thickBot="1">
      <c r="A79" s="60">
        <f t="shared" si="21"/>
        <v>16</v>
      </c>
      <c r="B79" s="12">
        <f>1+B78</f>
        <v>51</v>
      </c>
      <c r="C79" s="13" t="s">
        <v>21</v>
      </c>
      <c r="D79" s="6">
        <f>7+D78</f>
        <v>41991</v>
      </c>
      <c r="E79" s="111" t="s">
        <v>83</v>
      </c>
      <c r="F79" s="98"/>
      <c r="G79" s="94"/>
      <c r="H79" s="61"/>
      <c r="I79" s="33" t="str">
        <f t="shared" si="22"/>
        <v/>
      </c>
      <c r="J79" s="74" t="str">
        <f t="shared" si="23"/>
        <v/>
      </c>
      <c r="K79" s="74" t="str">
        <f t="shared" si="24"/>
        <v/>
      </c>
      <c r="L79" s="3"/>
    </row>
    <row r="80" spans="1:12" ht="12.75" customHeight="1">
      <c r="A80" s="60">
        <f t="shared" si="21"/>
        <v>17</v>
      </c>
      <c r="B80" s="12">
        <f t="shared" si="18"/>
        <v>52</v>
      </c>
      <c r="C80" s="13" t="s">
        <v>20</v>
      </c>
      <c r="D80" s="6">
        <f t="shared" si="19"/>
        <v>41998</v>
      </c>
      <c r="E80" s="111" t="s">
        <v>83</v>
      </c>
      <c r="F80" s="98"/>
      <c r="G80" s="94"/>
      <c r="H80" s="61"/>
      <c r="I80" s="33" t="str">
        <f t="shared" si="22"/>
        <v/>
      </c>
      <c r="J80" s="106"/>
      <c r="K80" s="106"/>
      <c r="L80" s="3"/>
    </row>
    <row r="81" spans="1:12" ht="13.5" thickBot="1">
      <c r="A81" s="60">
        <f t="shared" si="21"/>
        <v>18</v>
      </c>
      <c r="B81" s="12">
        <v>1</v>
      </c>
      <c r="C81" s="13" t="s">
        <v>21</v>
      </c>
      <c r="D81" s="6">
        <f t="shared" si="19"/>
        <v>42005</v>
      </c>
      <c r="E81" s="111" t="s">
        <v>83</v>
      </c>
      <c r="F81" s="98"/>
      <c r="G81" s="94"/>
      <c r="H81" s="61"/>
      <c r="I81" s="33" t="str">
        <f t="shared" si="22"/>
        <v/>
      </c>
      <c r="J81" s="108"/>
      <c r="K81" s="108"/>
      <c r="L81" s="3"/>
    </row>
    <row r="82" spans="1:12">
      <c r="A82" s="60">
        <f t="shared" si="21"/>
        <v>19</v>
      </c>
      <c r="B82" s="12">
        <f t="shared" ref="B82:B107" si="25">1+B81</f>
        <v>2</v>
      </c>
      <c r="C82" s="13" t="s">
        <v>20</v>
      </c>
      <c r="D82" s="6">
        <f t="shared" si="19"/>
        <v>42012</v>
      </c>
      <c r="E82" s="111" t="s">
        <v>83</v>
      </c>
      <c r="F82" s="98"/>
      <c r="G82" s="94"/>
      <c r="H82" s="61"/>
      <c r="I82" s="33" t="str">
        <f t="shared" si="22"/>
        <v/>
      </c>
      <c r="J82" s="72" t="str">
        <f t="shared" ref="J82:J88" si="26">IF(OR(LEFT($O82,3)="sta",LEFT($S82,3)="sta",LEFT($W82,3)="sta",LEFT($AA82,3)="sta",LEFT($AE82,3)="sta",LEFT($AI82,3)="sta",LEFT($AM82,3)="sta",LEFT($AQ82,3)="sta"),"oui","")</f>
        <v/>
      </c>
      <c r="K82" s="72" t="str">
        <f t="shared" ref="K82:K88" si="27">IF(OR(LEFT($O82,3)="Lib",LEFT($S82,3)="Lib",LEFT($W82,3)="Lib",LEFT($AA82,3)="Lib",LEFT($AE82,3)="Lib",LEFT($AI82,3)="Lib",LEFT($AM82,3)="Lib",LEFT($AQ82,3)="Lib"),"oui","")</f>
        <v/>
      </c>
      <c r="L82" s="3"/>
    </row>
    <row r="83" spans="1:12">
      <c r="A83" s="60">
        <f t="shared" si="21"/>
        <v>20</v>
      </c>
      <c r="B83" s="12">
        <f t="shared" si="25"/>
        <v>3</v>
      </c>
      <c r="C83" s="13" t="s">
        <v>21</v>
      </c>
      <c r="D83" s="6">
        <f t="shared" si="19"/>
        <v>42019</v>
      </c>
      <c r="E83" s="111" t="s">
        <v>83</v>
      </c>
      <c r="F83" s="98"/>
      <c r="G83" s="94"/>
      <c r="H83" s="61"/>
      <c r="I83" s="33" t="str">
        <f t="shared" si="22"/>
        <v/>
      </c>
      <c r="J83" s="73" t="str">
        <f t="shared" si="26"/>
        <v/>
      </c>
      <c r="K83" s="73" t="str">
        <f t="shared" si="27"/>
        <v/>
      </c>
      <c r="L83" s="3"/>
    </row>
    <row r="84" spans="1:12">
      <c r="A84" s="60">
        <f t="shared" si="21"/>
        <v>21</v>
      </c>
      <c r="B84" s="12">
        <f t="shared" si="25"/>
        <v>4</v>
      </c>
      <c r="C84" s="13" t="s">
        <v>20</v>
      </c>
      <c r="D84" s="6">
        <f t="shared" si="19"/>
        <v>42026</v>
      </c>
      <c r="E84" s="111" t="s">
        <v>83</v>
      </c>
      <c r="F84" s="98"/>
      <c r="G84" s="94"/>
      <c r="H84" s="61"/>
      <c r="I84" s="33" t="str">
        <f t="shared" si="22"/>
        <v/>
      </c>
      <c r="J84" s="73" t="str">
        <f t="shared" si="26"/>
        <v/>
      </c>
      <c r="K84" s="73" t="str">
        <f t="shared" si="27"/>
        <v/>
      </c>
      <c r="L84" s="3"/>
    </row>
    <row r="85" spans="1:12" ht="12.75" customHeight="1">
      <c r="A85" s="60">
        <f t="shared" si="21"/>
        <v>22</v>
      </c>
      <c r="B85" s="12">
        <f t="shared" si="25"/>
        <v>5</v>
      </c>
      <c r="C85" s="13" t="s">
        <v>21</v>
      </c>
      <c r="D85" s="6">
        <f t="shared" si="19"/>
        <v>42033</v>
      </c>
      <c r="E85" s="111" t="s">
        <v>83</v>
      </c>
      <c r="F85" s="98"/>
      <c r="G85" s="94"/>
      <c r="H85" s="61"/>
      <c r="I85" s="33" t="str">
        <f t="shared" si="22"/>
        <v/>
      </c>
      <c r="J85" s="73" t="str">
        <f t="shared" si="26"/>
        <v/>
      </c>
      <c r="K85" s="73" t="str">
        <f t="shared" si="27"/>
        <v/>
      </c>
      <c r="L85" s="3"/>
    </row>
    <row r="86" spans="1:12">
      <c r="A86" s="60">
        <f t="shared" si="21"/>
        <v>23</v>
      </c>
      <c r="B86" s="12">
        <f t="shared" si="25"/>
        <v>6</v>
      </c>
      <c r="C86" s="13" t="s">
        <v>20</v>
      </c>
      <c r="D86" s="6">
        <f t="shared" si="19"/>
        <v>42040</v>
      </c>
      <c r="E86" s="111" t="s">
        <v>83</v>
      </c>
      <c r="F86" s="98"/>
      <c r="G86" s="94"/>
      <c r="H86" s="61"/>
      <c r="I86" s="33" t="str">
        <f t="shared" si="22"/>
        <v/>
      </c>
      <c r="J86" s="73" t="str">
        <f t="shared" si="26"/>
        <v/>
      </c>
      <c r="K86" s="73" t="str">
        <f t="shared" si="27"/>
        <v/>
      </c>
      <c r="L86" s="3"/>
    </row>
    <row r="87" spans="1:12">
      <c r="A87" s="60">
        <f t="shared" si="21"/>
        <v>24</v>
      </c>
      <c r="B87" s="12">
        <f t="shared" si="25"/>
        <v>7</v>
      </c>
      <c r="C87" s="13" t="s">
        <v>21</v>
      </c>
      <c r="D87" s="6">
        <f t="shared" si="19"/>
        <v>42047</v>
      </c>
      <c r="E87" s="111" t="s">
        <v>83</v>
      </c>
      <c r="F87" s="98"/>
      <c r="G87" s="94"/>
      <c r="H87" s="61"/>
      <c r="I87" s="33" t="str">
        <f t="shared" si="22"/>
        <v/>
      </c>
      <c r="J87" s="73" t="str">
        <f t="shared" si="26"/>
        <v/>
      </c>
      <c r="K87" s="73" t="str">
        <f t="shared" si="27"/>
        <v/>
      </c>
      <c r="L87" s="3"/>
    </row>
    <row r="88" spans="1:12" ht="13.5" thickBot="1">
      <c r="A88" s="60">
        <f t="shared" si="21"/>
        <v>25</v>
      </c>
      <c r="B88" s="12">
        <f t="shared" si="25"/>
        <v>8</v>
      </c>
      <c r="C88" s="13" t="s">
        <v>20</v>
      </c>
      <c r="D88" s="6">
        <f t="shared" si="19"/>
        <v>42054</v>
      </c>
      <c r="E88" s="111" t="s">
        <v>83</v>
      </c>
      <c r="F88" s="98"/>
      <c r="G88" s="94"/>
      <c r="H88" s="61"/>
      <c r="I88" s="33" t="str">
        <f t="shared" si="22"/>
        <v/>
      </c>
      <c r="J88" s="74" t="str">
        <f t="shared" si="26"/>
        <v/>
      </c>
      <c r="K88" s="74" t="str">
        <f t="shared" si="27"/>
        <v/>
      </c>
      <c r="L88" s="3"/>
    </row>
    <row r="89" spans="1:12" ht="12.75" customHeight="1">
      <c r="A89" s="60">
        <f t="shared" si="21"/>
        <v>26</v>
      </c>
      <c r="B89" s="12">
        <f t="shared" si="25"/>
        <v>9</v>
      </c>
      <c r="C89" s="13" t="s">
        <v>21</v>
      </c>
      <c r="D89" s="6">
        <f t="shared" si="19"/>
        <v>42061</v>
      </c>
      <c r="E89" s="111" t="s">
        <v>83</v>
      </c>
      <c r="F89" s="98"/>
      <c r="G89" s="94"/>
      <c r="H89" s="61"/>
      <c r="I89" s="33" t="str">
        <f t="shared" si="22"/>
        <v/>
      </c>
      <c r="J89" s="106"/>
      <c r="K89" s="106"/>
      <c r="L89" s="3"/>
    </row>
    <row r="90" spans="1:12" ht="13.5" thickBot="1">
      <c r="A90" s="60">
        <f t="shared" si="21"/>
        <v>27</v>
      </c>
      <c r="B90" s="12">
        <f t="shared" si="25"/>
        <v>10</v>
      </c>
      <c r="C90" s="13" t="s">
        <v>20</v>
      </c>
      <c r="D90" s="6">
        <f t="shared" si="19"/>
        <v>42068</v>
      </c>
      <c r="E90" s="111" t="s">
        <v>83</v>
      </c>
      <c r="F90" s="98"/>
      <c r="G90" s="94"/>
      <c r="H90" s="61"/>
      <c r="I90" s="33" t="str">
        <f t="shared" si="22"/>
        <v/>
      </c>
      <c r="J90" s="108"/>
      <c r="K90" s="108"/>
      <c r="L90" s="3"/>
    </row>
    <row r="91" spans="1:12">
      <c r="A91" s="60">
        <f t="shared" si="21"/>
        <v>28</v>
      </c>
      <c r="B91" s="12">
        <f t="shared" si="25"/>
        <v>11</v>
      </c>
      <c r="C91" s="13" t="s">
        <v>21</v>
      </c>
      <c r="D91" s="6">
        <f t="shared" si="19"/>
        <v>42075</v>
      </c>
      <c r="E91" s="111" t="s">
        <v>83</v>
      </c>
      <c r="F91" s="98"/>
      <c r="G91" s="94"/>
      <c r="H91" s="61"/>
      <c r="I91" s="33" t="str">
        <f t="shared" si="22"/>
        <v/>
      </c>
      <c r="J91" s="72" t="str">
        <f t="shared" ref="J91:J96" si="28">IF(OR(LEFT($O91,3)="sta",LEFT($S91,3)="sta",LEFT($W91,3)="sta",LEFT($AA91,3)="sta",LEFT($AE91,3)="sta",LEFT($AI91,3)="sta",LEFT($AM91,3)="sta",LEFT($AQ91,3)="sta"),"oui","")</f>
        <v/>
      </c>
      <c r="K91" s="72" t="str">
        <f t="shared" ref="K91:K96" si="29">IF(OR(LEFT($O91,3)="Lib",LEFT($S91,3)="Lib",LEFT($W91,3)="Lib",LEFT($AA91,3)="Lib",LEFT($AE91,3)="Lib",LEFT($AI91,3)="Lib",LEFT($AM91,3)="Lib",LEFT($AQ91,3)="Lib"),"oui","")</f>
        <v/>
      </c>
      <c r="L91" s="3"/>
    </row>
    <row r="92" spans="1:12">
      <c r="A92" s="60">
        <f t="shared" si="21"/>
        <v>29</v>
      </c>
      <c r="B92" s="12">
        <f t="shared" si="25"/>
        <v>12</v>
      </c>
      <c r="C92" s="13" t="s">
        <v>21</v>
      </c>
      <c r="D92" s="6">
        <f t="shared" si="19"/>
        <v>42082</v>
      </c>
      <c r="E92" s="111" t="s">
        <v>83</v>
      </c>
      <c r="F92" s="98"/>
      <c r="G92" s="94"/>
      <c r="H92" s="61"/>
      <c r="I92" s="33" t="str">
        <f t="shared" si="22"/>
        <v/>
      </c>
      <c r="J92" s="73" t="str">
        <f t="shared" si="28"/>
        <v/>
      </c>
      <c r="K92" s="73" t="str">
        <f t="shared" si="29"/>
        <v/>
      </c>
      <c r="L92" s="3"/>
    </row>
    <row r="93" spans="1:12">
      <c r="A93" s="60">
        <f t="shared" si="21"/>
        <v>30</v>
      </c>
      <c r="B93" s="12">
        <f t="shared" si="25"/>
        <v>13</v>
      </c>
      <c r="C93" s="13" t="s">
        <v>21</v>
      </c>
      <c r="D93" s="6">
        <f t="shared" si="19"/>
        <v>42089</v>
      </c>
      <c r="E93" s="111" t="s">
        <v>83</v>
      </c>
      <c r="F93" s="98"/>
      <c r="G93" s="94"/>
      <c r="H93" s="61"/>
      <c r="I93" s="33" t="str">
        <f t="shared" si="22"/>
        <v/>
      </c>
      <c r="J93" s="73" t="str">
        <f t="shared" si="28"/>
        <v/>
      </c>
      <c r="K93" s="73" t="str">
        <f t="shared" si="29"/>
        <v/>
      </c>
      <c r="L93" s="3"/>
    </row>
    <row r="94" spans="1:12">
      <c r="A94" s="60">
        <f t="shared" si="21"/>
        <v>31</v>
      </c>
      <c r="B94" s="12">
        <f t="shared" si="25"/>
        <v>14</v>
      </c>
      <c r="C94" s="13" t="s">
        <v>20</v>
      </c>
      <c r="D94" s="6">
        <f t="shared" si="19"/>
        <v>42096</v>
      </c>
      <c r="E94" s="111" t="s">
        <v>83</v>
      </c>
      <c r="F94" s="98"/>
      <c r="G94" s="94"/>
      <c r="H94" s="61"/>
      <c r="I94" s="33" t="str">
        <f t="shared" si="22"/>
        <v/>
      </c>
      <c r="J94" s="73" t="str">
        <f t="shared" si="28"/>
        <v/>
      </c>
      <c r="K94" s="73" t="str">
        <f t="shared" si="29"/>
        <v/>
      </c>
      <c r="L94" s="3"/>
    </row>
    <row r="95" spans="1:12">
      <c r="A95" s="60">
        <f t="shared" si="21"/>
        <v>32</v>
      </c>
      <c r="B95" s="12">
        <f t="shared" si="25"/>
        <v>15</v>
      </c>
      <c r="C95" s="13" t="s">
        <v>21</v>
      </c>
      <c r="D95" s="6">
        <f t="shared" si="19"/>
        <v>42103</v>
      </c>
      <c r="E95" s="111" t="s">
        <v>83</v>
      </c>
      <c r="F95" s="98"/>
      <c r="G95" s="94"/>
      <c r="H95" s="61"/>
      <c r="I95" s="33" t="str">
        <f t="shared" si="22"/>
        <v/>
      </c>
      <c r="J95" s="73" t="str">
        <f t="shared" si="28"/>
        <v/>
      </c>
      <c r="K95" s="73" t="str">
        <f t="shared" si="29"/>
        <v/>
      </c>
      <c r="L95" s="3"/>
    </row>
    <row r="96" spans="1:12" ht="13.5" thickBot="1">
      <c r="A96" s="60">
        <f t="shared" si="21"/>
        <v>33</v>
      </c>
      <c r="B96" s="12">
        <f t="shared" si="25"/>
        <v>16</v>
      </c>
      <c r="C96" s="13" t="s">
        <v>20</v>
      </c>
      <c r="D96" s="6">
        <f t="shared" si="19"/>
        <v>42110</v>
      </c>
      <c r="E96" s="111" t="s">
        <v>83</v>
      </c>
      <c r="F96" s="98"/>
      <c r="G96" s="94"/>
      <c r="H96" s="61"/>
      <c r="I96" s="33" t="str">
        <f t="shared" si="22"/>
        <v/>
      </c>
      <c r="J96" s="73" t="str">
        <f t="shared" si="28"/>
        <v/>
      </c>
      <c r="K96" s="73" t="str">
        <f t="shared" si="29"/>
        <v/>
      </c>
      <c r="L96" s="3"/>
    </row>
    <row r="97" spans="1:12" ht="12.75" customHeight="1">
      <c r="A97" s="60">
        <f t="shared" si="21"/>
        <v>34</v>
      </c>
      <c r="B97" s="12">
        <f t="shared" si="25"/>
        <v>17</v>
      </c>
      <c r="C97" s="13" t="s">
        <v>21</v>
      </c>
      <c r="D97" s="6">
        <f t="shared" si="19"/>
        <v>42117</v>
      </c>
      <c r="E97" s="111" t="s">
        <v>83</v>
      </c>
      <c r="F97" s="98"/>
      <c r="G97" s="94"/>
      <c r="H97" s="61"/>
      <c r="I97" s="33" t="str">
        <f t="shared" si="22"/>
        <v/>
      </c>
      <c r="J97" s="106"/>
      <c r="K97" s="106"/>
      <c r="L97" s="3"/>
    </row>
    <row r="98" spans="1:12" ht="13.5" thickBot="1">
      <c r="A98" s="60">
        <f t="shared" si="21"/>
        <v>35</v>
      </c>
      <c r="B98" s="12">
        <f t="shared" si="25"/>
        <v>18</v>
      </c>
      <c r="C98" s="13" t="s">
        <v>20</v>
      </c>
      <c r="D98" s="6">
        <f t="shared" si="19"/>
        <v>42124</v>
      </c>
      <c r="E98" s="111" t="s">
        <v>83</v>
      </c>
      <c r="F98" s="98"/>
      <c r="G98" s="94"/>
      <c r="H98" s="61"/>
      <c r="I98" s="33" t="str">
        <f t="shared" si="22"/>
        <v/>
      </c>
      <c r="J98" s="108"/>
      <c r="K98" s="108"/>
      <c r="L98" s="3"/>
    </row>
    <row r="99" spans="1:12">
      <c r="A99" s="60">
        <f t="shared" si="21"/>
        <v>36</v>
      </c>
      <c r="B99" s="12">
        <f t="shared" si="25"/>
        <v>19</v>
      </c>
      <c r="C99" s="13" t="s">
        <v>21</v>
      </c>
      <c r="D99" s="6">
        <f t="shared" si="19"/>
        <v>42131</v>
      </c>
      <c r="E99" s="111" t="s">
        <v>83</v>
      </c>
      <c r="F99" s="98"/>
      <c r="G99" s="94"/>
      <c r="H99" s="61"/>
      <c r="I99" s="33" t="str">
        <f t="shared" si="22"/>
        <v/>
      </c>
      <c r="J99" s="72" t="str">
        <f t="shared" ref="J99:J107" si="30">IF(OR(LEFT($O99,3)="sta",LEFT($S99,3)="sta",LEFT($W99,3)="sta",LEFT($AA99,3)="sta",LEFT($AE99,3)="sta",LEFT($AI99,3)="sta",LEFT($AM99,3)="sta",LEFT($AQ99,3)="sta"),"oui","")</f>
        <v/>
      </c>
      <c r="K99" s="72" t="str">
        <f t="shared" ref="K99:K107" si="31">IF(OR(LEFT($O99,3)="Lib",LEFT($S99,3)="Lib",LEFT($W99,3)="Lib",LEFT($AA99,3)="Lib",LEFT($AE99,3)="Lib",LEFT($AI99,3)="Lib",LEFT($AM99,3)="Lib",LEFT($AQ99,3)="Lib"),"oui","")</f>
        <v/>
      </c>
      <c r="L99" s="3"/>
    </row>
    <row r="100" spans="1:12">
      <c r="A100" s="60">
        <f t="shared" si="21"/>
        <v>37</v>
      </c>
      <c r="B100" s="12">
        <f t="shared" si="25"/>
        <v>20</v>
      </c>
      <c r="C100" s="13" t="s">
        <v>20</v>
      </c>
      <c r="D100" s="6">
        <f t="shared" si="19"/>
        <v>42138</v>
      </c>
      <c r="E100" s="111" t="s">
        <v>83</v>
      </c>
      <c r="F100" s="98"/>
      <c r="G100" s="94"/>
      <c r="H100" s="61"/>
      <c r="I100" s="33" t="str">
        <f t="shared" si="22"/>
        <v/>
      </c>
      <c r="J100" s="73" t="str">
        <f t="shared" si="30"/>
        <v/>
      </c>
      <c r="K100" s="73" t="str">
        <f t="shared" si="31"/>
        <v/>
      </c>
      <c r="L100" s="3"/>
    </row>
    <row r="101" spans="1:12">
      <c r="A101" s="60">
        <f t="shared" si="21"/>
        <v>38</v>
      </c>
      <c r="B101" s="12">
        <f t="shared" si="25"/>
        <v>21</v>
      </c>
      <c r="C101" s="13" t="s">
        <v>21</v>
      </c>
      <c r="D101" s="6">
        <f t="shared" si="19"/>
        <v>42145</v>
      </c>
      <c r="E101" s="111" t="s">
        <v>83</v>
      </c>
      <c r="F101" s="98"/>
      <c r="G101" s="94"/>
      <c r="H101" s="61"/>
      <c r="I101" s="33" t="str">
        <f t="shared" si="22"/>
        <v/>
      </c>
      <c r="J101" s="73" t="str">
        <f t="shared" si="30"/>
        <v/>
      </c>
      <c r="K101" s="73" t="str">
        <f t="shared" si="31"/>
        <v/>
      </c>
      <c r="L101" s="3"/>
    </row>
    <row r="102" spans="1:12">
      <c r="A102" s="60">
        <f t="shared" si="21"/>
        <v>39</v>
      </c>
      <c r="B102" s="12">
        <f t="shared" si="25"/>
        <v>22</v>
      </c>
      <c r="C102" s="13" t="s">
        <v>20</v>
      </c>
      <c r="D102" s="6">
        <f t="shared" si="19"/>
        <v>42152</v>
      </c>
      <c r="E102" s="111" t="s">
        <v>83</v>
      </c>
      <c r="F102" s="98"/>
      <c r="G102" s="94"/>
      <c r="H102" s="61"/>
      <c r="I102" s="33" t="str">
        <f t="shared" si="22"/>
        <v/>
      </c>
      <c r="J102" s="73" t="str">
        <f t="shared" si="30"/>
        <v/>
      </c>
      <c r="K102" s="73" t="str">
        <f t="shared" si="31"/>
        <v/>
      </c>
      <c r="L102" s="3"/>
    </row>
    <row r="103" spans="1:12">
      <c r="A103" s="60">
        <f t="shared" si="21"/>
        <v>40</v>
      </c>
      <c r="B103" s="12">
        <f t="shared" si="25"/>
        <v>23</v>
      </c>
      <c r="C103" s="13" t="s">
        <v>21</v>
      </c>
      <c r="D103" s="6">
        <f t="shared" si="19"/>
        <v>42159</v>
      </c>
      <c r="E103" s="111" t="s">
        <v>83</v>
      </c>
      <c r="F103" s="98"/>
      <c r="G103" s="94"/>
      <c r="H103" s="61"/>
      <c r="I103" s="33" t="str">
        <f t="shared" si="22"/>
        <v/>
      </c>
      <c r="J103" s="73" t="str">
        <f t="shared" si="30"/>
        <v/>
      </c>
      <c r="K103" s="73" t="str">
        <f t="shared" si="31"/>
        <v/>
      </c>
      <c r="L103" s="3"/>
    </row>
    <row r="104" spans="1:12">
      <c r="A104" s="60">
        <f t="shared" si="21"/>
        <v>41</v>
      </c>
      <c r="B104" s="12">
        <f t="shared" si="25"/>
        <v>24</v>
      </c>
      <c r="C104" s="13" t="s">
        <v>20</v>
      </c>
      <c r="D104" s="6">
        <f t="shared" si="19"/>
        <v>42166</v>
      </c>
      <c r="E104" s="111" t="s">
        <v>83</v>
      </c>
      <c r="F104" s="98"/>
      <c r="G104" s="94"/>
      <c r="H104" s="61"/>
      <c r="I104" s="33" t="str">
        <f t="shared" si="22"/>
        <v/>
      </c>
      <c r="J104" s="73" t="str">
        <f t="shared" si="30"/>
        <v/>
      </c>
      <c r="K104" s="73" t="str">
        <f t="shared" si="31"/>
        <v/>
      </c>
      <c r="L104" s="3"/>
    </row>
    <row r="105" spans="1:12">
      <c r="A105" s="60">
        <f t="shared" si="21"/>
        <v>42</v>
      </c>
      <c r="B105" s="12">
        <f t="shared" si="25"/>
        <v>25</v>
      </c>
      <c r="C105" s="13" t="s">
        <v>21</v>
      </c>
      <c r="D105" s="6">
        <f t="shared" si="19"/>
        <v>42173</v>
      </c>
      <c r="E105" s="111" t="s">
        <v>83</v>
      </c>
      <c r="F105" s="98"/>
      <c r="G105" s="94"/>
      <c r="H105" s="61"/>
      <c r="I105" s="33" t="str">
        <f t="shared" si="22"/>
        <v/>
      </c>
      <c r="J105" s="73" t="str">
        <f t="shared" si="30"/>
        <v/>
      </c>
      <c r="K105" s="73" t="str">
        <f t="shared" si="31"/>
        <v/>
      </c>
      <c r="L105" s="3"/>
    </row>
    <row r="106" spans="1:12">
      <c r="A106" s="60">
        <f t="shared" si="21"/>
        <v>43</v>
      </c>
      <c r="B106" s="12">
        <f t="shared" si="25"/>
        <v>26</v>
      </c>
      <c r="C106" s="13" t="s">
        <v>20</v>
      </c>
      <c r="D106" s="6">
        <f t="shared" si="19"/>
        <v>42180</v>
      </c>
      <c r="E106" s="111" t="s">
        <v>83</v>
      </c>
      <c r="F106" s="98"/>
      <c r="G106" s="94"/>
      <c r="H106" s="61"/>
      <c r="I106" s="33" t="str">
        <f t="shared" si="20"/>
        <v/>
      </c>
      <c r="J106" s="73" t="str">
        <f t="shared" si="30"/>
        <v/>
      </c>
      <c r="K106" s="73" t="str">
        <f t="shared" si="31"/>
        <v/>
      </c>
      <c r="L106" s="3"/>
    </row>
    <row r="107" spans="1:12" ht="13.5" thickBot="1">
      <c r="A107" s="63">
        <f t="shared" si="21"/>
        <v>44</v>
      </c>
      <c r="B107" s="15">
        <f t="shared" si="25"/>
        <v>27</v>
      </c>
      <c r="C107" s="16" t="s">
        <v>21</v>
      </c>
      <c r="D107" s="7">
        <f t="shared" si="19"/>
        <v>42187</v>
      </c>
      <c r="E107" s="112" t="s">
        <v>83</v>
      </c>
      <c r="F107" s="99"/>
      <c r="G107" s="100"/>
      <c r="H107" s="64"/>
      <c r="I107" s="34" t="str">
        <f t="shared" si="20"/>
        <v/>
      </c>
      <c r="J107" s="74" t="str">
        <f t="shared" si="30"/>
        <v/>
      </c>
      <c r="K107" s="74" t="str">
        <f t="shared" si="31"/>
        <v/>
      </c>
      <c r="L107" s="3"/>
    </row>
    <row r="108" spans="1:12">
      <c r="A108" s="65"/>
      <c r="L108" s="3"/>
    </row>
  </sheetData>
  <mergeCells count="18">
    <mergeCell ref="H3:H9"/>
    <mergeCell ref="E3:E9"/>
    <mergeCell ref="B55:E55"/>
    <mergeCell ref="B1:E1"/>
    <mergeCell ref="C3:C9"/>
    <mergeCell ref="F56:H56"/>
    <mergeCell ref="D57:D63"/>
    <mergeCell ref="B57:B63"/>
    <mergeCell ref="C57:C63"/>
    <mergeCell ref="F57:F63"/>
    <mergeCell ref="G57:G63"/>
    <mergeCell ref="H57:H63"/>
    <mergeCell ref="E57:E63"/>
    <mergeCell ref="B3:B9"/>
    <mergeCell ref="F2:H2"/>
    <mergeCell ref="D3:D9"/>
    <mergeCell ref="F3:F9"/>
    <mergeCell ref="G3:G9"/>
  </mergeCells>
  <pageMargins left="0.19685039370078741" right="0.19685039370078741" top="0.51181102362204722" bottom="0.35433070866141736" header="0.19685039370078741" footer="0.15748031496062992"/>
  <pageSetup paperSize="9" fitToHeight="0" orientation="portrait" r:id="rId1"/>
  <headerFooter>
    <oddHeader>&amp;L&amp;"Arial,Gras"&amp;14 2013-2014&amp;C&amp;"Arial,Gras"&amp;14LP CURIE OIGNIES -PROGRAMMATION EPS&amp;R&amp;"Arial,Gras"-&amp;A</oddHeader>
    <oddFooter>&amp;LEdition DK - &amp;D-&amp;T&amp;R&amp;F------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  <pageSetUpPr fitToPage="1"/>
  </sheetPr>
  <dimension ref="A1:O107"/>
  <sheetViews>
    <sheetView zoomScale="85" zoomScaleNormal="85" workbookViewId="0">
      <selection activeCell="I63" sqref="I63"/>
    </sheetView>
  </sheetViews>
  <sheetFormatPr baseColWidth="10" defaultColWidth="20.140625" defaultRowHeight="12.75"/>
  <cols>
    <col min="1" max="1" width="3.140625" style="3" bestFit="1" customWidth="1"/>
    <col min="2" max="2" width="6.28515625" style="3" bestFit="1" customWidth="1"/>
    <col min="3" max="3" width="8.85546875" style="3" bestFit="1" customWidth="1"/>
    <col min="4" max="4" width="12.85546875" style="8" bestFit="1" customWidth="1"/>
    <col min="5" max="5" width="4.5703125" style="8" customWidth="1"/>
    <col min="6" max="6" width="4" style="8" customWidth="1"/>
    <col min="7" max="7" width="3" style="8" customWidth="1"/>
    <col min="8" max="8" width="5.28515625" style="8" customWidth="1"/>
    <col min="9" max="9" width="10.28515625" style="29" bestFit="1" customWidth="1"/>
    <col min="10" max="10" width="6.42578125" style="29" hidden="1" customWidth="1"/>
    <col min="11" max="11" width="4" style="29" hidden="1" customWidth="1"/>
    <col min="12" max="15" width="20.140625" style="3"/>
  </cols>
  <sheetData>
    <row r="1" spans="1:11" ht="16.5" thickBot="1">
      <c r="B1" s="500" t="s">
        <v>41</v>
      </c>
      <c r="C1" s="501"/>
      <c r="D1" s="501"/>
      <c r="E1" s="502"/>
      <c r="F1"/>
      <c r="G1"/>
      <c r="H1"/>
      <c r="I1"/>
      <c r="J1" s="3"/>
      <c r="K1" s="3"/>
    </row>
    <row r="2" spans="1:11" ht="13.5" customHeight="1" thickBot="1">
      <c r="D2" s="3"/>
      <c r="E2" s="3"/>
      <c r="F2" s="440" t="s">
        <v>81</v>
      </c>
      <c r="G2" s="441"/>
      <c r="H2" s="442"/>
      <c r="I2" s="131" t="s">
        <v>132</v>
      </c>
      <c r="J2" s="3"/>
      <c r="K2" s="3"/>
    </row>
    <row r="3" spans="1:11" ht="13.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</row>
    <row r="4" spans="1:11" ht="13.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</row>
    <row r="5" spans="1:1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</row>
    <row r="6" spans="1:11" ht="13.5" customHeight="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</row>
    <row r="7" spans="1:1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</row>
    <row r="8" spans="1:11" ht="13.5" customHeight="1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</row>
    <row r="9" spans="1:11" ht="13.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</row>
    <row r="10" spans="1:11">
      <c r="A10" s="246">
        <v>1</v>
      </c>
      <c r="B10" s="297">
        <v>36</v>
      </c>
      <c r="C10" s="298" t="s">
        <v>20</v>
      </c>
      <c r="D10" s="299">
        <f>3+'LUNDI-AM'!D10</f>
        <v>41886</v>
      </c>
      <c r="E10" s="278" t="s">
        <v>86</v>
      </c>
      <c r="F10" s="251"/>
      <c r="G10" s="252"/>
      <c r="H10" s="253"/>
      <c r="I10" s="255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</row>
    <row r="11" spans="1:11">
      <c r="A11" s="245">
        <f>1+A10</f>
        <v>2</v>
      </c>
      <c r="B11" s="257">
        <f t="shared" ref="B11:B26" si="2">1+B10</f>
        <v>37</v>
      </c>
      <c r="C11" s="258" t="s">
        <v>21</v>
      </c>
      <c r="D11" s="259">
        <f t="shared" ref="D11:D53" si="3">7+D10</f>
        <v>41893</v>
      </c>
      <c r="E11" s="279" t="s">
        <v>86</v>
      </c>
      <c r="F11" s="261"/>
      <c r="G11" s="262"/>
      <c r="H11" s="263"/>
      <c r="I11" s="280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</row>
    <row r="12" spans="1:11">
      <c r="A12" s="245">
        <f t="shared" ref="A12:A51" si="5">1+A11</f>
        <v>3</v>
      </c>
      <c r="B12" s="257">
        <f t="shared" si="2"/>
        <v>38</v>
      </c>
      <c r="C12" s="258" t="s">
        <v>20</v>
      </c>
      <c r="D12" s="259">
        <f t="shared" si="3"/>
        <v>41900</v>
      </c>
      <c r="E12" s="279" t="s">
        <v>86</v>
      </c>
      <c r="F12" s="261"/>
      <c r="G12" s="262"/>
      <c r="H12" s="263"/>
      <c r="I12" s="280" t="str">
        <f t="shared" ref="I12:I50" si="6">IF(AND(J12="oui",K12="oui"),"Sta+Lib",IF(J12="oui","Stade",IF(K12="oui","Lib","")))</f>
        <v/>
      </c>
      <c r="J12" s="73" t="str">
        <f t="shared" si="0"/>
        <v/>
      </c>
      <c r="K12" s="73" t="str">
        <f t="shared" si="1"/>
        <v/>
      </c>
    </row>
    <row r="13" spans="1:11">
      <c r="A13" s="245">
        <f t="shared" si="5"/>
        <v>4</v>
      </c>
      <c r="B13" s="257">
        <f t="shared" si="2"/>
        <v>39</v>
      </c>
      <c r="C13" s="258" t="s">
        <v>21</v>
      </c>
      <c r="D13" s="259">
        <f t="shared" si="3"/>
        <v>41907</v>
      </c>
      <c r="E13" s="279" t="s">
        <v>86</v>
      </c>
      <c r="F13" s="261"/>
      <c r="G13" s="262"/>
      <c r="H13" s="263"/>
      <c r="I13" s="280" t="str">
        <f t="shared" si="6"/>
        <v/>
      </c>
      <c r="J13" s="73" t="str">
        <f t="shared" si="0"/>
        <v/>
      </c>
      <c r="K13" s="73" t="str">
        <f t="shared" si="1"/>
        <v/>
      </c>
    </row>
    <row r="14" spans="1:11">
      <c r="A14" s="245">
        <f t="shared" si="5"/>
        <v>5</v>
      </c>
      <c r="B14" s="257">
        <f t="shared" si="2"/>
        <v>40</v>
      </c>
      <c r="C14" s="258" t="s">
        <v>20</v>
      </c>
      <c r="D14" s="259">
        <f t="shared" si="3"/>
        <v>41914</v>
      </c>
      <c r="E14" s="279" t="s">
        <v>86</v>
      </c>
      <c r="F14" s="261"/>
      <c r="G14" s="262"/>
      <c r="H14" s="263"/>
      <c r="I14" s="280" t="str">
        <f t="shared" si="6"/>
        <v/>
      </c>
      <c r="J14" s="73" t="str">
        <f t="shared" si="0"/>
        <v/>
      </c>
      <c r="K14" s="73" t="str">
        <f t="shared" si="1"/>
        <v/>
      </c>
    </row>
    <row r="15" spans="1:11">
      <c r="A15" s="245">
        <f t="shared" si="5"/>
        <v>6</v>
      </c>
      <c r="B15" s="257">
        <f t="shared" si="2"/>
        <v>41</v>
      </c>
      <c r="C15" s="258" t="s">
        <v>21</v>
      </c>
      <c r="D15" s="259">
        <f t="shared" si="3"/>
        <v>41921</v>
      </c>
      <c r="E15" s="279" t="s">
        <v>86</v>
      </c>
      <c r="F15" s="261"/>
      <c r="G15" s="262"/>
      <c r="H15" s="263"/>
      <c r="I15" s="280" t="str">
        <f t="shared" si="6"/>
        <v/>
      </c>
      <c r="J15" s="73" t="str">
        <f t="shared" si="0"/>
        <v/>
      </c>
      <c r="K15" s="73" t="str">
        <f t="shared" si="1"/>
        <v/>
      </c>
    </row>
    <row r="16" spans="1:11" ht="13.5" thickBot="1">
      <c r="A16" s="245">
        <f t="shared" si="5"/>
        <v>7</v>
      </c>
      <c r="B16" s="257">
        <f t="shared" si="2"/>
        <v>42</v>
      </c>
      <c r="C16" s="258" t="s">
        <v>20</v>
      </c>
      <c r="D16" s="259">
        <f t="shared" si="3"/>
        <v>41928</v>
      </c>
      <c r="E16" s="279" t="s">
        <v>86</v>
      </c>
      <c r="F16" s="261"/>
      <c r="G16" s="262"/>
      <c r="H16" s="263"/>
      <c r="I16" s="280" t="str">
        <f t="shared" si="6"/>
        <v/>
      </c>
      <c r="J16" s="74" t="str">
        <f t="shared" si="0"/>
        <v/>
      </c>
      <c r="K16" s="74" t="str">
        <f t="shared" si="1"/>
        <v/>
      </c>
    </row>
    <row r="17" spans="1:11" ht="12.75" customHeight="1">
      <c r="A17" s="245">
        <f t="shared" si="5"/>
        <v>8</v>
      </c>
      <c r="B17" s="257">
        <f t="shared" si="2"/>
        <v>43</v>
      </c>
      <c r="C17" s="258" t="s">
        <v>21</v>
      </c>
      <c r="D17" s="259">
        <f t="shared" si="3"/>
        <v>41935</v>
      </c>
      <c r="E17" s="279" t="s">
        <v>86</v>
      </c>
      <c r="F17" s="261"/>
      <c r="G17" s="262"/>
      <c r="H17" s="263"/>
      <c r="I17" s="280" t="str">
        <f t="shared" si="6"/>
        <v/>
      </c>
      <c r="J17" s="106"/>
      <c r="K17" s="106"/>
    </row>
    <row r="18" spans="1:11" ht="12.75" customHeight="1" thickBot="1">
      <c r="A18" s="245">
        <f t="shared" si="5"/>
        <v>9</v>
      </c>
      <c r="B18" s="257">
        <f t="shared" si="2"/>
        <v>44</v>
      </c>
      <c r="C18" s="258" t="s">
        <v>20</v>
      </c>
      <c r="D18" s="259">
        <f t="shared" si="3"/>
        <v>41942</v>
      </c>
      <c r="E18" s="279" t="s">
        <v>86</v>
      </c>
      <c r="F18" s="261"/>
      <c r="G18" s="262"/>
      <c r="H18" s="263"/>
      <c r="I18" s="280" t="str">
        <f t="shared" si="6"/>
        <v/>
      </c>
      <c r="J18" s="108"/>
      <c r="K18" s="108"/>
    </row>
    <row r="19" spans="1:11">
      <c r="A19" s="245">
        <f t="shared" si="5"/>
        <v>10</v>
      </c>
      <c r="B19" s="257">
        <f t="shared" si="2"/>
        <v>45</v>
      </c>
      <c r="C19" s="258" t="s">
        <v>21</v>
      </c>
      <c r="D19" s="259">
        <f t="shared" si="3"/>
        <v>41949</v>
      </c>
      <c r="E19" s="279" t="s">
        <v>86</v>
      </c>
      <c r="F19" s="261"/>
      <c r="G19" s="262"/>
      <c r="H19" s="263"/>
      <c r="I19" s="280" t="str">
        <f t="shared" si="6"/>
        <v/>
      </c>
      <c r="J19" s="72" t="str">
        <f t="shared" ref="J19:J25" si="7">IF(OR(LEFT($O19,3)="sta",LEFT($S19,3)="sta",LEFT($W19,3)="sta",LEFT($AA19,3)="sta",LEFT($AE19,3)="sta",LEFT($AI19,3)="sta",LEFT($AM19,3)="sta",LEFT($AQ19,3)="sta"),"oui","")</f>
        <v/>
      </c>
      <c r="K19" s="72" t="str">
        <f t="shared" ref="K19:K25" si="8">IF(OR(LEFT($O19,3)="Lib",LEFT($S19,3)="Lib",LEFT($W19,3)="Lib",LEFT($AA19,3)="Lib",LEFT($AE19,3)="Lib",LEFT($AI19,3)="Lib",LEFT($AM19,3)="Lib",LEFT($AQ19,3)="Lib"),"oui","")</f>
        <v/>
      </c>
    </row>
    <row r="20" spans="1:11">
      <c r="A20" s="245">
        <f t="shared" si="5"/>
        <v>11</v>
      </c>
      <c r="B20" s="257">
        <f t="shared" si="2"/>
        <v>46</v>
      </c>
      <c r="C20" s="258" t="s">
        <v>20</v>
      </c>
      <c r="D20" s="259">
        <f t="shared" si="3"/>
        <v>41956</v>
      </c>
      <c r="E20" s="279" t="s">
        <v>86</v>
      </c>
      <c r="F20" s="261"/>
      <c r="G20" s="262"/>
      <c r="H20" s="263"/>
      <c r="I20" s="280" t="str">
        <f t="shared" si="6"/>
        <v/>
      </c>
      <c r="J20" s="73" t="str">
        <f t="shared" si="7"/>
        <v/>
      </c>
      <c r="K20" s="73" t="str">
        <f t="shared" si="8"/>
        <v/>
      </c>
    </row>
    <row r="21" spans="1:11">
      <c r="A21" s="245">
        <f t="shared" si="5"/>
        <v>12</v>
      </c>
      <c r="B21" s="257">
        <f t="shared" si="2"/>
        <v>47</v>
      </c>
      <c r="C21" s="258" t="s">
        <v>21</v>
      </c>
      <c r="D21" s="259">
        <f t="shared" si="3"/>
        <v>41963</v>
      </c>
      <c r="E21" s="279" t="s">
        <v>86</v>
      </c>
      <c r="F21" s="261"/>
      <c r="G21" s="262"/>
      <c r="H21" s="263"/>
      <c r="I21" s="280" t="str">
        <f t="shared" si="6"/>
        <v/>
      </c>
      <c r="J21" s="73" t="str">
        <f t="shared" si="7"/>
        <v/>
      </c>
      <c r="K21" s="73" t="str">
        <f t="shared" si="8"/>
        <v/>
      </c>
    </row>
    <row r="22" spans="1:11">
      <c r="A22" s="245">
        <f t="shared" si="5"/>
        <v>13</v>
      </c>
      <c r="B22" s="257">
        <f t="shared" si="2"/>
        <v>48</v>
      </c>
      <c r="C22" s="258" t="s">
        <v>20</v>
      </c>
      <c r="D22" s="259">
        <f t="shared" si="3"/>
        <v>41970</v>
      </c>
      <c r="E22" s="279" t="s">
        <v>86</v>
      </c>
      <c r="F22" s="261"/>
      <c r="G22" s="262"/>
      <c r="H22" s="263"/>
      <c r="I22" s="280" t="str">
        <f t="shared" si="6"/>
        <v/>
      </c>
      <c r="J22" s="73" t="str">
        <f t="shared" si="7"/>
        <v/>
      </c>
      <c r="K22" s="73" t="str">
        <f t="shared" si="8"/>
        <v/>
      </c>
    </row>
    <row r="23" spans="1:11">
      <c r="A23" s="245">
        <f t="shared" si="5"/>
        <v>14</v>
      </c>
      <c r="B23" s="257">
        <f t="shared" si="2"/>
        <v>49</v>
      </c>
      <c r="C23" s="258" t="s">
        <v>21</v>
      </c>
      <c r="D23" s="259">
        <f t="shared" si="3"/>
        <v>41977</v>
      </c>
      <c r="E23" s="279" t="s">
        <v>86</v>
      </c>
      <c r="F23" s="261"/>
      <c r="G23" s="262"/>
      <c r="H23" s="263"/>
      <c r="I23" s="280" t="str">
        <f t="shared" si="6"/>
        <v/>
      </c>
      <c r="J23" s="73" t="str">
        <f t="shared" si="7"/>
        <v/>
      </c>
      <c r="K23" s="73" t="str">
        <f t="shared" si="8"/>
        <v/>
      </c>
    </row>
    <row r="24" spans="1:11">
      <c r="A24" s="245">
        <f t="shared" si="5"/>
        <v>15</v>
      </c>
      <c r="B24" s="257">
        <f t="shared" si="2"/>
        <v>50</v>
      </c>
      <c r="C24" s="258" t="s">
        <v>20</v>
      </c>
      <c r="D24" s="259">
        <f t="shared" si="3"/>
        <v>41984</v>
      </c>
      <c r="E24" s="279" t="s">
        <v>86</v>
      </c>
      <c r="F24" s="261"/>
      <c r="G24" s="262"/>
      <c r="H24" s="263"/>
      <c r="I24" s="280" t="str">
        <f t="shared" si="6"/>
        <v/>
      </c>
      <c r="J24" s="73" t="str">
        <f t="shared" si="7"/>
        <v/>
      </c>
      <c r="K24" s="73" t="str">
        <f t="shared" si="8"/>
        <v/>
      </c>
    </row>
    <row r="25" spans="1:11" ht="13.5" thickBot="1">
      <c r="A25" s="245">
        <f t="shared" si="5"/>
        <v>16</v>
      </c>
      <c r="B25" s="257">
        <f t="shared" si="2"/>
        <v>51</v>
      </c>
      <c r="C25" s="258" t="s">
        <v>21</v>
      </c>
      <c r="D25" s="259">
        <f t="shared" si="3"/>
        <v>41991</v>
      </c>
      <c r="E25" s="279" t="s">
        <v>86</v>
      </c>
      <c r="F25" s="261"/>
      <c r="G25" s="262"/>
      <c r="H25" s="263"/>
      <c r="I25" s="280" t="str">
        <f t="shared" si="6"/>
        <v/>
      </c>
      <c r="J25" s="74" t="str">
        <f t="shared" si="7"/>
        <v/>
      </c>
      <c r="K25" s="74" t="str">
        <f t="shared" si="8"/>
        <v/>
      </c>
    </row>
    <row r="26" spans="1:11" ht="12.75" customHeight="1">
      <c r="A26" s="245">
        <f t="shared" si="5"/>
        <v>17</v>
      </c>
      <c r="B26" s="257">
        <f t="shared" si="2"/>
        <v>52</v>
      </c>
      <c r="C26" s="258" t="s">
        <v>20</v>
      </c>
      <c r="D26" s="259">
        <f t="shared" si="3"/>
        <v>41998</v>
      </c>
      <c r="E26" s="279" t="s">
        <v>86</v>
      </c>
      <c r="F26" s="261"/>
      <c r="G26" s="262"/>
      <c r="H26" s="263"/>
      <c r="I26" s="280" t="str">
        <f t="shared" si="6"/>
        <v/>
      </c>
      <c r="J26" s="106"/>
      <c r="K26" s="106"/>
    </row>
    <row r="27" spans="1:11" ht="13.5" thickBot="1">
      <c r="A27" s="245">
        <f t="shared" si="5"/>
        <v>18</v>
      </c>
      <c r="B27" s="257">
        <v>1</v>
      </c>
      <c r="C27" s="258" t="s">
        <v>21</v>
      </c>
      <c r="D27" s="259">
        <f t="shared" si="3"/>
        <v>42005</v>
      </c>
      <c r="E27" s="279" t="s">
        <v>86</v>
      </c>
      <c r="F27" s="261"/>
      <c r="G27" s="262"/>
      <c r="H27" s="263"/>
      <c r="I27" s="280" t="str">
        <f t="shared" si="6"/>
        <v/>
      </c>
      <c r="J27" s="108"/>
      <c r="K27" s="108"/>
    </row>
    <row r="28" spans="1:11">
      <c r="A28" s="245">
        <f t="shared" si="5"/>
        <v>19</v>
      </c>
      <c r="B28" s="257">
        <f t="shared" ref="B28:B53" si="9">1+B27</f>
        <v>2</v>
      </c>
      <c r="C28" s="258" t="s">
        <v>20</v>
      </c>
      <c r="D28" s="259">
        <f t="shared" si="3"/>
        <v>42012</v>
      </c>
      <c r="E28" s="279" t="s">
        <v>86</v>
      </c>
      <c r="F28" s="261"/>
      <c r="G28" s="262"/>
      <c r="H28" s="263"/>
      <c r="I28" s="280" t="str">
        <f t="shared" si="6"/>
        <v/>
      </c>
      <c r="J28" s="72" t="str">
        <f t="shared" ref="J28:J34" si="10">IF(OR(LEFT($O28,3)="sta",LEFT($S28,3)="sta",LEFT($W28,3)="sta",LEFT($AA28,3)="sta",LEFT($AE28,3)="sta",LEFT($AI28,3)="sta",LEFT($AM28,3)="sta",LEFT($AQ28,3)="sta"),"oui","")</f>
        <v/>
      </c>
      <c r="K28" s="72" t="str">
        <f t="shared" ref="K28:K34" si="11">IF(OR(LEFT($O28,3)="Lib",LEFT($S28,3)="Lib",LEFT($W28,3)="Lib",LEFT($AA28,3)="Lib",LEFT($AE28,3)="Lib",LEFT($AI28,3)="Lib",LEFT($AM28,3)="Lib",LEFT($AQ28,3)="Lib"),"oui","")</f>
        <v/>
      </c>
    </row>
    <row r="29" spans="1:11">
      <c r="A29" s="245">
        <f t="shared" si="5"/>
        <v>20</v>
      </c>
      <c r="B29" s="257">
        <f t="shared" si="9"/>
        <v>3</v>
      </c>
      <c r="C29" s="258" t="s">
        <v>21</v>
      </c>
      <c r="D29" s="259">
        <f t="shared" si="3"/>
        <v>42019</v>
      </c>
      <c r="E29" s="279" t="s">
        <v>86</v>
      </c>
      <c r="F29" s="261"/>
      <c r="G29" s="262"/>
      <c r="H29" s="263"/>
      <c r="I29" s="280" t="str">
        <f t="shared" si="6"/>
        <v/>
      </c>
      <c r="J29" s="73" t="str">
        <f t="shared" si="10"/>
        <v/>
      </c>
      <c r="K29" s="73" t="str">
        <f t="shared" si="11"/>
        <v/>
      </c>
    </row>
    <row r="30" spans="1:11">
      <c r="A30" s="245">
        <f t="shared" si="5"/>
        <v>21</v>
      </c>
      <c r="B30" s="257">
        <f t="shared" si="9"/>
        <v>4</v>
      </c>
      <c r="C30" s="258" t="s">
        <v>20</v>
      </c>
      <c r="D30" s="259">
        <f t="shared" si="3"/>
        <v>42026</v>
      </c>
      <c r="E30" s="279" t="s">
        <v>86</v>
      </c>
      <c r="F30" s="261"/>
      <c r="G30" s="262"/>
      <c r="H30" s="263"/>
      <c r="I30" s="280" t="str">
        <f t="shared" si="6"/>
        <v/>
      </c>
      <c r="J30" s="73" t="str">
        <f t="shared" si="10"/>
        <v/>
      </c>
      <c r="K30" s="73" t="str">
        <f t="shared" si="11"/>
        <v/>
      </c>
    </row>
    <row r="31" spans="1:11">
      <c r="A31" s="245">
        <f t="shared" si="5"/>
        <v>22</v>
      </c>
      <c r="B31" s="257">
        <f t="shared" si="9"/>
        <v>5</v>
      </c>
      <c r="C31" s="258" t="s">
        <v>21</v>
      </c>
      <c r="D31" s="259">
        <f t="shared" si="3"/>
        <v>42033</v>
      </c>
      <c r="E31" s="279" t="s">
        <v>86</v>
      </c>
      <c r="F31" s="261"/>
      <c r="G31" s="262"/>
      <c r="H31" s="263"/>
      <c r="I31" s="280" t="str">
        <f t="shared" si="6"/>
        <v/>
      </c>
      <c r="J31" s="73" t="str">
        <f t="shared" si="10"/>
        <v/>
      </c>
      <c r="K31" s="73" t="str">
        <f t="shared" si="11"/>
        <v/>
      </c>
    </row>
    <row r="32" spans="1:11">
      <c r="A32" s="245">
        <f t="shared" si="5"/>
        <v>23</v>
      </c>
      <c r="B32" s="257">
        <f t="shared" si="9"/>
        <v>6</v>
      </c>
      <c r="C32" s="258" t="s">
        <v>20</v>
      </c>
      <c r="D32" s="259">
        <f t="shared" si="3"/>
        <v>42040</v>
      </c>
      <c r="E32" s="279" t="s">
        <v>86</v>
      </c>
      <c r="F32" s="261"/>
      <c r="G32" s="262"/>
      <c r="H32" s="263"/>
      <c r="I32" s="280" t="str">
        <f t="shared" si="6"/>
        <v/>
      </c>
      <c r="J32" s="73" t="str">
        <f t="shared" si="10"/>
        <v/>
      </c>
      <c r="K32" s="73" t="str">
        <f t="shared" si="11"/>
        <v/>
      </c>
    </row>
    <row r="33" spans="1:11">
      <c r="A33" s="245">
        <f t="shared" si="5"/>
        <v>24</v>
      </c>
      <c r="B33" s="257">
        <f t="shared" si="9"/>
        <v>7</v>
      </c>
      <c r="C33" s="258" t="s">
        <v>21</v>
      </c>
      <c r="D33" s="259">
        <f t="shared" si="3"/>
        <v>42047</v>
      </c>
      <c r="E33" s="279" t="s">
        <v>86</v>
      </c>
      <c r="F33" s="261"/>
      <c r="G33" s="262"/>
      <c r="H33" s="263"/>
      <c r="I33" s="280" t="str">
        <f t="shared" si="6"/>
        <v/>
      </c>
      <c r="J33" s="73" t="str">
        <f t="shared" si="10"/>
        <v/>
      </c>
      <c r="K33" s="73" t="str">
        <f t="shared" si="11"/>
        <v/>
      </c>
    </row>
    <row r="34" spans="1:11" ht="12.75" customHeight="1" thickBot="1">
      <c r="A34" s="245">
        <f t="shared" si="5"/>
        <v>25</v>
      </c>
      <c r="B34" s="257">
        <f t="shared" si="9"/>
        <v>8</v>
      </c>
      <c r="C34" s="258" t="s">
        <v>20</v>
      </c>
      <c r="D34" s="259">
        <f t="shared" si="3"/>
        <v>42054</v>
      </c>
      <c r="E34" s="279" t="s">
        <v>86</v>
      </c>
      <c r="F34" s="261"/>
      <c r="G34" s="262"/>
      <c r="H34" s="263"/>
      <c r="I34" s="280" t="str">
        <f t="shared" si="6"/>
        <v/>
      </c>
      <c r="J34" s="74" t="str">
        <f t="shared" si="10"/>
        <v/>
      </c>
      <c r="K34" s="74" t="str">
        <f t="shared" si="11"/>
        <v/>
      </c>
    </row>
    <row r="35" spans="1:11" ht="12.75" customHeight="1">
      <c r="A35" s="245">
        <f t="shared" si="5"/>
        <v>26</v>
      </c>
      <c r="B35" s="257">
        <f t="shared" si="9"/>
        <v>9</v>
      </c>
      <c r="C35" s="258" t="s">
        <v>21</v>
      </c>
      <c r="D35" s="259">
        <f t="shared" si="3"/>
        <v>42061</v>
      </c>
      <c r="E35" s="279" t="s">
        <v>86</v>
      </c>
      <c r="F35" s="261"/>
      <c r="G35" s="262"/>
      <c r="H35" s="263"/>
      <c r="I35" s="280" t="str">
        <f t="shared" si="6"/>
        <v/>
      </c>
      <c r="J35" s="106"/>
      <c r="K35" s="106"/>
    </row>
    <row r="36" spans="1:11" ht="13.5" thickBot="1">
      <c r="A36" s="245">
        <f t="shared" si="5"/>
        <v>27</v>
      </c>
      <c r="B36" s="257">
        <f t="shared" si="9"/>
        <v>10</v>
      </c>
      <c r="C36" s="258" t="s">
        <v>20</v>
      </c>
      <c r="D36" s="259">
        <f t="shared" si="3"/>
        <v>42068</v>
      </c>
      <c r="E36" s="279" t="s">
        <v>86</v>
      </c>
      <c r="F36" s="261"/>
      <c r="G36" s="262"/>
      <c r="H36" s="263"/>
      <c r="I36" s="280" t="str">
        <f t="shared" si="6"/>
        <v/>
      </c>
      <c r="J36" s="108"/>
      <c r="K36" s="108"/>
    </row>
    <row r="37" spans="1:11">
      <c r="A37" s="245">
        <f t="shared" si="5"/>
        <v>28</v>
      </c>
      <c r="B37" s="257">
        <f t="shared" si="9"/>
        <v>11</v>
      </c>
      <c r="C37" s="258" t="s">
        <v>21</v>
      </c>
      <c r="D37" s="259">
        <f t="shared" si="3"/>
        <v>42075</v>
      </c>
      <c r="E37" s="279" t="s">
        <v>86</v>
      </c>
      <c r="F37" s="261"/>
      <c r="G37" s="262"/>
      <c r="H37" s="263"/>
      <c r="I37" s="280" t="str">
        <f t="shared" si="6"/>
        <v/>
      </c>
      <c r="J37" s="72" t="str">
        <f t="shared" ref="J37:J42" si="12">IF(OR(LEFT($O37,3)="sta",LEFT($S37,3)="sta",LEFT($W37,3)="sta",LEFT($AA37,3)="sta",LEFT($AE37,3)="sta",LEFT($AI37,3)="sta",LEFT($AM37,3)="sta",LEFT($AQ37,3)="sta"),"oui","")</f>
        <v/>
      </c>
      <c r="K37" s="72" t="str">
        <f t="shared" ref="K37:K42" si="13">IF(OR(LEFT($O37,3)="Lib",LEFT($S37,3)="Lib",LEFT($W37,3)="Lib",LEFT($AA37,3)="Lib",LEFT($AE37,3)="Lib",LEFT($AI37,3)="Lib",LEFT($AM37,3)="Lib",LEFT($AQ37,3)="Lib"),"oui","")</f>
        <v/>
      </c>
    </row>
    <row r="38" spans="1:11">
      <c r="A38" s="245">
        <f t="shared" si="5"/>
        <v>29</v>
      </c>
      <c r="B38" s="257">
        <f t="shared" si="9"/>
        <v>12</v>
      </c>
      <c r="C38" s="258" t="s">
        <v>20</v>
      </c>
      <c r="D38" s="259">
        <f t="shared" si="3"/>
        <v>42082</v>
      </c>
      <c r="E38" s="279" t="s">
        <v>86</v>
      </c>
      <c r="F38" s="261"/>
      <c r="G38" s="262"/>
      <c r="H38" s="263"/>
      <c r="I38" s="280" t="str">
        <f t="shared" si="6"/>
        <v/>
      </c>
      <c r="J38" s="73" t="str">
        <f t="shared" si="12"/>
        <v/>
      </c>
      <c r="K38" s="73" t="str">
        <f t="shared" si="13"/>
        <v/>
      </c>
    </row>
    <row r="39" spans="1:11">
      <c r="A39" s="245">
        <f t="shared" si="5"/>
        <v>30</v>
      </c>
      <c r="B39" s="257">
        <f t="shared" si="9"/>
        <v>13</v>
      </c>
      <c r="C39" s="258" t="s">
        <v>21</v>
      </c>
      <c r="D39" s="259">
        <f t="shared" si="3"/>
        <v>42089</v>
      </c>
      <c r="E39" s="279" t="s">
        <v>86</v>
      </c>
      <c r="F39" s="261"/>
      <c r="G39" s="262"/>
      <c r="H39" s="263"/>
      <c r="I39" s="280" t="str">
        <f t="shared" si="6"/>
        <v/>
      </c>
      <c r="J39" s="73" t="str">
        <f t="shared" si="12"/>
        <v/>
      </c>
      <c r="K39" s="73" t="str">
        <f t="shared" si="13"/>
        <v/>
      </c>
    </row>
    <row r="40" spans="1:11">
      <c r="A40" s="245">
        <f t="shared" si="5"/>
        <v>31</v>
      </c>
      <c r="B40" s="257">
        <f t="shared" si="9"/>
        <v>14</v>
      </c>
      <c r="C40" s="258" t="s">
        <v>20</v>
      </c>
      <c r="D40" s="259">
        <f t="shared" si="3"/>
        <v>42096</v>
      </c>
      <c r="E40" s="279" t="s">
        <v>86</v>
      </c>
      <c r="F40" s="261"/>
      <c r="G40" s="262"/>
      <c r="H40" s="263"/>
      <c r="I40" s="280" t="str">
        <f t="shared" si="6"/>
        <v/>
      </c>
      <c r="J40" s="73" t="str">
        <f t="shared" si="12"/>
        <v/>
      </c>
      <c r="K40" s="73" t="str">
        <f t="shared" si="13"/>
        <v/>
      </c>
    </row>
    <row r="41" spans="1:11">
      <c r="A41" s="245">
        <f t="shared" si="5"/>
        <v>32</v>
      </c>
      <c r="B41" s="257">
        <f t="shared" si="9"/>
        <v>15</v>
      </c>
      <c r="C41" s="258" t="s">
        <v>21</v>
      </c>
      <c r="D41" s="259">
        <f t="shared" si="3"/>
        <v>42103</v>
      </c>
      <c r="E41" s="279" t="s">
        <v>86</v>
      </c>
      <c r="F41" s="261"/>
      <c r="G41" s="262"/>
      <c r="H41" s="263"/>
      <c r="I41" s="280" t="str">
        <f t="shared" si="6"/>
        <v/>
      </c>
      <c r="J41" s="73" t="str">
        <f t="shared" si="12"/>
        <v/>
      </c>
      <c r="K41" s="73" t="str">
        <f t="shared" si="13"/>
        <v/>
      </c>
    </row>
    <row r="42" spans="1:11" ht="12.75" customHeight="1" thickBot="1">
      <c r="A42" s="245">
        <f t="shared" si="5"/>
        <v>33</v>
      </c>
      <c r="B42" s="257">
        <f t="shared" si="9"/>
        <v>16</v>
      </c>
      <c r="C42" s="258" t="s">
        <v>20</v>
      </c>
      <c r="D42" s="259">
        <f t="shared" si="3"/>
        <v>42110</v>
      </c>
      <c r="E42" s="279" t="s">
        <v>86</v>
      </c>
      <c r="F42" s="261"/>
      <c r="G42" s="262"/>
      <c r="H42" s="263"/>
      <c r="I42" s="280" t="str">
        <f t="shared" si="6"/>
        <v/>
      </c>
      <c r="J42" s="73" t="str">
        <f t="shared" si="12"/>
        <v/>
      </c>
      <c r="K42" s="73" t="str">
        <f t="shared" si="13"/>
        <v/>
      </c>
    </row>
    <row r="43" spans="1:11" ht="12.75" customHeight="1">
      <c r="A43" s="245">
        <f t="shared" si="5"/>
        <v>34</v>
      </c>
      <c r="B43" s="257">
        <f t="shared" si="9"/>
        <v>17</v>
      </c>
      <c r="C43" s="258" t="s">
        <v>21</v>
      </c>
      <c r="D43" s="259">
        <f t="shared" si="3"/>
        <v>42117</v>
      </c>
      <c r="E43" s="279" t="s">
        <v>86</v>
      </c>
      <c r="F43" s="261"/>
      <c r="G43" s="262"/>
      <c r="H43" s="263"/>
      <c r="I43" s="280" t="str">
        <f t="shared" si="6"/>
        <v/>
      </c>
      <c r="J43" s="106"/>
      <c r="K43" s="106"/>
    </row>
    <row r="44" spans="1:11" ht="13.5" thickBot="1">
      <c r="A44" s="245">
        <f t="shared" si="5"/>
        <v>35</v>
      </c>
      <c r="B44" s="257">
        <f t="shared" si="9"/>
        <v>18</v>
      </c>
      <c r="C44" s="258" t="s">
        <v>20</v>
      </c>
      <c r="D44" s="259">
        <f t="shared" si="3"/>
        <v>42124</v>
      </c>
      <c r="E44" s="279" t="s">
        <v>86</v>
      </c>
      <c r="F44" s="261"/>
      <c r="G44" s="262"/>
      <c r="H44" s="263"/>
      <c r="I44" s="280" t="str">
        <f t="shared" si="6"/>
        <v/>
      </c>
      <c r="J44" s="108"/>
      <c r="K44" s="108"/>
    </row>
    <row r="45" spans="1:11" ht="13.5" customHeight="1">
      <c r="A45" s="245">
        <f t="shared" si="5"/>
        <v>36</v>
      </c>
      <c r="B45" s="257">
        <f t="shared" si="9"/>
        <v>19</v>
      </c>
      <c r="C45" s="258" t="s">
        <v>21</v>
      </c>
      <c r="D45" s="259">
        <f t="shared" si="3"/>
        <v>42131</v>
      </c>
      <c r="E45" s="279" t="s">
        <v>86</v>
      </c>
      <c r="F45" s="261"/>
      <c r="G45" s="262"/>
      <c r="H45" s="263"/>
      <c r="I45" s="280" t="str">
        <f t="shared" si="6"/>
        <v/>
      </c>
      <c r="J45" s="72" t="str">
        <f t="shared" ref="J45:J53" si="14">IF(OR(LEFT($O45,3)="sta",LEFT($S45,3)="sta",LEFT($W45,3)="sta",LEFT($AA45,3)="sta",LEFT($AE45,3)="sta",LEFT($AI45,3)="sta",LEFT($AM45,3)="sta",LEFT($AQ45,3)="sta"),"oui","")</f>
        <v/>
      </c>
      <c r="K45" s="72" t="str">
        <f t="shared" ref="K45:K53" si="15">IF(OR(LEFT($O45,3)="Lib",LEFT($S45,3)="Lib",LEFT($W45,3)="Lib",LEFT($AA45,3)="Lib",LEFT($AE45,3)="Lib",LEFT($AI45,3)="Lib",LEFT($AM45,3)="Lib",LEFT($AQ45,3)="Lib"),"oui","")</f>
        <v/>
      </c>
    </row>
    <row r="46" spans="1:11">
      <c r="A46" s="245">
        <f t="shared" si="5"/>
        <v>37</v>
      </c>
      <c r="B46" s="257">
        <f t="shared" si="9"/>
        <v>20</v>
      </c>
      <c r="C46" s="258" t="s">
        <v>20</v>
      </c>
      <c r="D46" s="259">
        <f t="shared" si="3"/>
        <v>42138</v>
      </c>
      <c r="E46" s="279" t="s">
        <v>86</v>
      </c>
      <c r="F46" s="261"/>
      <c r="G46" s="262"/>
      <c r="H46" s="263"/>
      <c r="I46" s="280" t="str">
        <f t="shared" si="6"/>
        <v/>
      </c>
      <c r="J46" s="73" t="str">
        <f t="shared" si="14"/>
        <v/>
      </c>
      <c r="K46" s="73" t="str">
        <f t="shared" si="15"/>
        <v/>
      </c>
    </row>
    <row r="47" spans="1:11">
      <c r="A47" s="245">
        <f t="shared" si="5"/>
        <v>38</v>
      </c>
      <c r="B47" s="257">
        <f t="shared" si="9"/>
        <v>21</v>
      </c>
      <c r="C47" s="258" t="s">
        <v>21</v>
      </c>
      <c r="D47" s="259">
        <f t="shared" si="3"/>
        <v>42145</v>
      </c>
      <c r="E47" s="279" t="s">
        <v>86</v>
      </c>
      <c r="F47" s="261"/>
      <c r="G47" s="262"/>
      <c r="H47" s="263"/>
      <c r="I47" s="280" t="str">
        <f t="shared" si="6"/>
        <v/>
      </c>
      <c r="J47" s="73" t="str">
        <f t="shared" si="14"/>
        <v/>
      </c>
      <c r="K47" s="73" t="str">
        <f t="shared" si="15"/>
        <v/>
      </c>
    </row>
    <row r="48" spans="1:11">
      <c r="A48" s="245">
        <f t="shared" si="5"/>
        <v>39</v>
      </c>
      <c r="B48" s="257">
        <f t="shared" si="9"/>
        <v>22</v>
      </c>
      <c r="C48" s="258" t="s">
        <v>20</v>
      </c>
      <c r="D48" s="259">
        <f t="shared" si="3"/>
        <v>42152</v>
      </c>
      <c r="E48" s="279" t="s">
        <v>86</v>
      </c>
      <c r="F48" s="261"/>
      <c r="G48" s="262"/>
      <c r="H48" s="263"/>
      <c r="I48" s="280" t="str">
        <f t="shared" si="6"/>
        <v/>
      </c>
      <c r="J48" s="73" t="str">
        <f t="shared" si="14"/>
        <v/>
      </c>
      <c r="K48" s="73" t="str">
        <f t="shared" si="15"/>
        <v/>
      </c>
    </row>
    <row r="49" spans="1:11">
      <c r="A49" s="245">
        <f t="shared" si="5"/>
        <v>40</v>
      </c>
      <c r="B49" s="257">
        <f t="shared" si="9"/>
        <v>23</v>
      </c>
      <c r="C49" s="258" t="s">
        <v>21</v>
      </c>
      <c r="D49" s="259">
        <f t="shared" si="3"/>
        <v>42159</v>
      </c>
      <c r="E49" s="279" t="s">
        <v>86</v>
      </c>
      <c r="F49" s="261"/>
      <c r="G49" s="262"/>
      <c r="H49" s="263"/>
      <c r="I49" s="280" t="str">
        <f t="shared" si="6"/>
        <v/>
      </c>
      <c r="J49" s="73" t="str">
        <f t="shared" si="14"/>
        <v/>
      </c>
      <c r="K49" s="73" t="str">
        <f t="shared" si="15"/>
        <v/>
      </c>
    </row>
    <row r="50" spans="1:11">
      <c r="A50" s="245">
        <f t="shared" si="5"/>
        <v>41</v>
      </c>
      <c r="B50" s="257">
        <f t="shared" si="9"/>
        <v>24</v>
      </c>
      <c r="C50" s="258" t="s">
        <v>20</v>
      </c>
      <c r="D50" s="259">
        <f t="shared" si="3"/>
        <v>42166</v>
      </c>
      <c r="E50" s="279" t="s">
        <v>86</v>
      </c>
      <c r="F50" s="261"/>
      <c r="G50" s="262"/>
      <c r="H50" s="263"/>
      <c r="I50" s="280" t="str">
        <f t="shared" si="6"/>
        <v/>
      </c>
      <c r="J50" s="73" t="str">
        <f t="shared" si="14"/>
        <v/>
      </c>
      <c r="K50" s="73" t="str">
        <f t="shared" si="15"/>
        <v/>
      </c>
    </row>
    <row r="51" spans="1:11">
      <c r="A51" s="245">
        <f t="shared" si="5"/>
        <v>42</v>
      </c>
      <c r="B51" s="257">
        <f t="shared" si="9"/>
        <v>25</v>
      </c>
      <c r="C51" s="258" t="s">
        <v>21</v>
      </c>
      <c r="D51" s="259">
        <f t="shared" si="3"/>
        <v>42173</v>
      </c>
      <c r="E51" s="279" t="s">
        <v>86</v>
      </c>
      <c r="F51" s="261"/>
      <c r="G51" s="262"/>
      <c r="H51" s="263"/>
      <c r="I51" s="280" t="str">
        <f t="shared" si="4"/>
        <v/>
      </c>
      <c r="J51" s="73" t="str">
        <f t="shared" si="14"/>
        <v/>
      </c>
      <c r="K51" s="73" t="str">
        <f t="shared" si="15"/>
        <v/>
      </c>
    </row>
    <row r="52" spans="1:11">
      <c r="A52" s="245">
        <f t="shared" ref="A52:A53" si="16">1+A51</f>
        <v>43</v>
      </c>
      <c r="B52" s="257">
        <f t="shared" si="9"/>
        <v>26</v>
      </c>
      <c r="C52" s="258" t="s">
        <v>20</v>
      </c>
      <c r="D52" s="259">
        <f t="shared" si="3"/>
        <v>42180</v>
      </c>
      <c r="E52" s="279" t="s">
        <v>86</v>
      </c>
      <c r="F52" s="261"/>
      <c r="G52" s="262"/>
      <c r="H52" s="263"/>
      <c r="I52" s="280" t="str">
        <f t="shared" si="4"/>
        <v/>
      </c>
      <c r="J52" s="73" t="str">
        <f t="shared" si="14"/>
        <v/>
      </c>
      <c r="K52" s="73" t="str">
        <f t="shared" si="15"/>
        <v/>
      </c>
    </row>
    <row r="53" spans="1:11" ht="13.5" thickBot="1">
      <c r="A53" s="269">
        <f t="shared" si="16"/>
        <v>44</v>
      </c>
      <c r="B53" s="270">
        <f t="shared" si="9"/>
        <v>27</v>
      </c>
      <c r="C53" s="271" t="s">
        <v>21</v>
      </c>
      <c r="D53" s="272">
        <f t="shared" si="3"/>
        <v>42187</v>
      </c>
      <c r="E53" s="284" t="s">
        <v>86</v>
      </c>
      <c r="F53" s="274"/>
      <c r="G53" s="275"/>
      <c r="H53" s="276"/>
      <c r="I53" s="285" t="str">
        <f t="shared" si="4"/>
        <v/>
      </c>
      <c r="J53" s="74" t="str">
        <f t="shared" si="14"/>
        <v/>
      </c>
      <c r="K53" s="74" t="str">
        <f t="shared" si="15"/>
        <v/>
      </c>
    </row>
    <row r="54" spans="1:11" ht="113.25" customHeight="1" thickBot="1">
      <c r="A54" s="65"/>
      <c r="I54" s="67"/>
      <c r="J54" s="67"/>
      <c r="K54" s="67"/>
    </row>
    <row r="55" spans="1:11" ht="16.5" thickBot="1">
      <c r="B55" s="500" t="s">
        <v>226</v>
      </c>
      <c r="C55" s="501"/>
      <c r="D55" s="501"/>
      <c r="E55" s="502"/>
      <c r="I55" s="67"/>
      <c r="J55" s="67"/>
      <c r="K55" s="67"/>
    </row>
    <row r="56" spans="1:11" ht="13.5" customHeight="1" thickBot="1">
      <c r="D56" s="3"/>
      <c r="E56" s="3"/>
      <c r="F56" s="497" t="s">
        <v>81</v>
      </c>
      <c r="G56" s="498"/>
      <c r="H56" s="499"/>
      <c r="I56" s="131" t="s">
        <v>132</v>
      </c>
      <c r="J56" s="3"/>
      <c r="K56" s="3"/>
    </row>
    <row r="57" spans="1:11" ht="13.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</row>
    <row r="58" spans="1:11" ht="13.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</row>
    <row r="59" spans="1:1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</row>
    <row r="60" spans="1:11" ht="13.5" customHeight="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</row>
    <row r="61" spans="1:11" ht="12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</row>
    <row r="62" spans="1:11" ht="13.5" customHeight="1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</row>
    <row r="63" spans="1:11" ht="13.5" thickBot="1">
      <c r="B63" s="347"/>
      <c r="C63" s="350"/>
      <c r="D63" s="347"/>
      <c r="E63" s="454"/>
      <c r="F63" s="445"/>
      <c r="G63" s="448"/>
      <c r="H63" s="451"/>
      <c r="I63" s="20" t="s">
        <v>44</v>
      </c>
      <c r="J63" s="129" t="s">
        <v>55</v>
      </c>
      <c r="K63" s="130" t="s">
        <v>78</v>
      </c>
    </row>
    <row r="64" spans="1:11">
      <c r="A64" s="246">
        <v>1</v>
      </c>
      <c r="B64" s="247">
        <v>36</v>
      </c>
      <c r="C64" s="248" t="s">
        <v>20</v>
      </c>
      <c r="D64" s="249">
        <f>+D10</f>
        <v>41886</v>
      </c>
      <c r="E64" s="278" t="s">
        <v>85</v>
      </c>
      <c r="F64" s="251"/>
      <c r="G64" s="252"/>
      <c r="H64" s="253"/>
      <c r="I64" s="255" t="str">
        <f>IF(AND(J64="oui",K64="oui"),"Sta+Lib",IF(J64="oui","Stade",IF(K64="oui","Lib","")))</f>
        <v/>
      </c>
      <c r="J64" s="72" t="str">
        <f t="shared" ref="J64:J70" si="17">IF(OR(LEFT($O64,3)="sta",LEFT($S64,3)="sta",LEFT($W64,3)="sta",LEFT($AA64,3)="sta",LEFT($AE64,3)="sta",LEFT($AI64,3)="sta",LEFT($AM64,3)="sta",LEFT($AQ64,3)="sta"),"oui","")</f>
        <v/>
      </c>
      <c r="K64" s="72" t="str">
        <f t="shared" ref="K64:K70" si="18">IF(OR(LEFT($O64,3)="Lib",LEFT($S64,3)="Lib",LEFT($W64,3)="Lib",LEFT($AA64,3)="Lib",LEFT($AE64,3)="Lib",LEFT($AI64,3)="Lib",LEFT($AM64,3)="Lib",LEFT($AQ64,3)="Lib"),"oui","")</f>
        <v/>
      </c>
    </row>
    <row r="65" spans="1:11">
      <c r="A65" s="245">
        <f>1+A64</f>
        <v>2</v>
      </c>
      <c r="B65" s="257">
        <f t="shared" ref="B65:B80" si="19">1+B64</f>
        <v>37</v>
      </c>
      <c r="C65" s="258" t="s">
        <v>21</v>
      </c>
      <c r="D65" s="259">
        <f t="shared" ref="D65:D107" si="20">7+D64</f>
        <v>41893</v>
      </c>
      <c r="E65" s="279" t="s">
        <v>85</v>
      </c>
      <c r="F65" s="261"/>
      <c r="G65" s="262"/>
      <c r="H65" s="263"/>
      <c r="I65" s="280" t="str">
        <f t="shared" ref="I65:I107" si="21">IF(AND(J65="oui",K65="oui"),"Sta+Lib",IF(J65="oui","Stade",IF(K65="oui","Lib","")))</f>
        <v/>
      </c>
      <c r="J65" s="73" t="str">
        <f t="shared" si="17"/>
        <v/>
      </c>
      <c r="K65" s="73" t="str">
        <f t="shared" si="18"/>
        <v/>
      </c>
    </row>
    <row r="66" spans="1:11">
      <c r="A66" s="245">
        <f t="shared" ref="A66:A105" si="22">1+A65</f>
        <v>3</v>
      </c>
      <c r="B66" s="257">
        <f t="shared" si="19"/>
        <v>38</v>
      </c>
      <c r="C66" s="258" t="s">
        <v>20</v>
      </c>
      <c r="D66" s="259">
        <f t="shared" si="20"/>
        <v>41900</v>
      </c>
      <c r="E66" s="279" t="s">
        <v>85</v>
      </c>
      <c r="F66" s="261"/>
      <c r="G66" s="262"/>
      <c r="H66" s="263"/>
      <c r="I66" s="280" t="str">
        <f t="shared" ref="I66:I104" si="23">IF(AND(J66="oui",K66="oui"),"Sta+Lib",IF(J66="oui","Stade",IF(K66="oui","Lib","")))</f>
        <v/>
      </c>
      <c r="J66" s="73" t="str">
        <f t="shared" si="17"/>
        <v/>
      </c>
      <c r="K66" s="73" t="str">
        <f t="shared" si="18"/>
        <v/>
      </c>
    </row>
    <row r="67" spans="1:11">
      <c r="A67" s="245">
        <f t="shared" si="22"/>
        <v>4</v>
      </c>
      <c r="B67" s="257">
        <f t="shared" si="19"/>
        <v>39</v>
      </c>
      <c r="C67" s="258" t="s">
        <v>21</v>
      </c>
      <c r="D67" s="259">
        <f t="shared" si="20"/>
        <v>41907</v>
      </c>
      <c r="E67" s="279" t="s">
        <v>85</v>
      </c>
      <c r="F67" s="261"/>
      <c r="G67" s="262"/>
      <c r="H67" s="263"/>
      <c r="I67" s="280" t="str">
        <f t="shared" si="23"/>
        <v/>
      </c>
      <c r="J67" s="73" t="str">
        <f t="shared" si="17"/>
        <v/>
      </c>
      <c r="K67" s="73" t="str">
        <f t="shared" si="18"/>
        <v/>
      </c>
    </row>
    <row r="68" spans="1:11">
      <c r="A68" s="245">
        <f t="shared" si="22"/>
        <v>5</v>
      </c>
      <c r="B68" s="257">
        <f t="shared" si="19"/>
        <v>40</v>
      </c>
      <c r="C68" s="258" t="s">
        <v>20</v>
      </c>
      <c r="D68" s="259">
        <f t="shared" si="20"/>
        <v>41914</v>
      </c>
      <c r="E68" s="279" t="s">
        <v>85</v>
      </c>
      <c r="F68" s="261"/>
      <c r="G68" s="262"/>
      <c r="H68" s="263"/>
      <c r="I68" s="280" t="str">
        <f t="shared" si="23"/>
        <v/>
      </c>
      <c r="J68" s="73" t="str">
        <f t="shared" si="17"/>
        <v/>
      </c>
      <c r="K68" s="73" t="str">
        <f t="shared" si="18"/>
        <v/>
      </c>
    </row>
    <row r="69" spans="1:11">
      <c r="A69" s="245">
        <f t="shared" si="22"/>
        <v>6</v>
      </c>
      <c r="B69" s="257">
        <f t="shared" si="19"/>
        <v>41</v>
      </c>
      <c r="C69" s="258" t="s">
        <v>21</v>
      </c>
      <c r="D69" s="259">
        <f t="shared" si="20"/>
        <v>41921</v>
      </c>
      <c r="E69" s="279" t="s">
        <v>85</v>
      </c>
      <c r="F69" s="261"/>
      <c r="G69" s="262"/>
      <c r="H69" s="263"/>
      <c r="I69" s="280" t="str">
        <f t="shared" si="23"/>
        <v/>
      </c>
      <c r="J69" s="73" t="str">
        <f t="shared" si="17"/>
        <v/>
      </c>
      <c r="K69" s="73" t="str">
        <f t="shared" si="18"/>
        <v/>
      </c>
    </row>
    <row r="70" spans="1:11" ht="13.5" thickBot="1">
      <c r="A70" s="245">
        <f t="shared" si="22"/>
        <v>7</v>
      </c>
      <c r="B70" s="257">
        <f t="shared" si="19"/>
        <v>42</v>
      </c>
      <c r="C70" s="258" t="s">
        <v>20</v>
      </c>
      <c r="D70" s="259">
        <f t="shared" si="20"/>
        <v>41928</v>
      </c>
      <c r="E70" s="279" t="s">
        <v>85</v>
      </c>
      <c r="F70" s="261"/>
      <c r="G70" s="262"/>
      <c r="H70" s="263"/>
      <c r="I70" s="280" t="str">
        <f t="shared" si="23"/>
        <v/>
      </c>
      <c r="J70" s="74" t="str">
        <f t="shared" si="17"/>
        <v/>
      </c>
      <c r="K70" s="74" t="str">
        <f t="shared" si="18"/>
        <v/>
      </c>
    </row>
    <row r="71" spans="1:11" ht="12.75" customHeight="1">
      <c r="A71" s="245">
        <f t="shared" si="22"/>
        <v>8</v>
      </c>
      <c r="B71" s="257">
        <f t="shared" si="19"/>
        <v>43</v>
      </c>
      <c r="C71" s="258" t="s">
        <v>21</v>
      </c>
      <c r="D71" s="259">
        <f t="shared" si="20"/>
        <v>41935</v>
      </c>
      <c r="E71" s="279" t="s">
        <v>85</v>
      </c>
      <c r="F71" s="261"/>
      <c r="G71" s="262"/>
      <c r="H71" s="263"/>
      <c r="I71" s="280" t="str">
        <f t="shared" si="23"/>
        <v/>
      </c>
      <c r="J71" s="106"/>
      <c r="K71" s="106"/>
    </row>
    <row r="72" spans="1:11" ht="12.75" customHeight="1" thickBot="1">
      <c r="A72" s="245">
        <f t="shared" si="22"/>
        <v>9</v>
      </c>
      <c r="B72" s="257">
        <f t="shared" si="19"/>
        <v>44</v>
      </c>
      <c r="C72" s="258" t="s">
        <v>20</v>
      </c>
      <c r="D72" s="259">
        <f t="shared" si="20"/>
        <v>41942</v>
      </c>
      <c r="E72" s="279" t="s">
        <v>85</v>
      </c>
      <c r="F72" s="261"/>
      <c r="G72" s="262"/>
      <c r="H72" s="263"/>
      <c r="I72" s="280" t="str">
        <f t="shared" si="23"/>
        <v/>
      </c>
      <c r="J72" s="108"/>
      <c r="K72" s="108"/>
    </row>
    <row r="73" spans="1:11">
      <c r="A73" s="245">
        <f t="shared" si="22"/>
        <v>10</v>
      </c>
      <c r="B73" s="257">
        <f t="shared" si="19"/>
        <v>45</v>
      </c>
      <c r="C73" s="258" t="s">
        <v>21</v>
      </c>
      <c r="D73" s="259">
        <f t="shared" si="20"/>
        <v>41949</v>
      </c>
      <c r="E73" s="279" t="s">
        <v>85</v>
      </c>
      <c r="F73" s="261"/>
      <c r="G73" s="262"/>
      <c r="H73" s="263"/>
      <c r="I73" s="280" t="str">
        <f t="shared" si="23"/>
        <v/>
      </c>
      <c r="J73" s="72" t="str">
        <f t="shared" ref="J73:J79" si="24">IF(OR(LEFT($O73,3)="sta",LEFT($S73,3)="sta",LEFT($W73,3)="sta",LEFT($AA73,3)="sta",LEFT($AE73,3)="sta",LEFT($AI73,3)="sta",LEFT($AM73,3)="sta",LEFT($AQ73,3)="sta"),"oui","")</f>
        <v/>
      </c>
      <c r="K73" s="72" t="str">
        <f t="shared" ref="K73:K79" si="25">IF(OR(LEFT($O73,3)="Lib",LEFT($S73,3)="Lib",LEFT($W73,3)="Lib",LEFT($AA73,3)="Lib",LEFT($AE73,3)="Lib",LEFT($AI73,3)="Lib",LEFT($AM73,3)="Lib",LEFT($AQ73,3)="Lib"),"oui","")</f>
        <v/>
      </c>
    </row>
    <row r="74" spans="1:11">
      <c r="A74" s="245">
        <f t="shared" si="22"/>
        <v>11</v>
      </c>
      <c r="B74" s="257">
        <f t="shared" si="19"/>
        <v>46</v>
      </c>
      <c r="C74" s="258" t="s">
        <v>20</v>
      </c>
      <c r="D74" s="259">
        <f t="shared" si="20"/>
        <v>41956</v>
      </c>
      <c r="E74" s="279" t="s">
        <v>85</v>
      </c>
      <c r="F74" s="261"/>
      <c r="G74" s="262"/>
      <c r="H74" s="263"/>
      <c r="I74" s="280" t="str">
        <f t="shared" si="23"/>
        <v/>
      </c>
      <c r="J74" s="73" t="str">
        <f t="shared" si="24"/>
        <v/>
      </c>
      <c r="K74" s="73" t="str">
        <f t="shared" si="25"/>
        <v/>
      </c>
    </row>
    <row r="75" spans="1:11">
      <c r="A75" s="245">
        <f t="shared" si="22"/>
        <v>12</v>
      </c>
      <c r="B75" s="257">
        <f t="shared" si="19"/>
        <v>47</v>
      </c>
      <c r="C75" s="258" t="s">
        <v>21</v>
      </c>
      <c r="D75" s="259">
        <f t="shared" si="20"/>
        <v>41963</v>
      </c>
      <c r="E75" s="279" t="s">
        <v>85</v>
      </c>
      <c r="F75" s="261"/>
      <c r="G75" s="262"/>
      <c r="H75" s="263"/>
      <c r="I75" s="280" t="str">
        <f t="shared" si="23"/>
        <v/>
      </c>
      <c r="J75" s="73" t="str">
        <f t="shared" si="24"/>
        <v/>
      </c>
      <c r="K75" s="73" t="str">
        <f t="shared" si="25"/>
        <v/>
      </c>
    </row>
    <row r="76" spans="1:11">
      <c r="A76" s="245">
        <f t="shared" si="22"/>
        <v>13</v>
      </c>
      <c r="B76" s="257">
        <f t="shared" si="19"/>
        <v>48</v>
      </c>
      <c r="C76" s="258" t="s">
        <v>20</v>
      </c>
      <c r="D76" s="259">
        <f t="shared" si="20"/>
        <v>41970</v>
      </c>
      <c r="E76" s="279" t="s">
        <v>85</v>
      </c>
      <c r="F76" s="261"/>
      <c r="G76" s="262"/>
      <c r="H76" s="263"/>
      <c r="I76" s="280" t="str">
        <f t="shared" si="23"/>
        <v/>
      </c>
      <c r="J76" s="73" t="str">
        <f t="shared" si="24"/>
        <v/>
      </c>
      <c r="K76" s="73" t="str">
        <f t="shared" si="25"/>
        <v/>
      </c>
    </row>
    <row r="77" spans="1:11">
      <c r="A77" s="245">
        <f t="shared" si="22"/>
        <v>14</v>
      </c>
      <c r="B77" s="257">
        <f t="shared" si="19"/>
        <v>49</v>
      </c>
      <c r="C77" s="258" t="s">
        <v>21</v>
      </c>
      <c r="D77" s="259">
        <f t="shared" si="20"/>
        <v>41977</v>
      </c>
      <c r="E77" s="279" t="s">
        <v>85</v>
      </c>
      <c r="F77" s="261"/>
      <c r="G77" s="262"/>
      <c r="H77" s="263"/>
      <c r="I77" s="280" t="str">
        <f t="shared" si="23"/>
        <v/>
      </c>
      <c r="J77" s="73" t="str">
        <f t="shared" si="24"/>
        <v/>
      </c>
      <c r="K77" s="73" t="str">
        <f t="shared" si="25"/>
        <v/>
      </c>
    </row>
    <row r="78" spans="1:11">
      <c r="A78" s="245">
        <f t="shared" si="22"/>
        <v>15</v>
      </c>
      <c r="B78" s="257">
        <f t="shared" si="19"/>
        <v>50</v>
      </c>
      <c r="C78" s="258" t="s">
        <v>20</v>
      </c>
      <c r="D78" s="259">
        <f t="shared" si="20"/>
        <v>41984</v>
      </c>
      <c r="E78" s="279" t="s">
        <v>85</v>
      </c>
      <c r="F78" s="261"/>
      <c r="G78" s="262"/>
      <c r="H78" s="263"/>
      <c r="I78" s="280" t="str">
        <f t="shared" si="23"/>
        <v/>
      </c>
      <c r="J78" s="73" t="str">
        <f t="shared" si="24"/>
        <v/>
      </c>
      <c r="K78" s="73" t="str">
        <f t="shared" si="25"/>
        <v/>
      </c>
    </row>
    <row r="79" spans="1:11" ht="13.5" thickBot="1">
      <c r="A79" s="245">
        <f t="shared" si="22"/>
        <v>16</v>
      </c>
      <c r="B79" s="257">
        <f t="shared" si="19"/>
        <v>51</v>
      </c>
      <c r="C79" s="258" t="s">
        <v>21</v>
      </c>
      <c r="D79" s="259">
        <f t="shared" si="20"/>
        <v>41991</v>
      </c>
      <c r="E79" s="279" t="s">
        <v>85</v>
      </c>
      <c r="F79" s="261"/>
      <c r="G79" s="262"/>
      <c r="H79" s="263"/>
      <c r="I79" s="280" t="str">
        <f t="shared" si="23"/>
        <v/>
      </c>
      <c r="J79" s="74" t="str">
        <f t="shared" si="24"/>
        <v/>
      </c>
      <c r="K79" s="74" t="str">
        <f t="shared" si="25"/>
        <v/>
      </c>
    </row>
    <row r="80" spans="1:11" ht="12.75" customHeight="1">
      <c r="A80" s="245">
        <f t="shared" si="22"/>
        <v>17</v>
      </c>
      <c r="B80" s="257">
        <f t="shared" si="19"/>
        <v>52</v>
      </c>
      <c r="C80" s="258" t="s">
        <v>20</v>
      </c>
      <c r="D80" s="259">
        <f t="shared" si="20"/>
        <v>41998</v>
      </c>
      <c r="E80" s="279" t="s">
        <v>85</v>
      </c>
      <c r="F80" s="261"/>
      <c r="G80" s="262"/>
      <c r="H80" s="263"/>
      <c r="I80" s="280" t="str">
        <f t="shared" si="23"/>
        <v/>
      </c>
      <c r="J80" s="106"/>
      <c r="K80" s="106"/>
    </row>
    <row r="81" spans="1:11" ht="13.5" thickBot="1">
      <c r="A81" s="245">
        <f t="shared" si="22"/>
        <v>18</v>
      </c>
      <c r="B81" s="257">
        <v>1</v>
      </c>
      <c r="C81" s="258" t="s">
        <v>21</v>
      </c>
      <c r="D81" s="259">
        <f t="shared" si="20"/>
        <v>42005</v>
      </c>
      <c r="E81" s="279" t="s">
        <v>85</v>
      </c>
      <c r="F81" s="261"/>
      <c r="G81" s="262"/>
      <c r="H81" s="263"/>
      <c r="I81" s="280" t="str">
        <f t="shared" si="23"/>
        <v/>
      </c>
      <c r="J81" s="108"/>
      <c r="K81" s="108"/>
    </row>
    <row r="82" spans="1:11">
      <c r="A82" s="245">
        <f t="shared" si="22"/>
        <v>19</v>
      </c>
      <c r="B82" s="257">
        <f t="shared" ref="B82:B107" si="26">1+B81</f>
        <v>2</v>
      </c>
      <c r="C82" s="258" t="s">
        <v>20</v>
      </c>
      <c r="D82" s="259">
        <f t="shared" si="20"/>
        <v>42012</v>
      </c>
      <c r="E82" s="279" t="s">
        <v>85</v>
      </c>
      <c r="F82" s="261"/>
      <c r="G82" s="262"/>
      <c r="H82" s="263"/>
      <c r="I82" s="280" t="str">
        <f t="shared" si="23"/>
        <v/>
      </c>
      <c r="J82" s="72" t="str">
        <f t="shared" ref="J82:J88" si="27">IF(OR(LEFT($O82,3)="sta",LEFT($S82,3)="sta",LEFT($W82,3)="sta",LEFT($AA82,3)="sta",LEFT($AE82,3)="sta",LEFT($AI82,3)="sta",LEFT($AM82,3)="sta",LEFT($AQ82,3)="sta"),"oui","")</f>
        <v/>
      </c>
      <c r="K82" s="72" t="str">
        <f t="shared" ref="K82:K88" si="28">IF(OR(LEFT($O82,3)="Lib",LEFT($S82,3)="Lib",LEFT($W82,3)="Lib",LEFT($AA82,3)="Lib",LEFT($AE82,3)="Lib",LEFT($AI82,3)="Lib",LEFT($AM82,3)="Lib",LEFT($AQ82,3)="Lib"),"oui","")</f>
        <v/>
      </c>
    </row>
    <row r="83" spans="1:11">
      <c r="A83" s="245">
        <f t="shared" si="22"/>
        <v>20</v>
      </c>
      <c r="B83" s="257">
        <f t="shared" si="26"/>
        <v>3</v>
      </c>
      <c r="C83" s="258" t="s">
        <v>21</v>
      </c>
      <c r="D83" s="259">
        <f t="shared" si="20"/>
        <v>42019</v>
      </c>
      <c r="E83" s="279" t="s">
        <v>85</v>
      </c>
      <c r="F83" s="261"/>
      <c r="G83" s="262"/>
      <c r="H83" s="263"/>
      <c r="I83" s="280" t="str">
        <f t="shared" si="23"/>
        <v/>
      </c>
      <c r="J83" s="73" t="str">
        <f t="shared" si="27"/>
        <v/>
      </c>
      <c r="K83" s="73" t="str">
        <f t="shared" si="28"/>
        <v/>
      </c>
    </row>
    <row r="84" spans="1:11">
      <c r="A84" s="245">
        <f t="shared" si="22"/>
        <v>21</v>
      </c>
      <c r="B84" s="257">
        <f t="shared" si="26"/>
        <v>4</v>
      </c>
      <c r="C84" s="258" t="s">
        <v>20</v>
      </c>
      <c r="D84" s="259">
        <f t="shared" si="20"/>
        <v>42026</v>
      </c>
      <c r="E84" s="279" t="s">
        <v>85</v>
      </c>
      <c r="F84" s="261"/>
      <c r="G84" s="262"/>
      <c r="H84" s="263"/>
      <c r="I84" s="280" t="str">
        <f t="shared" si="23"/>
        <v/>
      </c>
      <c r="J84" s="73" t="str">
        <f t="shared" si="27"/>
        <v/>
      </c>
      <c r="K84" s="73" t="str">
        <f t="shared" si="28"/>
        <v/>
      </c>
    </row>
    <row r="85" spans="1:11">
      <c r="A85" s="245">
        <f t="shared" si="22"/>
        <v>22</v>
      </c>
      <c r="B85" s="257">
        <f t="shared" si="26"/>
        <v>5</v>
      </c>
      <c r="C85" s="258" t="s">
        <v>21</v>
      </c>
      <c r="D85" s="259">
        <f t="shared" si="20"/>
        <v>42033</v>
      </c>
      <c r="E85" s="279" t="s">
        <v>85</v>
      </c>
      <c r="F85" s="261"/>
      <c r="G85" s="262"/>
      <c r="H85" s="263"/>
      <c r="I85" s="280" t="str">
        <f t="shared" si="23"/>
        <v/>
      </c>
      <c r="J85" s="73" t="str">
        <f t="shared" si="27"/>
        <v/>
      </c>
      <c r="K85" s="73" t="str">
        <f t="shared" si="28"/>
        <v/>
      </c>
    </row>
    <row r="86" spans="1:11">
      <c r="A86" s="245">
        <f t="shared" si="22"/>
        <v>23</v>
      </c>
      <c r="B86" s="257">
        <f t="shared" si="26"/>
        <v>6</v>
      </c>
      <c r="C86" s="258" t="s">
        <v>20</v>
      </c>
      <c r="D86" s="259">
        <f t="shared" si="20"/>
        <v>42040</v>
      </c>
      <c r="E86" s="279" t="s">
        <v>85</v>
      </c>
      <c r="F86" s="261"/>
      <c r="G86" s="262"/>
      <c r="H86" s="263"/>
      <c r="I86" s="280" t="str">
        <f t="shared" si="23"/>
        <v/>
      </c>
      <c r="J86" s="73" t="str">
        <f t="shared" si="27"/>
        <v/>
      </c>
      <c r="K86" s="73" t="str">
        <f t="shared" si="28"/>
        <v/>
      </c>
    </row>
    <row r="87" spans="1:11">
      <c r="A87" s="245">
        <f t="shared" si="22"/>
        <v>24</v>
      </c>
      <c r="B87" s="257">
        <f t="shared" si="26"/>
        <v>7</v>
      </c>
      <c r="C87" s="258" t="s">
        <v>21</v>
      </c>
      <c r="D87" s="259">
        <f t="shared" si="20"/>
        <v>42047</v>
      </c>
      <c r="E87" s="279" t="s">
        <v>85</v>
      </c>
      <c r="F87" s="261"/>
      <c r="G87" s="262"/>
      <c r="H87" s="263"/>
      <c r="I87" s="280" t="str">
        <f t="shared" si="23"/>
        <v/>
      </c>
      <c r="J87" s="73" t="str">
        <f t="shared" si="27"/>
        <v/>
      </c>
      <c r="K87" s="73" t="str">
        <f t="shared" si="28"/>
        <v/>
      </c>
    </row>
    <row r="88" spans="1:11" ht="12.75" customHeight="1" thickBot="1">
      <c r="A88" s="245">
        <f t="shared" si="22"/>
        <v>25</v>
      </c>
      <c r="B88" s="257">
        <f t="shared" si="26"/>
        <v>8</v>
      </c>
      <c r="C88" s="258" t="s">
        <v>20</v>
      </c>
      <c r="D88" s="259">
        <f t="shared" si="20"/>
        <v>42054</v>
      </c>
      <c r="E88" s="279" t="s">
        <v>85</v>
      </c>
      <c r="F88" s="261"/>
      <c r="G88" s="262"/>
      <c r="H88" s="263"/>
      <c r="I88" s="280" t="str">
        <f t="shared" si="23"/>
        <v/>
      </c>
      <c r="J88" s="74" t="str">
        <f t="shared" si="27"/>
        <v/>
      </c>
      <c r="K88" s="74" t="str">
        <f t="shared" si="28"/>
        <v/>
      </c>
    </row>
    <row r="89" spans="1:11" ht="12.75" customHeight="1">
      <c r="A89" s="245">
        <f t="shared" si="22"/>
        <v>26</v>
      </c>
      <c r="B89" s="257">
        <f t="shared" si="26"/>
        <v>9</v>
      </c>
      <c r="C89" s="258" t="s">
        <v>21</v>
      </c>
      <c r="D89" s="259">
        <f t="shared" si="20"/>
        <v>42061</v>
      </c>
      <c r="E89" s="279" t="s">
        <v>85</v>
      </c>
      <c r="F89" s="261"/>
      <c r="G89" s="262"/>
      <c r="H89" s="263"/>
      <c r="I89" s="280" t="str">
        <f t="shared" si="23"/>
        <v/>
      </c>
      <c r="J89" s="106"/>
      <c r="K89" s="106"/>
    </row>
    <row r="90" spans="1:11" ht="13.5" thickBot="1">
      <c r="A90" s="245">
        <f t="shared" si="22"/>
        <v>27</v>
      </c>
      <c r="B90" s="257">
        <f t="shared" si="26"/>
        <v>10</v>
      </c>
      <c r="C90" s="258" t="s">
        <v>20</v>
      </c>
      <c r="D90" s="259">
        <f t="shared" si="20"/>
        <v>42068</v>
      </c>
      <c r="E90" s="279" t="s">
        <v>85</v>
      </c>
      <c r="F90" s="261"/>
      <c r="G90" s="262"/>
      <c r="H90" s="263"/>
      <c r="I90" s="280" t="str">
        <f t="shared" si="23"/>
        <v/>
      </c>
      <c r="J90" s="108"/>
      <c r="K90" s="108"/>
    </row>
    <row r="91" spans="1:11">
      <c r="A91" s="245">
        <f t="shared" si="22"/>
        <v>28</v>
      </c>
      <c r="B91" s="257">
        <f t="shared" si="26"/>
        <v>11</v>
      </c>
      <c r="C91" s="258" t="s">
        <v>21</v>
      </c>
      <c r="D91" s="259">
        <f t="shared" si="20"/>
        <v>42075</v>
      </c>
      <c r="E91" s="279" t="s">
        <v>85</v>
      </c>
      <c r="F91" s="261"/>
      <c r="G91" s="262"/>
      <c r="H91" s="263"/>
      <c r="I91" s="280" t="str">
        <f t="shared" si="23"/>
        <v/>
      </c>
      <c r="J91" s="72" t="str">
        <f t="shared" ref="J91:J96" si="29">IF(OR(LEFT($O91,3)="sta",LEFT($S91,3)="sta",LEFT($W91,3)="sta",LEFT($AA91,3)="sta",LEFT($AE91,3)="sta",LEFT($AI91,3)="sta",LEFT($AM91,3)="sta",LEFT($AQ91,3)="sta"),"oui","")</f>
        <v/>
      </c>
      <c r="K91" s="72" t="str">
        <f t="shared" ref="K91:K96" si="30">IF(OR(LEFT($O91,3)="Lib",LEFT($S91,3)="Lib",LEFT($W91,3)="Lib",LEFT($AA91,3)="Lib",LEFT($AE91,3)="Lib",LEFT($AI91,3)="Lib",LEFT($AM91,3)="Lib",LEFT($AQ91,3)="Lib"),"oui","")</f>
        <v/>
      </c>
    </row>
    <row r="92" spans="1:11">
      <c r="A92" s="245">
        <f t="shared" si="22"/>
        <v>29</v>
      </c>
      <c r="B92" s="257">
        <f t="shared" si="26"/>
        <v>12</v>
      </c>
      <c r="C92" s="258" t="s">
        <v>20</v>
      </c>
      <c r="D92" s="259">
        <f t="shared" si="20"/>
        <v>42082</v>
      </c>
      <c r="E92" s="279" t="s">
        <v>85</v>
      </c>
      <c r="F92" s="261"/>
      <c r="G92" s="262"/>
      <c r="H92" s="263"/>
      <c r="I92" s="280" t="str">
        <f t="shared" si="23"/>
        <v/>
      </c>
      <c r="J92" s="73" t="str">
        <f t="shared" si="29"/>
        <v/>
      </c>
      <c r="K92" s="73" t="str">
        <f t="shared" si="30"/>
        <v/>
      </c>
    </row>
    <row r="93" spans="1:11">
      <c r="A93" s="245">
        <f t="shared" si="22"/>
        <v>30</v>
      </c>
      <c r="B93" s="257">
        <f t="shared" si="26"/>
        <v>13</v>
      </c>
      <c r="C93" s="258" t="s">
        <v>21</v>
      </c>
      <c r="D93" s="259">
        <f t="shared" si="20"/>
        <v>42089</v>
      </c>
      <c r="E93" s="279" t="s">
        <v>85</v>
      </c>
      <c r="F93" s="261"/>
      <c r="G93" s="262"/>
      <c r="H93" s="263"/>
      <c r="I93" s="280" t="str">
        <f t="shared" si="23"/>
        <v/>
      </c>
      <c r="J93" s="73" t="str">
        <f t="shared" si="29"/>
        <v/>
      </c>
      <c r="K93" s="73" t="str">
        <f t="shared" si="30"/>
        <v/>
      </c>
    </row>
    <row r="94" spans="1:11">
      <c r="A94" s="245">
        <f t="shared" si="22"/>
        <v>31</v>
      </c>
      <c r="B94" s="257">
        <f t="shared" si="26"/>
        <v>14</v>
      </c>
      <c r="C94" s="258" t="s">
        <v>20</v>
      </c>
      <c r="D94" s="259">
        <f t="shared" si="20"/>
        <v>42096</v>
      </c>
      <c r="E94" s="279" t="s">
        <v>85</v>
      </c>
      <c r="F94" s="261"/>
      <c r="G94" s="262"/>
      <c r="H94" s="263"/>
      <c r="I94" s="280" t="str">
        <f t="shared" si="23"/>
        <v/>
      </c>
      <c r="J94" s="73" t="str">
        <f t="shared" si="29"/>
        <v/>
      </c>
      <c r="K94" s="73" t="str">
        <f t="shared" si="30"/>
        <v/>
      </c>
    </row>
    <row r="95" spans="1:11">
      <c r="A95" s="245">
        <f t="shared" si="22"/>
        <v>32</v>
      </c>
      <c r="B95" s="257">
        <f t="shared" si="26"/>
        <v>15</v>
      </c>
      <c r="C95" s="258" t="s">
        <v>21</v>
      </c>
      <c r="D95" s="259">
        <f t="shared" si="20"/>
        <v>42103</v>
      </c>
      <c r="E95" s="279" t="s">
        <v>85</v>
      </c>
      <c r="F95" s="261"/>
      <c r="G95" s="262"/>
      <c r="H95" s="263"/>
      <c r="I95" s="280" t="str">
        <f t="shared" si="23"/>
        <v/>
      </c>
      <c r="J95" s="73" t="str">
        <f t="shared" si="29"/>
        <v/>
      </c>
      <c r="K95" s="73" t="str">
        <f t="shared" si="30"/>
        <v/>
      </c>
    </row>
    <row r="96" spans="1:11" ht="12.75" customHeight="1" thickBot="1">
      <c r="A96" s="245">
        <f t="shared" si="22"/>
        <v>33</v>
      </c>
      <c r="B96" s="257">
        <f t="shared" si="26"/>
        <v>16</v>
      </c>
      <c r="C96" s="258" t="s">
        <v>20</v>
      </c>
      <c r="D96" s="259">
        <f t="shared" si="20"/>
        <v>42110</v>
      </c>
      <c r="E96" s="279" t="s">
        <v>85</v>
      </c>
      <c r="F96" s="261"/>
      <c r="G96" s="262"/>
      <c r="H96" s="263"/>
      <c r="I96" s="280" t="str">
        <f t="shared" si="23"/>
        <v/>
      </c>
      <c r="J96" s="73" t="str">
        <f t="shared" si="29"/>
        <v/>
      </c>
      <c r="K96" s="73" t="str">
        <f t="shared" si="30"/>
        <v/>
      </c>
    </row>
    <row r="97" spans="1:11" ht="12.75" customHeight="1">
      <c r="A97" s="245">
        <f t="shared" si="22"/>
        <v>34</v>
      </c>
      <c r="B97" s="257">
        <f t="shared" si="26"/>
        <v>17</v>
      </c>
      <c r="C97" s="258" t="s">
        <v>21</v>
      </c>
      <c r="D97" s="259">
        <f t="shared" si="20"/>
        <v>42117</v>
      </c>
      <c r="E97" s="279" t="s">
        <v>85</v>
      </c>
      <c r="F97" s="261"/>
      <c r="G97" s="262"/>
      <c r="H97" s="263"/>
      <c r="I97" s="280" t="str">
        <f t="shared" si="23"/>
        <v/>
      </c>
      <c r="J97" s="106"/>
      <c r="K97" s="106"/>
    </row>
    <row r="98" spans="1:11" ht="13.5" thickBot="1">
      <c r="A98" s="245">
        <f t="shared" si="22"/>
        <v>35</v>
      </c>
      <c r="B98" s="257">
        <f t="shared" si="26"/>
        <v>18</v>
      </c>
      <c r="C98" s="258" t="s">
        <v>20</v>
      </c>
      <c r="D98" s="259">
        <f t="shared" si="20"/>
        <v>42124</v>
      </c>
      <c r="E98" s="279" t="s">
        <v>85</v>
      </c>
      <c r="F98" s="261"/>
      <c r="G98" s="262"/>
      <c r="H98" s="263"/>
      <c r="I98" s="280" t="str">
        <f t="shared" si="23"/>
        <v/>
      </c>
      <c r="J98" s="108"/>
      <c r="K98" s="108"/>
    </row>
    <row r="99" spans="1:11" ht="13.5" customHeight="1">
      <c r="A99" s="245">
        <f t="shared" si="22"/>
        <v>36</v>
      </c>
      <c r="B99" s="257">
        <f t="shared" si="26"/>
        <v>19</v>
      </c>
      <c r="C99" s="258" t="s">
        <v>21</v>
      </c>
      <c r="D99" s="259">
        <f t="shared" si="20"/>
        <v>42131</v>
      </c>
      <c r="E99" s="279" t="s">
        <v>85</v>
      </c>
      <c r="F99" s="261"/>
      <c r="G99" s="262"/>
      <c r="H99" s="263"/>
      <c r="I99" s="280" t="str">
        <f t="shared" si="23"/>
        <v/>
      </c>
      <c r="J99" s="72" t="str">
        <f t="shared" ref="J99:J107" si="31">IF(OR(LEFT($O99,3)="sta",LEFT($S99,3)="sta",LEFT($W99,3)="sta",LEFT($AA99,3)="sta",LEFT($AE99,3)="sta",LEFT($AI99,3)="sta",LEFT($AM99,3)="sta",LEFT($AQ99,3)="sta"),"oui","")</f>
        <v/>
      </c>
      <c r="K99" s="72" t="str">
        <f t="shared" ref="K99:K107" si="32">IF(OR(LEFT($O99,3)="Lib",LEFT($S99,3)="Lib",LEFT($W99,3)="Lib",LEFT($AA99,3)="Lib",LEFT($AE99,3)="Lib",LEFT($AI99,3)="Lib",LEFT($AM99,3)="Lib",LEFT($AQ99,3)="Lib"),"oui","")</f>
        <v/>
      </c>
    </row>
    <row r="100" spans="1:11">
      <c r="A100" s="245">
        <f t="shared" si="22"/>
        <v>37</v>
      </c>
      <c r="B100" s="257">
        <f t="shared" si="26"/>
        <v>20</v>
      </c>
      <c r="C100" s="258" t="s">
        <v>20</v>
      </c>
      <c r="D100" s="259">
        <f t="shared" si="20"/>
        <v>42138</v>
      </c>
      <c r="E100" s="279" t="s">
        <v>85</v>
      </c>
      <c r="F100" s="261"/>
      <c r="G100" s="262"/>
      <c r="H100" s="263"/>
      <c r="I100" s="280" t="str">
        <f t="shared" si="23"/>
        <v/>
      </c>
      <c r="J100" s="73" t="str">
        <f t="shared" si="31"/>
        <v/>
      </c>
      <c r="K100" s="73" t="str">
        <f t="shared" si="32"/>
        <v/>
      </c>
    </row>
    <row r="101" spans="1:11">
      <c r="A101" s="245">
        <f t="shared" si="22"/>
        <v>38</v>
      </c>
      <c r="B101" s="257">
        <f t="shared" si="26"/>
        <v>21</v>
      </c>
      <c r="C101" s="258" t="s">
        <v>21</v>
      </c>
      <c r="D101" s="259">
        <f t="shared" si="20"/>
        <v>42145</v>
      </c>
      <c r="E101" s="279" t="s">
        <v>85</v>
      </c>
      <c r="F101" s="261"/>
      <c r="G101" s="262"/>
      <c r="H101" s="263"/>
      <c r="I101" s="280" t="str">
        <f t="shared" si="23"/>
        <v/>
      </c>
      <c r="J101" s="73" t="str">
        <f t="shared" si="31"/>
        <v/>
      </c>
      <c r="K101" s="73" t="str">
        <f t="shared" si="32"/>
        <v/>
      </c>
    </row>
    <row r="102" spans="1:11">
      <c r="A102" s="245">
        <f t="shared" si="22"/>
        <v>39</v>
      </c>
      <c r="B102" s="257">
        <f t="shared" si="26"/>
        <v>22</v>
      </c>
      <c r="C102" s="258" t="s">
        <v>20</v>
      </c>
      <c r="D102" s="259">
        <f t="shared" si="20"/>
        <v>42152</v>
      </c>
      <c r="E102" s="279" t="s">
        <v>85</v>
      </c>
      <c r="F102" s="261"/>
      <c r="G102" s="262"/>
      <c r="H102" s="263"/>
      <c r="I102" s="280" t="str">
        <f t="shared" si="23"/>
        <v/>
      </c>
      <c r="J102" s="73" t="str">
        <f t="shared" si="31"/>
        <v/>
      </c>
      <c r="K102" s="73" t="str">
        <f t="shared" si="32"/>
        <v/>
      </c>
    </row>
    <row r="103" spans="1:11">
      <c r="A103" s="245">
        <f t="shared" si="22"/>
        <v>40</v>
      </c>
      <c r="B103" s="257">
        <f t="shared" si="26"/>
        <v>23</v>
      </c>
      <c r="C103" s="258" t="s">
        <v>21</v>
      </c>
      <c r="D103" s="259">
        <f t="shared" si="20"/>
        <v>42159</v>
      </c>
      <c r="E103" s="279" t="s">
        <v>85</v>
      </c>
      <c r="F103" s="261"/>
      <c r="G103" s="262"/>
      <c r="H103" s="263"/>
      <c r="I103" s="280" t="str">
        <f t="shared" si="23"/>
        <v/>
      </c>
      <c r="J103" s="73" t="str">
        <f t="shared" si="31"/>
        <v/>
      </c>
      <c r="K103" s="73" t="str">
        <f t="shared" si="32"/>
        <v/>
      </c>
    </row>
    <row r="104" spans="1:11">
      <c r="A104" s="245">
        <f t="shared" si="22"/>
        <v>41</v>
      </c>
      <c r="B104" s="257">
        <f t="shared" si="26"/>
        <v>24</v>
      </c>
      <c r="C104" s="258" t="s">
        <v>20</v>
      </c>
      <c r="D104" s="259">
        <f t="shared" si="20"/>
        <v>42166</v>
      </c>
      <c r="E104" s="279" t="s">
        <v>85</v>
      </c>
      <c r="F104" s="261"/>
      <c r="G104" s="262"/>
      <c r="H104" s="263"/>
      <c r="I104" s="280" t="str">
        <f t="shared" si="23"/>
        <v/>
      </c>
      <c r="J104" s="73" t="str">
        <f t="shared" si="31"/>
        <v/>
      </c>
      <c r="K104" s="73" t="str">
        <f t="shared" si="32"/>
        <v/>
      </c>
    </row>
    <row r="105" spans="1:11">
      <c r="A105" s="245">
        <f t="shared" si="22"/>
        <v>42</v>
      </c>
      <c r="B105" s="257">
        <f t="shared" si="26"/>
        <v>25</v>
      </c>
      <c r="C105" s="258" t="s">
        <v>21</v>
      </c>
      <c r="D105" s="259">
        <f t="shared" si="20"/>
        <v>42173</v>
      </c>
      <c r="E105" s="279" t="s">
        <v>85</v>
      </c>
      <c r="F105" s="261"/>
      <c r="G105" s="262"/>
      <c r="H105" s="263"/>
      <c r="I105" s="280" t="str">
        <f t="shared" si="21"/>
        <v/>
      </c>
      <c r="J105" s="73" t="str">
        <f t="shared" si="31"/>
        <v/>
      </c>
      <c r="K105" s="73" t="str">
        <f t="shared" si="32"/>
        <v/>
      </c>
    </row>
    <row r="106" spans="1:11">
      <c r="A106" s="245">
        <f t="shared" ref="A106:A107" si="33">1+A105</f>
        <v>43</v>
      </c>
      <c r="B106" s="257">
        <f t="shared" si="26"/>
        <v>26</v>
      </c>
      <c r="C106" s="258" t="s">
        <v>20</v>
      </c>
      <c r="D106" s="259">
        <f t="shared" si="20"/>
        <v>42180</v>
      </c>
      <c r="E106" s="279" t="s">
        <v>85</v>
      </c>
      <c r="F106" s="261"/>
      <c r="G106" s="262"/>
      <c r="H106" s="263"/>
      <c r="I106" s="280" t="str">
        <f t="shared" si="21"/>
        <v/>
      </c>
      <c r="J106" s="73" t="str">
        <f t="shared" si="31"/>
        <v/>
      </c>
      <c r="K106" s="73" t="str">
        <f t="shared" si="32"/>
        <v/>
      </c>
    </row>
    <row r="107" spans="1:11" ht="13.5" thickBot="1">
      <c r="A107" s="269">
        <f t="shared" si="33"/>
        <v>44</v>
      </c>
      <c r="B107" s="270">
        <f t="shared" si="26"/>
        <v>27</v>
      </c>
      <c r="C107" s="271" t="s">
        <v>21</v>
      </c>
      <c r="D107" s="272">
        <f t="shared" si="20"/>
        <v>42187</v>
      </c>
      <c r="E107" s="284" t="s">
        <v>85</v>
      </c>
      <c r="F107" s="274"/>
      <c r="G107" s="275"/>
      <c r="H107" s="276"/>
      <c r="I107" s="285" t="str">
        <f t="shared" si="21"/>
        <v/>
      </c>
      <c r="J107" s="74" t="str">
        <f t="shared" si="31"/>
        <v/>
      </c>
      <c r="K107" s="74" t="str">
        <f t="shared" si="32"/>
        <v/>
      </c>
    </row>
  </sheetData>
  <mergeCells count="18">
    <mergeCell ref="G57:G63"/>
    <mergeCell ref="H57:H63"/>
    <mergeCell ref="E57:E63"/>
    <mergeCell ref="F2:H2"/>
    <mergeCell ref="B3:B9"/>
    <mergeCell ref="C3:C9"/>
    <mergeCell ref="D3:D9"/>
    <mergeCell ref="F3:F9"/>
    <mergeCell ref="G3:G9"/>
    <mergeCell ref="H3:H9"/>
    <mergeCell ref="F56:H56"/>
    <mergeCell ref="E3:E9"/>
    <mergeCell ref="B55:E55"/>
    <mergeCell ref="B1:E1"/>
    <mergeCell ref="B57:B63"/>
    <mergeCell ref="C57:C63"/>
    <mergeCell ref="D57:D63"/>
    <mergeCell ref="F57:F63"/>
  </mergeCells>
  <pageMargins left="0.19685039370078741" right="0.19685039370078741" top="0.43307086614173229" bottom="0.35433070866141736" header="0.15748031496062992" footer="0.15748031496062992"/>
  <pageSetup paperSize="9" fitToHeight="0" orientation="portrait" r:id="rId1"/>
  <headerFooter>
    <oddHeader>&amp;L&amp;"Arial,Gras"&amp;14 2013-2014&amp;C&amp;"Arial,Gras"&amp;14LP CURIE OIGNIES -PROGRAMMATION EPS&amp;R&amp;"Arial,Gras"--&amp;A</oddHeader>
    <oddFooter>&amp;LEdition DK - &amp;D-&amp;T&amp;R&amp;F-----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2060"/>
    <pageSetUpPr fitToPage="1"/>
  </sheetPr>
  <dimension ref="A1:AE107"/>
  <sheetViews>
    <sheetView topLeftCell="A43" zoomScale="85" zoomScaleNormal="85" workbookViewId="0">
      <selection activeCell="X76" sqref="X76:X77"/>
    </sheetView>
  </sheetViews>
  <sheetFormatPr baseColWidth="10" defaultColWidth="7.42578125" defaultRowHeight="14.25" customHeight="1"/>
  <cols>
    <col min="1" max="1" width="3.140625" style="3" bestFit="1" customWidth="1"/>
    <col min="2" max="2" width="5.28515625" style="9" customWidth="1"/>
    <col min="3" max="3" width="8.28515625" style="9" bestFit="1" customWidth="1"/>
    <col min="4" max="4" width="11.5703125" style="9" bestFit="1" customWidth="1"/>
    <col min="5" max="5" width="5" style="8" customWidth="1"/>
    <col min="6" max="6" width="3.28515625" style="9" customWidth="1"/>
    <col min="7" max="7" width="2.7109375" style="9" customWidth="1"/>
    <col min="8" max="8" width="4.28515625" style="9" customWidth="1"/>
    <col min="9" max="9" width="10.28515625" style="29" bestFit="1" customWidth="1"/>
    <col min="10" max="10" width="6.42578125" style="29" hidden="1" customWidth="1"/>
    <col min="11" max="11" width="4" style="29" hidden="1" customWidth="1"/>
    <col min="12" max="12" width="12.42578125" style="2" bestFit="1" customWidth="1"/>
    <col min="13" max="19" width="7.42578125" style="3"/>
    <col min="20" max="28" width="7.42578125" style="9"/>
    <col min="29" max="31" width="8" style="3"/>
    <col min="32" max="16384" width="7.42578125" style="9"/>
  </cols>
  <sheetData>
    <row r="1" spans="1:12" ht="14.25" customHeight="1" thickBot="1">
      <c r="B1" s="409" t="s">
        <v>30</v>
      </c>
      <c r="C1" s="410"/>
      <c r="D1" s="410"/>
      <c r="E1" s="411"/>
      <c r="F1" s="3"/>
      <c r="G1" s="3"/>
      <c r="H1" s="3"/>
      <c r="I1" s="3"/>
      <c r="J1" s="3"/>
      <c r="K1" s="3"/>
      <c r="L1" s="3"/>
    </row>
    <row r="2" spans="1:12" ht="14.25" customHeight="1" thickBot="1">
      <c r="B2" s="3"/>
      <c r="C2" s="3"/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"/>
    </row>
    <row r="3" spans="1:12" ht="14.2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"/>
    </row>
    <row r="4" spans="1:12" ht="14.2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3"/>
    </row>
    <row r="5" spans="1:12" ht="14.25" customHeight="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"/>
    </row>
    <row r="6" spans="1:12" ht="14.25" customHeight="1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"/>
    </row>
    <row r="7" spans="1:12" ht="14.25" customHeight="1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"/>
    </row>
    <row r="8" spans="1:12" ht="14.25" customHeight="1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"/>
    </row>
    <row r="9" spans="1:12" ht="14.25" customHeight="1" thickBot="1">
      <c r="B9" s="347"/>
      <c r="C9" s="350"/>
      <c r="D9" s="347"/>
      <c r="E9" s="454"/>
      <c r="F9" s="445"/>
      <c r="G9" s="448"/>
      <c r="H9" s="451"/>
      <c r="I9" s="20" t="s">
        <v>44</v>
      </c>
      <c r="J9" s="129" t="s">
        <v>55</v>
      </c>
      <c r="K9" s="130" t="s">
        <v>78</v>
      </c>
      <c r="L9" s="3"/>
    </row>
    <row r="10" spans="1:12" ht="14.25" customHeight="1">
      <c r="A10" s="246">
        <v>1</v>
      </c>
      <c r="B10" s="247">
        <v>36</v>
      </c>
      <c r="C10" s="248" t="s">
        <v>20</v>
      </c>
      <c r="D10" s="249">
        <f>4+'LUNDI-AM'!D10</f>
        <v>41887</v>
      </c>
      <c r="E10" s="278" t="s">
        <v>82</v>
      </c>
      <c r="F10" s="281"/>
      <c r="G10" s="282"/>
      <c r="H10" s="249"/>
      <c r="I10" s="255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  <c r="L10" s="5"/>
    </row>
    <row r="11" spans="1:12" ht="14.25" customHeight="1">
      <c r="A11" s="245">
        <v>2</v>
      </c>
      <c r="B11" s="257">
        <f t="shared" ref="B11:B26" si="2">1+B10</f>
        <v>37</v>
      </c>
      <c r="C11" s="258" t="s">
        <v>21</v>
      </c>
      <c r="D11" s="259">
        <f t="shared" ref="D11:D53" si="3">7+D10</f>
        <v>41894</v>
      </c>
      <c r="E11" s="294" t="s">
        <v>82</v>
      </c>
      <c r="F11" s="281"/>
      <c r="G11" s="282"/>
      <c r="H11" s="249"/>
      <c r="I11" s="280" t="str">
        <f t="shared" ref="I11:I52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  <c r="L11" s="5"/>
    </row>
    <row r="12" spans="1:12" ht="14.25" customHeight="1">
      <c r="A12" s="245">
        <v>2</v>
      </c>
      <c r="B12" s="257">
        <f t="shared" si="2"/>
        <v>38</v>
      </c>
      <c r="C12" s="258" t="s">
        <v>20</v>
      </c>
      <c r="D12" s="259">
        <f t="shared" si="3"/>
        <v>41901</v>
      </c>
      <c r="E12" s="294" t="s">
        <v>82</v>
      </c>
      <c r="F12" s="281"/>
      <c r="G12" s="282"/>
      <c r="H12" s="249"/>
      <c r="I12" s="280" t="str">
        <f t="shared" si="4"/>
        <v/>
      </c>
      <c r="J12" s="73" t="str">
        <f t="shared" si="0"/>
        <v/>
      </c>
      <c r="K12" s="73" t="str">
        <f t="shared" si="1"/>
        <v/>
      </c>
      <c r="L12" s="5"/>
    </row>
    <row r="13" spans="1:12" ht="14.25" customHeight="1">
      <c r="A13" s="245">
        <v>2</v>
      </c>
      <c r="B13" s="257">
        <f t="shared" si="2"/>
        <v>39</v>
      </c>
      <c r="C13" s="258" t="s">
        <v>21</v>
      </c>
      <c r="D13" s="259">
        <f t="shared" si="3"/>
        <v>41908</v>
      </c>
      <c r="E13" s="294" t="s">
        <v>82</v>
      </c>
      <c r="F13" s="281"/>
      <c r="G13" s="282"/>
      <c r="H13" s="249"/>
      <c r="I13" s="280" t="str">
        <f t="shared" si="4"/>
        <v/>
      </c>
      <c r="J13" s="73" t="str">
        <f t="shared" si="0"/>
        <v/>
      </c>
      <c r="K13" s="73" t="str">
        <f t="shared" si="1"/>
        <v/>
      </c>
      <c r="L13" s="5"/>
    </row>
    <row r="14" spans="1:12" ht="14.25" customHeight="1">
      <c r="A14" s="245">
        <v>2</v>
      </c>
      <c r="B14" s="257">
        <f t="shared" si="2"/>
        <v>40</v>
      </c>
      <c r="C14" s="258" t="s">
        <v>20</v>
      </c>
      <c r="D14" s="259">
        <f t="shared" si="3"/>
        <v>41915</v>
      </c>
      <c r="E14" s="294" t="s">
        <v>82</v>
      </c>
      <c r="F14" s="281"/>
      <c r="G14" s="282"/>
      <c r="H14" s="249"/>
      <c r="I14" s="280" t="str">
        <f t="shared" si="4"/>
        <v/>
      </c>
      <c r="J14" s="73" t="str">
        <f t="shared" si="0"/>
        <v/>
      </c>
      <c r="K14" s="73" t="str">
        <f t="shared" si="1"/>
        <v/>
      </c>
      <c r="L14" s="5"/>
    </row>
    <row r="15" spans="1:12" ht="14.25" customHeight="1">
      <c r="A15" s="245">
        <v>2</v>
      </c>
      <c r="B15" s="257">
        <f t="shared" si="2"/>
        <v>41</v>
      </c>
      <c r="C15" s="258" t="s">
        <v>21</v>
      </c>
      <c r="D15" s="259">
        <f t="shared" si="3"/>
        <v>41922</v>
      </c>
      <c r="E15" s="294" t="s">
        <v>82</v>
      </c>
      <c r="F15" s="281"/>
      <c r="G15" s="282"/>
      <c r="H15" s="249"/>
      <c r="I15" s="280" t="str">
        <f t="shared" si="4"/>
        <v/>
      </c>
      <c r="J15" s="73" t="str">
        <f t="shared" si="0"/>
        <v/>
      </c>
      <c r="K15" s="73" t="str">
        <f t="shared" si="1"/>
        <v/>
      </c>
      <c r="L15" s="5"/>
    </row>
    <row r="16" spans="1:12" ht="14.25" customHeight="1" thickBot="1">
      <c r="A16" s="245">
        <v>2</v>
      </c>
      <c r="B16" s="257">
        <f t="shared" si="2"/>
        <v>42</v>
      </c>
      <c r="C16" s="258" t="s">
        <v>20</v>
      </c>
      <c r="D16" s="259">
        <f t="shared" si="3"/>
        <v>41929</v>
      </c>
      <c r="E16" s="294" t="s">
        <v>82</v>
      </c>
      <c r="F16" s="281"/>
      <c r="G16" s="282"/>
      <c r="H16" s="249"/>
      <c r="I16" s="280" t="str">
        <f t="shared" si="4"/>
        <v/>
      </c>
      <c r="J16" s="74" t="str">
        <f t="shared" si="0"/>
        <v/>
      </c>
      <c r="K16" s="74" t="str">
        <f t="shared" si="1"/>
        <v/>
      </c>
      <c r="L16" s="5"/>
    </row>
    <row r="17" spans="1:12" ht="14.25" customHeight="1">
      <c r="A17" s="245">
        <v>2</v>
      </c>
      <c r="B17" s="257">
        <f t="shared" si="2"/>
        <v>43</v>
      </c>
      <c r="C17" s="258" t="s">
        <v>21</v>
      </c>
      <c r="D17" s="259">
        <f t="shared" si="3"/>
        <v>41936</v>
      </c>
      <c r="E17" s="294" t="s">
        <v>82</v>
      </c>
      <c r="F17" s="281"/>
      <c r="G17" s="282"/>
      <c r="H17" s="249"/>
      <c r="I17" s="280" t="str">
        <f t="shared" si="4"/>
        <v/>
      </c>
      <c r="J17" s="106"/>
      <c r="K17" s="106"/>
      <c r="L17" s="5"/>
    </row>
    <row r="18" spans="1:12" ht="14.25" customHeight="1" thickBot="1">
      <c r="A18" s="245">
        <v>2</v>
      </c>
      <c r="B18" s="257">
        <f t="shared" si="2"/>
        <v>44</v>
      </c>
      <c r="C18" s="258" t="s">
        <v>20</v>
      </c>
      <c r="D18" s="259">
        <f t="shared" si="3"/>
        <v>41943</v>
      </c>
      <c r="E18" s="294" t="s">
        <v>82</v>
      </c>
      <c r="F18" s="281"/>
      <c r="G18" s="282"/>
      <c r="H18" s="249"/>
      <c r="I18" s="280" t="str">
        <f t="shared" si="4"/>
        <v/>
      </c>
      <c r="J18" s="108"/>
      <c r="K18" s="108"/>
      <c r="L18" s="5"/>
    </row>
    <row r="19" spans="1:12" ht="14.25" customHeight="1">
      <c r="A19" s="245">
        <v>2</v>
      </c>
      <c r="B19" s="257">
        <f t="shared" si="2"/>
        <v>45</v>
      </c>
      <c r="C19" s="258" t="s">
        <v>21</v>
      </c>
      <c r="D19" s="259">
        <f t="shared" si="3"/>
        <v>41950</v>
      </c>
      <c r="E19" s="294" t="s">
        <v>82</v>
      </c>
      <c r="F19" s="281"/>
      <c r="G19" s="282"/>
      <c r="H19" s="249"/>
      <c r="I19" s="280" t="str">
        <f t="shared" si="4"/>
        <v/>
      </c>
      <c r="J19" s="72" t="str">
        <f t="shared" ref="J19:J25" si="5">IF(OR(LEFT($O19,3)="sta",LEFT($S19,3)="sta",LEFT($W19,3)="sta",LEFT($AA19,3)="sta",LEFT($AE19,3)="sta",LEFT($AI19,3)="sta",LEFT($AM19,3)="sta",LEFT($AQ19,3)="sta"),"oui","")</f>
        <v/>
      </c>
      <c r="K19" s="72" t="str">
        <f t="shared" ref="K19:K25" si="6">IF(OR(LEFT($O19,3)="Lib",LEFT($S19,3)="Lib",LEFT($W19,3)="Lib",LEFT($AA19,3)="Lib",LEFT($AE19,3)="Lib",LEFT($AI19,3)="Lib",LEFT($AM19,3)="Lib",LEFT($AQ19,3)="Lib"),"oui","")</f>
        <v/>
      </c>
      <c r="L19" s="5"/>
    </row>
    <row r="20" spans="1:12" ht="14.25" customHeight="1">
      <c r="A20" s="245">
        <v>2</v>
      </c>
      <c r="B20" s="257">
        <f t="shared" si="2"/>
        <v>46</v>
      </c>
      <c r="C20" s="258" t="s">
        <v>20</v>
      </c>
      <c r="D20" s="259">
        <f t="shared" si="3"/>
        <v>41957</v>
      </c>
      <c r="E20" s="294" t="s">
        <v>82</v>
      </c>
      <c r="F20" s="281"/>
      <c r="G20" s="282"/>
      <c r="H20" s="249"/>
      <c r="I20" s="280" t="str">
        <f t="shared" si="4"/>
        <v/>
      </c>
      <c r="J20" s="73" t="str">
        <f t="shared" si="5"/>
        <v/>
      </c>
      <c r="K20" s="73" t="str">
        <f t="shared" si="6"/>
        <v/>
      </c>
      <c r="L20" s="5"/>
    </row>
    <row r="21" spans="1:12" ht="14.25" customHeight="1">
      <c r="A21" s="245">
        <v>2</v>
      </c>
      <c r="B21" s="257">
        <f t="shared" si="2"/>
        <v>47</v>
      </c>
      <c r="C21" s="258" t="s">
        <v>21</v>
      </c>
      <c r="D21" s="259">
        <f t="shared" si="3"/>
        <v>41964</v>
      </c>
      <c r="E21" s="294" t="s">
        <v>82</v>
      </c>
      <c r="F21" s="281"/>
      <c r="G21" s="282"/>
      <c r="H21" s="249"/>
      <c r="I21" s="280" t="str">
        <f t="shared" si="4"/>
        <v/>
      </c>
      <c r="J21" s="73" t="str">
        <f t="shared" si="5"/>
        <v/>
      </c>
      <c r="K21" s="73" t="str">
        <f t="shared" si="6"/>
        <v/>
      </c>
      <c r="L21" s="5"/>
    </row>
    <row r="22" spans="1:12" ht="14.25" customHeight="1">
      <c r="A22" s="245">
        <v>2</v>
      </c>
      <c r="B22" s="257">
        <f t="shared" si="2"/>
        <v>48</v>
      </c>
      <c r="C22" s="258" t="s">
        <v>20</v>
      </c>
      <c r="D22" s="259">
        <f t="shared" si="3"/>
        <v>41971</v>
      </c>
      <c r="E22" s="294" t="s">
        <v>82</v>
      </c>
      <c r="F22" s="281"/>
      <c r="G22" s="282"/>
      <c r="H22" s="249"/>
      <c r="I22" s="280" t="str">
        <f t="shared" si="4"/>
        <v/>
      </c>
      <c r="J22" s="73" t="str">
        <f t="shared" si="5"/>
        <v/>
      </c>
      <c r="K22" s="73" t="str">
        <f t="shared" si="6"/>
        <v/>
      </c>
      <c r="L22" s="5"/>
    </row>
    <row r="23" spans="1:12" ht="14.25" customHeight="1">
      <c r="A23" s="245">
        <v>2</v>
      </c>
      <c r="B23" s="257">
        <f t="shared" si="2"/>
        <v>49</v>
      </c>
      <c r="C23" s="258" t="s">
        <v>21</v>
      </c>
      <c r="D23" s="259">
        <f t="shared" si="3"/>
        <v>41978</v>
      </c>
      <c r="E23" s="294" t="s">
        <v>82</v>
      </c>
      <c r="F23" s="281"/>
      <c r="G23" s="282"/>
      <c r="H23" s="249"/>
      <c r="I23" s="280" t="str">
        <f t="shared" si="4"/>
        <v/>
      </c>
      <c r="J23" s="73" t="str">
        <f t="shared" si="5"/>
        <v/>
      </c>
      <c r="K23" s="73" t="str">
        <f t="shared" si="6"/>
        <v/>
      </c>
      <c r="L23" s="5"/>
    </row>
    <row r="24" spans="1:12" ht="14.25" customHeight="1">
      <c r="A24" s="245">
        <v>2</v>
      </c>
      <c r="B24" s="257">
        <f t="shared" si="2"/>
        <v>50</v>
      </c>
      <c r="C24" s="258" t="s">
        <v>20</v>
      </c>
      <c r="D24" s="259">
        <f t="shared" si="3"/>
        <v>41985</v>
      </c>
      <c r="E24" s="294" t="s">
        <v>82</v>
      </c>
      <c r="F24" s="281"/>
      <c r="G24" s="282"/>
      <c r="H24" s="249"/>
      <c r="I24" s="280" t="str">
        <f t="shared" si="4"/>
        <v/>
      </c>
      <c r="J24" s="73" t="str">
        <f t="shared" si="5"/>
        <v/>
      </c>
      <c r="K24" s="73" t="str">
        <f t="shared" si="6"/>
        <v/>
      </c>
      <c r="L24" s="5"/>
    </row>
    <row r="25" spans="1:12" ht="14.25" customHeight="1" thickBot="1">
      <c r="A25" s="245">
        <v>2</v>
      </c>
      <c r="B25" s="257">
        <f t="shared" si="2"/>
        <v>51</v>
      </c>
      <c r="C25" s="258" t="s">
        <v>21</v>
      </c>
      <c r="D25" s="259">
        <f t="shared" si="3"/>
        <v>41992</v>
      </c>
      <c r="E25" s="294" t="s">
        <v>82</v>
      </c>
      <c r="F25" s="281"/>
      <c r="G25" s="282"/>
      <c r="H25" s="249"/>
      <c r="I25" s="280" t="str">
        <f t="shared" si="4"/>
        <v/>
      </c>
      <c r="J25" s="74" t="str">
        <f t="shared" si="5"/>
        <v/>
      </c>
      <c r="K25" s="74" t="str">
        <f t="shared" si="6"/>
        <v/>
      </c>
      <c r="L25" s="5"/>
    </row>
    <row r="26" spans="1:12" ht="14.25" customHeight="1">
      <c r="A26" s="245">
        <v>2</v>
      </c>
      <c r="B26" s="257">
        <f t="shared" si="2"/>
        <v>52</v>
      </c>
      <c r="C26" s="258" t="s">
        <v>20</v>
      </c>
      <c r="D26" s="259">
        <f t="shared" si="3"/>
        <v>41999</v>
      </c>
      <c r="E26" s="294" t="s">
        <v>82</v>
      </c>
      <c r="F26" s="281"/>
      <c r="G26" s="282"/>
      <c r="H26" s="249"/>
      <c r="I26" s="280" t="str">
        <f t="shared" si="4"/>
        <v/>
      </c>
      <c r="J26" s="106"/>
      <c r="K26" s="106"/>
      <c r="L26" s="5"/>
    </row>
    <row r="27" spans="1:12" ht="14.25" customHeight="1" thickBot="1">
      <c r="A27" s="245">
        <v>2</v>
      </c>
      <c r="B27" s="257">
        <v>1</v>
      </c>
      <c r="C27" s="258" t="s">
        <v>21</v>
      </c>
      <c r="D27" s="259">
        <f t="shared" si="3"/>
        <v>42006</v>
      </c>
      <c r="E27" s="294" t="s">
        <v>82</v>
      </c>
      <c r="F27" s="281"/>
      <c r="G27" s="282"/>
      <c r="H27" s="249"/>
      <c r="I27" s="280" t="str">
        <f t="shared" si="4"/>
        <v/>
      </c>
      <c r="J27" s="108"/>
      <c r="K27" s="108"/>
      <c r="L27" s="5"/>
    </row>
    <row r="28" spans="1:12" ht="12.75">
      <c r="A28" s="245">
        <v>2</v>
      </c>
      <c r="B28" s="257">
        <f t="shared" ref="B28:B53" si="7">1+B27</f>
        <v>2</v>
      </c>
      <c r="C28" s="258" t="s">
        <v>20</v>
      </c>
      <c r="D28" s="259">
        <f t="shared" si="3"/>
        <v>42013</v>
      </c>
      <c r="E28" s="294" t="s">
        <v>82</v>
      </c>
      <c r="F28" s="281"/>
      <c r="G28" s="282"/>
      <c r="H28" s="249"/>
      <c r="I28" s="280" t="str">
        <f t="shared" si="4"/>
        <v/>
      </c>
      <c r="J28" s="72" t="str">
        <f t="shared" ref="J28:J34" si="8">IF(OR(LEFT($O28,3)="sta",LEFT($S28,3)="sta",LEFT($W28,3)="sta",LEFT($AA28,3)="sta",LEFT($AE28,3)="sta",LEFT($AI28,3)="sta",LEFT($AM28,3)="sta",LEFT($AQ28,3)="sta"),"oui","")</f>
        <v/>
      </c>
      <c r="K28" s="72" t="str">
        <f t="shared" ref="K28:K34" si="9">IF(OR(LEFT($O28,3)="Lib",LEFT($S28,3)="Lib",LEFT($W28,3)="Lib",LEFT($AA28,3)="Lib",LEFT($AE28,3)="Lib",LEFT($AI28,3)="Lib",LEFT($AM28,3)="Lib",LEFT($AQ28,3)="Lib"),"oui","")</f>
        <v/>
      </c>
      <c r="L28" s="5"/>
    </row>
    <row r="29" spans="1:12" ht="14.25" customHeight="1">
      <c r="A29" s="245">
        <v>2</v>
      </c>
      <c r="B29" s="257">
        <f t="shared" si="7"/>
        <v>3</v>
      </c>
      <c r="C29" s="258" t="s">
        <v>21</v>
      </c>
      <c r="D29" s="259">
        <f t="shared" si="3"/>
        <v>42020</v>
      </c>
      <c r="E29" s="294" t="s">
        <v>82</v>
      </c>
      <c r="F29" s="281"/>
      <c r="G29" s="282"/>
      <c r="H29" s="249"/>
      <c r="I29" s="280" t="str">
        <f t="shared" si="4"/>
        <v/>
      </c>
      <c r="J29" s="73" t="str">
        <f t="shared" si="8"/>
        <v/>
      </c>
      <c r="K29" s="73" t="str">
        <f t="shared" si="9"/>
        <v/>
      </c>
      <c r="L29" s="5"/>
    </row>
    <row r="30" spans="1:12" ht="14.25" customHeight="1">
      <c r="A30" s="245">
        <v>2</v>
      </c>
      <c r="B30" s="257">
        <f t="shared" si="7"/>
        <v>4</v>
      </c>
      <c r="C30" s="258" t="s">
        <v>20</v>
      </c>
      <c r="D30" s="259">
        <f t="shared" si="3"/>
        <v>42027</v>
      </c>
      <c r="E30" s="294" t="s">
        <v>82</v>
      </c>
      <c r="F30" s="281"/>
      <c r="G30" s="282"/>
      <c r="H30" s="249"/>
      <c r="I30" s="280" t="str">
        <f t="shared" si="4"/>
        <v/>
      </c>
      <c r="J30" s="73" t="str">
        <f t="shared" si="8"/>
        <v/>
      </c>
      <c r="K30" s="73" t="str">
        <f t="shared" si="9"/>
        <v/>
      </c>
      <c r="L30" s="5"/>
    </row>
    <row r="31" spans="1:12" ht="14.25" customHeight="1">
      <c r="A31" s="245">
        <v>2</v>
      </c>
      <c r="B31" s="257">
        <f t="shared" si="7"/>
        <v>5</v>
      </c>
      <c r="C31" s="258" t="s">
        <v>21</v>
      </c>
      <c r="D31" s="259">
        <f t="shared" si="3"/>
        <v>42034</v>
      </c>
      <c r="E31" s="294" t="s">
        <v>82</v>
      </c>
      <c r="F31" s="281"/>
      <c r="G31" s="282"/>
      <c r="H31" s="249"/>
      <c r="I31" s="280" t="str">
        <f t="shared" si="4"/>
        <v/>
      </c>
      <c r="J31" s="73" t="str">
        <f t="shared" si="8"/>
        <v/>
      </c>
      <c r="K31" s="73" t="str">
        <f t="shared" si="9"/>
        <v/>
      </c>
      <c r="L31" s="5"/>
    </row>
    <row r="32" spans="1:12" ht="14.25" customHeight="1">
      <c r="A32" s="245">
        <v>2</v>
      </c>
      <c r="B32" s="257">
        <f t="shared" si="7"/>
        <v>6</v>
      </c>
      <c r="C32" s="258" t="s">
        <v>20</v>
      </c>
      <c r="D32" s="259">
        <f t="shared" si="3"/>
        <v>42041</v>
      </c>
      <c r="E32" s="294" t="s">
        <v>82</v>
      </c>
      <c r="F32" s="281"/>
      <c r="G32" s="282"/>
      <c r="H32" s="249"/>
      <c r="I32" s="280" t="str">
        <f t="shared" si="4"/>
        <v/>
      </c>
      <c r="J32" s="73" t="str">
        <f t="shared" si="8"/>
        <v/>
      </c>
      <c r="K32" s="73" t="str">
        <f t="shared" si="9"/>
        <v/>
      </c>
      <c r="L32" s="5"/>
    </row>
    <row r="33" spans="1:12" ht="14.25" customHeight="1">
      <c r="A33" s="245">
        <v>2</v>
      </c>
      <c r="B33" s="257">
        <f t="shared" si="7"/>
        <v>7</v>
      </c>
      <c r="C33" s="258" t="s">
        <v>21</v>
      </c>
      <c r="D33" s="259">
        <f t="shared" si="3"/>
        <v>42048</v>
      </c>
      <c r="E33" s="294" t="s">
        <v>82</v>
      </c>
      <c r="F33" s="281"/>
      <c r="G33" s="282"/>
      <c r="H33" s="249"/>
      <c r="I33" s="280" t="str">
        <f t="shared" si="4"/>
        <v/>
      </c>
      <c r="J33" s="73" t="str">
        <f t="shared" si="8"/>
        <v/>
      </c>
      <c r="K33" s="73" t="str">
        <f t="shared" si="9"/>
        <v/>
      </c>
      <c r="L33" s="5"/>
    </row>
    <row r="34" spans="1:12" ht="14.25" customHeight="1" thickBot="1">
      <c r="A34" s="245">
        <v>2</v>
      </c>
      <c r="B34" s="257">
        <f t="shared" si="7"/>
        <v>8</v>
      </c>
      <c r="C34" s="258" t="s">
        <v>20</v>
      </c>
      <c r="D34" s="259">
        <f t="shared" si="3"/>
        <v>42055</v>
      </c>
      <c r="E34" s="294" t="s">
        <v>82</v>
      </c>
      <c r="F34" s="281"/>
      <c r="G34" s="282"/>
      <c r="H34" s="249"/>
      <c r="I34" s="280" t="str">
        <f t="shared" si="4"/>
        <v/>
      </c>
      <c r="J34" s="74" t="str">
        <f t="shared" si="8"/>
        <v/>
      </c>
      <c r="K34" s="74" t="str">
        <f t="shared" si="9"/>
        <v/>
      </c>
      <c r="L34" s="5"/>
    </row>
    <row r="35" spans="1:12" ht="14.25" customHeight="1">
      <c r="A35" s="245">
        <v>2</v>
      </c>
      <c r="B35" s="257">
        <f t="shared" si="7"/>
        <v>9</v>
      </c>
      <c r="C35" s="258" t="s">
        <v>21</v>
      </c>
      <c r="D35" s="259">
        <f t="shared" si="3"/>
        <v>42062</v>
      </c>
      <c r="E35" s="294" t="s">
        <v>82</v>
      </c>
      <c r="F35" s="281"/>
      <c r="G35" s="282"/>
      <c r="H35" s="249"/>
      <c r="I35" s="280" t="str">
        <f t="shared" si="4"/>
        <v/>
      </c>
      <c r="J35" s="106"/>
      <c r="K35" s="106"/>
      <c r="L35" s="5"/>
    </row>
    <row r="36" spans="1:12" ht="14.25" customHeight="1" thickBot="1">
      <c r="A36" s="245">
        <v>2</v>
      </c>
      <c r="B36" s="257">
        <f t="shared" si="7"/>
        <v>10</v>
      </c>
      <c r="C36" s="258" t="s">
        <v>20</v>
      </c>
      <c r="D36" s="259">
        <f t="shared" si="3"/>
        <v>42069</v>
      </c>
      <c r="E36" s="294" t="s">
        <v>82</v>
      </c>
      <c r="F36" s="281"/>
      <c r="G36" s="282"/>
      <c r="H36" s="249"/>
      <c r="I36" s="280" t="str">
        <f t="shared" si="4"/>
        <v/>
      </c>
      <c r="J36" s="108"/>
      <c r="K36" s="108"/>
      <c r="L36" s="5"/>
    </row>
    <row r="37" spans="1:12" ht="14.25" customHeight="1">
      <c r="A37" s="245">
        <v>2</v>
      </c>
      <c r="B37" s="257">
        <f t="shared" si="7"/>
        <v>11</v>
      </c>
      <c r="C37" s="258" t="s">
        <v>21</v>
      </c>
      <c r="D37" s="259">
        <f t="shared" si="3"/>
        <v>42076</v>
      </c>
      <c r="E37" s="294" t="s">
        <v>82</v>
      </c>
      <c r="F37" s="281"/>
      <c r="G37" s="282"/>
      <c r="H37" s="249"/>
      <c r="I37" s="280" t="str">
        <f t="shared" si="4"/>
        <v/>
      </c>
      <c r="J37" s="72" t="str">
        <f t="shared" ref="J37:J42" si="10">IF(OR(LEFT($O37,3)="sta",LEFT($S37,3)="sta",LEFT($W37,3)="sta",LEFT($AA37,3)="sta",LEFT($AE37,3)="sta",LEFT($AI37,3)="sta",LEFT($AM37,3)="sta",LEFT($AQ37,3)="sta"),"oui","")</f>
        <v/>
      </c>
      <c r="K37" s="72" t="str">
        <f t="shared" ref="K37:K42" si="11">IF(OR(LEFT($O37,3)="Lib",LEFT($S37,3)="Lib",LEFT($W37,3)="Lib",LEFT($AA37,3)="Lib",LEFT($AE37,3)="Lib",LEFT($AI37,3)="Lib",LEFT($AM37,3)="Lib",LEFT($AQ37,3)="Lib"),"oui","")</f>
        <v/>
      </c>
      <c r="L37" s="5"/>
    </row>
    <row r="38" spans="1:12" ht="14.25" customHeight="1">
      <c r="A38" s="245">
        <v>2</v>
      </c>
      <c r="B38" s="257">
        <f t="shared" si="7"/>
        <v>12</v>
      </c>
      <c r="C38" s="258" t="s">
        <v>20</v>
      </c>
      <c r="D38" s="259">
        <f t="shared" si="3"/>
        <v>42083</v>
      </c>
      <c r="E38" s="294" t="s">
        <v>82</v>
      </c>
      <c r="F38" s="281"/>
      <c r="G38" s="282"/>
      <c r="H38" s="249"/>
      <c r="I38" s="280" t="str">
        <f t="shared" si="4"/>
        <v/>
      </c>
      <c r="J38" s="73" t="str">
        <f t="shared" si="10"/>
        <v/>
      </c>
      <c r="K38" s="73" t="str">
        <f t="shared" si="11"/>
        <v/>
      </c>
      <c r="L38" s="5"/>
    </row>
    <row r="39" spans="1:12" ht="14.25" customHeight="1">
      <c r="A39" s="245">
        <v>2</v>
      </c>
      <c r="B39" s="257">
        <f t="shared" si="7"/>
        <v>13</v>
      </c>
      <c r="C39" s="258" t="s">
        <v>21</v>
      </c>
      <c r="D39" s="259">
        <f t="shared" si="3"/>
        <v>42090</v>
      </c>
      <c r="E39" s="294" t="s">
        <v>82</v>
      </c>
      <c r="F39" s="281"/>
      <c r="G39" s="282"/>
      <c r="H39" s="249"/>
      <c r="I39" s="280" t="str">
        <f t="shared" si="4"/>
        <v/>
      </c>
      <c r="J39" s="73" t="str">
        <f t="shared" si="10"/>
        <v/>
      </c>
      <c r="K39" s="73" t="str">
        <f t="shared" si="11"/>
        <v/>
      </c>
      <c r="L39" s="5"/>
    </row>
    <row r="40" spans="1:12" ht="14.25" customHeight="1">
      <c r="A40" s="245">
        <v>2</v>
      </c>
      <c r="B40" s="257">
        <f t="shared" si="7"/>
        <v>14</v>
      </c>
      <c r="C40" s="258" t="s">
        <v>20</v>
      </c>
      <c r="D40" s="259">
        <f t="shared" si="3"/>
        <v>42097</v>
      </c>
      <c r="E40" s="294" t="s">
        <v>82</v>
      </c>
      <c r="F40" s="281"/>
      <c r="G40" s="282"/>
      <c r="H40" s="249"/>
      <c r="I40" s="280" t="str">
        <f t="shared" si="4"/>
        <v/>
      </c>
      <c r="J40" s="73" t="str">
        <f t="shared" si="10"/>
        <v/>
      </c>
      <c r="K40" s="73" t="str">
        <f t="shared" si="11"/>
        <v/>
      </c>
      <c r="L40" s="5"/>
    </row>
    <row r="41" spans="1:12" ht="14.25" customHeight="1">
      <c r="A41" s="245">
        <v>2</v>
      </c>
      <c r="B41" s="257">
        <f t="shared" si="7"/>
        <v>15</v>
      </c>
      <c r="C41" s="258" t="s">
        <v>21</v>
      </c>
      <c r="D41" s="259">
        <f t="shared" si="3"/>
        <v>42104</v>
      </c>
      <c r="E41" s="294" t="s">
        <v>82</v>
      </c>
      <c r="F41" s="281"/>
      <c r="G41" s="282"/>
      <c r="H41" s="249"/>
      <c r="I41" s="280" t="str">
        <f t="shared" si="4"/>
        <v/>
      </c>
      <c r="J41" s="73" t="str">
        <f t="shared" si="10"/>
        <v/>
      </c>
      <c r="K41" s="73" t="str">
        <f t="shared" si="11"/>
        <v/>
      </c>
      <c r="L41" s="5"/>
    </row>
    <row r="42" spans="1:12" ht="14.25" customHeight="1" thickBot="1">
      <c r="A42" s="245">
        <v>2</v>
      </c>
      <c r="B42" s="257">
        <f t="shared" si="7"/>
        <v>16</v>
      </c>
      <c r="C42" s="258" t="s">
        <v>20</v>
      </c>
      <c r="D42" s="259">
        <f t="shared" si="3"/>
        <v>42111</v>
      </c>
      <c r="E42" s="294" t="s">
        <v>82</v>
      </c>
      <c r="F42" s="281"/>
      <c r="G42" s="282"/>
      <c r="H42" s="249"/>
      <c r="I42" s="280" t="str">
        <f t="shared" si="4"/>
        <v/>
      </c>
      <c r="J42" s="73" t="str">
        <f t="shared" si="10"/>
        <v/>
      </c>
      <c r="K42" s="73" t="str">
        <f t="shared" si="11"/>
        <v/>
      </c>
      <c r="L42" s="5"/>
    </row>
    <row r="43" spans="1:12" ht="14.25" customHeight="1">
      <c r="A43" s="245">
        <v>2</v>
      </c>
      <c r="B43" s="257">
        <f t="shared" si="7"/>
        <v>17</v>
      </c>
      <c r="C43" s="258" t="s">
        <v>21</v>
      </c>
      <c r="D43" s="259">
        <f t="shared" si="3"/>
        <v>42118</v>
      </c>
      <c r="E43" s="294" t="s">
        <v>82</v>
      </c>
      <c r="F43" s="281"/>
      <c r="G43" s="282"/>
      <c r="H43" s="249"/>
      <c r="I43" s="280" t="str">
        <f t="shared" si="4"/>
        <v/>
      </c>
      <c r="J43" s="106"/>
      <c r="K43" s="106"/>
      <c r="L43" s="5"/>
    </row>
    <row r="44" spans="1:12" ht="14.25" customHeight="1" thickBot="1">
      <c r="A44" s="245">
        <v>2</v>
      </c>
      <c r="B44" s="257">
        <f t="shared" si="7"/>
        <v>18</v>
      </c>
      <c r="C44" s="258" t="s">
        <v>20</v>
      </c>
      <c r="D44" s="259">
        <f t="shared" si="3"/>
        <v>42125</v>
      </c>
      <c r="E44" s="294" t="s">
        <v>82</v>
      </c>
      <c r="F44" s="281"/>
      <c r="G44" s="282"/>
      <c r="H44" s="249"/>
      <c r="I44" s="280" t="str">
        <f t="shared" si="4"/>
        <v/>
      </c>
      <c r="J44" s="108"/>
      <c r="K44" s="108"/>
      <c r="L44" s="5"/>
    </row>
    <row r="45" spans="1:12" ht="14.25" customHeight="1">
      <c r="A45" s="245">
        <v>2</v>
      </c>
      <c r="B45" s="257">
        <f t="shared" si="7"/>
        <v>19</v>
      </c>
      <c r="C45" s="258" t="s">
        <v>21</v>
      </c>
      <c r="D45" s="259">
        <f t="shared" si="3"/>
        <v>42132</v>
      </c>
      <c r="E45" s="294" t="s">
        <v>82</v>
      </c>
      <c r="F45" s="281"/>
      <c r="G45" s="282"/>
      <c r="H45" s="249"/>
      <c r="I45" s="280" t="str">
        <f t="shared" si="4"/>
        <v/>
      </c>
      <c r="J45" s="72" t="str">
        <f t="shared" ref="J45:J53" si="12">IF(OR(LEFT($O45,3)="sta",LEFT($S45,3)="sta",LEFT($W45,3)="sta",LEFT($AA45,3)="sta",LEFT($AE45,3)="sta",LEFT($AI45,3)="sta",LEFT($AM45,3)="sta",LEFT($AQ45,3)="sta"),"oui","")</f>
        <v/>
      </c>
      <c r="K45" s="72" t="str">
        <f t="shared" ref="K45:K53" si="13">IF(OR(LEFT($O45,3)="Lib",LEFT($S45,3)="Lib",LEFT($W45,3)="Lib",LEFT($AA45,3)="Lib",LEFT($AE45,3)="Lib",LEFT($AI45,3)="Lib",LEFT($AM45,3)="Lib",LEFT($AQ45,3)="Lib"),"oui","")</f>
        <v/>
      </c>
      <c r="L45" s="5"/>
    </row>
    <row r="46" spans="1:12" ht="14.25" customHeight="1">
      <c r="A46" s="245">
        <v>2</v>
      </c>
      <c r="B46" s="257">
        <f t="shared" si="7"/>
        <v>20</v>
      </c>
      <c r="C46" s="258" t="s">
        <v>20</v>
      </c>
      <c r="D46" s="259">
        <f t="shared" si="3"/>
        <v>42139</v>
      </c>
      <c r="E46" s="294" t="s">
        <v>82</v>
      </c>
      <c r="F46" s="281"/>
      <c r="G46" s="282"/>
      <c r="H46" s="249"/>
      <c r="I46" s="280" t="str">
        <f t="shared" si="4"/>
        <v/>
      </c>
      <c r="J46" s="73" t="str">
        <f t="shared" si="12"/>
        <v/>
      </c>
      <c r="K46" s="73" t="str">
        <f t="shared" si="13"/>
        <v/>
      </c>
      <c r="L46" s="5"/>
    </row>
    <row r="47" spans="1:12" ht="14.25" customHeight="1">
      <c r="A47" s="245">
        <v>2</v>
      </c>
      <c r="B47" s="257">
        <f t="shared" si="7"/>
        <v>21</v>
      </c>
      <c r="C47" s="258" t="s">
        <v>21</v>
      </c>
      <c r="D47" s="259">
        <f t="shared" si="3"/>
        <v>42146</v>
      </c>
      <c r="E47" s="294" t="s">
        <v>82</v>
      </c>
      <c r="F47" s="281"/>
      <c r="G47" s="282"/>
      <c r="H47" s="249"/>
      <c r="I47" s="280" t="str">
        <f t="shared" si="4"/>
        <v/>
      </c>
      <c r="J47" s="73" t="str">
        <f t="shared" si="12"/>
        <v/>
      </c>
      <c r="K47" s="73" t="str">
        <f t="shared" si="13"/>
        <v/>
      </c>
      <c r="L47" s="5"/>
    </row>
    <row r="48" spans="1:12" ht="14.25" customHeight="1">
      <c r="A48" s="245">
        <v>2</v>
      </c>
      <c r="B48" s="257">
        <f t="shared" si="7"/>
        <v>22</v>
      </c>
      <c r="C48" s="258" t="s">
        <v>20</v>
      </c>
      <c r="D48" s="259">
        <f t="shared" si="3"/>
        <v>42153</v>
      </c>
      <c r="E48" s="294" t="s">
        <v>82</v>
      </c>
      <c r="F48" s="281"/>
      <c r="G48" s="282"/>
      <c r="H48" s="249"/>
      <c r="I48" s="280" t="str">
        <f t="shared" si="4"/>
        <v/>
      </c>
      <c r="J48" s="73" t="str">
        <f t="shared" si="12"/>
        <v/>
      </c>
      <c r="K48" s="73" t="str">
        <f t="shared" si="13"/>
        <v/>
      </c>
      <c r="L48" s="5"/>
    </row>
    <row r="49" spans="1:12" ht="14.25" customHeight="1">
      <c r="A49" s="245">
        <v>2</v>
      </c>
      <c r="B49" s="257">
        <f t="shared" si="7"/>
        <v>23</v>
      </c>
      <c r="C49" s="258" t="s">
        <v>21</v>
      </c>
      <c r="D49" s="259">
        <f t="shared" si="3"/>
        <v>42160</v>
      </c>
      <c r="E49" s="294" t="s">
        <v>82</v>
      </c>
      <c r="F49" s="281"/>
      <c r="G49" s="282"/>
      <c r="H49" s="249"/>
      <c r="I49" s="280" t="str">
        <f t="shared" si="4"/>
        <v/>
      </c>
      <c r="J49" s="73" t="str">
        <f t="shared" si="12"/>
        <v/>
      </c>
      <c r="K49" s="73" t="str">
        <f t="shared" si="13"/>
        <v/>
      </c>
      <c r="L49" s="5"/>
    </row>
    <row r="50" spans="1:12" ht="14.25" customHeight="1">
      <c r="A50" s="245">
        <v>2</v>
      </c>
      <c r="B50" s="257">
        <f t="shared" si="7"/>
        <v>24</v>
      </c>
      <c r="C50" s="258" t="s">
        <v>20</v>
      </c>
      <c r="D50" s="259">
        <f t="shared" si="3"/>
        <v>42167</v>
      </c>
      <c r="E50" s="294" t="s">
        <v>82</v>
      </c>
      <c r="F50" s="281"/>
      <c r="G50" s="282"/>
      <c r="H50" s="249"/>
      <c r="I50" s="280" t="str">
        <f t="shared" si="4"/>
        <v/>
      </c>
      <c r="J50" s="73" t="str">
        <f t="shared" si="12"/>
        <v/>
      </c>
      <c r="K50" s="73" t="str">
        <f t="shared" si="13"/>
        <v/>
      </c>
      <c r="L50" s="5"/>
    </row>
    <row r="51" spans="1:12" ht="14.25" customHeight="1">
      <c r="A51" s="245">
        <v>2</v>
      </c>
      <c r="B51" s="257">
        <f t="shared" si="7"/>
        <v>25</v>
      </c>
      <c r="C51" s="258" t="s">
        <v>21</v>
      </c>
      <c r="D51" s="259">
        <f t="shared" si="3"/>
        <v>42174</v>
      </c>
      <c r="E51" s="294" t="s">
        <v>82</v>
      </c>
      <c r="F51" s="281"/>
      <c r="G51" s="282"/>
      <c r="H51" s="249"/>
      <c r="I51" s="280" t="str">
        <f t="shared" si="4"/>
        <v/>
      </c>
      <c r="J51" s="73" t="str">
        <f t="shared" si="12"/>
        <v/>
      </c>
      <c r="K51" s="73" t="str">
        <f t="shared" si="13"/>
        <v/>
      </c>
      <c r="L51" s="5"/>
    </row>
    <row r="52" spans="1:12" ht="14.25" customHeight="1">
      <c r="A52" s="245">
        <v>2</v>
      </c>
      <c r="B52" s="257">
        <f t="shared" si="7"/>
        <v>26</v>
      </c>
      <c r="C52" s="258" t="s">
        <v>20</v>
      </c>
      <c r="D52" s="259">
        <f t="shared" si="3"/>
        <v>42181</v>
      </c>
      <c r="E52" s="294" t="s">
        <v>82</v>
      </c>
      <c r="F52" s="281"/>
      <c r="G52" s="282"/>
      <c r="H52" s="249"/>
      <c r="I52" s="280" t="str">
        <f t="shared" si="4"/>
        <v/>
      </c>
      <c r="J52" s="73" t="str">
        <f t="shared" si="12"/>
        <v/>
      </c>
      <c r="K52" s="73" t="str">
        <f t="shared" si="13"/>
        <v/>
      </c>
      <c r="L52" s="5"/>
    </row>
    <row r="53" spans="1:12" ht="14.25" customHeight="1" thickBot="1">
      <c r="A53" s="269">
        <f t="shared" ref="A53" si="14">1+A52</f>
        <v>3</v>
      </c>
      <c r="B53" s="270">
        <f t="shared" si="7"/>
        <v>27</v>
      </c>
      <c r="C53" s="271" t="s">
        <v>21</v>
      </c>
      <c r="D53" s="272">
        <f t="shared" si="3"/>
        <v>42188</v>
      </c>
      <c r="E53" s="295" t="s">
        <v>82</v>
      </c>
      <c r="F53" s="274"/>
      <c r="G53" s="275"/>
      <c r="H53" s="272"/>
      <c r="I53" s="285" t="str">
        <f t="shared" ref="I53" si="15">IF(AND(J53="oui",K53="oui"),"Sta+Lib",IF(J53="oui","Stade",IF(K53="oui","Lib","")))</f>
        <v/>
      </c>
      <c r="J53" s="74" t="str">
        <f t="shared" si="12"/>
        <v/>
      </c>
      <c r="K53" s="74" t="str">
        <f t="shared" si="13"/>
        <v/>
      </c>
      <c r="L53" s="5"/>
    </row>
    <row r="54" spans="1:12" ht="14.25" customHeight="1" thickBot="1">
      <c r="A54" s="65"/>
      <c r="B54" s="35"/>
      <c r="C54" s="35"/>
      <c r="D54" s="35"/>
      <c r="E54" s="67"/>
      <c r="F54" s="35"/>
      <c r="G54" s="35"/>
      <c r="H54" s="35"/>
      <c r="I54" s="67"/>
      <c r="J54" s="67"/>
      <c r="K54" s="67"/>
      <c r="L54" s="5"/>
    </row>
    <row r="55" spans="1:12" ht="14.25" customHeight="1" thickBot="1">
      <c r="B55" s="409" t="s">
        <v>47</v>
      </c>
      <c r="C55" s="410"/>
      <c r="D55" s="410"/>
      <c r="E55" s="411"/>
      <c r="F55" s="2"/>
      <c r="G55" s="2"/>
      <c r="H55" s="2"/>
      <c r="I55" s="2"/>
      <c r="J55" s="2"/>
      <c r="K55" s="2"/>
    </row>
    <row r="56" spans="1:12" ht="14.25" customHeight="1" thickBot="1">
      <c r="B56" s="3"/>
      <c r="C56" s="3"/>
      <c r="D56" s="3"/>
      <c r="E56" s="3"/>
      <c r="F56" s="440" t="s">
        <v>81</v>
      </c>
      <c r="G56" s="441"/>
      <c r="H56" s="442"/>
      <c r="I56" s="131" t="s">
        <v>132</v>
      </c>
      <c r="J56" s="3"/>
      <c r="K56" s="3"/>
    </row>
    <row r="57" spans="1:12" ht="14.2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</row>
    <row r="58" spans="1:12" ht="14.2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3"/>
    </row>
    <row r="59" spans="1:12" ht="14.25" customHeight="1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</row>
    <row r="60" spans="1:12" ht="14.25" customHeight="1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</row>
    <row r="61" spans="1:12" ht="14.2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</row>
    <row r="62" spans="1:12" ht="14.25" customHeight="1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</row>
    <row r="63" spans="1:12" ht="14.25" customHeight="1" thickBot="1">
      <c r="B63" s="347"/>
      <c r="C63" s="350"/>
      <c r="D63" s="347"/>
      <c r="E63" s="454"/>
      <c r="F63" s="445"/>
      <c r="G63" s="448"/>
      <c r="H63" s="451"/>
      <c r="I63" s="20" t="s">
        <v>44</v>
      </c>
      <c r="J63" s="129" t="s">
        <v>55</v>
      </c>
      <c r="K63" s="130" t="s">
        <v>78</v>
      </c>
    </row>
    <row r="64" spans="1:12" ht="14.25" customHeight="1">
      <c r="A64" s="246">
        <v>1</v>
      </c>
      <c r="B64" s="247">
        <v>36</v>
      </c>
      <c r="C64" s="248" t="s">
        <v>20</v>
      </c>
      <c r="D64" s="249">
        <f>+D10</f>
        <v>41887</v>
      </c>
      <c r="E64" s="278" t="s">
        <v>83</v>
      </c>
      <c r="F64" s="281"/>
      <c r="G64" s="282"/>
      <c r="H64" s="249"/>
      <c r="I64" s="255" t="str">
        <f>IF(AND(J64="oui",K64="oui"),"Sta+Lib",IF(J64="oui","Stade",IF(K64="oui","Lib","")))</f>
        <v/>
      </c>
      <c r="J64" s="32" t="str">
        <f t="shared" ref="J64:J70" si="16">IF(OR(LEFT($O64,3)="sta",LEFT($S64,3)="sta",LEFT($W64,3)="sta",LEFT($AA64,3)="sta",LEFT($AE64,3)="sta",LEFT($AI64,3)="sta",LEFT($AM64,3)="sta",LEFT($AQ64,3)="sta"),"oui","")</f>
        <v/>
      </c>
      <c r="K64" s="72" t="str">
        <f t="shared" ref="K64:K70" si="17">IF(OR(LEFT($O64,3)="Lib",LEFT($S64,3)="Lib",LEFT($W64,3)="Lib",LEFT($AA64,3)="Lib",LEFT($AE64,3)="Lib",LEFT($AI64,3)="Lib",LEFT($AM64,3)="Lib",LEFT($AQ64,3)="Lib"),"oui","")</f>
        <v/>
      </c>
    </row>
    <row r="65" spans="1:11" ht="14.25" customHeight="1">
      <c r="A65" s="245">
        <v>2</v>
      </c>
      <c r="B65" s="257">
        <f t="shared" ref="B65:B80" si="18">1+B64</f>
        <v>37</v>
      </c>
      <c r="C65" s="258" t="s">
        <v>21</v>
      </c>
      <c r="D65" s="259">
        <f t="shared" ref="D65:D107" si="19">7+D64</f>
        <v>41894</v>
      </c>
      <c r="E65" s="279" t="s">
        <v>83</v>
      </c>
      <c r="F65" s="281"/>
      <c r="G65" s="282"/>
      <c r="H65" s="249"/>
      <c r="I65" s="280" t="str">
        <f t="shared" ref="I65:I107" si="20">IF(AND(J65="oui",K65="oui"),"Sta+Lib",IF(J65="oui","Stade",IF(K65="oui","Lib","")))</f>
        <v/>
      </c>
      <c r="J65" s="41" t="str">
        <f t="shared" si="16"/>
        <v/>
      </c>
      <c r="K65" s="73" t="str">
        <f t="shared" si="17"/>
        <v/>
      </c>
    </row>
    <row r="66" spans="1:11" ht="14.25" customHeight="1">
      <c r="A66" s="245">
        <v>2</v>
      </c>
      <c r="B66" s="257">
        <f t="shared" si="18"/>
        <v>38</v>
      </c>
      <c r="C66" s="258" t="s">
        <v>20</v>
      </c>
      <c r="D66" s="259">
        <f t="shared" si="19"/>
        <v>41901</v>
      </c>
      <c r="E66" s="279" t="s">
        <v>83</v>
      </c>
      <c r="F66" s="281"/>
      <c r="G66" s="282"/>
      <c r="H66" s="249"/>
      <c r="I66" s="280" t="str">
        <f t="shared" si="20"/>
        <v/>
      </c>
      <c r="J66" s="41" t="str">
        <f t="shared" si="16"/>
        <v/>
      </c>
      <c r="K66" s="73" t="str">
        <f t="shared" si="17"/>
        <v/>
      </c>
    </row>
    <row r="67" spans="1:11" ht="14.25" customHeight="1">
      <c r="A67" s="245">
        <v>2</v>
      </c>
      <c r="B67" s="257">
        <f t="shared" si="18"/>
        <v>39</v>
      </c>
      <c r="C67" s="258" t="s">
        <v>21</v>
      </c>
      <c r="D67" s="259">
        <f t="shared" si="19"/>
        <v>41908</v>
      </c>
      <c r="E67" s="279" t="s">
        <v>83</v>
      </c>
      <c r="F67" s="281"/>
      <c r="G67" s="282"/>
      <c r="H67" s="249"/>
      <c r="I67" s="280" t="str">
        <f t="shared" si="20"/>
        <v/>
      </c>
      <c r="J67" s="41" t="str">
        <f t="shared" si="16"/>
        <v/>
      </c>
      <c r="K67" s="73" t="str">
        <f t="shared" si="17"/>
        <v/>
      </c>
    </row>
    <row r="68" spans="1:11" ht="14.25" customHeight="1">
      <c r="A68" s="245">
        <v>2</v>
      </c>
      <c r="B68" s="257">
        <f t="shared" si="18"/>
        <v>40</v>
      </c>
      <c r="C68" s="258" t="s">
        <v>20</v>
      </c>
      <c r="D68" s="259">
        <f t="shared" si="19"/>
        <v>41915</v>
      </c>
      <c r="E68" s="279" t="s">
        <v>83</v>
      </c>
      <c r="F68" s="281"/>
      <c r="G68" s="282"/>
      <c r="H68" s="249"/>
      <c r="I68" s="280" t="str">
        <f t="shared" si="20"/>
        <v/>
      </c>
      <c r="J68" s="41" t="str">
        <f t="shared" si="16"/>
        <v/>
      </c>
      <c r="K68" s="73" t="str">
        <f t="shared" si="17"/>
        <v/>
      </c>
    </row>
    <row r="69" spans="1:11" ht="14.25" customHeight="1">
      <c r="A69" s="245">
        <v>2</v>
      </c>
      <c r="B69" s="257">
        <f t="shared" si="18"/>
        <v>41</v>
      </c>
      <c r="C69" s="258" t="s">
        <v>21</v>
      </c>
      <c r="D69" s="259">
        <f t="shared" si="19"/>
        <v>41922</v>
      </c>
      <c r="E69" s="279" t="s">
        <v>83</v>
      </c>
      <c r="F69" s="281"/>
      <c r="G69" s="282"/>
      <c r="H69" s="249"/>
      <c r="I69" s="280" t="str">
        <f t="shared" si="20"/>
        <v/>
      </c>
      <c r="J69" s="41" t="str">
        <f t="shared" si="16"/>
        <v/>
      </c>
      <c r="K69" s="73" t="str">
        <f t="shared" si="17"/>
        <v/>
      </c>
    </row>
    <row r="70" spans="1:11" ht="14.25" customHeight="1" thickBot="1">
      <c r="A70" s="245">
        <v>2</v>
      </c>
      <c r="B70" s="257">
        <f t="shared" si="18"/>
        <v>42</v>
      </c>
      <c r="C70" s="258" t="s">
        <v>20</v>
      </c>
      <c r="D70" s="259">
        <f t="shared" si="19"/>
        <v>41929</v>
      </c>
      <c r="E70" s="279" t="s">
        <v>83</v>
      </c>
      <c r="F70" s="281"/>
      <c r="G70" s="282"/>
      <c r="H70" s="249"/>
      <c r="I70" s="280" t="str">
        <f t="shared" si="20"/>
        <v/>
      </c>
      <c r="J70" s="42" t="str">
        <f t="shared" si="16"/>
        <v/>
      </c>
      <c r="K70" s="74" t="str">
        <f t="shared" si="17"/>
        <v/>
      </c>
    </row>
    <row r="71" spans="1:11" ht="14.25" customHeight="1">
      <c r="A71" s="245">
        <v>2</v>
      </c>
      <c r="B71" s="257">
        <f t="shared" si="18"/>
        <v>43</v>
      </c>
      <c r="C71" s="258" t="s">
        <v>21</v>
      </c>
      <c r="D71" s="259">
        <f t="shared" si="19"/>
        <v>41936</v>
      </c>
      <c r="E71" s="279" t="s">
        <v>83</v>
      </c>
      <c r="F71" s="281"/>
      <c r="G71" s="282"/>
      <c r="H71" s="249"/>
      <c r="I71" s="280" t="str">
        <f t="shared" si="20"/>
        <v/>
      </c>
      <c r="J71" s="106"/>
      <c r="K71" s="106"/>
    </row>
    <row r="72" spans="1:11" ht="14.25" customHeight="1" thickBot="1">
      <c r="A72" s="245">
        <v>2</v>
      </c>
      <c r="B72" s="257">
        <f t="shared" si="18"/>
        <v>44</v>
      </c>
      <c r="C72" s="258" t="s">
        <v>20</v>
      </c>
      <c r="D72" s="259">
        <f t="shared" si="19"/>
        <v>41943</v>
      </c>
      <c r="E72" s="279" t="s">
        <v>83</v>
      </c>
      <c r="F72" s="281"/>
      <c r="G72" s="282"/>
      <c r="H72" s="249"/>
      <c r="I72" s="280" t="str">
        <f t="shared" si="20"/>
        <v/>
      </c>
      <c r="J72" s="108"/>
      <c r="K72" s="108"/>
    </row>
    <row r="73" spans="1:11" ht="14.25" customHeight="1">
      <c r="A73" s="245">
        <v>2</v>
      </c>
      <c r="B73" s="257">
        <f t="shared" si="18"/>
        <v>45</v>
      </c>
      <c r="C73" s="258" t="s">
        <v>21</v>
      </c>
      <c r="D73" s="259">
        <f t="shared" si="19"/>
        <v>41950</v>
      </c>
      <c r="E73" s="279" t="s">
        <v>83</v>
      </c>
      <c r="F73" s="281"/>
      <c r="G73" s="282"/>
      <c r="H73" s="249"/>
      <c r="I73" s="280" t="str">
        <f t="shared" si="20"/>
        <v/>
      </c>
      <c r="J73" s="32" t="str">
        <f t="shared" ref="J73:J79" si="21">IF(OR(LEFT($O73,3)="sta",LEFT($S73,3)="sta",LEFT($W73,3)="sta",LEFT($AA73,3)="sta",LEFT($AE73,3)="sta",LEFT($AI73,3)="sta",LEFT($AM73,3)="sta",LEFT($AQ73,3)="sta"),"oui","")</f>
        <v/>
      </c>
      <c r="K73" s="72" t="str">
        <f t="shared" ref="K73:K79" si="22">IF(OR(LEFT($O73,3)="Lib",LEFT($S73,3)="Lib",LEFT($W73,3)="Lib",LEFT($AA73,3)="Lib",LEFT($AE73,3)="Lib",LEFT($AI73,3)="Lib",LEFT($AM73,3)="Lib",LEFT($AQ73,3)="Lib"),"oui","")</f>
        <v/>
      </c>
    </row>
    <row r="74" spans="1:11" ht="14.25" customHeight="1">
      <c r="A74" s="245">
        <v>2</v>
      </c>
      <c r="B74" s="257">
        <f t="shared" si="18"/>
        <v>46</v>
      </c>
      <c r="C74" s="258" t="s">
        <v>20</v>
      </c>
      <c r="D74" s="259">
        <f t="shared" si="19"/>
        <v>41957</v>
      </c>
      <c r="E74" s="279" t="s">
        <v>83</v>
      </c>
      <c r="F74" s="281"/>
      <c r="G74" s="282"/>
      <c r="H74" s="249"/>
      <c r="I74" s="280" t="str">
        <f t="shared" si="20"/>
        <v/>
      </c>
      <c r="J74" s="41" t="str">
        <f t="shared" si="21"/>
        <v/>
      </c>
      <c r="K74" s="73" t="str">
        <f t="shared" si="22"/>
        <v/>
      </c>
    </row>
    <row r="75" spans="1:11" ht="14.25" customHeight="1">
      <c r="A75" s="245">
        <v>2</v>
      </c>
      <c r="B75" s="257">
        <f t="shared" si="18"/>
        <v>47</v>
      </c>
      <c r="C75" s="258" t="s">
        <v>21</v>
      </c>
      <c r="D75" s="259">
        <f t="shared" si="19"/>
        <v>41964</v>
      </c>
      <c r="E75" s="279" t="s">
        <v>83</v>
      </c>
      <c r="F75" s="281"/>
      <c r="G75" s="282"/>
      <c r="H75" s="249"/>
      <c r="I75" s="280" t="str">
        <f t="shared" si="20"/>
        <v/>
      </c>
      <c r="J75" s="41" t="str">
        <f t="shared" si="21"/>
        <v/>
      </c>
      <c r="K75" s="73" t="str">
        <f t="shared" si="22"/>
        <v/>
      </c>
    </row>
    <row r="76" spans="1:11" ht="14.25" customHeight="1">
      <c r="A76" s="245">
        <v>2</v>
      </c>
      <c r="B76" s="257">
        <f t="shared" si="18"/>
        <v>48</v>
      </c>
      <c r="C76" s="258" t="s">
        <v>20</v>
      </c>
      <c r="D76" s="259">
        <f t="shared" si="19"/>
        <v>41971</v>
      </c>
      <c r="E76" s="279" t="s">
        <v>83</v>
      </c>
      <c r="F76" s="281"/>
      <c r="G76" s="282"/>
      <c r="H76" s="249"/>
      <c r="I76" s="280" t="str">
        <f t="shared" si="20"/>
        <v/>
      </c>
      <c r="J76" s="41" t="str">
        <f t="shared" si="21"/>
        <v/>
      </c>
      <c r="K76" s="73" t="str">
        <f t="shared" si="22"/>
        <v/>
      </c>
    </row>
    <row r="77" spans="1:11" ht="14.25" customHeight="1">
      <c r="A77" s="245">
        <v>2</v>
      </c>
      <c r="B77" s="257">
        <f t="shared" si="18"/>
        <v>49</v>
      </c>
      <c r="C77" s="258" t="s">
        <v>21</v>
      </c>
      <c r="D77" s="259">
        <f t="shared" si="19"/>
        <v>41978</v>
      </c>
      <c r="E77" s="279" t="s">
        <v>83</v>
      </c>
      <c r="F77" s="281"/>
      <c r="G77" s="282"/>
      <c r="H77" s="249"/>
      <c r="I77" s="280" t="str">
        <f t="shared" si="20"/>
        <v/>
      </c>
      <c r="J77" s="41" t="str">
        <f t="shared" si="21"/>
        <v/>
      </c>
      <c r="K77" s="73" t="str">
        <f t="shared" si="22"/>
        <v/>
      </c>
    </row>
    <row r="78" spans="1:11" ht="14.25" customHeight="1">
      <c r="A78" s="245">
        <v>2</v>
      </c>
      <c r="B78" s="257">
        <f t="shared" si="18"/>
        <v>50</v>
      </c>
      <c r="C78" s="258" t="s">
        <v>20</v>
      </c>
      <c r="D78" s="259">
        <f t="shared" si="19"/>
        <v>41985</v>
      </c>
      <c r="E78" s="279" t="s">
        <v>83</v>
      </c>
      <c r="F78" s="281"/>
      <c r="G78" s="282"/>
      <c r="H78" s="249"/>
      <c r="I78" s="280" t="str">
        <f t="shared" si="20"/>
        <v/>
      </c>
      <c r="J78" s="41" t="str">
        <f t="shared" si="21"/>
        <v/>
      </c>
      <c r="K78" s="73" t="str">
        <f t="shared" si="22"/>
        <v/>
      </c>
    </row>
    <row r="79" spans="1:11" ht="14.25" customHeight="1" thickBot="1">
      <c r="A79" s="245">
        <v>2</v>
      </c>
      <c r="B79" s="257">
        <f t="shared" si="18"/>
        <v>51</v>
      </c>
      <c r="C79" s="258" t="s">
        <v>21</v>
      </c>
      <c r="D79" s="259">
        <f t="shared" si="19"/>
        <v>41992</v>
      </c>
      <c r="E79" s="279" t="s">
        <v>83</v>
      </c>
      <c r="F79" s="281"/>
      <c r="G79" s="282"/>
      <c r="H79" s="249"/>
      <c r="I79" s="280" t="str">
        <f t="shared" si="20"/>
        <v/>
      </c>
      <c r="J79" s="42" t="str">
        <f t="shared" si="21"/>
        <v/>
      </c>
      <c r="K79" s="74" t="str">
        <f t="shared" si="22"/>
        <v/>
      </c>
    </row>
    <row r="80" spans="1:11" ht="14.25" customHeight="1">
      <c r="A80" s="245">
        <v>2</v>
      </c>
      <c r="B80" s="257">
        <f t="shared" si="18"/>
        <v>52</v>
      </c>
      <c r="C80" s="258" t="s">
        <v>20</v>
      </c>
      <c r="D80" s="259">
        <f t="shared" si="19"/>
        <v>41999</v>
      </c>
      <c r="E80" s="279" t="s">
        <v>83</v>
      </c>
      <c r="F80" s="281"/>
      <c r="G80" s="282"/>
      <c r="H80" s="249"/>
      <c r="I80" s="280" t="str">
        <f t="shared" si="20"/>
        <v/>
      </c>
      <c r="J80" s="106"/>
      <c r="K80" s="106"/>
    </row>
    <row r="81" spans="1:11" ht="14.25" customHeight="1" thickBot="1">
      <c r="A81" s="245">
        <v>2</v>
      </c>
      <c r="B81" s="257">
        <v>1</v>
      </c>
      <c r="C81" s="258" t="s">
        <v>21</v>
      </c>
      <c r="D81" s="259">
        <f t="shared" si="19"/>
        <v>42006</v>
      </c>
      <c r="E81" s="279" t="s">
        <v>83</v>
      </c>
      <c r="F81" s="281"/>
      <c r="G81" s="282"/>
      <c r="H81" s="249"/>
      <c r="I81" s="280" t="str">
        <f t="shared" si="20"/>
        <v/>
      </c>
      <c r="J81" s="108"/>
      <c r="K81" s="108"/>
    </row>
    <row r="82" spans="1:11" ht="14.25" customHeight="1">
      <c r="A82" s="245">
        <v>2</v>
      </c>
      <c r="B82" s="257">
        <f t="shared" ref="B82:B107" si="23">1+B81</f>
        <v>2</v>
      </c>
      <c r="C82" s="258" t="s">
        <v>20</v>
      </c>
      <c r="D82" s="259">
        <f t="shared" si="19"/>
        <v>42013</v>
      </c>
      <c r="E82" s="279" t="s">
        <v>83</v>
      </c>
      <c r="F82" s="281"/>
      <c r="G82" s="282"/>
      <c r="H82" s="249"/>
      <c r="I82" s="280" t="str">
        <f t="shared" si="20"/>
        <v/>
      </c>
      <c r="J82" s="32" t="str">
        <f t="shared" ref="J82:J88" si="24">IF(OR(LEFT($O82,3)="sta",LEFT($S82,3)="sta",LEFT($W82,3)="sta",LEFT($AA82,3)="sta",LEFT($AE82,3)="sta",LEFT($AI82,3)="sta",LEFT($AM82,3)="sta",LEFT($AQ82,3)="sta"),"oui","")</f>
        <v/>
      </c>
      <c r="K82" s="72" t="str">
        <f t="shared" ref="K82:K88" si="25">IF(OR(LEFT($O82,3)="Lib",LEFT($S82,3)="Lib",LEFT($W82,3)="Lib",LEFT($AA82,3)="Lib",LEFT($AE82,3)="Lib",LEFT($AI82,3)="Lib",LEFT($AM82,3)="Lib",LEFT($AQ82,3)="Lib"),"oui","")</f>
        <v/>
      </c>
    </row>
    <row r="83" spans="1:11" ht="14.25" customHeight="1">
      <c r="A83" s="245">
        <v>2</v>
      </c>
      <c r="B83" s="257">
        <f t="shared" si="23"/>
        <v>3</v>
      </c>
      <c r="C83" s="258" t="s">
        <v>21</v>
      </c>
      <c r="D83" s="259">
        <f t="shared" si="19"/>
        <v>42020</v>
      </c>
      <c r="E83" s="279" t="s">
        <v>83</v>
      </c>
      <c r="F83" s="281"/>
      <c r="G83" s="282"/>
      <c r="H83" s="249"/>
      <c r="I83" s="280" t="str">
        <f t="shared" si="20"/>
        <v/>
      </c>
      <c r="J83" s="41" t="str">
        <f t="shared" si="24"/>
        <v/>
      </c>
      <c r="K83" s="73" t="str">
        <f t="shared" si="25"/>
        <v/>
      </c>
    </row>
    <row r="84" spans="1:11" ht="14.25" customHeight="1">
      <c r="A84" s="245">
        <v>2</v>
      </c>
      <c r="B84" s="257">
        <f t="shared" si="23"/>
        <v>4</v>
      </c>
      <c r="C84" s="258" t="s">
        <v>20</v>
      </c>
      <c r="D84" s="259">
        <f t="shared" si="19"/>
        <v>42027</v>
      </c>
      <c r="E84" s="279" t="s">
        <v>83</v>
      </c>
      <c r="F84" s="281"/>
      <c r="G84" s="282"/>
      <c r="H84" s="249"/>
      <c r="I84" s="280" t="str">
        <f t="shared" si="20"/>
        <v/>
      </c>
      <c r="J84" s="41" t="str">
        <f t="shared" si="24"/>
        <v/>
      </c>
      <c r="K84" s="73" t="str">
        <f t="shared" si="25"/>
        <v/>
      </c>
    </row>
    <row r="85" spans="1:11" ht="14.25" customHeight="1">
      <c r="A85" s="245">
        <v>2</v>
      </c>
      <c r="B85" s="257">
        <f t="shared" si="23"/>
        <v>5</v>
      </c>
      <c r="C85" s="258" t="s">
        <v>21</v>
      </c>
      <c r="D85" s="259">
        <f t="shared" si="19"/>
        <v>42034</v>
      </c>
      <c r="E85" s="279" t="s">
        <v>83</v>
      </c>
      <c r="F85" s="281"/>
      <c r="G85" s="282"/>
      <c r="H85" s="249"/>
      <c r="I85" s="280" t="str">
        <f t="shared" si="20"/>
        <v/>
      </c>
      <c r="J85" s="41" t="str">
        <f t="shared" si="24"/>
        <v/>
      </c>
      <c r="K85" s="73" t="str">
        <f t="shared" si="25"/>
        <v/>
      </c>
    </row>
    <row r="86" spans="1:11" ht="14.25" customHeight="1">
      <c r="A86" s="245">
        <v>2</v>
      </c>
      <c r="B86" s="257">
        <f t="shared" si="23"/>
        <v>6</v>
      </c>
      <c r="C86" s="258" t="s">
        <v>20</v>
      </c>
      <c r="D86" s="259">
        <f t="shared" si="19"/>
        <v>42041</v>
      </c>
      <c r="E86" s="279" t="s">
        <v>83</v>
      </c>
      <c r="F86" s="281"/>
      <c r="G86" s="282"/>
      <c r="H86" s="249"/>
      <c r="I86" s="280" t="str">
        <f t="shared" si="20"/>
        <v/>
      </c>
      <c r="J86" s="41" t="str">
        <f t="shared" si="24"/>
        <v/>
      </c>
      <c r="K86" s="73" t="str">
        <f t="shared" si="25"/>
        <v/>
      </c>
    </row>
    <row r="87" spans="1:11" ht="14.25" customHeight="1">
      <c r="A87" s="245">
        <v>2</v>
      </c>
      <c r="B87" s="257">
        <f t="shared" si="23"/>
        <v>7</v>
      </c>
      <c r="C87" s="258" t="s">
        <v>21</v>
      </c>
      <c r="D87" s="259">
        <f t="shared" si="19"/>
        <v>42048</v>
      </c>
      <c r="E87" s="279" t="s">
        <v>83</v>
      </c>
      <c r="F87" s="281"/>
      <c r="G87" s="282"/>
      <c r="H87" s="249"/>
      <c r="I87" s="280" t="str">
        <f t="shared" si="20"/>
        <v/>
      </c>
      <c r="J87" s="41" t="str">
        <f t="shared" si="24"/>
        <v/>
      </c>
      <c r="K87" s="73" t="str">
        <f t="shared" si="25"/>
        <v/>
      </c>
    </row>
    <row r="88" spans="1:11" ht="14.25" customHeight="1" thickBot="1">
      <c r="A88" s="245">
        <v>2</v>
      </c>
      <c r="B88" s="257">
        <f t="shared" si="23"/>
        <v>8</v>
      </c>
      <c r="C88" s="258" t="s">
        <v>20</v>
      </c>
      <c r="D88" s="259">
        <f t="shared" si="19"/>
        <v>42055</v>
      </c>
      <c r="E88" s="279" t="s">
        <v>83</v>
      </c>
      <c r="F88" s="281"/>
      <c r="G88" s="282"/>
      <c r="H88" s="249"/>
      <c r="I88" s="280" t="str">
        <f t="shared" si="20"/>
        <v/>
      </c>
      <c r="J88" s="42" t="str">
        <f t="shared" si="24"/>
        <v/>
      </c>
      <c r="K88" s="74" t="str">
        <f t="shared" si="25"/>
        <v/>
      </c>
    </row>
    <row r="89" spans="1:11" ht="14.25" customHeight="1">
      <c r="A89" s="245">
        <v>2</v>
      </c>
      <c r="B89" s="257">
        <f t="shared" si="23"/>
        <v>9</v>
      </c>
      <c r="C89" s="258" t="s">
        <v>21</v>
      </c>
      <c r="D89" s="259">
        <f t="shared" si="19"/>
        <v>42062</v>
      </c>
      <c r="E89" s="279" t="s">
        <v>83</v>
      </c>
      <c r="F89" s="281"/>
      <c r="G89" s="282"/>
      <c r="H89" s="249"/>
      <c r="I89" s="280" t="str">
        <f t="shared" si="20"/>
        <v/>
      </c>
      <c r="J89" s="106"/>
      <c r="K89" s="106"/>
    </row>
    <row r="90" spans="1:11" ht="14.25" customHeight="1" thickBot="1">
      <c r="A90" s="245">
        <v>2</v>
      </c>
      <c r="B90" s="257">
        <f t="shared" si="23"/>
        <v>10</v>
      </c>
      <c r="C90" s="258" t="s">
        <v>20</v>
      </c>
      <c r="D90" s="259">
        <f t="shared" si="19"/>
        <v>42069</v>
      </c>
      <c r="E90" s="279" t="s">
        <v>83</v>
      </c>
      <c r="F90" s="281"/>
      <c r="G90" s="282"/>
      <c r="H90" s="249"/>
      <c r="I90" s="280" t="str">
        <f t="shared" si="20"/>
        <v/>
      </c>
      <c r="J90" s="108"/>
      <c r="K90" s="108"/>
    </row>
    <row r="91" spans="1:11" ht="14.25" customHeight="1">
      <c r="A91" s="245">
        <v>2</v>
      </c>
      <c r="B91" s="257">
        <f t="shared" si="23"/>
        <v>11</v>
      </c>
      <c r="C91" s="258" t="s">
        <v>21</v>
      </c>
      <c r="D91" s="259">
        <f t="shared" si="19"/>
        <v>42076</v>
      </c>
      <c r="E91" s="279" t="s">
        <v>83</v>
      </c>
      <c r="F91" s="281"/>
      <c r="G91" s="282"/>
      <c r="H91" s="249"/>
      <c r="I91" s="280" t="str">
        <f t="shared" si="20"/>
        <v/>
      </c>
      <c r="J91" s="32" t="str">
        <f t="shared" ref="J91:J96" si="26">IF(OR(LEFT($O91,3)="sta",LEFT($S91,3)="sta",LEFT($W91,3)="sta",LEFT($AA91,3)="sta",LEFT($AE91,3)="sta",LEFT($AI91,3)="sta",LEFT($AM91,3)="sta",LEFT($AQ91,3)="sta"),"oui","")</f>
        <v/>
      </c>
      <c r="K91" s="72" t="str">
        <f t="shared" ref="K91:K96" si="27">IF(OR(LEFT($O91,3)="Lib",LEFT($S91,3)="Lib",LEFT($W91,3)="Lib",LEFT($AA91,3)="Lib",LEFT($AE91,3)="Lib",LEFT($AI91,3)="Lib",LEFT($AM91,3)="Lib",LEFT($AQ91,3)="Lib"),"oui","")</f>
        <v/>
      </c>
    </row>
    <row r="92" spans="1:11" ht="14.25" customHeight="1">
      <c r="A92" s="245">
        <v>2</v>
      </c>
      <c r="B92" s="257">
        <f t="shared" si="23"/>
        <v>12</v>
      </c>
      <c r="C92" s="258" t="s">
        <v>20</v>
      </c>
      <c r="D92" s="259">
        <f t="shared" si="19"/>
        <v>42083</v>
      </c>
      <c r="E92" s="279" t="s">
        <v>83</v>
      </c>
      <c r="F92" s="281"/>
      <c r="G92" s="282"/>
      <c r="H92" s="249"/>
      <c r="I92" s="280" t="str">
        <f t="shared" si="20"/>
        <v/>
      </c>
      <c r="J92" s="41" t="str">
        <f t="shared" si="26"/>
        <v/>
      </c>
      <c r="K92" s="73" t="str">
        <f t="shared" si="27"/>
        <v/>
      </c>
    </row>
    <row r="93" spans="1:11" ht="14.25" customHeight="1">
      <c r="A93" s="245">
        <v>2</v>
      </c>
      <c r="B93" s="257">
        <f t="shared" si="23"/>
        <v>13</v>
      </c>
      <c r="C93" s="258" t="s">
        <v>21</v>
      </c>
      <c r="D93" s="259">
        <f t="shared" si="19"/>
        <v>42090</v>
      </c>
      <c r="E93" s="279" t="s">
        <v>83</v>
      </c>
      <c r="F93" s="281"/>
      <c r="G93" s="282"/>
      <c r="H93" s="249"/>
      <c r="I93" s="280" t="str">
        <f t="shared" si="20"/>
        <v/>
      </c>
      <c r="J93" s="41" t="str">
        <f t="shared" si="26"/>
        <v/>
      </c>
      <c r="K93" s="73" t="str">
        <f t="shared" si="27"/>
        <v/>
      </c>
    </row>
    <row r="94" spans="1:11" ht="14.25" customHeight="1">
      <c r="A94" s="245">
        <v>2</v>
      </c>
      <c r="B94" s="257">
        <f t="shared" si="23"/>
        <v>14</v>
      </c>
      <c r="C94" s="258" t="s">
        <v>20</v>
      </c>
      <c r="D94" s="259">
        <f t="shared" si="19"/>
        <v>42097</v>
      </c>
      <c r="E94" s="279" t="s">
        <v>83</v>
      </c>
      <c r="F94" s="281"/>
      <c r="G94" s="282"/>
      <c r="H94" s="249"/>
      <c r="I94" s="280" t="str">
        <f t="shared" si="20"/>
        <v/>
      </c>
      <c r="J94" s="41" t="str">
        <f t="shared" si="26"/>
        <v/>
      </c>
      <c r="K94" s="73" t="str">
        <f t="shared" si="27"/>
        <v/>
      </c>
    </row>
    <row r="95" spans="1:11" ht="14.25" customHeight="1">
      <c r="A95" s="245">
        <v>2</v>
      </c>
      <c r="B95" s="257">
        <f t="shared" si="23"/>
        <v>15</v>
      </c>
      <c r="C95" s="258" t="s">
        <v>21</v>
      </c>
      <c r="D95" s="259">
        <f t="shared" si="19"/>
        <v>42104</v>
      </c>
      <c r="E95" s="279" t="s">
        <v>83</v>
      </c>
      <c r="F95" s="281"/>
      <c r="G95" s="282"/>
      <c r="H95" s="249"/>
      <c r="I95" s="280" t="str">
        <f t="shared" si="20"/>
        <v/>
      </c>
      <c r="J95" s="41" t="str">
        <f t="shared" si="26"/>
        <v/>
      </c>
      <c r="K95" s="73" t="str">
        <f t="shared" si="27"/>
        <v/>
      </c>
    </row>
    <row r="96" spans="1:11" ht="14.25" customHeight="1" thickBot="1">
      <c r="A96" s="245">
        <v>2</v>
      </c>
      <c r="B96" s="257">
        <f t="shared" si="23"/>
        <v>16</v>
      </c>
      <c r="C96" s="258" t="s">
        <v>20</v>
      </c>
      <c r="D96" s="259">
        <f t="shared" si="19"/>
        <v>42111</v>
      </c>
      <c r="E96" s="279" t="s">
        <v>83</v>
      </c>
      <c r="F96" s="281"/>
      <c r="G96" s="282"/>
      <c r="H96" s="249"/>
      <c r="I96" s="280" t="str">
        <f t="shared" si="20"/>
        <v/>
      </c>
      <c r="J96" s="41" t="str">
        <f t="shared" si="26"/>
        <v/>
      </c>
      <c r="K96" s="73" t="str">
        <f t="shared" si="27"/>
        <v/>
      </c>
    </row>
    <row r="97" spans="1:11" ht="14.25" customHeight="1">
      <c r="A97" s="245">
        <v>2</v>
      </c>
      <c r="B97" s="257">
        <f t="shared" si="23"/>
        <v>17</v>
      </c>
      <c r="C97" s="258" t="s">
        <v>21</v>
      </c>
      <c r="D97" s="259">
        <f t="shared" si="19"/>
        <v>42118</v>
      </c>
      <c r="E97" s="279" t="s">
        <v>83</v>
      </c>
      <c r="F97" s="281"/>
      <c r="G97" s="282"/>
      <c r="H97" s="249"/>
      <c r="I97" s="280" t="str">
        <f t="shared" si="20"/>
        <v/>
      </c>
      <c r="J97" s="106"/>
      <c r="K97" s="106"/>
    </row>
    <row r="98" spans="1:11" ht="14.25" customHeight="1" thickBot="1">
      <c r="A98" s="245">
        <v>2</v>
      </c>
      <c r="B98" s="257">
        <f t="shared" si="23"/>
        <v>18</v>
      </c>
      <c r="C98" s="258" t="s">
        <v>20</v>
      </c>
      <c r="D98" s="259">
        <f t="shared" si="19"/>
        <v>42125</v>
      </c>
      <c r="E98" s="279" t="s">
        <v>83</v>
      </c>
      <c r="F98" s="281"/>
      <c r="G98" s="282"/>
      <c r="H98" s="249"/>
      <c r="I98" s="280" t="str">
        <f t="shared" si="20"/>
        <v/>
      </c>
      <c r="J98" s="108"/>
      <c r="K98" s="108"/>
    </row>
    <row r="99" spans="1:11" ht="14.25" customHeight="1">
      <c r="A99" s="245">
        <v>2</v>
      </c>
      <c r="B99" s="257">
        <f t="shared" si="23"/>
        <v>19</v>
      </c>
      <c r="C99" s="258" t="s">
        <v>21</v>
      </c>
      <c r="D99" s="259">
        <f t="shared" si="19"/>
        <v>42132</v>
      </c>
      <c r="E99" s="279" t="s">
        <v>83</v>
      </c>
      <c r="F99" s="281"/>
      <c r="G99" s="282"/>
      <c r="H99" s="249"/>
      <c r="I99" s="280" t="str">
        <f t="shared" si="20"/>
        <v/>
      </c>
      <c r="J99" s="32" t="str">
        <f t="shared" ref="J99:J107" si="28">IF(OR(LEFT($O99,3)="sta",LEFT($S99,3)="sta",LEFT($W99,3)="sta",LEFT($AA99,3)="sta",LEFT($AE99,3)="sta",LEFT($AI99,3)="sta",LEFT($AM99,3)="sta",LEFT($AQ99,3)="sta"),"oui","")</f>
        <v/>
      </c>
      <c r="K99" s="72" t="str">
        <f t="shared" ref="K99:K107" si="29">IF(OR(LEFT($O99,3)="Lib",LEFT($S99,3)="Lib",LEFT($W99,3)="Lib",LEFT($AA99,3)="Lib",LEFT($AE99,3)="Lib",LEFT($AI99,3)="Lib",LEFT($AM99,3)="Lib",LEFT($AQ99,3)="Lib"),"oui","")</f>
        <v/>
      </c>
    </row>
    <row r="100" spans="1:11" ht="14.25" customHeight="1">
      <c r="A100" s="245">
        <v>2</v>
      </c>
      <c r="B100" s="257">
        <f t="shared" si="23"/>
        <v>20</v>
      </c>
      <c r="C100" s="258" t="s">
        <v>20</v>
      </c>
      <c r="D100" s="259">
        <f t="shared" si="19"/>
        <v>42139</v>
      </c>
      <c r="E100" s="279" t="s">
        <v>83</v>
      </c>
      <c r="F100" s="281"/>
      <c r="G100" s="282"/>
      <c r="H100" s="249"/>
      <c r="I100" s="280" t="str">
        <f t="shared" si="20"/>
        <v/>
      </c>
      <c r="J100" s="41" t="str">
        <f t="shared" si="28"/>
        <v/>
      </c>
      <c r="K100" s="73" t="str">
        <f t="shared" si="29"/>
        <v/>
      </c>
    </row>
    <row r="101" spans="1:11" ht="14.25" customHeight="1">
      <c r="A101" s="245">
        <v>2</v>
      </c>
      <c r="B101" s="257">
        <f t="shared" si="23"/>
        <v>21</v>
      </c>
      <c r="C101" s="258" t="s">
        <v>21</v>
      </c>
      <c r="D101" s="259">
        <f t="shared" si="19"/>
        <v>42146</v>
      </c>
      <c r="E101" s="279" t="s">
        <v>83</v>
      </c>
      <c r="F101" s="281"/>
      <c r="G101" s="282"/>
      <c r="H101" s="249"/>
      <c r="I101" s="280" t="str">
        <f t="shared" si="20"/>
        <v/>
      </c>
      <c r="J101" s="41" t="str">
        <f t="shared" si="28"/>
        <v/>
      </c>
      <c r="K101" s="73" t="str">
        <f t="shared" si="29"/>
        <v/>
      </c>
    </row>
    <row r="102" spans="1:11" ht="14.25" customHeight="1">
      <c r="A102" s="245">
        <v>2</v>
      </c>
      <c r="B102" s="257">
        <f t="shared" si="23"/>
        <v>22</v>
      </c>
      <c r="C102" s="258" t="s">
        <v>20</v>
      </c>
      <c r="D102" s="259">
        <f t="shared" si="19"/>
        <v>42153</v>
      </c>
      <c r="E102" s="279" t="s">
        <v>83</v>
      </c>
      <c r="F102" s="281"/>
      <c r="G102" s="282"/>
      <c r="H102" s="249"/>
      <c r="I102" s="280" t="str">
        <f t="shared" si="20"/>
        <v/>
      </c>
      <c r="J102" s="41" t="str">
        <f t="shared" si="28"/>
        <v/>
      </c>
      <c r="K102" s="73" t="str">
        <f t="shared" si="29"/>
        <v/>
      </c>
    </row>
    <row r="103" spans="1:11" ht="14.25" customHeight="1">
      <c r="A103" s="245">
        <v>2</v>
      </c>
      <c r="B103" s="257">
        <f t="shared" si="23"/>
        <v>23</v>
      </c>
      <c r="C103" s="258" t="s">
        <v>21</v>
      </c>
      <c r="D103" s="259">
        <f t="shared" si="19"/>
        <v>42160</v>
      </c>
      <c r="E103" s="279" t="s">
        <v>83</v>
      </c>
      <c r="F103" s="281"/>
      <c r="G103" s="282"/>
      <c r="H103" s="249"/>
      <c r="I103" s="280" t="str">
        <f t="shared" si="20"/>
        <v/>
      </c>
      <c r="J103" s="41" t="str">
        <f t="shared" si="28"/>
        <v/>
      </c>
      <c r="K103" s="73" t="str">
        <f t="shared" si="29"/>
        <v/>
      </c>
    </row>
    <row r="104" spans="1:11" ht="14.25" customHeight="1">
      <c r="A104" s="245">
        <v>2</v>
      </c>
      <c r="B104" s="257">
        <f t="shared" si="23"/>
        <v>24</v>
      </c>
      <c r="C104" s="258" t="s">
        <v>20</v>
      </c>
      <c r="D104" s="259">
        <f t="shared" si="19"/>
        <v>42167</v>
      </c>
      <c r="E104" s="279" t="s">
        <v>83</v>
      </c>
      <c r="F104" s="281"/>
      <c r="G104" s="282"/>
      <c r="H104" s="249"/>
      <c r="I104" s="280" t="str">
        <f t="shared" si="20"/>
        <v/>
      </c>
      <c r="J104" s="41" t="str">
        <f t="shared" si="28"/>
        <v/>
      </c>
      <c r="K104" s="73" t="str">
        <f t="shared" si="29"/>
        <v/>
      </c>
    </row>
    <row r="105" spans="1:11" ht="14.25" customHeight="1">
      <c r="A105" s="245">
        <v>2</v>
      </c>
      <c r="B105" s="257">
        <f t="shared" si="23"/>
        <v>25</v>
      </c>
      <c r="C105" s="258" t="s">
        <v>21</v>
      </c>
      <c r="D105" s="259">
        <f t="shared" si="19"/>
        <v>42174</v>
      </c>
      <c r="E105" s="279" t="s">
        <v>83</v>
      </c>
      <c r="F105" s="281"/>
      <c r="G105" s="282"/>
      <c r="H105" s="249"/>
      <c r="I105" s="280" t="str">
        <f t="shared" si="20"/>
        <v/>
      </c>
      <c r="J105" s="41" t="str">
        <f t="shared" si="28"/>
        <v/>
      </c>
      <c r="K105" s="73" t="str">
        <f t="shared" si="29"/>
        <v/>
      </c>
    </row>
    <row r="106" spans="1:11" ht="14.25" customHeight="1">
      <c r="A106" s="245">
        <v>2</v>
      </c>
      <c r="B106" s="257">
        <f t="shared" si="23"/>
        <v>26</v>
      </c>
      <c r="C106" s="258" t="s">
        <v>20</v>
      </c>
      <c r="D106" s="259">
        <f t="shared" si="19"/>
        <v>42181</v>
      </c>
      <c r="E106" s="279" t="s">
        <v>83</v>
      </c>
      <c r="F106" s="281"/>
      <c r="G106" s="282"/>
      <c r="H106" s="249"/>
      <c r="I106" s="280" t="str">
        <f t="shared" si="20"/>
        <v/>
      </c>
      <c r="J106" s="41" t="str">
        <f t="shared" si="28"/>
        <v/>
      </c>
      <c r="K106" s="73" t="str">
        <f t="shared" si="29"/>
        <v/>
      </c>
    </row>
    <row r="107" spans="1:11" ht="14.25" customHeight="1" thickBot="1">
      <c r="A107" s="269">
        <f t="shared" ref="A107" si="30">1+A106</f>
        <v>3</v>
      </c>
      <c r="B107" s="270">
        <f t="shared" si="23"/>
        <v>27</v>
      </c>
      <c r="C107" s="271" t="s">
        <v>21</v>
      </c>
      <c r="D107" s="272">
        <f t="shared" si="19"/>
        <v>42188</v>
      </c>
      <c r="E107" s="284" t="s">
        <v>83</v>
      </c>
      <c r="F107" s="274"/>
      <c r="G107" s="275"/>
      <c r="H107" s="272"/>
      <c r="I107" s="285" t="str">
        <f t="shared" si="20"/>
        <v/>
      </c>
      <c r="J107" s="42" t="str">
        <f t="shared" si="28"/>
        <v/>
      </c>
      <c r="K107" s="74" t="str">
        <f t="shared" si="29"/>
        <v/>
      </c>
    </row>
  </sheetData>
  <mergeCells count="18">
    <mergeCell ref="F56:H56"/>
    <mergeCell ref="D57:D63"/>
    <mergeCell ref="F57:F63"/>
    <mergeCell ref="G57:G63"/>
    <mergeCell ref="H57:H63"/>
    <mergeCell ref="E57:E63"/>
    <mergeCell ref="F2:H2"/>
    <mergeCell ref="D3:D9"/>
    <mergeCell ref="F3:F9"/>
    <mergeCell ref="G3:G9"/>
    <mergeCell ref="H3:H9"/>
    <mergeCell ref="E3:E9"/>
    <mergeCell ref="B1:E1"/>
    <mergeCell ref="B55:E55"/>
    <mergeCell ref="B57:B63"/>
    <mergeCell ref="C57:C63"/>
    <mergeCell ref="B3:B9"/>
    <mergeCell ref="C3:C9"/>
  </mergeCells>
  <pageMargins left="0.19685039370078741" right="0.19685039370078741" top="0.35433070866141736" bottom="0.39370078740157483" header="0.15748031496062992" footer="0.19685039370078741"/>
  <pageSetup paperSize="9" scale="59" fitToHeight="0" orientation="portrait" r:id="rId1"/>
  <headerFooter>
    <oddHeader>&amp;L&amp;"Arial,Gras"&amp;14 2013-2014&amp;C&amp;"Arial,Gras"&amp;14LP CURIE OIGNIES -PROGRAMMATION EPS&amp;R&amp;"Arial,Gras"--&amp;A</oddHeader>
    <oddFooter>&amp;LEdition Dk-&amp;D-&amp;T&amp;R&amp;F------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  <pageSetUpPr fitToPage="1"/>
  </sheetPr>
  <dimension ref="A1:AE114"/>
  <sheetViews>
    <sheetView zoomScale="85" zoomScaleNormal="85" workbookViewId="0">
      <selection activeCell="P71" sqref="P71"/>
    </sheetView>
  </sheetViews>
  <sheetFormatPr baseColWidth="10" defaultColWidth="5.140625" defaultRowHeight="12.75"/>
  <cols>
    <col min="1" max="1" width="3.140625" style="3" bestFit="1" customWidth="1"/>
    <col min="2" max="2" width="5.28515625" customWidth="1"/>
    <col min="3" max="3" width="8.28515625" bestFit="1" customWidth="1"/>
    <col min="4" max="4" width="11.5703125" style="27" bestFit="1" customWidth="1"/>
    <col min="5" max="5" width="4.5703125" style="27" customWidth="1"/>
    <col min="6" max="6" width="5.28515625" style="27" customWidth="1"/>
    <col min="7" max="7" width="3.7109375" style="27" customWidth="1"/>
    <col min="8" max="8" width="3.5703125" style="27" customWidth="1"/>
    <col min="9" max="9" width="10.28515625" style="29" bestFit="1" customWidth="1"/>
    <col min="10" max="10" width="6.42578125" style="29" hidden="1" customWidth="1"/>
    <col min="11" max="11" width="4" style="29" hidden="1" customWidth="1"/>
    <col min="12" max="12" width="3" style="35" bestFit="1" customWidth="1"/>
    <col min="13" max="13" width="3.85546875" style="35" bestFit="1" customWidth="1"/>
    <col min="14" max="14" width="9.7109375" style="35" customWidth="1"/>
    <col min="15" max="15" width="12.140625" style="35" bestFit="1" customWidth="1"/>
    <col min="16" max="16" width="12.42578125" style="2" bestFit="1" customWidth="1"/>
    <col min="17" max="23" width="5.140625" style="3"/>
    <col min="25" max="27" width="8" style="3"/>
    <col min="28" max="31" width="5.140625" style="3"/>
  </cols>
  <sheetData>
    <row r="1" spans="1:16" ht="13.5" thickBot="1">
      <c r="B1" s="409" t="s">
        <v>227</v>
      </c>
      <c r="C1" s="410"/>
      <c r="D1" s="410"/>
      <c r="E1" s="411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13.5" customHeight="1" thickBot="1">
      <c r="B2" s="3"/>
      <c r="C2" s="3"/>
      <c r="D2" s="3"/>
      <c r="E2" s="3"/>
      <c r="F2" s="440" t="s">
        <v>81</v>
      </c>
      <c r="G2" s="441"/>
      <c r="H2" s="442"/>
      <c r="I2" s="131" t="s">
        <v>132</v>
      </c>
      <c r="J2" s="3"/>
      <c r="K2" s="3"/>
      <c r="L2" s="3"/>
      <c r="M2" s="3"/>
      <c r="N2" s="3"/>
      <c r="O2" s="3"/>
      <c r="P2" s="3"/>
    </row>
    <row r="3" spans="1:16" ht="12.75" customHeight="1">
      <c r="B3" s="345" t="s">
        <v>34</v>
      </c>
      <c r="C3" s="348" t="s">
        <v>19</v>
      </c>
      <c r="D3" s="345" t="s">
        <v>35</v>
      </c>
      <c r="E3" s="452" t="s">
        <v>84</v>
      </c>
      <c r="F3" s="443" t="s">
        <v>48</v>
      </c>
      <c r="G3" s="446" t="s">
        <v>80</v>
      </c>
      <c r="H3" s="449" t="s">
        <v>54</v>
      </c>
      <c r="I3" s="131" t="s">
        <v>133</v>
      </c>
      <c r="J3" s="3"/>
      <c r="K3" s="3"/>
      <c r="L3" s="3"/>
      <c r="M3" s="3"/>
      <c r="N3" s="3"/>
      <c r="O3" s="3"/>
      <c r="P3" s="3"/>
    </row>
    <row r="4" spans="1:16" ht="12.75" customHeight="1">
      <c r="B4" s="346"/>
      <c r="C4" s="349"/>
      <c r="D4" s="346"/>
      <c r="E4" s="453"/>
      <c r="F4" s="444"/>
      <c r="G4" s="447"/>
      <c r="H4" s="450"/>
      <c r="I4" s="132" t="s">
        <v>134</v>
      </c>
      <c r="J4" s="3"/>
      <c r="K4" s="3"/>
      <c r="L4" s="3"/>
      <c r="M4" s="3"/>
      <c r="N4" s="3"/>
      <c r="O4" s="3"/>
      <c r="P4" s="3"/>
    </row>
    <row r="5" spans="1:16" ht="13.5" customHeight="1">
      <c r="B5" s="346"/>
      <c r="C5" s="349"/>
      <c r="D5" s="346"/>
      <c r="E5" s="453"/>
      <c r="F5" s="444"/>
      <c r="G5" s="447"/>
      <c r="H5" s="450"/>
      <c r="I5" s="132" t="s">
        <v>42</v>
      </c>
      <c r="J5" s="3"/>
      <c r="K5" s="3"/>
      <c r="L5" s="3"/>
      <c r="M5" s="3"/>
      <c r="N5" s="3"/>
      <c r="O5" s="3"/>
      <c r="P5" s="3"/>
    </row>
    <row r="6" spans="1:16">
      <c r="B6" s="346"/>
      <c r="C6" s="349"/>
      <c r="D6" s="346"/>
      <c r="E6" s="453"/>
      <c r="F6" s="444"/>
      <c r="G6" s="447"/>
      <c r="H6" s="450"/>
      <c r="I6" s="54" t="s">
        <v>111</v>
      </c>
      <c r="J6" s="3"/>
      <c r="K6" s="3"/>
      <c r="L6" s="3"/>
      <c r="M6" s="3"/>
      <c r="N6" s="3"/>
      <c r="O6" s="3"/>
      <c r="P6" s="3"/>
    </row>
    <row r="7" spans="1:16">
      <c r="B7" s="346"/>
      <c r="C7" s="349"/>
      <c r="D7" s="346"/>
      <c r="E7" s="453"/>
      <c r="F7" s="444"/>
      <c r="G7" s="447"/>
      <c r="H7" s="450"/>
      <c r="I7" s="54" t="s">
        <v>118</v>
      </c>
      <c r="J7" s="3"/>
      <c r="K7" s="3"/>
      <c r="L7" s="3"/>
      <c r="M7" s="3"/>
      <c r="N7" s="3"/>
      <c r="O7" s="3"/>
      <c r="P7" s="3"/>
    </row>
    <row r="8" spans="1:16" ht="13.5" thickBot="1">
      <c r="B8" s="346"/>
      <c r="C8" s="349"/>
      <c r="D8" s="346"/>
      <c r="E8" s="453"/>
      <c r="F8" s="444"/>
      <c r="G8" s="447"/>
      <c r="H8" s="450"/>
      <c r="I8" s="78" t="s">
        <v>31</v>
      </c>
      <c r="J8" s="3"/>
      <c r="K8" s="3"/>
      <c r="L8" s="3"/>
      <c r="M8" s="3"/>
      <c r="N8" s="3"/>
      <c r="O8" s="3"/>
      <c r="P8" s="3"/>
    </row>
    <row r="9" spans="1:16" ht="13.5" thickBot="1">
      <c r="B9" s="347"/>
      <c r="C9" s="350"/>
      <c r="D9" s="347"/>
      <c r="E9" s="454"/>
      <c r="F9" s="445"/>
      <c r="G9" s="448"/>
      <c r="H9" s="451"/>
      <c r="I9" s="115" t="s">
        <v>44</v>
      </c>
      <c r="J9" s="129" t="s">
        <v>55</v>
      </c>
      <c r="K9" s="130" t="s">
        <v>78</v>
      </c>
      <c r="L9" s="3"/>
      <c r="M9" s="3"/>
      <c r="N9" s="3"/>
      <c r="O9" s="3"/>
      <c r="P9" s="3"/>
    </row>
    <row r="10" spans="1:16">
      <c r="A10" s="246">
        <v>1</v>
      </c>
      <c r="B10" s="247">
        <v>36</v>
      </c>
      <c r="C10" s="248" t="s">
        <v>20</v>
      </c>
      <c r="D10" s="249">
        <f>4+'LUNDI-AM'!D10</f>
        <v>41887</v>
      </c>
      <c r="E10" s="278" t="s">
        <v>86</v>
      </c>
      <c r="F10" s="281"/>
      <c r="G10" s="282"/>
      <c r="H10" s="283"/>
      <c r="I10" s="255" t="str">
        <f>IF(AND(J10="oui",K10="oui"),"Sta+Lib",IF(J10="oui","Stade",IF(K10="oui","Lib","")))</f>
        <v/>
      </c>
      <c r="J10" s="72" t="str">
        <f t="shared" ref="J10:J16" si="0">IF(OR(LEFT($O10,3)="sta",LEFT($S10,3)="sta",LEFT($W10,3)="sta",LEFT($AA10,3)="sta",LEFT($AE10,3)="sta",LEFT($AI10,3)="sta",LEFT($AM10,3)="sta",LEFT($AQ10,3)="sta"),"oui","")</f>
        <v/>
      </c>
      <c r="K10" s="72" t="str">
        <f t="shared" ref="K10:K16" si="1">IF(OR(LEFT($O10,3)="Lib",LEFT($S10,3)="Lib",LEFT($W10,3)="Lib",LEFT($AA10,3)="Lib",LEFT($AE10,3)="Lib",LEFT($AI10,3)="Lib",LEFT($AM10,3)="Lib",LEFT($AQ10,3)="Lib"),"oui","")</f>
        <v/>
      </c>
      <c r="L10" s="5"/>
      <c r="M10" s="3"/>
      <c r="N10" s="3"/>
      <c r="O10" s="3"/>
      <c r="P10" s="5"/>
    </row>
    <row r="11" spans="1:16">
      <c r="A11" s="245">
        <v>2</v>
      </c>
      <c r="B11" s="257">
        <f t="shared" ref="B11:B26" si="2">1+B10</f>
        <v>37</v>
      </c>
      <c r="C11" s="258" t="s">
        <v>21</v>
      </c>
      <c r="D11" s="259">
        <f t="shared" ref="D11:D53" si="3">7+D10</f>
        <v>41894</v>
      </c>
      <c r="E11" s="279" t="s">
        <v>86</v>
      </c>
      <c r="F11" s="261"/>
      <c r="G11" s="262"/>
      <c r="H11" s="263"/>
      <c r="I11" s="280" t="str">
        <f t="shared" ref="I11:I53" si="4">IF(AND(J11="oui",K11="oui"),"Sta+Lib",IF(J11="oui","Stade",IF(K11="oui","Lib","")))</f>
        <v/>
      </c>
      <c r="J11" s="73" t="str">
        <f t="shared" si="0"/>
        <v/>
      </c>
      <c r="K11" s="73" t="str">
        <f t="shared" si="1"/>
        <v/>
      </c>
      <c r="L11" s="5"/>
      <c r="M11" s="3"/>
      <c r="N11" s="3"/>
      <c r="O11" s="3"/>
      <c r="P11" s="5"/>
    </row>
    <row r="12" spans="1:16">
      <c r="A12" s="245">
        <f>1+A11</f>
        <v>3</v>
      </c>
      <c r="B12" s="257">
        <f t="shared" si="2"/>
        <v>38</v>
      </c>
      <c r="C12" s="258" t="s">
        <v>20</v>
      </c>
      <c r="D12" s="259">
        <f t="shared" si="3"/>
        <v>41901</v>
      </c>
      <c r="E12" s="279" t="s">
        <v>86</v>
      </c>
      <c r="F12" s="261"/>
      <c r="G12" s="262"/>
      <c r="H12" s="263"/>
      <c r="I12" s="280" t="str">
        <f t="shared" ref="I12:I52" si="5">IF(AND(J12="oui",K12="oui"),"Sta+Lib",IF(J12="oui","Stade",IF(K12="oui","Lib","")))</f>
        <v/>
      </c>
      <c r="J12" s="73" t="str">
        <f t="shared" si="0"/>
        <v/>
      </c>
      <c r="K12" s="73" t="str">
        <f t="shared" si="1"/>
        <v/>
      </c>
      <c r="L12" s="5"/>
      <c r="M12" s="3"/>
      <c r="N12" s="3"/>
      <c r="O12" s="3"/>
      <c r="P12" s="5"/>
    </row>
    <row r="13" spans="1:16">
      <c r="A13" s="245">
        <f t="shared" ref="A13:A53" si="6">1+A12</f>
        <v>4</v>
      </c>
      <c r="B13" s="257">
        <f t="shared" si="2"/>
        <v>39</v>
      </c>
      <c r="C13" s="258" t="s">
        <v>21</v>
      </c>
      <c r="D13" s="259">
        <f t="shared" si="3"/>
        <v>41908</v>
      </c>
      <c r="E13" s="279" t="s">
        <v>86</v>
      </c>
      <c r="F13" s="261"/>
      <c r="G13" s="262"/>
      <c r="H13" s="263"/>
      <c r="I13" s="280" t="str">
        <f t="shared" si="5"/>
        <v/>
      </c>
      <c r="J13" s="73" t="str">
        <f t="shared" si="0"/>
        <v/>
      </c>
      <c r="K13" s="73" t="str">
        <f t="shared" si="1"/>
        <v/>
      </c>
      <c r="L13" s="5"/>
      <c r="M13" s="3"/>
      <c r="N13" s="3"/>
      <c r="O13" s="3"/>
      <c r="P13" s="5"/>
    </row>
    <row r="14" spans="1:16">
      <c r="A14" s="245">
        <f t="shared" si="6"/>
        <v>5</v>
      </c>
      <c r="B14" s="257">
        <f t="shared" si="2"/>
        <v>40</v>
      </c>
      <c r="C14" s="258" t="s">
        <v>20</v>
      </c>
      <c r="D14" s="259">
        <f t="shared" si="3"/>
        <v>41915</v>
      </c>
      <c r="E14" s="279" t="s">
        <v>86</v>
      </c>
      <c r="F14" s="261"/>
      <c r="G14" s="262"/>
      <c r="H14" s="263"/>
      <c r="I14" s="280" t="str">
        <f t="shared" si="5"/>
        <v/>
      </c>
      <c r="J14" s="73" t="str">
        <f t="shared" si="0"/>
        <v/>
      </c>
      <c r="K14" s="73" t="str">
        <f t="shared" si="1"/>
        <v/>
      </c>
      <c r="L14" s="5"/>
      <c r="M14" s="3"/>
      <c r="N14" s="3"/>
      <c r="O14" s="3"/>
      <c r="P14" s="5"/>
    </row>
    <row r="15" spans="1:16">
      <c r="A15" s="245">
        <f t="shared" si="6"/>
        <v>6</v>
      </c>
      <c r="B15" s="257">
        <f t="shared" si="2"/>
        <v>41</v>
      </c>
      <c r="C15" s="258" t="s">
        <v>21</v>
      </c>
      <c r="D15" s="259">
        <f t="shared" si="3"/>
        <v>41922</v>
      </c>
      <c r="E15" s="279" t="s">
        <v>86</v>
      </c>
      <c r="F15" s="261"/>
      <c r="G15" s="262"/>
      <c r="H15" s="263"/>
      <c r="I15" s="280" t="str">
        <f t="shared" si="5"/>
        <v/>
      </c>
      <c r="J15" s="73" t="str">
        <f t="shared" si="0"/>
        <v/>
      </c>
      <c r="K15" s="73" t="str">
        <f t="shared" si="1"/>
        <v/>
      </c>
      <c r="L15" s="5"/>
      <c r="M15" s="3"/>
      <c r="N15" s="3"/>
      <c r="O15" s="3"/>
      <c r="P15" s="5"/>
    </row>
    <row r="16" spans="1:16" ht="13.5" thickBot="1">
      <c r="A16" s="245">
        <f t="shared" si="6"/>
        <v>7</v>
      </c>
      <c r="B16" s="257">
        <f t="shared" si="2"/>
        <v>42</v>
      </c>
      <c r="C16" s="258" t="s">
        <v>20</v>
      </c>
      <c r="D16" s="259">
        <f t="shared" si="3"/>
        <v>41929</v>
      </c>
      <c r="E16" s="279" t="s">
        <v>86</v>
      </c>
      <c r="F16" s="261"/>
      <c r="G16" s="262"/>
      <c r="H16" s="263"/>
      <c r="I16" s="280" t="str">
        <f t="shared" si="5"/>
        <v/>
      </c>
      <c r="J16" s="74" t="str">
        <f t="shared" si="0"/>
        <v/>
      </c>
      <c r="K16" s="74" t="str">
        <f t="shared" si="1"/>
        <v/>
      </c>
      <c r="L16" s="5"/>
      <c r="M16" s="3"/>
      <c r="N16" s="3"/>
      <c r="O16" s="3"/>
      <c r="P16" s="5"/>
    </row>
    <row r="17" spans="1:16" ht="12.75" customHeight="1">
      <c r="A17" s="245"/>
      <c r="B17" s="257">
        <f t="shared" si="2"/>
        <v>43</v>
      </c>
      <c r="C17" s="258" t="s">
        <v>21</v>
      </c>
      <c r="D17" s="259">
        <f t="shared" si="3"/>
        <v>41936</v>
      </c>
      <c r="E17" s="279" t="s">
        <v>86</v>
      </c>
      <c r="F17" s="261"/>
      <c r="G17" s="262"/>
      <c r="H17" s="263"/>
      <c r="I17" s="280" t="str">
        <f t="shared" si="5"/>
        <v/>
      </c>
      <c r="J17" s="106"/>
      <c r="K17" s="106"/>
      <c r="L17" s="5"/>
      <c r="M17" s="3"/>
      <c r="N17" s="3"/>
      <c r="O17" s="3"/>
      <c r="P17" s="5"/>
    </row>
    <row r="18" spans="1:16" ht="13.5" thickBot="1">
      <c r="A18" s="245"/>
      <c r="B18" s="257">
        <f t="shared" si="2"/>
        <v>44</v>
      </c>
      <c r="C18" s="258" t="s">
        <v>20</v>
      </c>
      <c r="D18" s="259">
        <f t="shared" si="3"/>
        <v>41943</v>
      </c>
      <c r="E18" s="279" t="s">
        <v>86</v>
      </c>
      <c r="F18" s="261"/>
      <c r="G18" s="262"/>
      <c r="H18" s="263"/>
      <c r="I18" s="280" t="str">
        <f t="shared" si="5"/>
        <v/>
      </c>
      <c r="J18" s="108"/>
      <c r="K18" s="108"/>
      <c r="L18" s="5"/>
      <c r="M18" s="3"/>
      <c r="N18" s="3"/>
      <c r="O18" s="3"/>
      <c r="P18" s="5"/>
    </row>
    <row r="19" spans="1:16">
      <c r="A19" s="245">
        <f>1+A16</f>
        <v>8</v>
      </c>
      <c r="B19" s="257">
        <f t="shared" si="2"/>
        <v>45</v>
      </c>
      <c r="C19" s="258" t="s">
        <v>21</v>
      </c>
      <c r="D19" s="259">
        <f t="shared" si="3"/>
        <v>41950</v>
      </c>
      <c r="E19" s="279" t="s">
        <v>86</v>
      </c>
      <c r="F19" s="261"/>
      <c r="G19" s="262"/>
      <c r="H19" s="263"/>
      <c r="I19" s="280" t="str">
        <f t="shared" si="5"/>
        <v/>
      </c>
      <c r="J19" s="72" t="str">
        <f t="shared" ref="J19:J25" si="7">IF(OR(LEFT($O19,3)="sta",LEFT($S19,3)="sta",LEFT($W19,3)="sta",LEFT($AA19,3)="sta",LEFT($AE19,3)="sta",LEFT($AI19,3)="sta",LEFT($AM19,3)="sta",LEFT($AQ19,3)="sta"),"oui","")</f>
        <v/>
      </c>
      <c r="K19" s="72" t="str">
        <f t="shared" ref="K19:K25" si="8">IF(OR(LEFT($O19,3)="Lib",LEFT($S19,3)="Lib",LEFT($W19,3)="Lib",LEFT($AA19,3)="Lib",LEFT($AE19,3)="Lib",LEFT($AI19,3)="Lib",LEFT($AM19,3)="Lib",LEFT($AQ19,3)="Lib"),"oui","")</f>
        <v/>
      </c>
      <c r="L19" s="5"/>
      <c r="M19" s="3"/>
      <c r="N19" s="3"/>
      <c r="O19" s="3"/>
      <c r="P19" s="5"/>
    </row>
    <row r="20" spans="1:16">
      <c r="A20" s="245">
        <f t="shared" si="6"/>
        <v>9</v>
      </c>
      <c r="B20" s="257">
        <f t="shared" si="2"/>
        <v>46</v>
      </c>
      <c r="C20" s="258" t="s">
        <v>20</v>
      </c>
      <c r="D20" s="259">
        <f t="shared" si="3"/>
        <v>41957</v>
      </c>
      <c r="E20" s="279" t="s">
        <v>86</v>
      </c>
      <c r="F20" s="261"/>
      <c r="G20" s="262"/>
      <c r="H20" s="263"/>
      <c r="I20" s="280" t="str">
        <f t="shared" si="5"/>
        <v/>
      </c>
      <c r="J20" s="73" t="str">
        <f t="shared" si="7"/>
        <v/>
      </c>
      <c r="K20" s="73" t="str">
        <f t="shared" si="8"/>
        <v/>
      </c>
      <c r="L20" s="5"/>
      <c r="M20" s="3"/>
      <c r="N20" s="3"/>
      <c r="O20" s="3"/>
      <c r="P20" s="5"/>
    </row>
    <row r="21" spans="1:16">
      <c r="A21" s="245">
        <f t="shared" si="6"/>
        <v>10</v>
      </c>
      <c r="B21" s="257">
        <f t="shared" si="2"/>
        <v>47</v>
      </c>
      <c r="C21" s="258" t="s">
        <v>21</v>
      </c>
      <c r="D21" s="259">
        <f t="shared" si="3"/>
        <v>41964</v>
      </c>
      <c r="E21" s="279" t="s">
        <v>86</v>
      </c>
      <c r="F21" s="261"/>
      <c r="G21" s="262"/>
      <c r="H21" s="263"/>
      <c r="I21" s="280" t="str">
        <f t="shared" si="5"/>
        <v/>
      </c>
      <c r="J21" s="73" t="str">
        <f t="shared" si="7"/>
        <v/>
      </c>
      <c r="K21" s="73" t="str">
        <f t="shared" si="8"/>
        <v/>
      </c>
      <c r="L21" s="5"/>
      <c r="M21" s="3"/>
      <c r="N21" s="3"/>
      <c r="O21" s="3"/>
      <c r="P21" s="5"/>
    </row>
    <row r="22" spans="1:16">
      <c r="A22" s="245">
        <f t="shared" si="6"/>
        <v>11</v>
      </c>
      <c r="B22" s="257">
        <f t="shared" si="2"/>
        <v>48</v>
      </c>
      <c r="C22" s="258" t="s">
        <v>20</v>
      </c>
      <c r="D22" s="259">
        <f t="shared" si="3"/>
        <v>41971</v>
      </c>
      <c r="E22" s="279" t="s">
        <v>86</v>
      </c>
      <c r="F22" s="261"/>
      <c r="G22" s="262"/>
      <c r="H22" s="263"/>
      <c r="I22" s="280" t="str">
        <f t="shared" si="5"/>
        <v/>
      </c>
      <c r="J22" s="73" t="str">
        <f t="shared" si="7"/>
        <v/>
      </c>
      <c r="K22" s="73" t="str">
        <f t="shared" si="8"/>
        <v/>
      </c>
      <c r="L22" s="5"/>
      <c r="M22" s="3"/>
      <c r="N22" s="3"/>
      <c r="O22" s="3"/>
      <c r="P22" s="5"/>
    </row>
    <row r="23" spans="1:16">
      <c r="A23" s="245">
        <f t="shared" si="6"/>
        <v>12</v>
      </c>
      <c r="B23" s="257">
        <f t="shared" si="2"/>
        <v>49</v>
      </c>
      <c r="C23" s="258" t="s">
        <v>21</v>
      </c>
      <c r="D23" s="259">
        <f t="shared" si="3"/>
        <v>41978</v>
      </c>
      <c r="E23" s="279" t="s">
        <v>86</v>
      </c>
      <c r="F23" s="261"/>
      <c r="G23" s="262"/>
      <c r="H23" s="263"/>
      <c r="I23" s="280" t="str">
        <f t="shared" si="5"/>
        <v/>
      </c>
      <c r="J23" s="73" t="str">
        <f t="shared" si="7"/>
        <v/>
      </c>
      <c r="K23" s="73" t="str">
        <f t="shared" si="8"/>
        <v/>
      </c>
      <c r="L23" s="5"/>
      <c r="M23" s="3"/>
      <c r="N23" s="3"/>
      <c r="O23" s="3"/>
      <c r="P23" s="5"/>
    </row>
    <row r="24" spans="1:16">
      <c r="A24" s="245">
        <f t="shared" si="6"/>
        <v>13</v>
      </c>
      <c r="B24" s="257">
        <f t="shared" si="2"/>
        <v>50</v>
      </c>
      <c r="C24" s="258" t="s">
        <v>20</v>
      </c>
      <c r="D24" s="259">
        <f t="shared" si="3"/>
        <v>41985</v>
      </c>
      <c r="E24" s="279" t="s">
        <v>86</v>
      </c>
      <c r="F24" s="261"/>
      <c r="G24" s="262"/>
      <c r="H24" s="263"/>
      <c r="I24" s="280" t="str">
        <f t="shared" si="5"/>
        <v/>
      </c>
      <c r="J24" s="73" t="str">
        <f t="shared" si="7"/>
        <v/>
      </c>
      <c r="K24" s="73" t="str">
        <f t="shared" si="8"/>
        <v/>
      </c>
      <c r="L24" s="5"/>
      <c r="M24" s="3"/>
      <c r="N24" s="3"/>
      <c r="O24" s="3"/>
      <c r="P24" s="5"/>
    </row>
    <row r="25" spans="1:16" ht="13.5" thickBot="1">
      <c r="A25" s="245">
        <f t="shared" si="6"/>
        <v>14</v>
      </c>
      <c r="B25" s="257">
        <f t="shared" si="2"/>
        <v>51</v>
      </c>
      <c r="C25" s="258" t="s">
        <v>21</v>
      </c>
      <c r="D25" s="259">
        <f t="shared" si="3"/>
        <v>41992</v>
      </c>
      <c r="E25" s="279" t="s">
        <v>86</v>
      </c>
      <c r="F25" s="261"/>
      <c r="G25" s="262"/>
      <c r="H25" s="263"/>
      <c r="I25" s="280" t="str">
        <f t="shared" si="5"/>
        <v/>
      </c>
      <c r="J25" s="74" t="str">
        <f t="shared" si="7"/>
        <v/>
      </c>
      <c r="K25" s="74" t="str">
        <f t="shared" si="8"/>
        <v/>
      </c>
      <c r="L25" s="5"/>
      <c r="M25" s="3"/>
      <c r="N25" s="3"/>
      <c r="O25" s="3"/>
      <c r="P25" s="5"/>
    </row>
    <row r="26" spans="1:16" ht="12.75" customHeight="1">
      <c r="A26" s="245"/>
      <c r="B26" s="257">
        <f t="shared" si="2"/>
        <v>52</v>
      </c>
      <c r="C26" s="258" t="s">
        <v>20</v>
      </c>
      <c r="D26" s="259">
        <f t="shared" si="3"/>
        <v>41999</v>
      </c>
      <c r="E26" s="279" t="s">
        <v>86</v>
      </c>
      <c r="F26" s="261"/>
      <c r="G26" s="262"/>
      <c r="H26" s="263"/>
      <c r="I26" s="280" t="str">
        <f t="shared" si="5"/>
        <v/>
      </c>
      <c r="J26" s="106"/>
      <c r="K26" s="106"/>
      <c r="L26" s="5"/>
      <c r="M26" s="3"/>
      <c r="N26" s="3"/>
      <c r="O26" s="3"/>
      <c r="P26" s="5"/>
    </row>
    <row r="27" spans="1:16" ht="13.5" thickBot="1">
      <c r="A27" s="245"/>
      <c r="B27" s="257">
        <v>1</v>
      </c>
      <c r="C27" s="258" t="s">
        <v>21</v>
      </c>
      <c r="D27" s="259">
        <f t="shared" si="3"/>
        <v>42006</v>
      </c>
      <c r="E27" s="279" t="s">
        <v>86</v>
      </c>
      <c r="F27" s="261"/>
      <c r="G27" s="262"/>
      <c r="H27" s="263"/>
      <c r="I27" s="280" t="str">
        <f t="shared" si="5"/>
        <v/>
      </c>
      <c r="J27" s="108"/>
      <c r="K27" s="108"/>
      <c r="L27" s="5"/>
      <c r="M27" s="3"/>
      <c r="N27" s="3"/>
      <c r="O27" s="3"/>
      <c r="P27" s="5"/>
    </row>
    <row r="28" spans="1:16">
      <c r="A28" s="245">
        <f>1+A25</f>
        <v>15</v>
      </c>
      <c r="B28" s="257">
        <f t="shared" ref="B28:B53" si="9">1+B27</f>
        <v>2</v>
      </c>
      <c r="C28" s="258" t="s">
        <v>20</v>
      </c>
      <c r="D28" s="259">
        <f t="shared" si="3"/>
        <v>42013</v>
      </c>
      <c r="E28" s="279" t="s">
        <v>86</v>
      </c>
      <c r="F28" s="261"/>
      <c r="G28" s="262"/>
      <c r="H28" s="263"/>
      <c r="I28" s="280" t="str">
        <f t="shared" si="5"/>
        <v/>
      </c>
      <c r="J28" s="72" t="str">
        <f t="shared" ref="J28:J34" si="10">IF(OR(LEFT($O28,3)="sta",LEFT($S28,3)="sta",LEFT($W28,3)="sta",LEFT($AA28,3)="sta",LEFT($AE28,3)="sta",LEFT($AI28,3)="sta",LEFT($AM28,3)="sta",LEFT($AQ28,3)="sta"),"oui","")</f>
        <v/>
      </c>
      <c r="K28" s="72" t="str">
        <f t="shared" ref="K28:K34" si="11">IF(OR(LEFT($O28,3)="Lib",LEFT($S28,3)="Lib",LEFT($W28,3)="Lib",LEFT($AA28,3)="Lib",LEFT($AE28,3)="Lib",LEFT($AI28,3)="Lib",LEFT($AM28,3)="Lib",LEFT($AQ28,3)="Lib"),"oui","")</f>
        <v/>
      </c>
      <c r="L28" s="5"/>
      <c r="M28" s="3"/>
      <c r="N28" s="3"/>
      <c r="O28" s="3"/>
      <c r="P28" s="5"/>
    </row>
    <row r="29" spans="1:16">
      <c r="A29" s="245">
        <f t="shared" si="6"/>
        <v>16</v>
      </c>
      <c r="B29" s="257">
        <f t="shared" si="9"/>
        <v>3</v>
      </c>
      <c r="C29" s="258" t="s">
        <v>21</v>
      </c>
      <c r="D29" s="259">
        <f t="shared" si="3"/>
        <v>42020</v>
      </c>
      <c r="E29" s="279" t="s">
        <v>86</v>
      </c>
      <c r="F29" s="261"/>
      <c r="G29" s="262"/>
      <c r="H29" s="263"/>
      <c r="I29" s="280" t="str">
        <f t="shared" si="5"/>
        <v/>
      </c>
      <c r="J29" s="73" t="str">
        <f t="shared" si="10"/>
        <v/>
      </c>
      <c r="K29" s="73" t="str">
        <f t="shared" si="11"/>
        <v/>
      </c>
      <c r="L29" s="5"/>
      <c r="M29" s="3"/>
      <c r="N29" s="3"/>
      <c r="O29" s="3"/>
      <c r="P29" s="5"/>
    </row>
    <row r="30" spans="1:16">
      <c r="A30" s="245">
        <f t="shared" si="6"/>
        <v>17</v>
      </c>
      <c r="B30" s="257">
        <f t="shared" si="9"/>
        <v>4</v>
      </c>
      <c r="C30" s="258" t="s">
        <v>20</v>
      </c>
      <c r="D30" s="259">
        <f t="shared" si="3"/>
        <v>42027</v>
      </c>
      <c r="E30" s="279" t="s">
        <v>86</v>
      </c>
      <c r="F30" s="261"/>
      <c r="G30" s="262"/>
      <c r="H30" s="263"/>
      <c r="I30" s="280" t="str">
        <f t="shared" si="5"/>
        <v/>
      </c>
      <c r="J30" s="73" t="str">
        <f t="shared" si="10"/>
        <v/>
      </c>
      <c r="K30" s="73" t="str">
        <f t="shared" si="11"/>
        <v/>
      </c>
      <c r="L30" s="5"/>
      <c r="M30" s="3"/>
      <c r="N30" s="3"/>
      <c r="O30" s="3"/>
      <c r="P30" s="5"/>
    </row>
    <row r="31" spans="1:16">
      <c r="A31" s="245">
        <f t="shared" si="6"/>
        <v>18</v>
      </c>
      <c r="B31" s="257">
        <f t="shared" si="9"/>
        <v>5</v>
      </c>
      <c r="C31" s="258" t="s">
        <v>21</v>
      </c>
      <c r="D31" s="259">
        <f t="shared" si="3"/>
        <v>42034</v>
      </c>
      <c r="E31" s="279" t="s">
        <v>86</v>
      </c>
      <c r="F31" s="261"/>
      <c r="G31" s="262"/>
      <c r="H31" s="263"/>
      <c r="I31" s="280" t="str">
        <f t="shared" si="5"/>
        <v/>
      </c>
      <c r="J31" s="73" t="str">
        <f t="shared" si="10"/>
        <v/>
      </c>
      <c r="K31" s="73" t="str">
        <f t="shared" si="11"/>
        <v/>
      </c>
      <c r="L31" s="5"/>
      <c r="M31" s="3"/>
      <c r="N31" s="3"/>
      <c r="O31" s="3"/>
      <c r="P31" s="5"/>
    </row>
    <row r="32" spans="1:16">
      <c r="A32" s="245">
        <f t="shared" si="6"/>
        <v>19</v>
      </c>
      <c r="B32" s="257">
        <f t="shared" si="9"/>
        <v>6</v>
      </c>
      <c r="C32" s="258" t="s">
        <v>20</v>
      </c>
      <c r="D32" s="259">
        <f t="shared" si="3"/>
        <v>42041</v>
      </c>
      <c r="E32" s="279" t="s">
        <v>86</v>
      </c>
      <c r="F32" s="261"/>
      <c r="G32" s="262"/>
      <c r="H32" s="263"/>
      <c r="I32" s="280" t="str">
        <f t="shared" si="5"/>
        <v/>
      </c>
      <c r="J32" s="73" t="str">
        <f t="shared" si="10"/>
        <v/>
      </c>
      <c r="K32" s="73" t="str">
        <f t="shared" si="11"/>
        <v/>
      </c>
      <c r="L32" s="5"/>
      <c r="M32" s="3"/>
      <c r="N32" s="3"/>
      <c r="O32" s="3"/>
      <c r="P32" s="5"/>
    </row>
    <row r="33" spans="1:16">
      <c r="A33" s="245">
        <f t="shared" si="6"/>
        <v>20</v>
      </c>
      <c r="B33" s="257">
        <f t="shared" si="9"/>
        <v>7</v>
      </c>
      <c r="C33" s="258" t="s">
        <v>21</v>
      </c>
      <c r="D33" s="259">
        <f t="shared" si="3"/>
        <v>42048</v>
      </c>
      <c r="E33" s="279" t="s">
        <v>86</v>
      </c>
      <c r="F33" s="261"/>
      <c r="G33" s="262"/>
      <c r="H33" s="263"/>
      <c r="I33" s="280" t="str">
        <f t="shared" si="5"/>
        <v/>
      </c>
      <c r="J33" s="73" t="str">
        <f t="shared" si="10"/>
        <v/>
      </c>
      <c r="K33" s="73" t="str">
        <f t="shared" si="11"/>
        <v/>
      </c>
      <c r="L33" s="5"/>
      <c r="M33" s="3"/>
      <c r="N33" s="3"/>
      <c r="O33" s="3"/>
      <c r="P33" s="5"/>
    </row>
    <row r="34" spans="1:16" ht="13.5" thickBot="1">
      <c r="A34" s="245">
        <f t="shared" si="6"/>
        <v>21</v>
      </c>
      <c r="B34" s="257">
        <f t="shared" si="9"/>
        <v>8</v>
      </c>
      <c r="C34" s="258" t="s">
        <v>20</v>
      </c>
      <c r="D34" s="259">
        <f t="shared" si="3"/>
        <v>42055</v>
      </c>
      <c r="E34" s="279" t="s">
        <v>86</v>
      </c>
      <c r="F34" s="261"/>
      <c r="G34" s="262"/>
      <c r="H34" s="263"/>
      <c r="I34" s="280" t="str">
        <f t="shared" si="5"/>
        <v/>
      </c>
      <c r="J34" s="74" t="str">
        <f t="shared" si="10"/>
        <v/>
      </c>
      <c r="K34" s="74" t="str">
        <f t="shared" si="11"/>
        <v/>
      </c>
      <c r="L34" s="5"/>
      <c r="M34" s="3"/>
      <c r="N34" s="3"/>
      <c r="O34" s="3"/>
      <c r="P34" s="5"/>
    </row>
    <row r="35" spans="1:16" ht="12.75" customHeight="1">
      <c r="A35" s="245"/>
      <c r="B35" s="257">
        <f t="shared" si="9"/>
        <v>9</v>
      </c>
      <c r="C35" s="258" t="s">
        <v>21</v>
      </c>
      <c r="D35" s="259">
        <f t="shared" si="3"/>
        <v>42062</v>
      </c>
      <c r="E35" s="279" t="s">
        <v>86</v>
      </c>
      <c r="F35" s="261"/>
      <c r="G35" s="262"/>
      <c r="H35" s="263"/>
      <c r="I35" s="280" t="str">
        <f t="shared" si="5"/>
        <v/>
      </c>
      <c r="J35" s="106"/>
      <c r="K35" s="106"/>
      <c r="L35" s="5"/>
      <c r="M35" s="3"/>
      <c r="N35" s="3"/>
      <c r="O35" s="3"/>
      <c r="P35" s="5"/>
    </row>
    <row r="36" spans="1:16" ht="13.5" thickBot="1">
      <c r="A36" s="245"/>
      <c r="B36" s="257">
        <f t="shared" si="9"/>
        <v>10</v>
      </c>
      <c r="C36" s="258" t="s">
        <v>20</v>
      </c>
      <c r="D36" s="259">
        <f t="shared" si="3"/>
        <v>42069</v>
      </c>
      <c r="E36" s="279" t="s">
        <v>86</v>
      </c>
      <c r="F36" s="261"/>
      <c r="G36" s="262"/>
      <c r="H36" s="263"/>
      <c r="I36" s="280" t="str">
        <f t="shared" si="5"/>
        <v/>
      </c>
      <c r="J36" s="108"/>
      <c r="K36" s="108"/>
      <c r="L36" s="5"/>
      <c r="M36" s="3"/>
      <c r="N36" s="3"/>
      <c r="O36" s="3"/>
      <c r="P36" s="5"/>
    </row>
    <row r="37" spans="1:16">
      <c r="A37" s="245">
        <f>1+A34</f>
        <v>22</v>
      </c>
      <c r="B37" s="257">
        <f t="shared" si="9"/>
        <v>11</v>
      </c>
      <c r="C37" s="258" t="s">
        <v>21</v>
      </c>
      <c r="D37" s="259">
        <f t="shared" si="3"/>
        <v>42076</v>
      </c>
      <c r="E37" s="279" t="s">
        <v>86</v>
      </c>
      <c r="F37" s="261"/>
      <c r="G37" s="262"/>
      <c r="H37" s="263"/>
      <c r="I37" s="280" t="str">
        <f t="shared" si="5"/>
        <v/>
      </c>
      <c r="J37" s="72" t="str">
        <f t="shared" ref="J37:J42" si="12">IF(OR(LEFT($O37,3)="sta",LEFT($S37,3)="sta",LEFT($W37,3)="sta",LEFT($AA37,3)="sta",LEFT($AE37,3)="sta",LEFT($AI37,3)="sta",LEFT($AM37,3)="sta",LEFT($AQ37,3)="sta"),"oui","")</f>
        <v/>
      </c>
      <c r="K37" s="72" t="str">
        <f t="shared" ref="K37:K42" si="13">IF(OR(LEFT($O37,3)="Lib",LEFT($S37,3)="Lib",LEFT($W37,3)="Lib",LEFT($AA37,3)="Lib",LEFT($AE37,3)="Lib",LEFT($AI37,3)="Lib",LEFT($AM37,3)="Lib",LEFT($AQ37,3)="Lib"),"oui","")</f>
        <v/>
      </c>
      <c r="L37" s="5"/>
      <c r="M37" s="3"/>
      <c r="N37" s="3"/>
      <c r="O37" s="3"/>
      <c r="P37" s="5"/>
    </row>
    <row r="38" spans="1:16">
      <c r="A38" s="245">
        <f t="shared" si="6"/>
        <v>23</v>
      </c>
      <c r="B38" s="257">
        <f t="shared" si="9"/>
        <v>12</v>
      </c>
      <c r="C38" s="258" t="s">
        <v>20</v>
      </c>
      <c r="D38" s="259">
        <f t="shared" si="3"/>
        <v>42083</v>
      </c>
      <c r="E38" s="279" t="s">
        <v>86</v>
      </c>
      <c r="F38" s="261"/>
      <c r="G38" s="262"/>
      <c r="H38" s="263"/>
      <c r="I38" s="280" t="str">
        <f t="shared" si="5"/>
        <v/>
      </c>
      <c r="J38" s="73" t="str">
        <f t="shared" si="12"/>
        <v/>
      </c>
      <c r="K38" s="73" t="str">
        <f t="shared" si="13"/>
        <v/>
      </c>
      <c r="L38" s="5"/>
      <c r="M38" s="3"/>
      <c r="N38" s="3"/>
      <c r="O38" s="3"/>
      <c r="P38" s="5"/>
    </row>
    <row r="39" spans="1:16">
      <c r="A39" s="245">
        <f t="shared" si="6"/>
        <v>24</v>
      </c>
      <c r="B39" s="257">
        <f t="shared" si="9"/>
        <v>13</v>
      </c>
      <c r="C39" s="258" t="s">
        <v>21</v>
      </c>
      <c r="D39" s="259">
        <f t="shared" si="3"/>
        <v>42090</v>
      </c>
      <c r="E39" s="279" t="s">
        <v>86</v>
      </c>
      <c r="F39" s="261"/>
      <c r="G39" s="262"/>
      <c r="H39" s="263"/>
      <c r="I39" s="280" t="str">
        <f t="shared" si="5"/>
        <v/>
      </c>
      <c r="J39" s="73" t="str">
        <f t="shared" si="12"/>
        <v/>
      </c>
      <c r="K39" s="73" t="str">
        <f t="shared" si="13"/>
        <v/>
      </c>
      <c r="L39" s="5"/>
      <c r="M39" s="3"/>
      <c r="N39" s="3"/>
      <c r="O39" s="3"/>
      <c r="P39" s="5"/>
    </row>
    <row r="40" spans="1:16">
      <c r="A40" s="245">
        <f t="shared" si="6"/>
        <v>25</v>
      </c>
      <c r="B40" s="257">
        <f t="shared" si="9"/>
        <v>14</v>
      </c>
      <c r="C40" s="258" t="s">
        <v>20</v>
      </c>
      <c r="D40" s="259">
        <f t="shared" si="3"/>
        <v>42097</v>
      </c>
      <c r="E40" s="279" t="s">
        <v>86</v>
      </c>
      <c r="F40" s="261"/>
      <c r="G40" s="262"/>
      <c r="H40" s="263"/>
      <c r="I40" s="280" t="str">
        <f t="shared" si="5"/>
        <v/>
      </c>
      <c r="J40" s="73" t="str">
        <f t="shared" si="12"/>
        <v/>
      </c>
      <c r="K40" s="73" t="str">
        <f t="shared" si="13"/>
        <v/>
      </c>
      <c r="L40" s="5"/>
      <c r="M40" s="3"/>
      <c r="N40" s="3"/>
      <c r="O40" s="3"/>
      <c r="P40" s="5"/>
    </row>
    <row r="41" spans="1:16">
      <c r="A41" s="245">
        <f t="shared" si="6"/>
        <v>26</v>
      </c>
      <c r="B41" s="257">
        <f t="shared" si="9"/>
        <v>15</v>
      </c>
      <c r="C41" s="258" t="s">
        <v>21</v>
      </c>
      <c r="D41" s="259">
        <f t="shared" si="3"/>
        <v>42104</v>
      </c>
      <c r="E41" s="279" t="s">
        <v>86</v>
      </c>
      <c r="F41" s="261"/>
      <c r="G41" s="262"/>
      <c r="H41" s="263"/>
      <c r="I41" s="280" t="str">
        <f t="shared" si="5"/>
        <v/>
      </c>
      <c r="J41" s="73" t="str">
        <f t="shared" si="12"/>
        <v/>
      </c>
      <c r="K41" s="73" t="str">
        <f t="shared" si="13"/>
        <v/>
      </c>
      <c r="L41" s="5"/>
      <c r="M41" s="3"/>
      <c r="N41" s="3"/>
      <c r="O41" s="3"/>
      <c r="P41" s="5"/>
    </row>
    <row r="42" spans="1:16" ht="13.5" thickBot="1">
      <c r="A42" s="245">
        <f t="shared" si="6"/>
        <v>27</v>
      </c>
      <c r="B42" s="257">
        <f t="shared" si="9"/>
        <v>16</v>
      </c>
      <c r="C42" s="258" t="s">
        <v>20</v>
      </c>
      <c r="D42" s="259">
        <f t="shared" si="3"/>
        <v>42111</v>
      </c>
      <c r="E42" s="279" t="s">
        <v>86</v>
      </c>
      <c r="F42" s="261"/>
      <c r="G42" s="262"/>
      <c r="H42" s="263"/>
      <c r="I42" s="280" t="str">
        <f t="shared" si="5"/>
        <v/>
      </c>
      <c r="J42" s="73" t="str">
        <f t="shared" si="12"/>
        <v/>
      </c>
      <c r="K42" s="73" t="str">
        <f t="shared" si="13"/>
        <v/>
      </c>
      <c r="L42" s="5"/>
      <c r="M42" s="3"/>
      <c r="N42" s="3"/>
      <c r="O42" s="3"/>
      <c r="P42" s="5"/>
    </row>
    <row r="43" spans="1:16" ht="12.75" customHeight="1">
      <c r="A43" s="245"/>
      <c r="B43" s="257">
        <f t="shared" si="9"/>
        <v>17</v>
      </c>
      <c r="C43" s="258" t="s">
        <v>21</v>
      </c>
      <c r="D43" s="259">
        <f t="shared" si="3"/>
        <v>42118</v>
      </c>
      <c r="E43" s="279" t="s">
        <v>86</v>
      </c>
      <c r="F43" s="261"/>
      <c r="G43" s="262"/>
      <c r="H43" s="263"/>
      <c r="I43" s="280" t="str">
        <f t="shared" si="5"/>
        <v/>
      </c>
      <c r="J43" s="106"/>
      <c r="K43" s="106"/>
      <c r="L43" s="5"/>
      <c r="M43" s="3"/>
      <c r="N43" s="3"/>
      <c r="O43" s="3"/>
      <c r="P43" s="5"/>
    </row>
    <row r="44" spans="1:16" ht="13.5" thickBot="1">
      <c r="A44" s="245"/>
      <c r="B44" s="257">
        <f t="shared" si="9"/>
        <v>18</v>
      </c>
      <c r="C44" s="258" t="s">
        <v>20</v>
      </c>
      <c r="D44" s="259">
        <f t="shared" si="3"/>
        <v>42125</v>
      </c>
      <c r="E44" s="279" t="s">
        <v>86</v>
      </c>
      <c r="F44" s="261"/>
      <c r="G44" s="262"/>
      <c r="H44" s="263"/>
      <c r="I44" s="280" t="str">
        <f t="shared" si="5"/>
        <v/>
      </c>
      <c r="J44" s="108"/>
      <c r="K44" s="108"/>
      <c r="L44" s="5"/>
      <c r="M44" s="3"/>
      <c r="N44" s="3"/>
      <c r="O44" s="3"/>
      <c r="P44" s="5"/>
    </row>
    <row r="45" spans="1:16">
      <c r="A45" s="245">
        <f>1+A42</f>
        <v>28</v>
      </c>
      <c r="B45" s="257">
        <f t="shared" si="9"/>
        <v>19</v>
      </c>
      <c r="C45" s="258" t="s">
        <v>21</v>
      </c>
      <c r="D45" s="259">
        <f t="shared" si="3"/>
        <v>42132</v>
      </c>
      <c r="E45" s="279" t="s">
        <v>86</v>
      </c>
      <c r="F45" s="261"/>
      <c r="G45" s="262"/>
      <c r="H45" s="263"/>
      <c r="I45" s="280" t="str">
        <f t="shared" si="5"/>
        <v/>
      </c>
      <c r="J45" s="72" t="str">
        <f t="shared" ref="J45:J53" si="14">IF(OR(LEFT($O45,3)="sta",LEFT($S45,3)="sta",LEFT($W45,3)="sta",LEFT($AA45,3)="sta",LEFT($AE45,3)="sta",LEFT($AI45,3)="sta",LEFT($AM45,3)="sta",LEFT($AQ45,3)="sta"),"oui","")</f>
        <v/>
      </c>
      <c r="K45" s="72" t="str">
        <f t="shared" ref="K45:K53" si="15">IF(OR(LEFT($O45,3)="Lib",LEFT($S45,3)="Lib",LEFT($W45,3)="Lib",LEFT($AA45,3)="Lib",LEFT($AE45,3)="Lib",LEFT($AI45,3)="Lib",LEFT($AM45,3)="Lib",LEFT($AQ45,3)="Lib"),"oui","")</f>
        <v/>
      </c>
      <c r="L45" s="5"/>
      <c r="M45" s="3"/>
      <c r="N45" s="3"/>
      <c r="O45" s="3"/>
      <c r="P45" s="5"/>
    </row>
    <row r="46" spans="1:16">
      <c r="A46" s="245">
        <f t="shared" si="6"/>
        <v>29</v>
      </c>
      <c r="B46" s="257">
        <f t="shared" si="9"/>
        <v>20</v>
      </c>
      <c r="C46" s="258" t="s">
        <v>20</v>
      </c>
      <c r="D46" s="259">
        <f t="shared" si="3"/>
        <v>42139</v>
      </c>
      <c r="E46" s="279" t="s">
        <v>86</v>
      </c>
      <c r="F46" s="261"/>
      <c r="G46" s="262"/>
      <c r="H46" s="263"/>
      <c r="I46" s="280" t="str">
        <f t="shared" si="5"/>
        <v/>
      </c>
      <c r="J46" s="73" t="str">
        <f t="shared" si="14"/>
        <v/>
      </c>
      <c r="K46" s="73" t="str">
        <f t="shared" si="15"/>
        <v/>
      </c>
      <c r="L46" s="5"/>
      <c r="M46" s="3"/>
      <c r="N46" s="3"/>
      <c r="O46" s="3"/>
      <c r="P46" s="5"/>
    </row>
    <row r="47" spans="1:16">
      <c r="A47" s="245">
        <f t="shared" si="6"/>
        <v>30</v>
      </c>
      <c r="B47" s="257">
        <f t="shared" si="9"/>
        <v>21</v>
      </c>
      <c r="C47" s="258" t="s">
        <v>21</v>
      </c>
      <c r="D47" s="259">
        <f t="shared" si="3"/>
        <v>42146</v>
      </c>
      <c r="E47" s="279" t="s">
        <v>86</v>
      </c>
      <c r="F47" s="261"/>
      <c r="G47" s="262"/>
      <c r="H47" s="263"/>
      <c r="I47" s="280" t="str">
        <f t="shared" si="5"/>
        <v/>
      </c>
      <c r="J47" s="73" t="str">
        <f t="shared" si="14"/>
        <v/>
      </c>
      <c r="K47" s="73" t="str">
        <f t="shared" si="15"/>
        <v/>
      </c>
      <c r="L47" s="5"/>
      <c r="M47" s="3"/>
      <c r="N47" s="3"/>
      <c r="O47" s="3"/>
      <c r="P47" s="5"/>
    </row>
    <row r="48" spans="1:16">
      <c r="A48" s="245">
        <f t="shared" si="6"/>
        <v>31</v>
      </c>
      <c r="B48" s="257">
        <f t="shared" si="9"/>
        <v>22</v>
      </c>
      <c r="C48" s="258" t="s">
        <v>20</v>
      </c>
      <c r="D48" s="259">
        <f t="shared" si="3"/>
        <v>42153</v>
      </c>
      <c r="E48" s="279" t="s">
        <v>86</v>
      </c>
      <c r="F48" s="261"/>
      <c r="G48" s="262"/>
      <c r="H48" s="263"/>
      <c r="I48" s="280" t="str">
        <f t="shared" si="5"/>
        <v/>
      </c>
      <c r="J48" s="73" t="str">
        <f t="shared" si="14"/>
        <v/>
      </c>
      <c r="K48" s="73" t="str">
        <f t="shared" si="15"/>
        <v/>
      </c>
      <c r="L48" s="5"/>
      <c r="M48" s="3"/>
      <c r="N48" s="3"/>
      <c r="O48" s="3"/>
      <c r="P48" s="5"/>
    </row>
    <row r="49" spans="1:16">
      <c r="A49" s="245">
        <f t="shared" si="6"/>
        <v>32</v>
      </c>
      <c r="B49" s="257">
        <f t="shared" si="9"/>
        <v>23</v>
      </c>
      <c r="C49" s="258" t="s">
        <v>21</v>
      </c>
      <c r="D49" s="259">
        <f t="shared" si="3"/>
        <v>42160</v>
      </c>
      <c r="E49" s="279" t="s">
        <v>86</v>
      </c>
      <c r="F49" s="261"/>
      <c r="G49" s="262"/>
      <c r="H49" s="263"/>
      <c r="I49" s="280" t="str">
        <f t="shared" si="5"/>
        <v/>
      </c>
      <c r="J49" s="73" t="str">
        <f t="shared" si="14"/>
        <v/>
      </c>
      <c r="K49" s="73" t="str">
        <f t="shared" si="15"/>
        <v/>
      </c>
      <c r="L49" s="5"/>
      <c r="M49" s="3"/>
      <c r="N49" s="3"/>
      <c r="O49" s="3"/>
      <c r="P49" s="5"/>
    </row>
    <row r="50" spans="1:16">
      <c r="A50" s="245">
        <f t="shared" si="6"/>
        <v>33</v>
      </c>
      <c r="B50" s="257">
        <f t="shared" si="9"/>
        <v>24</v>
      </c>
      <c r="C50" s="258" t="s">
        <v>20</v>
      </c>
      <c r="D50" s="259">
        <f t="shared" si="3"/>
        <v>42167</v>
      </c>
      <c r="E50" s="279" t="s">
        <v>86</v>
      </c>
      <c r="F50" s="261"/>
      <c r="G50" s="262"/>
      <c r="H50" s="263"/>
      <c r="I50" s="280" t="str">
        <f t="shared" si="5"/>
        <v/>
      </c>
      <c r="J50" s="73" t="str">
        <f t="shared" si="14"/>
        <v/>
      </c>
      <c r="K50" s="73" t="str">
        <f t="shared" si="15"/>
        <v/>
      </c>
      <c r="L50" s="5"/>
      <c r="M50" s="3"/>
      <c r="N50" s="3"/>
      <c r="O50" s="3"/>
      <c r="P50" s="5"/>
    </row>
    <row r="51" spans="1:16">
      <c r="A51" s="245">
        <f t="shared" si="6"/>
        <v>34</v>
      </c>
      <c r="B51" s="257">
        <f t="shared" si="9"/>
        <v>25</v>
      </c>
      <c r="C51" s="258" t="s">
        <v>21</v>
      </c>
      <c r="D51" s="259">
        <f t="shared" si="3"/>
        <v>42174</v>
      </c>
      <c r="E51" s="279" t="s">
        <v>86</v>
      </c>
      <c r="F51" s="261"/>
      <c r="G51" s="262"/>
      <c r="H51" s="263"/>
      <c r="I51" s="280" t="str">
        <f t="shared" si="5"/>
        <v/>
      </c>
      <c r="J51" s="73" t="str">
        <f t="shared" si="14"/>
        <v/>
      </c>
      <c r="K51" s="73" t="str">
        <f t="shared" si="15"/>
        <v/>
      </c>
      <c r="L51" s="5"/>
      <c r="M51" s="3"/>
      <c r="N51" s="3"/>
      <c r="O51" s="3"/>
      <c r="P51" s="5"/>
    </row>
    <row r="52" spans="1:16">
      <c r="A52" s="245">
        <f t="shared" si="6"/>
        <v>35</v>
      </c>
      <c r="B52" s="257">
        <f t="shared" si="9"/>
        <v>26</v>
      </c>
      <c r="C52" s="258" t="s">
        <v>20</v>
      </c>
      <c r="D52" s="259">
        <f t="shared" si="3"/>
        <v>42181</v>
      </c>
      <c r="E52" s="279" t="s">
        <v>86</v>
      </c>
      <c r="F52" s="261"/>
      <c r="G52" s="262"/>
      <c r="H52" s="263"/>
      <c r="I52" s="280" t="str">
        <f t="shared" si="5"/>
        <v/>
      </c>
      <c r="J52" s="73" t="str">
        <f t="shared" si="14"/>
        <v/>
      </c>
      <c r="K52" s="73" t="str">
        <f t="shared" si="15"/>
        <v/>
      </c>
      <c r="L52" s="5"/>
      <c r="M52" s="3"/>
      <c r="N52" s="3"/>
      <c r="O52" s="3"/>
      <c r="P52" s="5"/>
    </row>
    <row r="53" spans="1:16" ht="13.5" thickBot="1">
      <c r="A53" s="269">
        <f t="shared" si="6"/>
        <v>36</v>
      </c>
      <c r="B53" s="270">
        <f t="shared" si="9"/>
        <v>27</v>
      </c>
      <c r="C53" s="271" t="s">
        <v>21</v>
      </c>
      <c r="D53" s="272">
        <f t="shared" si="3"/>
        <v>42188</v>
      </c>
      <c r="E53" s="284" t="s">
        <v>86</v>
      </c>
      <c r="F53" s="274"/>
      <c r="G53" s="275"/>
      <c r="H53" s="276"/>
      <c r="I53" s="285" t="str">
        <f t="shared" si="4"/>
        <v/>
      </c>
      <c r="J53" s="74" t="str">
        <f t="shared" si="14"/>
        <v/>
      </c>
      <c r="K53" s="74" t="str">
        <f t="shared" si="15"/>
        <v/>
      </c>
      <c r="L53" s="5"/>
      <c r="M53" s="3"/>
      <c r="N53" s="3"/>
      <c r="O53" s="3"/>
      <c r="P53" s="5"/>
    </row>
    <row r="54" spans="1:16" ht="13.5" thickBot="1">
      <c r="A54" s="65"/>
      <c r="B54" s="49"/>
      <c r="C54" s="49"/>
      <c r="D54" s="49"/>
      <c r="E54" s="49"/>
      <c r="F54" s="3"/>
      <c r="G54" s="3"/>
      <c r="H54" s="3"/>
      <c r="I54" s="3"/>
      <c r="J54" s="3"/>
      <c r="K54" s="3"/>
      <c r="L54" s="3"/>
      <c r="M54" s="3"/>
      <c r="N54" s="3"/>
      <c r="O54" s="3"/>
      <c r="P54" s="5"/>
    </row>
    <row r="55" spans="1:16" ht="13.5" thickBot="1">
      <c r="B55" s="409" t="s">
        <v>52</v>
      </c>
      <c r="C55" s="410"/>
      <c r="D55" s="410"/>
      <c r="E55" s="411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6" ht="13.5" customHeight="1" thickBot="1">
      <c r="B56" s="3"/>
      <c r="C56" s="3"/>
      <c r="D56" s="3"/>
      <c r="E56" s="3"/>
      <c r="F56" s="497" t="s">
        <v>81</v>
      </c>
      <c r="G56" s="498"/>
      <c r="H56" s="499"/>
      <c r="I56" s="131" t="s">
        <v>132</v>
      </c>
      <c r="J56" s="3"/>
      <c r="K56" s="3"/>
      <c r="L56" s="2"/>
      <c r="M56" s="3"/>
      <c r="N56" s="3"/>
      <c r="O56" s="3"/>
      <c r="P56" s="3"/>
    </row>
    <row r="57" spans="1:16" ht="13.5" customHeight="1">
      <c r="B57" s="345" t="s">
        <v>34</v>
      </c>
      <c r="C57" s="348" t="s">
        <v>19</v>
      </c>
      <c r="D57" s="345" t="s">
        <v>35</v>
      </c>
      <c r="E57" s="452" t="s">
        <v>84</v>
      </c>
      <c r="F57" s="443" t="s">
        <v>48</v>
      </c>
      <c r="G57" s="446" t="s">
        <v>80</v>
      </c>
      <c r="H57" s="449" t="s">
        <v>54</v>
      </c>
      <c r="I57" s="131" t="s">
        <v>133</v>
      </c>
      <c r="J57" s="3"/>
      <c r="K57" s="3"/>
      <c r="L57" s="2"/>
      <c r="M57" s="3"/>
      <c r="N57" s="3"/>
      <c r="O57" s="3"/>
      <c r="P57" s="3"/>
    </row>
    <row r="58" spans="1:16" ht="13.5" customHeight="1">
      <c r="B58" s="346"/>
      <c r="C58" s="349"/>
      <c r="D58" s="346"/>
      <c r="E58" s="453"/>
      <c r="F58" s="444"/>
      <c r="G58" s="447"/>
      <c r="H58" s="450"/>
      <c r="I58" s="132" t="s">
        <v>134</v>
      </c>
      <c r="J58" s="3"/>
      <c r="K58" s="3"/>
      <c r="L58" s="3"/>
      <c r="M58" s="3"/>
      <c r="N58" s="3"/>
      <c r="O58" s="3"/>
      <c r="P58" s="3"/>
    </row>
    <row r="59" spans="1:16">
      <c r="B59" s="346"/>
      <c r="C59" s="349"/>
      <c r="D59" s="346"/>
      <c r="E59" s="453"/>
      <c r="F59" s="444"/>
      <c r="G59" s="447"/>
      <c r="H59" s="450"/>
      <c r="I59" s="132" t="s">
        <v>42</v>
      </c>
      <c r="J59" s="3"/>
      <c r="K59" s="3"/>
      <c r="L59" s="2"/>
      <c r="M59" s="3"/>
      <c r="N59" s="3"/>
      <c r="O59" s="3"/>
      <c r="P59" s="3"/>
    </row>
    <row r="60" spans="1:16">
      <c r="B60" s="346"/>
      <c r="C60" s="349"/>
      <c r="D60" s="346"/>
      <c r="E60" s="453"/>
      <c r="F60" s="444"/>
      <c r="G60" s="447"/>
      <c r="H60" s="450"/>
      <c r="I60" s="54" t="s">
        <v>111</v>
      </c>
      <c r="J60" s="3"/>
      <c r="K60" s="3"/>
      <c r="L60" s="2"/>
      <c r="M60" s="3"/>
      <c r="N60" s="3"/>
      <c r="O60" s="3"/>
      <c r="P60" s="3"/>
    </row>
    <row r="61" spans="1:16" ht="12.75" customHeight="1">
      <c r="B61" s="346"/>
      <c r="C61" s="349"/>
      <c r="D61" s="346"/>
      <c r="E61" s="453"/>
      <c r="F61" s="444"/>
      <c r="G61" s="447"/>
      <c r="H61" s="450"/>
      <c r="I61" s="54" t="s">
        <v>118</v>
      </c>
      <c r="J61" s="3"/>
      <c r="K61" s="3"/>
      <c r="L61" s="2"/>
      <c r="M61" s="3"/>
      <c r="N61" s="3"/>
      <c r="O61" s="3"/>
      <c r="P61" s="3"/>
    </row>
    <row r="62" spans="1:16" ht="13.5" thickBot="1">
      <c r="B62" s="346"/>
      <c r="C62" s="349"/>
      <c r="D62" s="346"/>
      <c r="E62" s="453"/>
      <c r="F62" s="444"/>
      <c r="G62" s="447"/>
      <c r="H62" s="450"/>
      <c r="I62" s="78" t="s">
        <v>31</v>
      </c>
      <c r="J62" s="3"/>
      <c r="K62" s="3"/>
      <c r="L62" s="2"/>
      <c r="M62" s="3"/>
      <c r="N62" s="3"/>
      <c r="O62" s="3"/>
      <c r="P62" s="3"/>
    </row>
    <row r="63" spans="1:16" ht="13.5" thickBot="1">
      <c r="B63" s="347"/>
      <c r="C63" s="350"/>
      <c r="D63" s="347"/>
      <c r="E63" s="454"/>
      <c r="F63" s="445"/>
      <c r="G63" s="448"/>
      <c r="H63" s="451"/>
      <c r="I63" s="20" t="s">
        <v>44</v>
      </c>
      <c r="J63" s="129" t="s">
        <v>55</v>
      </c>
      <c r="K63" s="130" t="s">
        <v>78</v>
      </c>
      <c r="L63" s="2"/>
      <c r="M63" s="3"/>
      <c r="N63" s="3"/>
      <c r="O63" s="3"/>
      <c r="P63" s="3"/>
    </row>
    <row r="64" spans="1:16">
      <c r="A64" s="246">
        <v>1</v>
      </c>
      <c r="B64" s="247">
        <v>36</v>
      </c>
      <c r="C64" s="248" t="s">
        <v>20</v>
      </c>
      <c r="D64" s="249">
        <f>+D10</f>
        <v>41887</v>
      </c>
      <c r="E64" s="278" t="s">
        <v>85</v>
      </c>
      <c r="F64" s="251"/>
      <c r="G64" s="252"/>
      <c r="H64" s="253"/>
      <c r="I64" s="255" t="str">
        <f>IF(AND(J64="oui",K64="oui"),"Sta+Lib",IF(J64="oui","Stade",IF(K64="oui","Lib","")))</f>
        <v/>
      </c>
      <c r="J64" s="256" t="str">
        <f t="shared" ref="J64:J70" si="16">IF(OR(LEFT($O64,3)="sta",LEFT($S64,3)="sta",LEFT($W64,3)="sta",LEFT($AA64,3)="sta",LEFT($AE64,3)="sta",LEFT($AI64,3)="sta",LEFT($AM64,3)="sta",LEFT($AQ64,3)="sta"),"oui","")</f>
        <v/>
      </c>
      <c r="K64" s="256" t="str">
        <f t="shared" ref="K64:K70" si="17">IF(OR(LEFT($O64,3)="Lib",LEFT($S64,3)="Lib",LEFT($W64,3)="Lib",LEFT($AA64,3)="Lib",LEFT($AE64,3)="Lib",LEFT($AI64,3)="Lib",LEFT($AM64,3)="Lib",LEFT($AQ64,3)="Lib"),"oui","")</f>
        <v/>
      </c>
      <c r="L64" s="286"/>
      <c r="M64" s="3"/>
      <c r="N64" s="3"/>
      <c r="O64" s="3"/>
      <c r="P64" s="3"/>
    </row>
    <row r="65" spans="1:16">
      <c r="A65" s="245">
        <v>2</v>
      </c>
      <c r="B65" s="257">
        <f t="shared" ref="B65:B80" si="18">1+B64</f>
        <v>37</v>
      </c>
      <c r="C65" s="258" t="s">
        <v>21</v>
      </c>
      <c r="D65" s="259">
        <f t="shared" ref="D65:D107" si="19">7+D64</f>
        <v>41894</v>
      </c>
      <c r="E65" s="279" t="s">
        <v>85</v>
      </c>
      <c r="F65" s="261"/>
      <c r="G65" s="262"/>
      <c r="H65" s="263"/>
      <c r="I65" s="280" t="str">
        <f t="shared" ref="I65:I107" si="20">IF(AND(J65="oui",K65="oui"),"Sta+Lib",IF(J65="oui","Stade",IF(K65="oui","Lib","")))</f>
        <v/>
      </c>
      <c r="J65" s="266" t="str">
        <f t="shared" si="16"/>
        <v/>
      </c>
      <c r="K65" s="266" t="str">
        <f t="shared" si="17"/>
        <v/>
      </c>
      <c r="L65" s="286"/>
      <c r="M65" s="3"/>
      <c r="N65" s="3"/>
      <c r="O65" s="3"/>
      <c r="P65" s="3"/>
    </row>
    <row r="66" spans="1:16">
      <c r="A66" s="245">
        <f>1+A65</f>
        <v>3</v>
      </c>
      <c r="B66" s="257">
        <f t="shared" si="18"/>
        <v>38</v>
      </c>
      <c r="C66" s="258" t="s">
        <v>20</v>
      </c>
      <c r="D66" s="259">
        <f t="shared" si="19"/>
        <v>41901</v>
      </c>
      <c r="E66" s="279" t="s">
        <v>85</v>
      </c>
      <c r="F66" s="261"/>
      <c r="G66" s="262"/>
      <c r="H66" s="263"/>
      <c r="I66" s="280" t="str">
        <f t="shared" ref="I66:I103" si="21">IF(AND(J66="oui",K66="oui"),"Sta+Lib",IF(J66="oui","Stade",IF(K66="oui","Lib","")))</f>
        <v/>
      </c>
      <c r="J66" s="266" t="str">
        <f t="shared" si="16"/>
        <v/>
      </c>
      <c r="K66" s="266" t="str">
        <f t="shared" si="17"/>
        <v/>
      </c>
      <c r="L66" s="286"/>
      <c r="M66" s="3"/>
      <c r="N66" s="3"/>
      <c r="O66" s="3"/>
      <c r="P66" s="3"/>
    </row>
    <row r="67" spans="1:16">
      <c r="A67" s="245">
        <f t="shared" ref="A67:A107" si="22">1+A66</f>
        <v>4</v>
      </c>
      <c r="B67" s="257">
        <f t="shared" si="18"/>
        <v>39</v>
      </c>
      <c r="C67" s="258" t="s">
        <v>21</v>
      </c>
      <c r="D67" s="259">
        <f t="shared" si="19"/>
        <v>41908</v>
      </c>
      <c r="E67" s="279" t="s">
        <v>85</v>
      </c>
      <c r="F67" s="261"/>
      <c r="G67" s="262"/>
      <c r="H67" s="263"/>
      <c r="I67" s="280" t="str">
        <f t="shared" si="21"/>
        <v/>
      </c>
      <c r="J67" s="266" t="str">
        <f t="shared" si="16"/>
        <v/>
      </c>
      <c r="K67" s="266" t="str">
        <f t="shared" si="17"/>
        <v/>
      </c>
      <c r="L67" s="286"/>
      <c r="M67" s="3"/>
      <c r="N67" s="3"/>
      <c r="O67" s="3"/>
      <c r="P67" s="3"/>
    </row>
    <row r="68" spans="1:16">
      <c r="A68" s="245">
        <f t="shared" si="22"/>
        <v>5</v>
      </c>
      <c r="B68" s="257">
        <f t="shared" si="18"/>
        <v>40</v>
      </c>
      <c r="C68" s="258" t="s">
        <v>20</v>
      </c>
      <c r="D68" s="259">
        <f t="shared" si="19"/>
        <v>41915</v>
      </c>
      <c r="E68" s="279" t="s">
        <v>85</v>
      </c>
      <c r="F68" s="261"/>
      <c r="G68" s="262"/>
      <c r="H68" s="263"/>
      <c r="I68" s="280" t="str">
        <f t="shared" si="21"/>
        <v/>
      </c>
      <c r="J68" s="266" t="str">
        <f t="shared" si="16"/>
        <v/>
      </c>
      <c r="K68" s="266" t="str">
        <f t="shared" si="17"/>
        <v/>
      </c>
      <c r="L68" s="286"/>
      <c r="M68" s="3"/>
      <c r="N68" s="3"/>
      <c r="O68" s="3"/>
      <c r="P68" s="3"/>
    </row>
    <row r="69" spans="1:16">
      <c r="A69" s="245">
        <f t="shared" si="22"/>
        <v>6</v>
      </c>
      <c r="B69" s="257">
        <f t="shared" si="18"/>
        <v>41</v>
      </c>
      <c r="C69" s="258" t="s">
        <v>21</v>
      </c>
      <c r="D69" s="259">
        <f t="shared" si="19"/>
        <v>41922</v>
      </c>
      <c r="E69" s="279" t="s">
        <v>85</v>
      </c>
      <c r="F69" s="261"/>
      <c r="G69" s="262"/>
      <c r="H69" s="263"/>
      <c r="I69" s="280" t="str">
        <f t="shared" si="21"/>
        <v/>
      </c>
      <c r="J69" s="266" t="str">
        <f t="shared" si="16"/>
        <v/>
      </c>
      <c r="K69" s="266" t="str">
        <f t="shared" si="17"/>
        <v/>
      </c>
      <c r="L69" s="286"/>
      <c r="M69" s="3"/>
      <c r="N69" s="3"/>
      <c r="O69" s="3"/>
      <c r="P69" s="3"/>
    </row>
    <row r="70" spans="1:16" ht="13.5" thickBot="1">
      <c r="A70" s="245">
        <f t="shared" si="22"/>
        <v>7</v>
      </c>
      <c r="B70" s="257">
        <f t="shared" si="18"/>
        <v>42</v>
      </c>
      <c r="C70" s="258" t="s">
        <v>20</v>
      </c>
      <c r="D70" s="259">
        <f t="shared" si="19"/>
        <v>41929</v>
      </c>
      <c r="E70" s="279" t="s">
        <v>85</v>
      </c>
      <c r="F70" s="261"/>
      <c r="G70" s="262"/>
      <c r="H70" s="263"/>
      <c r="I70" s="280" t="str">
        <f t="shared" si="21"/>
        <v/>
      </c>
      <c r="J70" s="268" t="str">
        <f t="shared" si="16"/>
        <v/>
      </c>
      <c r="K70" s="268" t="str">
        <f t="shared" si="17"/>
        <v/>
      </c>
      <c r="L70" s="286"/>
      <c r="M70" s="3"/>
      <c r="N70" s="3"/>
      <c r="O70" s="3"/>
      <c r="P70" s="3"/>
    </row>
    <row r="71" spans="1:16" ht="12.75" customHeight="1">
      <c r="A71" s="245"/>
      <c r="B71" s="257">
        <f t="shared" si="18"/>
        <v>43</v>
      </c>
      <c r="C71" s="258" t="s">
        <v>21</v>
      </c>
      <c r="D71" s="259">
        <f t="shared" si="19"/>
        <v>41936</v>
      </c>
      <c r="E71" s="279" t="s">
        <v>85</v>
      </c>
      <c r="F71" s="261"/>
      <c r="G71" s="262"/>
      <c r="H71" s="263"/>
      <c r="I71" s="280" t="str">
        <f t="shared" si="21"/>
        <v/>
      </c>
      <c r="J71" s="287"/>
      <c r="K71" s="287"/>
      <c r="L71" s="286"/>
      <c r="M71" s="3"/>
      <c r="N71" s="3"/>
      <c r="O71" s="3"/>
      <c r="P71" s="3"/>
    </row>
    <row r="72" spans="1:16" ht="13.5" thickBot="1">
      <c r="A72" s="245"/>
      <c r="B72" s="257">
        <f t="shared" si="18"/>
        <v>44</v>
      </c>
      <c r="C72" s="258" t="s">
        <v>20</v>
      </c>
      <c r="D72" s="259">
        <f t="shared" si="19"/>
        <v>41943</v>
      </c>
      <c r="E72" s="279" t="s">
        <v>85</v>
      </c>
      <c r="F72" s="261"/>
      <c r="G72" s="262"/>
      <c r="H72" s="263"/>
      <c r="I72" s="280" t="str">
        <f t="shared" si="21"/>
        <v/>
      </c>
      <c r="J72" s="288"/>
      <c r="K72" s="288"/>
      <c r="L72" s="286"/>
      <c r="M72" s="3"/>
      <c r="N72" s="3"/>
      <c r="O72" s="3"/>
      <c r="P72" s="3"/>
    </row>
    <row r="73" spans="1:16">
      <c r="A73" s="245">
        <f>1+A70</f>
        <v>8</v>
      </c>
      <c r="B73" s="257">
        <f t="shared" si="18"/>
        <v>45</v>
      </c>
      <c r="C73" s="258" t="s">
        <v>21</v>
      </c>
      <c r="D73" s="259">
        <f t="shared" si="19"/>
        <v>41950</v>
      </c>
      <c r="E73" s="279" t="s">
        <v>85</v>
      </c>
      <c r="F73" s="261"/>
      <c r="G73" s="262"/>
      <c r="H73" s="263"/>
      <c r="I73" s="280" t="str">
        <f t="shared" si="21"/>
        <v/>
      </c>
      <c r="J73" s="256" t="str">
        <f t="shared" ref="J73:J79" si="23">IF(OR(LEFT($O73,3)="sta",LEFT($S73,3)="sta",LEFT($W73,3)="sta",LEFT($AA73,3)="sta",LEFT($AE73,3)="sta",LEFT($AI73,3)="sta",LEFT($AM73,3)="sta",LEFT($AQ73,3)="sta"),"oui","")</f>
        <v/>
      </c>
      <c r="K73" s="256" t="str">
        <f t="shared" ref="K73:K79" si="24">IF(OR(LEFT($O73,3)="Lib",LEFT($S73,3)="Lib",LEFT($W73,3)="Lib",LEFT($AA73,3)="Lib",LEFT($AE73,3)="Lib",LEFT($AI73,3)="Lib",LEFT($AM73,3)="Lib",LEFT($AQ73,3)="Lib"),"oui","")</f>
        <v/>
      </c>
      <c r="L73" s="286"/>
      <c r="M73" s="3"/>
      <c r="N73" s="3"/>
      <c r="O73" s="3"/>
      <c r="P73" s="3"/>
    </row>
    <row r="74" spans="1:16">
      <c r="A74" s="245">
        <f t="shared" si="22"/>
        <v>9</v>
      </c>
      <c r="B74" s="257">
        <f t="shared" si="18"/>
        <v>46</v>
      </c>
      <c r="C74" s="258" t="s">
        <v>20</v>
      </c>
      <c r="D74" s="259">
        <f t="shared" si="19"/>
        <v>41957</v>
      </c>
      <c r="E74" s="279" t="s">
        <v>85</v>
      </c>
      <c r="F74" s="261"/>
      <c r="G74" s="262"/>
      <c r="H74" s="263"/>
      <c r="I74" s="280" t="str">
        <f t="shared" si="21"/>
        <v/>
      </c>
      <c r="J74" s="266" t="str">
        <f t="shared" si="23"/>
        <v/>
      </c>
      <c r="K74" s="266" t="str">
        <f t="shared" si="24"/>
        <v/>
      </c>
      <c r="L74" s="286"/>
      <c r="M74" s="3"/>
      <c r="N74" s="3"/>
      <c r="O74" s="3"/>
      <c r="P74" s="3"/>
    </row>
    <row r="75" spans="1:16">
      <c r="A75" s="245">
        <f t="shared" si="22"/>
        <v>10</v>
      </c>
      <c r="B75" s="257">
        <f t="shared" si="18"/>
        <v>47</v>
      </c>
      <c r="C75" s="258" t="s">
        <v>21</v>
      </c>
      <c r="D75" s="259">
        <f t="shared" si="19"/>
        <v>41964</v>
      </c>
      <c r="E75" s="279" t="s">
        <v>85</v>
      </c>
      <c r="F75" s="261"/>
      <c r="G75" s="262"/>
      <c r="H75" s="263"/>
      <c r="I75" s="280" t="str">
        <f t="shared" si="21"/>
        <v/>
      </c>
      <c r="J75" s="266" t="str">
        <f t="shared" si="23"/>
        <v/>
      </c>
      <c r="K75" s="266" t="str">
        <f t="shared" si="24"/>
        <v/>
      </c>
      <c r="L75" s="286"/>
      <c r="M75" s="3"/>
      <c r="N75" s="3"/>
      <c r="O75" s="3"/>
      <c r="P75" s="3"/>
    </row>
    <row r="76" spans="1:16">
      <c r="A76" s="245">
        <f t="shared" si="22"/>
        <v>11</v>
      </c>
      <c r="B76" s="257">
        <f t="shared" si="18"/>
        <v>48</v>
      </c>
      <c r="C76" s="258" t="s">
        <v>20</v>
      </c>
      <c r="D76" s="259">
        <f t="shared" si="19"/>
        <v>41971</v>
      </c>
      <c r="E76" s="279" t="s">
        <v>85</v>
      </c>
      <c r="F76" s="261"/>
      <c r="G76" s="262"/>
      <c r="H76" s="263"/>
      <c r="I76" s="280" t="str">
        <f t="shared" si="21"/>
        <v/>
      </c>
      <c r="J76" s="266" t="str">
        <f t="shared" si="23"/>
        <v/>
      </c>
      <c r="K76" s="266" t="str">
        <f t="shared" si="24"/>
        <v/>
      </c>
      <c r="L76" s="286"/>
      <c r="M76" s="3"/>
      <c r="N76" s="3"/>
      <c r="O76" s="3"/>
      <c r="P76" s="3"/>
    </row>
    <row r="77" spans="1:16">
      <c r="A77" s="245">
        <f t="shared" si="22"/>
        <v>12</v>
      </c>
      <c r="B77" s="257">
        <f t="shared" si="18"/>
        <v>49</v>
      </c>
      <c r="C77" s="258" t="s">
        <v>21</v>
      </c>
      <c r="D77" s="259">
        <f t="shared" si="19"/>
        <v>41978</v>
      </c>
      <c r="E77" s="279" t="s">
        <v>85</v>
      </c>
      <c r="F77" s="261"/>
      <c r="G77" s="262"/>
      <c r="H77" s="263"/>
      <c r="I77" s="280" t="str">
        <f t="shared" si="21"/>
        <v/>
      </c>
      <c r="J77" s="266" t="str">
        <f t="shared" si="23"/>
        <v/>
      </c>
      <c r="K77" s="266" t="str">
        <f t="shared" si="24"/>
        <v/>
      </c>
      <c r="L77" s="286"/>
      <c r="M77" s="3"/>
      <c r="N77" s="3"/>
      <c r="O77" s="3"/>
      <c r="P77" s="3"/>
    </row>
    <row r="78" spans="1:16">
      <c r="A78" s="245">
        <f t="shared" si="22"/>
        <v>13</v>
      </c>
      <c r="B78" s="257">
        <f t="shared" si="18"/>
        <v>50</v>
      </c>
      <c r="C78" s="258" t="s">
        <v>20</v>
      </c>
      <c r="D78" s="259">
        <f t="shared" si="19"/>
        <v>41985</v>
      </c>
      <c r="E78" s="279" t="s">
        <v>85</v>
      </c>
      <c r="F78" s="261"/>
      <c r="G78" s="262"/>
      <c r="H78" s="263"/>
      <c r="I78" s="280" t="str">
        <f t="shared" si="21"/>
        <v/>
      </c>
      <c r="J78" s="266" t="str">
        <f t="shared" si="23"/>
        <v/>
      </c>
      <c r="K78" s="266" t="str">
        <f t="shared" si="24"/>
        <v/>
      </c>
      <c r="L78" s="286"/>
      <c r="M78" s="3"/>
      <c r="N78" s="3"/>
      <c r="O78" s="3"/>
      <c r="P78" s="3"/>
    </row>
    <row r="79" spans="1:16" ht="13.5" thickBot="1">
      <c r="A79" s="245">
        <f t="shared" si="22"/>
        <v>14</v>
      </c>
      <c r="B79" s="257">
        <f t="shared" si="18"/>
        <v>51</v>
      </c>
      <c r="C79" s="258" t="s">
        <v>21</v>
      </c>
      <c r="D79" s="259">
        <f t="shared" si="19"/>
        <v>41992</v>
      </c>
      <c r="E79" s="279" t="s">
        <v>85</v>
      </c>
      <c r="F79" s="261"/>
      <c r="G79" s="262"/>
      <c r="H79" s="263"/>
      <c r="I79" s="280" t="str">
        <f t="shared" si="21"/>
        <v/>
      </c>
      <c r="J79" s="268" t="str">
        <f t="shared" si="23"/>
        <v/>
      </c>
      <c r="K79" s="268" t="str">
        <f t="shared" si="24"/>
        <v/>
      </c>
      <c r="L79" s="286"/>
      <c r="M79" s="3"/>
      <c r="N79" s="3"/>
      <c r="O79" s="3"/>
      <c r="P79" s="3"/>
    </row>
    <row r="80" spans="1:16" ht="12.75" customHeight="1">
      <c r="A80" s="245"/>
      <c r="B80" s="257">
        <f t="shared" si="18"/>
        <v>52</v>
      </c>
      <c r="C80" s="258" t="s">
        <v>20</v>
      </c>
      <c r="D80" s="259">
        <f t="shared" si="19"/>
        <v>41999</v>
      </c>
      <c r="E80" s="279" t="s">
        <v>85</v>
      </c>
      <c r="F80" s="261"/>
      <c r="G80" s="262"/>
      <c r="H80" s="263"/>
      <c r="I80" s="280" t="str">
        <f t="shared" si="21"/>
        <v/>
      </c>
      <c r="J80" s="287"/>
      <c r="K80" s="287"/>
      <c r="L80" s="286"/>
      <c r="M80" s="3"/>
      <c r="N80" s="3"/>
      <c r="O80" s="3"/>
      <c r="P80" s="3"/>
    </row>
    <row r="81" spans="1:16" ht="13.5" thickBot="1">
      <c r="A81" s="245"/>
      <c r="B81" s="257">
        <v>1</v>
      </c>
      <c r="C81" s="258" t="s">
        <v>21</v>
      </c>
      <c r="D81" s="259">
        <f t="shared" si="19"/>
        <v>42006</v>
      </c>
      <c r="E81" s="279" t="s">
        <v>85</v>
      </c>
      <c r="F81" s="261"/>
      <c r="G81" s="262"/>
      <c r="H81" s="263"/>
      <c r="I81" s="280" t="str">
        <f t="shared" si="21"/>
        <v/>
      </c>
      <c r="J81" s="288"/>
      <c r="K81" s="288"/>
      <c r="L81" s="286"/>
      <c r="M81" s="3"/>
      <c r="N81" s="3"/>
      <c r="O81" s="3"/>
      <c r="P81" s="3"/>
    </row>
    <row r="82" spans="1:16">
      <c r="A82" s="245">
        <f>1+A79</f>
        <v>15</v>
      </c>
      <c r="B82" s="257">
        <f t="shared" ref="B82:B107" si="25">1+B81</f>
        <v>2</v>
      </c>
      <c r="C82" s="258" t="s">
        <v>20</v>
      </c>
      <c r="D82" s="259">
        <f t="shared" si="19"/>
        <v>42013</v>
      </c>
      <c r="E82" s="279" t="s">
        <v>85</v>
      </c>
      <c r="F82" s="261"/>
      <c r="G82" s="262"/>
      <c r="H82" s="263"/>
      <c r="I82" s="280" t="str">
        <f t="shared" si="21"/>
        <v/>
      </c>
      <c r="J82" s="256" t="str">
        <f t="shared" ref="J82:J88" si="26">IF(OR(LEFT($O82,3)="sta",LEFT($S82,3)="sta",LEFT($W82,3)="sta",LEFT($AA82,3)="sta",LEFT($AE82,3)="sta",LEFT($AI82,3)="sta",LEFT($AM82,3)="sta",LEFT($AQ82,3)="sta"),"oui","")</f>
        <v/>
      </c>
      <c r="K82" s="256" t="str">
        <f t="shared" ref="K82:K88" si="27">IF(OR(LEFT($O82,3)="Lib",LEFT($S82,3)="Lib",LEFT($W82,3)="Lib",LEFT($AA82,3)="Lib",LEFT($AE82,3)="Lib",LEFT($AI82,3)="Lib",LEFT($AM82,3)="Lib",LEFT($AQ82,3)="Lib"),"oui","")</f>
        <v/>
      </c>
      <c r="L82" s="286"/>
      <c r="M82" s="3"/>
      <c r="N82" s="3"/>
      <c r="O82" s="3"/>
      <c r="P82" s="3"/>
    </row>
    <row r="83" spans="1:16">
      <c r="A83" s="245">
        <f t="shared" si="22"/>
        <v>16</v>
      </c>
      <c r="B83" s="257">
        <f t="shared" si="25"/>
        <v>3</v>
      </c>
      <c r="C83" s="258" t="s">
        <v>21</v>
      </c>
      <c r="D83" s="259">
        <f t="shared" si="19"/>
        <v>42020</v>
      </c>
      <c r="E83" s="279" t="s">
        <v>85</v>
      </c>
      <c r="F83" s="261"/>
      <c r="G83" s="262"/>
      <c r="H83" s="263"/>
      <c r="I83" s="280" t="str">
        <f t="shared" si="21"/>
        <v/>
      </c>
      <c r="J83" s="266" t="str">
        <f t="shared" si="26"/>
        <v/>
      </c>
      <c r="K83" s="266" t="str">
        <f t="shared" si="27"/>
        <v/>
      </c>
      <c r="L83" s="286"/>
      <c r="M83" s="3"/>
      <c r="N83" s="3"/>
      <c r="O83" s="3"/>
      <c r="P83" s="3"/>
    </row>
    <row r="84" spans="1:16">
      <c r="A84" s="245">
        <f t="shared" si="22"/>
        <v>17</v>
      </c>
      <c r="B84" s="257">
        <f t="shared" si="25"/>
        <v>4</v>
      </c>
      <c r="C84" s="258" t="s">
        <v>20</v>
      </c>
      <c r="D84" s="259">
        <f t="shared" si="19"/>
        <v>42027</v>
      </c>
      <c r="E84" s="279" t="s">
        <v>85</v>
      </c>
      <c r="F84" s="261"/>
      <c r="G84" s="262"/>
      <c r="H84" s="263"/>
      <c r="I84" s="280" t="str">
        <f t="shared" si="21"/>
        <v/>
      </c>
      <c r="J84" s="266" t="str">
        <f t="shared" si="26"/>
        <v/>
      </c>
      <c r="K84" s="266" t="str">
        <f t="shared" si="27"/>
        <v/>
      </c>
      <c r="L84" s="286"/>
      <c r="M84" s="3"/>
      <c r="N84" s="3"/>
      <c r="O84" s="3"/>
      <c r="P84" s="3"/>
    </row>
    <row r="85" spans="1:16">
      <c r="A85" s="245">
        <f t="shared" si="22"/>
        <v>18</v>
      </c>
      <c r="B85" s="257">
        <f t="shared" si="25"/>
        <v>5</v>
      </c>
      <c r="C85" s="258" t="s">
        <v>21</v>
      </c>
      <c r="D85" s="259">
        <f t="shared" si="19"/>
        <v>42034</v>
      </c>
      <c r="E85" s="279" t="s">
        <v>85</v>
      </c>
      <c r="F85" s="261"/>
      <c r="G85" s="262"/>
      <c r="H85" s="263"/>
      <c r="I85" s="280" t="str">
        <f t="shared" si="21"/>
        <v/>
      </c>
      <c r="J85" s="266" t="str">
        <f t="shared" si="26"/>
        <v/>
      </c>
      <c r="K85" s="266" t="str">
        <f t="shared" si="27"/>
        <v/>
      </c>
      <c r="L85" s="286"/>
      <c r="M85" s="3"/>
      <c r="N85" s="3"/>
      <c r="O85" s="3"/>
      <c r="P85" s="3"/>
    </row>
    <row r="86" spans="1:16">
      <c r="A86" s="245">
        <f t="shared" si="22"/>
        <v>19</v>
      </c>
      <c r="B86" s="257">
        <f t="shared" si="25"/>
        <v>6</v>
      </c>
      <c r="C86" s="258" t="s">
        <v>20</v>
      </c>
      <c r="D86" s="259">
        <f t="shared" si="19"/>
        <v>42041</v>
      </c>
      <c r="E86" s="279" t="s">
        <v>85</v>
      </c>
      <c r="F86" s="261"/>
      <c r="G86" s="262"/>
      <c r="H86" s="263"/>
      <c r="I86" s="280" t="str">
        <f t="shared" si="21"/>
        <v/>
      </c>
      <c r="J86" s="266" t="str">
        <f t="shared" si="26"/>
        <v/>
      </c>
      <c r="K86" s="266" t="str">
        <f t="shared" si="27"/>
        <v/>
      </c>
      <c r="L86" s="286"/>
      <c r="M86" s="3"/>
      <c r="N86" s="3"/>
      <c r="O86" s="3"/>
      <c r="P86" s="3"/>
    </row>
    <row r="87" spans="1:16">
      <c r="A87" s="245">
        <f t="shared" si="22"/>
        <v>20</v>
      </c>
      <c r="B87" s="257">
        <f t="shared" si="25"/>
        <v>7</v>
      </c>
      <c r="C87" s="258" t="s">
        <v>21</v>
      </c>
      <c r="D87" s="259">
        <f t="shared" si="19"/>
        <v>42048</v>
      </c>
      <c r="E87" s="279" t="s">
        <v>85</v>
      </c>
      <c r="F87" s="261"/>
      <c r="G87" s="262"/>
      <c r="H87" s="263"/>
      <c r="I87" s="280" t="str">
        <f t="shared" si="21"/>
        <v/>
      </c>
      <c r="J87" s="266" t="str">
        <f t="shared" si="26"/>
        <v/>
      </c>
      <c r="K87" s="266" t="str">
        <f t="shared" si="27"/>
        <v/>
      </c>
      <c r="L87" s="286"/>
      <c r="M87" s="3"/>
      <c r="N87" s="3"/>
      <c r="O87" s="3"/>
      <c r="P87" s="3"/>
    </row>
    <row r="88" spans="1:16" ht="13.5" thickBot="1">
      <c r="A88" s="245">
        <f t="shared" si="22"/>
        <v>21</v>
      </c>
      <c r="B88" s="257">
        <f t="shared" si="25"/>
        <v>8</v>
      </c>
      <c r="C88" s="258" t="s">
        <v>20</v>
      </c>
      <c r="D88" s="259">
        <f t="shared" si="19"/>
        <v>42055</v>
      </c>
      <c r="E88" s="279" t="s">
        <v>85</v>
      </c>
      <c r="F88" s="261"/>
      <c r="G88" s="262"/>
      <c r="H88" s="263"/>
      <c r="I88" s="280" t="str">
        <f t="shared" si="21"/>
        <v/>
      </c>
      <c r="J88" s="268" t="str">
        <f t="shared" si="26"/>
        <v/>
      </c>
      <c r="K88" s="268" t="str">
        <f t="shared" si="27"/>
        <v/>
      </c>
      <c r="L88" s="286"/>
      <c r="M88" s="3"/>
      <c r="N88" s="3"/>
      <c r="O88" s="3"/>
      <c r="P88" s="3"/>
    </row>
    <row r="89" spans="1:16" ht="12.75" customHeight="1">
      <c r="A89" s="245"/>
      <c r="B89" s="257">
        <f t="shared" si="25"/>
        <v>9</v>
      </c>
      <c r="C89" s="258" t="s">
        <v>21</v>
      </c>
      <c r="D89" s="259">
        <f t="shared" si="19"/>
        <v>42062</v>
      </c>
      <c r="E89" s="279" t="s">
        <v>85</v>
      </c>
      <c r="F89" s="261"/>
      <c r="G89" s="262"/>
      <c r="H89" s="263"/>
      <c r="I89" s="280" t="str">
        <f t="shared" si="21"/>
        <v/>
      </c>
      <c r="J89" s="287"/>
      <c r="K89" s="287"/>
      <c r="L89" s="286"/>
      <c r="M89" s="3"/>
      <c r="N89" s="3"/>
      <c r="O89" s="3"/>
      <c r="P89" s="3"/>
    </row>
    <row r="90" spans="1:16" ht="13.5" thickBot="1">
      <c r="A90" s="245"/>
      <c r="B90" s="257">
        <f t="shared" si="25"/>
        <v>10</v>
      </c>
      <c r="C90" s="258" t="s">
        <v>20</v>
      </c>
      <c r="D90" s="259">
        <f t="shared" si="19"/>
        <v>42069</v>
      </c>
      <c r="E90" s="279" t="s">
        <v>85</v>
      </c>
      <c r="F90" s="261"/>
      <c r="G90" s="262"/>
      <c r="H90" s="263"/>
      <c r="I90" s="280" t="str">
        <f t="shared" si="21"/>
        <v/>
      </c>
      <c r="J90" s="288"/>
      <c r="K90" s="288"/>
      <c r="L90" s="286"/>
      <c r="M90" s="3"/>
      <c r="N90" s="3"/>
      <c r="O90" s="3"/>
      <c r="P90" s="3"/>
    </row>
    <row r="91" spans="1:16">
      <c r="A91" s="245">
        <f>1+A88</f>
        <v>22</v>
      </c>
      <c r="B91" s="257">
        <f t="shared" si="25"/>
        <v>11</v>
      </c>
      <c r="C91" s="258" t="s">
        <v>21</v>
      </c>
      <c r="D91" s="259">
        <f t="shared" si="19"/>
        <v>42076</v>
      </c>
      <c r="E91" s="279" t="s">
        <v>85</v>
      </c>
      <c r="F91" s="261"/>
      <c r="G91" s="262"/>
      <c r="H91" s="263"/>
      <c r="I91" s="280" t="str">
        <f t="shared" si="21"/>
        <v/>
      </c>
      <c r="J91" s="256" t="str">
        <f t="shared" ref="J91:J96" si="28">IF(OR(LEFT($O91,3)="sta",LEFT($S91,3)="sta",LEFT($W91,3)="sta",LEFT($AA91,3)="sta",LEFT($AE91,3)="sta",LEFT($AI91,3)="sta",LEFT($AM91,3)="sta",LEFT($AQ91,3)="sta"),"oui","")</f>
        <v/>
      </c>
      <c r="K91" s="256" t="str">
        <f t="shared" ref="K91:K96" si="29">IF(OR(LEFT($O91,3)="Lib",LEFT($S91,3)="Lib",LEFT($W91,3)="Lib",LEFT($AA91,3)="Lib",LEFT($AE91,3)="Lib",LEFT($AI91,3)="Lib",LEFT($AM91,3)="Lib",LEFT($AQ91,3)="Lib"),"oui","")</f>
        <v/>
      </c>
      <c r="L91" s="286"/>
      <c r="M91" s="3"/>
      <c r="N91" s="3"/>
      <c r="O91" s="3"/>
      <c r="P91" s="3"/>
    </row>
    <row r="92" spans="1:16">
      <c r="A92" s="245">
        <f t="shared" si="22"/>
        <v>23</v>
      </c>
      <c r="B92" s="257">
        <f t="shared" si="25"/>
        <v>12</v>
      </c>
      <c r="C92" s="258" t="s">
        <v>20</v>
      </c>
      <c r="D92" s="259">
        <f t="shared" si="19"/>
        <v>42083</v>
      </c>
      <c r="E92" s="279" t="s">
        <v>85</v>
      </c>
      <c r="F92" s="261"/>
      <c r="G92" s="262"/>
      <c r="H92" s="263"/>
      <c r="I92" s="280" t="str">
        <f t="shared" si="21"/>
        <v/>
      </c>
      <c r="J92" s="266" t="str">
        <f t="shared" si="28"/>
        <v/>
      </c>
      <c r="K92" s="266" t="str">
        <f t="shared" si="29"/>
        <v/>
      </c>
      <c r="L92" s="286"/>
      <c r="M92" s="3"/>
      <c r="N92" s="3"/>
      <c r="O92" s="3"/>
      <c r="P92" s="3"/>
    </row>
    <row r="93" spans="1:16">
      <c r="A93" s="245">
        <f t="shared" si="22"/>
        <v>24</v>
      </c>
      <c r="B93" s="257">
        <f t="shared" si="25"/>
        <v>13</v>
      </c>
      <c r="C93" s="258" t="s">
        <v>21</v>
      </c>
      <c r="D93" s="259">
        <f t="shared" si="19"/>
        <v>42090</v>
      </c>
      <c r="E93" s="279" t="s">
        <v>85</v>
      </c>
      <c r="F93" s="261"/>
      <c r="G93" s="262"/>
      <c r="H93" s="263"/>
      <c r="I93" s="280" t="str">
        <f t="shared" si="21"/>
        <v/>
      </c>
      <c r="J93" s="266" t="str">
        <f t="shared" si="28"/>
        <v/>
      </c>
      <c r="K93" s="266" t="str">
        <f t="shared" si="29"/>
        <v/>
      </c>
      <c r="L93" s="286"/>
      <c r="M93" s="3"/>
      <c r="N93" s="3"/>
      <c r="O93" s="3"/>
      <c r="P93" s="3"/>
    </row>
    <row r="94" spans="1:16">
      <c r="A94" s="245">
        <f t="shared" si="22"/>
        <v>25</v>
      </c>
      <c r="B94" s="257">
        <f t="shared" si="25"/>
        <v>14</v>
      </c>
      <c r="C94" s="258" t="s">
        <v>20</v>
      </c>
      <c r="D94" s="259">
        <f t="shared" si="19"/>
        <v>42097</v>
      </c>
      <c r="E94" s="279" t="s">
        <v>85</v>
      </c>
      <c r="F94" s="261"/>
      <c r="G94" s="262"/>
      <c r="H94" s="263"/>
      <c r="I94" s="280" t="str">
        <f t="shared" si="21"/>
        <v/>
      </c>
      <c r="J94" s="266" t="str">
        <f t="shared" si="28"/>
        <v/>
      </c>
      <c r="K94" s="266" t="str">
        <f t="shared" si="29"/>
        <v/>
      </c>
      <c r="L94" s="286"/>
      <c r="M94" s="3"/>
      <c r="N94" s="3"/>
      <c r="O94" s="3"/>
      <c r="P94" s="3"/>
    </row>
    <row r="95" spans="1:16">
      <c r="A95" s="245">
        <f t="shared" si="22"/>
        <v>26</v>
      </c>
      <c r="B95" s="257">
        <f t="shared" si="25"/>
        <v>15</v>
      </c>
      <c r="C95" s="258" t="s">
        <v>21</v>
      </c>
      <c r="D95" s="259">
        <f t="shared" si="19"/>
        <v>42104</v>
      </c>
      <c r="E95" s="279" t="s">
        <v>85</v>
      </c>
      <c r="F95" s="261"/>
      <c r="G95" s="262"/>
      <c r="H95" s="263"/>
      <c r="I95" s="280" t="str">
        <f t="shared" si="21"/>
        <v/>
      </c>
      <c r="J95" s="266" t="str">
        <f t="shared" si="28"/>
        <v/>
      </c>
      <c r="K95" s="266" t="str">
        <f t="shared" si="29"/>
        <v/>
      </c>
      <c r="L95" s="286"/>
      <c r="M95" s="3"/>
      <c r="N95" s="3"/>
      <c r="O95" s="3"/>
      <c r="P95" s="3"/>
    </row>
    <row r="96" spans="1:16" ht="13.5" thickBot="1">
      <c r="A96" s="245">
        <f t="shared" si="22"/>
        <v>27</v>
      </c>
      <c r="B96" s="257">
        <f t="shared" si="25"/>
        <v>16</v>
      </c>
      <c r="C96" s="258" t="s">
        <v>20</v>
      </c>
      <c r="D96" s="259">
        <f t="shared" si="19"/>
        <v>42111</v>
      </c>
      <c r="E96" s="279" t="s">
        <v>85</v>
      </c>
      <c r="F96" s="261"/>
      <c r="G96" s="262"/>
      <c r="H96" s="263"/>
      <c r="I96" s="280" t="str">
        <f t="shared" si="21"/>
        <v/>
      </c>
      <c r="J96" s="266" t="str">
        <f t="shared" si="28"/>
        <v/>
      </c>
      <c r="K96" s="266" t="str">
        <f t="shared" si="29"/>
        <v/>
      </c>
      <c r="L96" s="286"/>
      <c r="M96" s="3"/>
      <c r="N96" s="3"/>
      <c r="O96" s="3"/>
      <c r="P96" s="3"/>
    </row>
    <row r="97" spans="1:16" ht="12.75" customHeight="1">
      <c r="A97" s="245"/>
      <c r="B97" s="257">
        <f t="shared" si="25"/>
        <v>17</v>
      </c>
      <c r="C97" s="258" t="s">
        <v>21</v>
      </c>
      <c r="D97" s="259">
        <f t="shared" si="19"/>
        <v>42118</v>
      </c>
      <c r="E97" s="279" t="s">
        <v>85</v>
      </c>
      <c r="F97" s="261"/>
      <c r="G97" s="262"/>
      <c r="H97" s="263"/>
      <c r="I97" s="280" t="str">
        <f t="shared" si="21"/>
        <v/>
      </c>
      <c r="J97" s="287"/>
      <c r="K97" s="287"/>
      <c r="L97" s="286"/>
      <c r="M97" s="3"/>
      <c r="N97" s="3"/>
      <c r="O97" s="3"/>
      <c r="P97" s="3"/>
    </row>
    <row r="98" spans="1:16" ht="13.5" thickBot="1">
      <c r="A98" s="245"/>
      <c r="B98" s="257">
        <f t="shared" si="25"/>
        <v>18</v>
      </c>
      <c r="C98" s="258" t="s">
        <v>20</v>
      </c>
      <c r="D98" s="259">
        <f t="shared" si="19"/>
        <v>42125</v>
      </c>
      <c r="E98" s="279" t="s">
        <v>85</v>
      </c>
      <c r="F98" s="261"/>
      <c r="G98" s="262"/>
      <c r="H98" s="263"/>
      <c r="I98" s="280" t="str">
        <f t="shared" si="21"/>
        <v/>
      </c>
      <c r="J98" s="288"/>
      <c r="K98" s="288"/>
      <c r="L98" s="286"/>
      <c r="M98" s="3"/>
      <c r="N98" s="3"/>
      <c r="O98" s="3"/>
      <c r="P98" s="3"/>
    </row>
    <row r="99" spans="1:16">
      <c r="A99" s="245">
        <f>1+A96</f>
        <v>28</v>
      </c>
      <c r="B99" s="257">
        <f t="shared" si="25"/>
        <v>19</v>
      </c>
      <c r="C99" s="258" t="s">
        <v>21</v>
      </c>
      <c r="D99" s="259">
        <f t="shared" si="19"/>
        <v>42132</v>
      </c>
      <c r="E99" s="279" t="s">
        <v>85</v>
      </c>
      <c r="F99" s="261"/>
      <c r="G99" s="262"/>
      <c r="H99" s="263"/>
      <c r="I99" s="280" t="str">
        <f t="shared" si="21"/>
        <v/>
      </c>
      <c r="J99" s="256" t="str">
        <f t="shared" ref="J99:J107" si="30">IF(OR(LEFT($O99,3)="sta",LEFT($S99,3)="sta",LEFT($W99,3)="sta",LEFT($AA99,3)="sta",LEFT($AE99,3)="sta",LEFT($AI99,3)="sta",LEFT($AM99,3)="sta",LEFT($AQ99,3)="sta"),"oui","")</f>
        <v/>
      </c>
      <c r="K99" s="256" t="str">
        <f t="shared" ref="K99:K107" si="31">IF(OR(LEFT($O99,3)="Lib",LEFT($S99,3)="Lib",LEFT($W99,3)="Lib",LEFT($AA99,3)="Lib",LEFT($AE99,3)="Lib",LEFT($AI99,3)="Lib",LEFT($AM99,3)="Lib",LEFT($AQ99,3)="Lib"),"oui","")</f>
        <v/>
      </c>
      <c r="L99" s="286"/>
      <c r="M99" s="3"/>
      <c r="N99" s="3"/>
      <c r="O99" s="3"/>
      <c r="P99" s="3"/>
    </row>
    <row r="100" spans="1:16">
      <c r="A100" s="245">
        <f t="shared" si="22"/>
        <v>29</v>
      </c>
      <c r="B100" s="257">
        <f t="shared" si="25"/>
        <v>20</v>
      </c>
      <c r="C100" s="258" t="s">
        <v>20</v>
      </c>
      <c r="D100" s="259">
        <f t="shared" si="19"/>
        <v>42139</v>
      </c>
      <c r="E100" s="279" t="s">
        <v>85</v>
      </c>
      <c r="F100" s="261"/>
      <c r="G100" s="262"/>
      <c r="H100" s="263"/>
      <c r="I100" s="280" t="str">
        <f t="shared" si="21"/>
        <v/>
      </c>
      <c r="J100" s="266" t="str">
        <f t="shared" si="30"/>
        <v/>
      </c>
      <c r="K100" s="266" t="str">
        <f t="shared" si="31"/>
        <v/>
      </c>
      <c r="L100" s="286"/>
      <c r="M100" s="3"/>
      <c r="N100" s="3"/>
      <c r="O100" s="3"/>
      <c r="P100" s="3"/>
    </row>
    <row r="101" spans="1:16">
      <c r="A101" s="245">
        <f t="shared" si="22"/>
        <v>30</v>
      </c>
      <c r="B101" s="257">
        <f t="shared" si="25"/>
        <v>21</v>
      </c>
      <c r="C101" s="258" t="s">
        <v>21</v>
      </c>
      <c r="D101" s="259">
        <f t="shared" si="19"/>
        <v>42146</v>
      </c>
      <c r="E101" s="279" t="s">
        <v>85</v>
      </c>
      <c r="F101" s="261"/>
      <c r="G101" s="262"/>
      <c r="H101" s="263"/>
      <c r="I101" s="280" t="str">
        <f t="shared" si="21"/>
        <v/>
      </c>
      <c r="J101" s="266" t="str">
        <f t="shared" si="30"/>
        <v/>
      </c>
      <c r="K101" s="266" t="str">
        <f t="shared" si="31"/>
        <v/>
      </c>
      <c r="L101" s="286"/>
      <c r="M101" s="3"/>
      <c r="N101" s="3"/>
      <c r="O101" s="3"/>
      <c r="P101" s="3"/>
    </row>
    <row r="102" spans="1:16">
      <c r="A102" s="245">
        <f t="shared" si="22"/>
        <v>31</v>
      </c>
      <c r="B102" s="257">
        <f t="shared" si="25"/>
        <v>22</v>
      </c>
      <c r="C102" s="258" t="s">
        <v>20</v>
      </c>
      <c r="D102" s="259">
        <f t="shared" si="19"/>
        <v>42153</v>
      </c>
      <c r="E102" s="279" t="s">
        <v>85</v>
      </c>
      <c r="F102" s="261"/>
      <c r="G102" s="262"/>
      <c r="H102" s="263"/>
      <c r="I102" s="280" t="str">
        <f t="shared" si="21"/>
        <v/>
      </c>
      <c r="J102" s="266" t="str">
        <f t="shared" si="30"/>
        <v/>
      </c>
      <c r="K102" s="266" t="str">
        <f t="shared" si="31"/>
        <v/>
      </c>
      <c r="L102" s="286"/>
      <c r="M102" s="3"/>
      <c r="N102" s="3"/>
      <c r="O102" s="3"/>
      <c r="P102" s="3"/>
    </row>
    <row r="103" spans="1:16">
      <c r="A103" s="245">
        <f t="shared" si="22"/>
        <v>32</v>
      </c>
      <c r="B103" s="257">
        <f t="shared" si="25"/>
        <v>23</v>
      </c>
      <c r="C103" s="258" t="s">
        <v>21</v>
      </c>
      <c r="D103" s="259">
        <f t="shared" si="19"/>
        <v>42160</v>
      </c>
      <c r="E103" s="279" t="s">
        <v>85</v>
      </c>
      <c r="F103" s="261"/>
      <c r="G103" s="262"/>
      <c r="H103" s="263"/>
      <c r="I103" s="280" t="str">
        <f t="shared" si="21"/>
        <v/>
      </c>
      <c r="J103" s="266" t="str">
        <f t="shared" si="30"/>
        <v/>
      </c>
      <c r="K103" s="266" t="str">
        <f t="shared" si="31"/>
        <v/>
      </c>
      <c r="L103" s="286"/>
      <c r="M103" s="3"/>
      <c r="N103" s="3"/>
      <c r="O103" s="3"/>
      <c r="P103" s="3"/>
    </row>
    <row r="104" spans="1:16">
      <c r="A104" s="245">
        <f t="shared" si="22"/>
        <v>33</v>
      </c>
      <c r="B104" s="257">
        <f t="shared" si="25"/>
        <v>24</v>
      </c>
      <c r="C104" s="258" t="s">
        <v>20</v>
      </c>
      <c r="D104" s="259">
        <f t="shared" si="19"/>
        <v>42167</v>
      </c>
      <c r="E104" s="279" t="s">
        <v>85</v>
      </c>
      <c r="F104" s="261"/>
      <c r="G104" s="262"/>
      <c r="H104" s="263"/>
      <c r="I104" s="280" t="str">
        <f t="shared" si="20"/>
        <v/>
      </c>
      <c r="J104" s="266" t="str">
        <f t="shared" si="30"/>
        <v/>
      </c>
      <c r="K104" s="266" t="str">
        <f t="shared" si="31"/>
        <v/>
      </c>
      <c r="L104" s="286"/>
      <c r="M104" s="3"/>
      <c r="N104" s="3"/>
      <c r="O104" s="3"/>
      <c r="P104" s="3"/>
    </row>
    <row r="105" spans="1:16">
      <c r="A105" s="245">
        <f t="shared" si="22"/>
        <v>34</v>
      </c>
      <c r="B105" s="257">
        <f t="shared" si="25"/>
        <v>25</v>
      </c>
      <c r="C105" s="258" t="s">
        <v>21</v>
      </c>
      <c r="D105" s="259">
        <f t="shared" si="19"/>
        <v>42174</v>
      </c>
      <c r="E105" s="279" t="s">
        <v>85</v>
      </c>
      <c r="F105" s="261"/>
      <c r="G105" s="262"/>
      <c r="H105" s="263"/>
      <c r="I105" s="280" t="str">
        <f t="shared" si="20"/>
        <v/>
      </c>
      <c r="J105" s="266" t="str">
        <f t="shared" si="30"/>
        <v/>
      </c>
      <c r="K105" s="266" t="str">
        <f t="shared" si="31"/>
        <v/>
      </c>
      <c r="L105" s="286"/>
      <c r="M105" s="3"/>
      <c r="N105" s="3"/>
      <c r="O105" s="3"/>
      <c r="P105" s="3"/>
    </row>
    <row r="106" spans="1:16">
      <c r="A106" s="245">
        <f t="shared" si="22"/>
        <v>35</v>
      </c>
      <c r="B106" s="257">
        <f t="shared" si="25"/>
        <v>26</v>
      </c>
      <c r="C106" s="258" t="s">
        <v>20</v>
      </c>
      <c r="D106" s="259">
        <f t="shared" si="19"/>
        <v>42181</v>
      </c>
      <c r="E106" s="279" t="s">
        <v>85</v>
      </c>
      <c r="F106" s="261"/>
      <c r="G106" s="262"/>
      <c r="H106" s="263"/>
      <c r="I106" s="280" t="str">
        <f t="shared" si="20"/>
        <v/>
      </c>
      <c r="J106" s="266" t="str">
        <f t="shared" si="30"/>
        <v/>
      </c>
      <c r="K106" s="266" t="str">
        <f t="shared" si="31"/>
        <v/>
      </c>
      <c r="L106" s="286"/>
      <c r="M106" s="3"/>
      <c r="N106" s="3"/>
      <c r="O106" s="3"/>
      <c r="P106" s="3"/>
    </row>
    <row r="107" spans="1:16" ht="13.5" thickBot="1">
      <c r="A107" s="269">
        <f t="shared" si="22"/>
        <v>36</v>
      </c>
      <c r="B107" s="270">
        <f t="shared" si="25"/>
        <v>27</v>
      </c>
      <c r="C107" s="271" t="s">
        <v>21</v>
      </c>
      <c r="D107" s="272">
        <f t="shared" si="19"/>
        <v>42188</v>
      </c>
      <c r="E107" s="284" t="s">
        <v>85</v>
      </c>
      <c r="F107" s="274"/>
      <c r="G107" s="275"/>
      <c r="H107" s="276"/>
      <c r="I107" s="285" t="str">
        <f t="shared" si="20"/>
        <v/>
      </c>
      <c r="J107" s="268" t="str">
        <f t="shared" si="30"/>
        <v/>
      </c>
      <c r="K107" s="268" t="str">
        <f t="shared" si="31"/>
        <v/>
      </c>
      <c r="L107" s="286"/>
      <c r="M107" s="3"/>
      <c r="N107" s="3"/>
      <c r="O107" s="3"/>
      <c r="P107" s="3"/>
    </row>
    <row r="108" spans="1:16">
      <c r="A108" s="289"/>
      <c r="B108" s="290"/>
      <c r="C108" s="290"/>
      <c r="D108" s="291"/>
      <c r="E108" s="291"/>
      <c r="F108" s="291"/>
      <c r="G108" s="291"/>
      <c r="H108" s="291"/>
      <c r="I108" s="292"/>
      <c r="J108" s="292"/>
      <c r="K108" s="292"/>
      <c r="L108" s="293"/>
    </row>
    <row r="109" spans="1:16">
      <c r="A109" s="289"/>
      <c r="B109" s="290"/>
      <c r="C109" s="290"/>
      <c r="D109" s="291"/>
      <c r="E109" s="291"/>
      <c r="F109" s="291"/>
      <c r="G109" s="291"/>
      <c r="H109" s="291"/>
      <c r="I109" s="292"/>
      <c r="J109" s="292"/>
      <c r="K109" s="292"/>
      <c r="L109" s="293"/>
    </row>
    <row r="110" spans="1:16">
      <c r="A110" s="289"/>
      <c r="B110" s="290"/>
      <c r="C110" s="290"/>
      <c r="D110" s="291"/>
      <c r="E110" s="291"/>
      <c r="F110" s="291"/>
      <c r="G110" s="291"/>
      <c r="H110" s="291"/>
      <c r="I110" s="292"/>
      <c r="J110" s="292"/>
      <c r="K110" s="292"/>
      <c r="L110" s="293"/>
    </row>
    <row r="111" spans="1:16">
      <c r="A111" s="289"/>
      <c r="B111" s="290"/>
      <c r="C111" s="290"/>
      <c r="D111" s="291"/>
      <c r="E111" s="291"/>
      <c r="F111" s="291"/>
      <c r="G111" s="291"/>
      <c r="H111" s="291"/>
      <c r="I111" s="292"/>
      <c r="J111" s="292"/>
      <c r="K111" s="292"/>
      <c r="L111" s="293"/>
    </row>
    <row r="112" spans="1:16">
      <c r="A112" s="289"/>
      <c r="B112" s="290"/>
      <c r="C112" s="290"/>
      <c r="D112" s="291"/>
      <c r="E112" s="291"/>
      <c r="F112" s="291"/>
      <c r="G112" s="291"/>
      <c r="H112" s="291"/>
      <c r="I112" s="292"/>
      <c r="J112" s="292"/>
      <c r="K112" s="292"/>
      <c r="L112" s="293"/>
    </row>
    <row r="113" spans="1:12">
      <c r="A113" s="289"/>
      <c r="B113" s="290"/>
      <c r="C113" s="290"/>
      <c r="D113" s="291"/>
      <c r="E113" s="291"/>
      <c r="F113" s="291"/>
      <c r="G113" s="291"/>
      <c r="H113" s="291"/>
      <c r="I113" s="292"/>
      <c r="J113" s="292"/>
      <c r="K113" s="292"/>
      <c r="L113" s="293"/>
    </row>
    <row r="114" spans="1:12">
      <c r="A114" s="289"/>
      <c r="B114" s="290"/>
      <c r="C114" s="290"/>
      <c r="D114" s="291"/>
      <c r="E114" s="291"/>
      <c r="F114" s="291"/>
      <c r="G114" s="291"/>
      <c r="H114" s="291"/>
      <c r="I114" s="292"/>
      <c r="J114" s="292"/>
      <c r="K114" s="292"/>
      <c r="L114" s="293"/>
    </row>
  </sheetData>
  <mergeCells count="18">
    <mergeCell ref="B57:B63"/>
    <mergeCell ref="C57:C63"/>
    <mergeCell ref="F2:H2"/>
    <mergeCell ref="D3:D9"/>
    <mergeCell ref="F3:F9"/>
    <mergeCell ref="G3:G9"/>
    <mergeCell ref="H3:H9"/>
    <mergeCell ref="E3:E9"/>
    <mergeCell ref="D57:D63"/>
    <mergeCell ref="F57:F63"/>
    <mergeCell ref="G57:G63"/>
    <mergeCell ref="H57:H63"/>
    <mergeCell ref="E57:E63"/>
    <mergeCell ref="B1:E1"/>
    <mergeCell ref="B55:E55"/>
    <mergeCell ref="B3:B9"/>
    <mergeCell ref="C3:C9"/>
    <mergeCell ref="F56:H56"/>
  </mergeCells>
  <pageMargins left="0.19685039370078741" right="0.19685039370078741" top="0.62992125984251968" bottom="0.39370078740157483" header="0.31496062992125984" footer="0.19685039370078741"/>
  <pageSetup paperSize="9" scale="80" fitToHeight="0" orientation="portrait" r:id="rId1"/>
  <headerFooter>
    <oddHeader>&amp;L&amp;"Arial,Gras"&amp;14 2013-2014&amp;C&amp;"Arial,Gras"&amp;14LP CURIE OIGNIES -PROGRAMMATION EPS&amp;R&amp;"Arial,Gras"-&amp;A</oddHeader>
    <oddFooter>&amp;LEdition Dk-&amp;D-&amp;T&amp;R&amp;F-------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classe</vt:lpstr>
      <vt:lpstr>T-D-BORD</vt:lpstr>
      <vt:lpstr>vierge</vt:lpstr>
      <vt:lpstr>stages</vt:lpstr>
      <vt:lpstr>LUNDI-AM</vt:lpstr>
      <vt:lpstr>LUNDI-PM</vt:lpstr>
      <vt:lpstr>MARDI-AM</vt:lpstr>
      <vt:lpstr>MARDI-PM</vt:lpstr>
      <vt:lpstr>MERCREDI-AM</vt:lpstr>
      <vt:lpstr>JEUDI-AM</vt:lpstr>
      <vt:lpstr>JEUDI-PM</vt:lpstr>
      <vt:lpstr>VENDREDI-AM</vt:lpstr>
      <vt:lpstr>VENDREDI-PM</vt:lpstr>
      <vt:lpstr>classe!classes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</dc:creator>
  <cp:lastModifiedBy>sans nom</cp:lastModifiedBy>
  <cp:lastPrinted>2014-08-26T21:43:17Z</cp:lastPrinted>
  <dcterms:created xsi:type="dcterms:W3CDTF">2007-07-05T09:37:58Z</dcterms:created>
  <dcterms:modified xsi:type="dcterms:W3CDTF">2014-08-27T01:39:21Z</dcterms:modified>
</cp:coreProperties>
</file>