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1315" windowHeight="9270" activeTab="4"/>
  </bookViews>
  <sheets>
    <sheet name="general" sheetId="1" r:id="rId1"/>
    <sheet name="LUNDI" sheetId="2" r:id="rId2"/>
    <sheet name="MARDI-M1" sheetId="3" r:id="rId3"/>
    <sheet name="MERCREDI-M1" sheetId="4" r:id="rId4"/>
    <sheet name="indirect" sheetId="5" r:id="rId5"/>
  </sheets>
  <externalReferences>
    <externalReference r:id="rId6"/>
  </externalReferences>
  <definedNames>
    <definedName name="code_salle">[1]Ges_Instal!$A$3:$B$42</definedName>
    <definedName name="rentree">[1]Parametre!$AE$27</definedName>
  </definedNames>
  <calcPr calcId="144525" iterate="1"/>
</workbook>
</file>

<file path=xl/calcChain.xml><?xml version="1.0" encoding="utf-8"?>
<calcChain xmlns="http://schemas.openxmlformats.org/spreadsheetml/2006/main">
  <c r="F18" i="1" l="1"/>
  <c r="B19" i="1"/>
  <c r="D19" i="1"/>
  <c r="F19" i="1"/>
  <c r="P18" i="1"/>
  <c r="P19" i="1"/>
  <c r="B12" i="4"/>
  <c r="D12" i="4"/>
  <c r="B12" i="3"/>
  <c r="D11" i="3"/>
  <c r="D12" i="3" s="1"/>
  <c r="F4" i="1"/>
  <c r="G4" i="1"/>
  <c r="H4" i="1"/>
  <c r="I4" i="1"/>
  <c r="K4" i="1"/>
  <c r="L4" i="1"/>
  <c r="M4" i="1"/>
  <c r="N4" i="1"/>
  <c r="P4" i="1"/>
  <c r="B5" i="1"/>
  <c r="D5" i="1"/>
  <c r="F5" i="1"/>
  <c r="G5" i="1"/>
  <c r="H5" i="1"/>
  <c r="I5" i="1"/>
  <c r="K5" i="1"/>
  <c r="L5" i="1"/>
  <c r="M5" i="1"/>
  <c r="N5" i="1"/>
  <c r="P5" i="1"/>
  <c r="B12" i="2"/>
  <c r="A12" i="2"/>
  <c r="A11" i="2"/>
  <c r="D2" i="5"/>
  <c r="A7" i="5"/>
  <c r="A5" i="5"/>
  <c r="A3" i="5"/>
  <c r="A4" i="5"/>
</calcChain>
</file>

<file path=xl/sharedStrings.xml><?xml version="1.0" encoding="utf-8"?>
<sst xmlns="http://schemas.openxmlformats.org/spreadsheetml/2006/main" count="105" uniqueCount="37">
  <si>
    <t>LUNDI</t>
  </si>
  <si>
    <t>MARDI</t>
  </si>
  <si>
    <t>MERCREDI</t>
  </si>
  <si>
    <t>8H35-
10H25</t>
  </si>
  <si>
    <t>10H40-
12H30</t>
  </si>
  <si>
    <t>14H00-
15H45</t>
  </si>
  <si>
    <t>16H00-
17H50</t>
  </si>
  <si>
    <t>Mardi</t>
  </si>
  <si>
    <t>Mercredi</t>
  </si>
  <si>
    <t>a</t>
  </si>
  <si>
    <t>b</t>
  </si>
  <si>
    <t>AA</t>
  </si>
  <si>
    <t>BB</t>
  </si>
  <si>
    <t>Navettes</t>
  </si>
  <si>
    <t>M1</t>
  </si>
  <si>
    <t>DD</t>
  </si>
  <si>
    <t>EE</t>
  </si>
  <si>
    <t>FF</t>
  </si>
  <si>
    <t>GG</t>
  </si>
  <si>
    <t>M3</t>
  </si>
  <si>
    <t>VERT</t>
  </si>
  <si>
    <t>BLEU</t>
  </si>
  <si>
    <t>BLANC</t>
  </si>
  <si>
    <t>S2</t>
  </si>
  <si>
    <t>S4</t>
  </si>
  <si>
    <t>cc</t>
  </si>
  <si>
    <t>ETC,,,,</t>
  </si>
  <si>
    <t>Date en colonne D</t>
  </si>
  <si>
    <t>nom de la feuill</t>
  </si>
  <si>
    <t>Solutions colonne K</t>
  </si>
  <si>
    <t>lundi</t>
  </si>
  <si>
    <t>oui</t>
  </si>
  <si>
    <t>mardi</t>
  </si>
  <si>
    <t>K11</t>
  </si>
  <si>
    <t>C EST FAUX</t>
  </si>
  <si>
    <t>C 4EST BON</t>
  </si>
  <si>
    <t>c'est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</si>
</sst>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d\-dd\-mmm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FF0000"/>
      <name val="Arial"/>
      <family val="2"/>
    </font>
    <font>
      <sz val="8.8000000000000007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2" xfId="1" applyNumberFormat="1" applyFont="1" applyBorder="1" applyAlignment="1"/>
    <xf numFmtId="164" fontId="3" fillId="3" borderId="4" xfId="1" applyNumberFormat="1" applyFont="1" applyFill="1" applyBorder="1" applyAlignment="1"/>
    <xf numFmtId="164" fontId="3" fillId="3" borderId="4" xfId="1" applyNumberFormat="1" applyFont="1" applyFill="1" applyBorder="1" applyAlignment="1">
      <alignment horizontal="center"/>
    </xf>
    <xf numFmtId="0" fontId="3" fillId="0" borderId="6" xfId="1" applyNumberFormat="1" applyFont="1" applyBorder="1" applyAlignment="1">
      <alignment wrapText="1"/>
    </xf>
    <xf numFmtId="0" fontId="3" fillId="4" borderId="7" xfId="1" applyFont="1" applyFill="1" applyBorder="1" applyAlignment="1">
      <alignment wrapText="1"/>
    </xf>
    <xf numFmtId="0" fontId="3" fillId="4" borderId="8" xfId="1" applyFont="1" applyFill="1" applyBorder="1" applyAlignment="1">
      <alignment wrapText="1"/>
    </xf>
    <xf numFmtId="0" fontId="3" fillId="5" borderId="8" xfId="1" applyFont="1" applyFill="1" applyBorder="1" applyAlignment="1">
      <alignment wrapText="1"/>
    </xf>
    <xf numFmtId="0" fontId="3" fillId="5" borderId="9" xfId="1" applyFont="1" applyFill="1" applyBorder="1" applyAlignment="1">
      <alignment wrapText="1"/>
    </xf>
    <xf numFmtId="164" fontId="3" fillId="0" borderId="0" xfId="1" applyNumberFormat="1" applyFont="1" applyAlignment="1">
      <alignment wrapText="1"/>
    </xf>
    <xf numFmtId="164" fontId="3" fillId="0" borderId="12" xfId="1" applyNumberFormat="1" applyFont="1" applyBorder="1" applyAlignment="1">
      <alignment wrapText="1"/>
    </xf>
    <xf numFmtId="0" fontId="3" fillId="4" borderId="13" xfId="1" applyFont="1" applyFill="1" applyBorder="1" applyAlignment="1">
      <alignment wrapText="1"/>
    </xf>
    <xf numFmtId="0" fontId="3" fillId="4" borderId="14" xfId="1" applyFont="1" applyFill="1" applyBorder="1" applyAlignment="1">
      <alignment wrapText="1"/>
    </xf>
    <xf numFmtId="0" fontId="3" fillId="5" borderId="15" xfId="1" applyFont="1" applyFill="1" applyBorder="1" applyAlignment="1">
      <alignment wrapText="1"/>
    </xf>
    <xf numFmtId="0" fontId="3" fillId="5" borderId="16" xfId="1" applyFont="1" applyFill="1" applyBorder="1" applyAlignment="1">
      <alignment wrapText="1"/>
    </xf>
    <xf numFmtId="0" fontId="3" fillId="0" borderId="17" xfId="1" applyFont="1" applyBorder="1"/>
    <xf numFmtId="0" fontId="3" fillId="6" borderId="18" xfId="1" applyFont="1" applyFill="1" applyBorder="1" applyAlignment="1">
      <alignment horizontal="center" vertical="center" wrapText="1"/>
    </xf>
    <xf numFmtId="0" fontId="3" fillId="6" borderId="19" xfId="1" applyFont="1" applyFill="1" applyBorder="1" applyAlignment="1">
      <alignment horizontal="center" vertical="center" wrapText="1"/>
    </xf>
    <xf numFmtId="164" fontId="3" fillId="6" borderId="20" xfId="1" applyNumberFormat="1" applyFont="1" applyFill="1" applyBorder="1" applyAlignment="1">
      <alignment horizontal="center" vertical="center" wrapText="1"/>
    </xf>
    <xf numFmtId="165" fontId="3" fillId="7" borderId="17" xfId="1" applyNumberFormat="1" applyFont="1" applyFill="1" applyBorder="1" applyAlignment="1">
      <alignment horizontal="center" vertical="center" wrapText="1"/>
    </xf>
    <xf numFmtId="165" fontId="3" fillId="5" borderId="17" xfId="1" applyNumberFormat="1" applyFont="1" applyFill="1" applyBorder="1" applyAlignment="1">
      <alignment horizontal="center" vertical="center" wrapText="1"/>
    </xf>
    <xf numFmtId="164" fontId="3" fillId="6" borderId="21" xfId="1" applyNumberFormat="1" applyFont="1" applyFill="1" applyBorder="1" applyAlignment="1">
      <alignment vertical="center" wrapText="1"/>
    </xf>
    <xf numFmtId="164" fontId="3" fillId="6" borderId="21" xfId="1" applyNumberFormat="1" applyFont="1" applyFill="1" applyBorder="1" applyAlignment="1">
      <alignment horizontal="center" vertical="center" wrapText="1"/>
    </xf>
    <xf numFmtId="0" fontId="3" fillId="0" borderId="22" xfId="1" applyFont="1" applyBorder="1"/>
    <xf numFmtId="0" fontId="3" fillId="6" borderId="23" xfId="1" applyFont="1" applyFill="1" applyBorder="1" applyAlignment="1">
      <alignment horizontal="center" vertical="center" wrapText="1"/>
    </xf>
    <xf numFmtId="0" fontId="3" fillId="6" borderId="24" xfId="1" applyFont="1" applyFill="1" applyBorder="1" applyAlignment="1">
      <alignment horizontal="center" vertical="center" wrapText="1"/>
    </xf>
    <xf numFmtId="164" fontId="3" fillId="6" borderId="25" xfId="1" applyNumberFormat="1" applyFont="1" applyFill="1" applyBorder="1" applyAlignment="1">
      <alignment horizontal="center" vertical="center" wrapText="1"/>
    </xf>
    <xf numFmtId="164" fontId="3" fillId="6" borderId="26" xfId="1" applyNumberFormat="1" applyFont="1" applyFill="1" applyBorder="1" applyAlignment="1">
      <alignment vertical="center" wrapText="1"/>
    </xf>
    <xf numFmtId="164" fontId="3" fillId="6" borderId="26" xfId="1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8" borderId="0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27" xfId="0" applyFont="1" applyBorder="1"/>
    <xf numFmtId="0" fontId="1" fillId="6" borderId="17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165" fontId="1" fillId="6" borderId="20" xfId="0" applyNumberFormat="1" applyFont="1" applyFill="1" applyBorder="1" applyAlignment="1">
      <alignment horizontal="center" vertical="center" wrapText="1"/>
    </xf>
    <xf numFmtId="164" fontId="1" fillId="6" borderId="19" xfId="0" applyNumberFormat="1" applyFont="1" applyFill="1" applyBorder="1" applyAlignment="1">
      <alignment horizontal="center" vertical="center" wrapText="1"/>
    </xf>
    <xf numFmtId="165" fontId="1" fillId="3" borderId="18" xfId="0" applyNumberFormat="1" applyFont="1" applyFill="1" applyBorder="1" applyAlignment="1">
      <alignment horizontal="center" vertical="center" wrapText="1"/>
    </xf>
    <xf numFmtId="165" fontId="1" fillId="3" borderId="19" xfId="0" applyNumberFormat="1" applyFont="1" applyFill="1" applyBorder="1" applyAlignment="1">
      <alignment horizontal="center" vertical="center" wrapText="1"/>
    </xf>
    <xf numFmtId="165" fontId="1" fillId="3" borderId="20" xfId="0" applyNumberFormat="1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28" xfId="0" applyFont="1" applyBorder="1"/>
    <xf numFmtId="0" fontId="1" fillId="6" borderId="22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165" fontId="1" fillId="6" borderId="25" xfId="0" applyNumberFormat="1" applyFont="1" applyFill="1" applyBorder="1" applyAlignment="1">
      <alignment horizontal="center" vertical="center" wrapText="1"/>
    </xf>
    <xf numFmtId="164" fontId="1" fillId="6" borderId="24" xfId="0" applyNumberFormat="1" applyFont="1" applyFill="1" applyBorder="1" applyAlignment="1">
      <alignment horizontal="center" vertical="center" wrapText="1"/>
    </xf>
    <xf numFmtId="165" fontId="1" fillId="3" borderId="23" xfId="0" applyNumberFormat="1" applyFont="1" applyFill="1" applyBorder="1" applyAlignment="1">
      <alignment horizontal="center" vertical="center" wrapText="1"/>
    </xf>
    <xf numFmtId="165" fontId="1" fillId="3" borderId="24" xfId="0" applyNumberFormat="1" applyFont="1" applyFill="1" applyBorder="1" applyAlignment="1">
      <alignment horizontal="center" vertical="center" wrapText="1"/>
    </xf>
    <xf numFmtId="165" fontId="1" fillId="3" borderId="25" xfId="0" applyNumberFormat="1" applyFont="1" applyFill="1" applyBorder="1" applyAlignment="1">
      <alignment horizontal="center" vertical="center" wrapText="1"/>
    </xf>
    <xf numFmtId="0" fontId="1" fillId="6" borderId="20" xfId="0" applyNumberFormat="1" applyFont="1" applyFill="1" applyBorder="1" applyAlignment="1">
      <alignment horizontal="center" vertical="center" wrapText="1"/>
    </xf>
    <xf numFmtId="0" fontId="1" fillId="6" borderId="25" xfId="0" applyNumberFormat="1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wrapText="1"/>
    </xf>
    <xf numFmtId="0" fontId="5" fillId="0" borderId="1" xfId="1" applyNumberFormat="1" applyFont="1" applyBorder="1" applyAlignment="1">
      <alignment wrapText="1"/>
    </xf>
    <xf numFmtId="0" fontId="3" fillId="2" borderId="3" xfId="1" applyFont="1" applyFill="1" applyBorder="1" applyAlignment="1"/>
    <xf numFmtId="0" fontId="3" fillId="2" borderId="4" xfId="1" applyFont="1" applyFill="1" applyBorder="1" applyAlignment="1"/>
    <xf numFmtId="0" fontId="3" fillId="2" borderId="5" xfId="1" applyFont="1" applyFill="1" applyBorder="1" applyAlignment="1"/>
    <xf numFmtId="0" fontId="5" fillId="0" borderId="10" xfId="1" applyNumberFormat="1" applyFont="1" applyBorder="1" applyAlignment="1">
      <alignment wrapText="1"/>
    </xf>
    <xf numFmtId="0" fontId="5" fillId="0" borderId="11" xfId="1" applyNumberFormat="1" applyFont="1" applyBorder="1" applyAlignment="1">
      <alignment wrapText="1"/>
    </xf>
    <xf numFmtId="0" fontId="5" fillId="0" borderId="0" xfId="1" applyNumberFormat="1" applyFont="1" applyAlignment="1">
      <alignment horizontal="center" wrapText="1"/>
    </xf>
    <xf numFmtId="0" fontId="5" fillId="0" borderId="1" xfId="1" applyNumberFormat="1" applyFont="1" applyBorder="1" applyAlignment="1">
      <alignment horizontal="center" wrapText="1"/>
    </xf>
    <xf numFmtId="0" fontId="5" fillId="0" borderId="10" xfId="1" applyNumberFormat="1" applyFont="1" applyBorder="1" applyAlignment="1">
      <alignment horizontal="center" wrapText="1"/>
    </xf>
    <xf numFmtId="0" fontId="5" fillId="0" borderId="11" xfId="1" applyNumberFormat="1" applyFont="1" applyBorder="1" applyAlignment="1">
      <alignment horizontal="center" wrapText="1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0" fillId="8" borderId="0" xfId="0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12</xdr:row>
      <xdr:rowOff>85725</xdr:rowOff>
    </xdr:from>
    <xdr:to>
      <xdr:col>12</xdr:col>
      <xdr:colOff>104775</xdr:colOff>
      <xdr:row>17</xdr:row>
      <xdr:rowOff>142875</xdr:rowOff>
    </xdr:to>
    <xdr:cxnSp macro="">
      <xdr:nvCxnSpPr>
        <xdr:cNvPr id="3" name="Connecteur droit avec flèche 2"/>
        <xdr:cNvCxnSpPr/>
      </xdr:nvCxnSpPr>
      <xdr:spPr>
        <a:xfrm flipH="1" flipV="1">
          <a:off x="3133725" y="2476500"/>
          <a:ext cx="590550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542926</xdr:colOff>
      <xdr:row>12</xdr:row>
      <xdr:rowOff>28576</xdr:rowOff>
    </xdr:from>
    <xdr:to>
      <xdr:col>9</xdr:col>
      <xdr:colOff>76200</xdr:colOff>
      <xdr:row>18</xdr:row>
      <xdr:rowOff>66675</xdr:rowOff>
    </xdr:to>
    <xdr:cxnSp macro="">
      <xdr:nvCxnSpPr>
        <xdr:cNvPr id="5" name="Connecteur droit avec flèche 4"/>
        <xdr:cNvCxnSpPr/>
      </xdr:nvCxnSpPr>
      <xdr:spPr>
        <a:xfrm flipH="1" flipV="1">
          <a:off x="1009651" y="2419351"/>
          <a:ext cx="1323974" cy="11810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209552</xdr:colOff>
      <xdr:row>20</xdr:row>
      <xdr:rowOff>0</xdr:rowOff>
    </xdr:from>
    <xdr:to>
      <xdr:col>9</xdr:col>
      <xdr:colOff>104775</xdr:colOff>
      <xdr:row>27</xdr:row>
      <xdr:rowOff>142875</xdr:rowOff>
    </xdr:to>
    <xdr:cxnSp macro="">
      <xdr:nvCxnSpPr>
        <xdr:cNvPr id="8" name="Connecteur droit avec flèche 7"/>
        <xdr:cNvCxnSpPr/>
      </xdr:nvCxnSpPr>
      <xdr:spPr>
        <a:xfrm flipH="1">
          <a:off x="1352552" y="3914775"/>
          <a:ext cx="1009648" cy="1476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-LP/EPS/2014-2015/planning%20eps/LP-EPS-PLANNING%20V_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menu"/>
      <sheetName val="Parametre"/>
      <sheetName val="Ges_Stages"/>
      <sheetName val="Ges_Classe"/>
      <sheetName val="Ges_Exam"/>
      <sheetName val="Ges_Apsa"/>
      <sheetName val="Ges_Prof"/>
      <sheetName val="Ges_Instal"/>
      <sheetName val="T-D-BORD"/>
      <sheetName val="Ges_Sorties"/>
      <sheetName val="Tab_Instal"/>
      <sheetName val="Tab_Transports"/>
      <sheetName val="EDT"/>
      <sheetName val="prof"/>
      <sheetName val="LUNDI-M1"/>
      <sheetName val="LUNDI-M3"/>
      <sheetName val="LUNDI-S2"/>
      <sheetName val="LUNDI-S4"/>
      <sheetName val="MARDI-M1"/>
      <sheetName val="MARDI-M3"/>
      <sheetName val="MARDI-S2"/>
      <sheetName val="MARDI-S4"/>
      <sheetName val="MERCREDI-M1"/>
      <sheetName val="MERCREDI-M3"/>
      <sheetName val="JEUDI-M1"/>
      <sheetName val="JEUDI-M3"/>
      <sheetName val="JEUDI-S2"/>
      <sheetName val="JEUDI-S4"/>
      <sheetName val="VENDREDI-M1"/>
      <sheetName val="VENDREDI-M3"/>
      <sheetName val="VENDREDI-S2"/>
      <sheetName val="VENDREDI-S4"/>
      <sheetName val="ENCOURS"/>
      <sheetName val="Liste des noms"/>
    </sheetNames>
    <sheetDataSet>
      <sheetData sheetId="0"/>
      <sheetData sheetId="1"/>
      <sheetData sheetId="2">
        <row r="27">
          <cell r="AE27">
            <v>41883</v>
          </cell>
        </row>
      </sheetData>
      <sheetData sheetId="3"/>
      <sheetData sheetId="4"/>
      <sheetData sheetId="5"/>
      <sheetData sheetId="6"/>
      <sheetData sheetId="7"/>
      <sheetData sheetId="8">
        <row r="3">
          <cell r="A3">
            <v>1</v>
          </cell>
          <cell r="B3" t="str">
            <v>Jc-Salle1</v>
          </cell>
        </row>
        <row r="4">
          <cell r="A4">
            <v>2</v>
          </cell>
          <cell r="B4" t="str">
            <v>Jc-Salle2</v>
          </cell>
        </row>
        <row r="5">
          <cell r="A5">
            <v>3</v>
          </cell>
          <cell r="B5" t="str">
            <v>Jc-plateau</v>
          </cell>
        </row>
        <row r="6">
          <cell r="A6">
            <v>4</v>
          </cell>
          <cell r="B6" t="str">
            <v>Lp-Muscu</v>
          </cell>
        </row>
        <row r="7">
          <cell r="A7">
            <v>5</v>
          </cell>
          <cell r="B7" t="str">
            <v>Jc-Herbe</v>
          </cell>
        </row>
        <row r="8">
          <cell r="A8">
            <v>6</v>
          </cell>
          <cell r="B8" t="str">
            <v>Jc-Sautoir</v>
          </cell>
        </row>
        <row r="9">
          <cell r="A9">
            <v>7</v>
          </cell>
          <cell r="B9" t="str">
            <v>Jc-Lancers</v>
          </cell>
        </row>
        <row r="10">
          <cell r="A10">
            <v>8</v>
          </cell>
          <cell r="B10" t="str">
            <v>LP-Poly2</v>
          </cell>
        </row>
        <row r="11">
          <cell r="A11">
            <v>9</v>
          </cell>
          <cell r="B11" t="str">
            <v>Bouchard-Mur</v>
          </cell>
        </row>
        <row r="12">
          <cell r="A12">
            <v>10</v>
          </cell>
          <cell r="B12" t="str">
            <v>Bouchard-Salle</v>
          </cell>
        </row>
        <row r="13">
          <cell r="A13">
            <v>11</v>
          </cell>
          <cell r="B13" t="str">
            <v>Bouchard-Herbe</v>
          </cell>
        </row>
        <row r="14">
          <cell r="A14">
            <v>12</v>
          </cell>
          <cell r="B14" t="str">
            <v>Stade-Piste</v>
          </cell>
        </row>
        <row r="15">
          <cell r="A15">
            <v>13</v>
          </cell>
          <cell r="B15" t="str">
            <v>Stade-Synthé</v>
          </cell>
        </row>
        <row r="16">
          <cell r="A16">
            <v>14</v>
          </cell>
          <cell r="B16" t="str">
            <v>Stade-Herb2</v>
          </cell>
        </row>
        <row r="17">
          <cell r="A17">
            <v>15</v>
          </cell>
          <cell r="B17" t="str">
            <v>Stade-Lancers</v>
          </cell>
        </row>
        <row r="18">
          <cell r="A18">
            <v>16</v>
          </cell>
          <cell r="B18" t="str">
            <v>Stade-Sauts</v>
          </cell>
        </row>
        <row r="19">
          <cell r="A19">
            <v>17</v>
          </cell>
          <cell r="B19" t="str">
            <v>Stade-Coub</v>
          </cell>
        </row>
        <row r="20">
          <cell r="A20">
            <v>18</v>
          </cell>
          <cell r="B20" t="str">
            <v>Stade-Dojo</v>
          </cell>
        </row>
        <row r="21">
          <cell r="A21">
            <v>19</v>
          </cell>
          <cell r="B21" t="str">
            <v>Stade-Tdt</v>
          </cell>
        </row>
        <row r="22">
          <cell r="A22">
            <v>20</v>
          </cell>
          <cell r="B22" t="str">
            <v>Stade-Lem</v>
          </cell>
        </row>
        <row r="23">
          <cell r="A23">
            <v>21</v>
          </cell>
          <cell r="B23" t="str">
            <v>Stade-Kacz</v>
          </cell>
        </row>
        <row r="24">
          <cell r="A24">
            <v>22</v>
          </cell>
          <cell r="B24" t="str">
            <v>Stade-Bouleux</v>
          </cell>
        </row>
        <row r="25">
          <cell r="A25">
            <v>23</v>
          </cell>
          <cell r="B25" t="str">
            <v>Lib-Muscu</v>
          </cell>
        </row>
        <row r="26">
          <cell r="A26">
            <v>24</v>
          </cell>
          <cell r="B26" t="str">
            <v>Parc-Hautois</v>
          </cell>
        </row>
        <row r="27">
          <cell r="A27">
            <v>25</v>
          </cell>
          <cell r="B27" t="str">
            <v>Lib-Bois</v>
          </cell>
        </row>
        <row r="28">
          <cell r="A28">
            <v>26</v>
          </cell>
          <cell r="B28" t="str">
            <v>Har-Pis</v>
          </cell>
        </row>
        <row r="29">
          <cell r="A29">
            <v>27</v>
          </cell>
          <cell r="B29" t="str">
            <v>Lef-Pis</v>
          </cell>
        </row>
        <row r="30">
          <cell r="A30">
            <v>28</v>
          </cell>
          <cell r="B30" t="str">
            <v>Cou-Pis</v>
          </cell>
        </row>
        <row r="31">
          <cell r="A31">
            <v>29</v>
          </cell>
          <cell r="B31" t="str">
            <v>Car-Mur</v>
          </cell>
        </row>
        <row r="32">
          <cell r="A32">
            <v>30</v>
          </cell>
          <cell r="B32" t="str">
            <v>Car-Pis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>
        <row r="11">
          <cell r="AG11" t="str">
            <v/>
          </cell>
        </row>
        <row r="12">
          <cell r="AG12" t="str">
            <v/>
          </cell>
        </row>
        <row r="19">
          <cell r="AG19" t="str">
            <v/>
          </cell>
        </row>
        <row r="20">
          <cell r="AG20" t="str">
            <v/>
          </cell>
        </row>
      </sheetData>
      <sheetData sheetId="17">
        <row r="11">
          <cell r="AG11" t="str">
            <v/>
          </cell>
        </row>
        <row r="12">
          <cell r="AG12" t="str">
            <v>Lib</v>
          </cell>
        </row>
      </sheetData>
      <sheetData sheetId="18">
        <row r="11">
          <cell r="AG11" t="str">
            <v/>
          </cell>
        </row>
        <row r="12">
          <cell r="AG12" t="str">
            <v/>
          </cell>
        </row>
      </sheetData>
      <sheetData sheetId="19"/>
      <sheetData sheetId="20">
        <row r="11">
          <cell r="AG11" t="str">
            <v/>
          </cell>
        </row>
        <row r="12">
          <cell r="AG12" t="str">
            <v/>
          </cell>
        </row>
      </sheetData>
      <sheetData sheetId="21">
        <row r="11">
          <cell r="AG11" t="str">
            <v/>
          </cell>
        </row>
        <row r="12">
          <cell r="AG12" t="str">
            <v/>
          </cell>
        </row>
      </sheetData>
      <sheetData sheetId="22">
        <row r="11">
          <cell r="AG11" t="str">
            <v/>
          </cell>
        </row>
        <row r="12">
          <cell r="AG12" t="str">
            <v/>
          </cell>
        </row>
      </sheetData>
      <sheetData sheetId="23"/>
      <sheetData sheetId="24">
        <row r="11">
          <cell r="AG11" t="str">
            <v/>
          </cell>
        </row>
        <row r="12">
          <cell r="AG12" t="str">
            <v/>
          </cell>
        </row>
        <row r="19">
          <cell r="AG19" t="str">
            <v/>
          </cell>
        </row>
        <row r="20">
          <cell r="AG20" t="str">
            <v/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zoomScaleNormal="100" workbookViewId="0">
      <selection activeCell="M14" sqref="M14"/>
    </sheetView>
  </sheetViews>
  <sheetFormatPr baseColWidth="10" defaultRowHeight="15" x14ac:dyDescent="0.25"/>
  <cols>
    <col min="1" max="1" width="2" bestFit="1" customWidth="1"/>
    <col min="2" max="2" width="3" bestFit="1" customWidth="1"/>
    <col min="3" max="3" width="2" bestFit="1" customWidth="1"/>
    <col min="4" max="4" width="3.42578125" bestFit="1" customWidth="1"/>
    <col min="5" max="5" width="6.28515625" bestFit="1" customWidth="1"/>
    <col min="6" max="8" width="6.85546875" bestFit="1" customWidth="1"/>
    <col min="9" max="9" width="5.28515625" bestFit="1" customWidth="1"/>
    <col min="10" max="10" width="6.28515625" bestFit="1" customWidth="1"/>
    <col min="11" max="13" width="6.85546875" bestFit="1" customWidth="1"/>
    <col min="14" max="14" width="7.7109375" bestFit="1" customWidth="1"/>
    <col min="15" max="15" width="8.28515625" customWidth="1"/>
    <col min="16" max="16" width="6.85546875" bestFit="1" customWidth="1"/>
  </cols>
  <sheetData>
    <row r="1" spans="1:16" ht="18.75" thickBot="1" x14ac:dyDescent="0.3">
      <c r="A1" s="62" t="s">
        <v>11</v>
      </c>
      <c r="B1" s="62"/>
      <c r="C1" s="63"/>
      <c r="D1" s="1"/>
      <c r="E1" s="66" t="s">
        <v>0</v>
      </c>
      <c r="F1" s="67"/>
      <c r="G1" s="67"/>
      <c r="H1" s="68"/>
      <c r="I1" s="2"/>
      <c r="J1" s="66" t="s">
        <v>1</v>
      </c>
      <c r="K1" s="67"/>
      <c r="L1" s="67"/>
      <c r="M1" s="68"/>
      <c r="N1" s="3"/>
      <c r="O1" s="66" t="s">
        <v>2</v>
      </c>
      <c r="P1" s="67"/>
    </row>
    <row r="2" spans="1:16" ht="25.5" thickBot="1" x14ac:dyDescent="0.3">
      <c r="A2" s="62"/>
      <c r="B2" s="62"/>
      <c r="C2" s="63"/>
      <c r="D2" s="4"/>
      <c r="E2" s="5" t="s">
        <v>3</v>
      </c>
      <c r="F2" s="6" t="s">
        <v>4</v>
      </c>
      <c r="G2" s="7" t="s">
        <v>5</v>
      </c>
      <c r="H2" s="8" t="s">
        <v>6</v>
      </c>
      <c r="I2" s="9" t="s">
        <v>7</v>
      </c>
      <c r="J2" s="5" t="s">
        <v>3</v>
      </c>
      <c r="K2" s="6" t="s">
        <v>4</v>
      </c>
      <c r="L2" s="7" t="s">
        <v>5</v>
      </c>
      <c r="M2" s="8" t="s">
        <v>6</v>
      </c>
      <c r="N2" s="9" t="s">
        <v>8</v>
      </c>
      <c r="O2" s="5" t="s">
        <v>3</v>
      </c>
      <c r="P2" s="6" t="s">
        <v>4</v>
      </c>
    </row>
    <row r="3" spans="1:16" ht="15.75" thickBot="1" x14ac:dyDescent="0.3">
      <c r="A3" s="64"/>
      <c r="B3" s="64"/>
      <c r="C3" s="65"/>
      <c r="D3" s="10"/>
      <c r="E3" s="11" t="s">
        <v>14</v>
      </c>
      <c r="F3" s="12" t="s">
        <v>19</v>
      </c>
      <c r="G3" s="13" t="s">
        <v>23</v>
      </c>
      <c r="H3" s="14" t="s">
        <v>24</v>
      </c>
      <c r="I3" s="9"/>
      <c r="J3" s="11" t="s">
        <v>14</v>
      </c>
      <c r="K3" s="12" t="s">
        <v>19</v>
      </c>
      <c r="L3" s="13" t="s">
        <v>23</v>
      </c>
      <c r="M3" s="14" t="s">
        <v>24</v>
      </c>
      <c r="N3" s="9"/>
      <c r="O3" s="11" t="s">
        <v>14</v>
      </c>
      <c r="P3" s="12" t="s">
        <v>19</v>
      </c>
    </row>
    <row r="4" spans="1:16" ht="15.75" thickBot="1" x14ac:dyDescent="0.3">
      <c r="A4" s="15">
        <v>1</v>
      </c>
      <c r="B4" s="16">
        <v>36</v>
      </c>
      <c r="C4" s="17" t="s">
        <v>9</v>
      </c>
      <c r="D4" s="18">
        <v>41883</v>
      </c>
      <c r="E4" s="19" t="s">
        <v>20</v>
      </c>
      <c r="F4" s="19" t="str">
        <f>IF('[1]LUNDI-M3'!$AG11=LEFT($A$1,3),"LP","")</f>
        <v/>
      </c>
      <c r="G4" s="20" t="str">
        <f>IF('[1]LUNDI-S2'!$AG11=LEFT($A$1,3),"LP","")</f>
        <v/>
      </c>
      <c r="H4" s="20" t="str">
        <f>IF('[1]LUNDI-S4'!$AG11=LEFT($A$1,3),"LP","")</f>
        <v/>
      </c>
      <c r="I4" s="21">
        <f>+D4+1</f>
        <v>41884</v>
      </c>
      <c r="J4" s="19" t="s">
        <v>21</v>
      </c>
      <c r="K4" s="19" t="str">
        <f>IF('[1]MARDI-M3'!$AG11=LEFT($A$1,3),"LP","")</f>
        <v/>
      </c>
      <c r="L4" s="20" t="str">
        <f>IF('[1]MARDI-S2'!$AG11=LEFT($A$1,3),"LP","")</f>
        <v/>
      </c>
      <c r="M4" s="20" t="str">
        <f>IF('[1]MARDI-S4'!$AG11=LEFT($A$1,3),"LP","")</f>
        <v/>
      </c>
      <c r="N4" s="22">
        <f>+I4+1</f>
        <v>41885</v>
      </c>
      <c r="O4" s="19" t="s">
        <v>22</v>
      </c>
      <c r="P4" s="19" t="str">
        <f>IF('[1]MERCREDI-M3'!$AG11=LEFT($A$1,3),"LP","")</f>
        <v/>
      </c>
    </row>
    <row r="5" spans="1:16" x14ac:dyDescent="0.25">
      <c r="A5" s="23">
        <v>2</v>
      </c>
      <c r="B5" s="24">
        <f>1+B4</f>
        <v>37</v>
      </c>
      <c r="C5" s="25" t="s">
        <v>10</v>
      </c>
      <c r="D5" s="26">
        <f>7+D4</f>
        <v>41890</v>
      </c>
      <c r="E5" s="19" t="s">
        <v>20</v>
      </c>
      <c r="F5" s="19" t="str">
        <f>IF('[1]LUNDI-M3'!$AG12=LEFT($A$1,3),"LP","")</f>
        <v/>
      </c>
      <c r="G5" s="20" t="str">
        <f>IF('[1]LUNDI-S2'!$AG12=LEFT($A$1,3),"LP","")</f>
        <v/>
      </c>
      <c r="H5" s="20" t="str">
        <f>IF('[1]LUNDI-S4'!$AG12=LEFT($A$1,3),"LP","")</f>
        <v/>
      </c>
      <c r="I5" s="27">
        <f>7+I4</f>
        <v>41891</v>
      </c>
      <c r="J5" s="19" t="s">
        <v>21</v>
      </c>
      <c r="K5" s="19" t="str">
        <f>IF('[1]MARDI-M3'!$AG12=LEFT($A$1,3),"LP","")</f>
        <v/>
      </c>
      <c r="L5" s="20" t="str">
        <f>IF('[1]MARDI-S2'!$AG12=LEFT($A$1,3),"LP","")</f>
        <v/>
      </c>
      <c r="M5" s="20" t="str">
        <f>IF('[1]MARDI-S4'!$AG12=LEFT($A$1,3),"LP","")</f>
        <v/>
      </c>
      <c r="N5" s="28">
        <f>7+N4</f>
        <v>41892</v>
      </c>
      <c r="O5" s="19" t="s">
        <v>22</v>
      </c>
      <c r="P5" s="19" t="str">
        <f>IF('[1]MERCREDI-M3'!$AG12=LEFT($A$1,3),"LP","")</f>
        <v/>
      </c>
    </row>
    <row r="14" spans="1:16" ht="15.75" thickBot="1" x14ac:dyDescent="0.3"/>
    <row r="15" spans="1:16" ht="18.75" customHeight="1" thickBot="1" x14ac:dyDescent="0.3">
      <c r="A15" s="55"/>
      <c r="B15" s="55"/>
      <c r="C15" s="56"/>
      <c r="D15" s="1"/>
      <c r="E15" s="57" t="s">
        <v>0</v>
      </c>
      <c r="F15" s="58"/>
      <c r="G15" s="58"/>
      <c r="H15" s="59"/>
      <c r="I15" s="2"/>
      <c r="J15" s="57"/>
      <c r="K15" s="58"/>
      <c r="L15" s="58"/>
      <c r="M15" s="59"/>
      <c r="N15" s="3"/>
      <c r="O15" s="57"/>
      <c r="P15" s="58"/>
    </row>
    <row r="16" spans="1:16" ht="25.5" thickBot="1" x14ac:dyDescent="0.3">
      <c r="A16" s="55"/>
      <c r="B16" s="55"/>
      <c r="C16" s="56"/>
      <c r="D16" s="4"/>
      <c r="E16" s="5" t="s">
        <v>3</v>
      </c>
      <c r="F16" s="6"/>
      <c r="G16" s="7"/>
      <c r="H16" s="8"/>
      <c r="I16" s="9"/>
      <c r="J16" s="5"/>
      <c r="K16" s="6"/>
      <c r="L16" s="7"/>
      <c r="M16" s="8"/>
      <c r="N16" s="9"/>
      <c r="O16" s="5"/>
      <c r="P16" s="6"/>
    </row>
    <row r="17" spans="1:16" ht="15.75" thickBot="1" x14ac:dyDescent="0.3">
      <c r="A17" s="60"/>
      <c r="B17" s="60"/>
      <c r="C17" s="61"/>
      <c r="D17" s="10"/>
      <c r="E17" s="11" t="s">
        <v>14</v>
      </c>
      <c r="F17" s="12" t="s">
        <v>19</v>
      </c>
      <c r="G17" s="13"/>
      <c r="H17" s="14"/>
      <c r="I17" s="9"/>
      <c r="J17" s="11"/>
      <c r="K17" s="12"/>
      <c r="L17" s="13"/>
      <c r="M17" s="14"/>
      <c r="N17" s="9"/>
      <c r="O17" s="11"/>
      <c r="P17" s="12" t="s">
        <v>19</v>
      </c>
    </row>
    <row r="18" spans="1:16" ht="15.75" thickBot="1" x14ac:dyDescent="0.3">
      <c r="A18" s="15">
        <v>1</v>
      </c>
      <c r="B18" s="16">
        <v>36</v>
      </c>
      <c r="C18" s="17" t="s">
        <v>9</v>
      </c>
      <c r="D18" s="18">
        <v>41883</v>
      </c>
      <c r="E18" s="19" t="s">
        <v>20</v>
      </c>
      <c r="F18" s="19" t="str">
        <f>IF('[1]LUNDI-M3'!$AG19=LEFT($A$1,3),"LP","")</f>
        <v/>
      </c>
      <c r="G18" s="20"/>
      <c r="H18" s="20"/>
      <c r="I18" s="21"/>
      <c r="J18" s="19"/>
      <c r="K18" s="19"/>
      <c r="L18" s="20"/>
      <c r="M18" s="20"/>
      <c r="N18" s="22"/>
      <c r="O18" s="19"/>
      <c r="P18" s="19" t="str">
        <f>IF('[1]MERCREDI-M3'!$AG19=LEFT($A$1,3),"LP","")</f>
        <v/>
      </c>
    </row>
    <row r="19" spans="1:16" x14ac:dyDescent="0.25">
      <c r="A19" s="23">
        <v>2</v>
      </c>
      <c r="B19" s="24">
        <f>1+B18</f>
        <v>37</v>
      </c>
      <c r="C19" s="25" t="s">
        <v>10</v>
      </c>
      <c r="D19" s="26">
        <f>7+D18</f>
        <v>41890</v>
      </c>
      <c r="E19" s="19" t="s">
        <v>20</v>
      </c>
      <c r="F19" s="19" t="str">
        <f>IF('[1]LUNDI-M3'!$AG20=LEFT($A$1,3),"LP","")</f>
        <v/>
      </c>
      <c r="G19" s="20"/>
      <c r="H19" s="20"/>
      <c r="I19" s="27"/>
      <c r="J19" s="19"/>
      <c r="K19" s="19"/>
      <c r="L19" s="20"/>
      <c r="M19" s="20"/>
      <c r="N19" s="28"/>
      <c r="O19" s="19"/>
      <c r="P19" s="19" t="str">
        <f>IF('[1]MERCREDI-M3'!$AG20=LEFT($A$1,3),"LP","")</f>
        <v/>
      </c>
    </row>
  </sheetData>
  <mergeCells count="4">
    <mergeCell ref="A1:C3"/>
    <mergeCell ref="E1:H1"/>
    <mergeCell ref="J1:M1"/>
    <mergeCell ref="O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workbookViewId="0">
      <selection activeCell="H5" sqref="H5"/>
    </sheetView>
  </sheetViews>
  <sheetFormatPr baseColWidth="10" defaultColWidth="3.28515625" defaultRowHeight="15" x14ac:dyDescent="0.25"/>
  <cols>
    <col min="1" max="1" width="2" bestFit="1" customWidth="1"/>
    <col min="2" max="2" width="3" bestFit="1" customWidth="1"/>
    <col min="3" max="3" width="2" bestFit="1" customWidth="1"/>
    <col min="4" max="4" width="10.140625" bestFit="1" customWidth="1"/>
    <col min="5" max="5" width="3.5703125" bestFit="1" customWidth="1"/>
    <col min="10" max="10" width="8.7109375" bestFit="1" customWidth="1"/>
    <col min="11" max="12" width="5.85546875" bestFit="1" customWidth="1"/>
    <col min="17" max="17" width="4.7109375" customWidth="1"/>
    <col min="18" max="18" width="13.140625" customWidth="1"/>
  </cols>
  <sheetData>
    <row r="1" spans="1:23" x14ac:dyDescent="0.25">
      <c r="A1" t="s">
        <v>31</v>
      </c>
    </row>
    <row r="10" spans="1:23" s="29" customFormat="1" ht="18.75" customHeight="1" thickBot="1" x14ac:dyDescent="0.3">
      <c r="B10"/>
      <c r="C10"/>
      <c r="D10"/>
      <c r="E10"/>
      <c r="F10"/>
      <c r="G10"/>
      <c r="H10"/>
      <c r="I10"/>
      <c r="J10" s="30" t="s">
        <v>13</v>
      </c>
      <c r="K10" s="31" t="s">
        <v>11</v>
      </c>
      <c r="L10" s="31" t="s">
        <v>12</v>
      </c>
      <c r="M10" s="31" t="s">
        <v>25</v>
      </c>
      <c r="N10" s="31" t="s">
        <v>15</v>
      </c>
      <c r="O10" s="31" t="s">
        <v>16</v>
      </c>
      <c r="P10" s="31" t="s">
        <v>17</v>
      </c>
      <c r="Q10" s="31" t="s">
        <v>18</v>
      </c>
      <c r="R10" s="54" t="s">
        <v>26</v>
      </c>
      <c r="S10"/>
      <c r="T10"/>
      <c r="U10"/>
      <c r="V10"/>
      <c r="W10"/>
    </row>
    <row r="11" spans="1:23" s="29" customFormat="1" ht="15.75" customHeight="1" x14ac:dyDescent="0.25">
      <c r="A11" s="33">
        <f>$B$10</f>
        <v>0</v>
      </c>
      <c r="B11" s="34">
        <v>36</v>
      </c>
      <c r="C11" s="35" t="s">
        <v>9</v>
      </c>
      <c r="D11" s="36">
        <v>41883</v>
      </c>
      <c r="E11" s="37" t="s">
        <v>14</v>
      </c>
      <c r="F11" s="38"/>
      <c r="G11" s="39"/>
      <c r="H11" s="40"/>
      <c r="I11" s="40"/>
      <c r="J11" s="41"/>
      <c r="K11" s="41" t="s">
        <v>20</v>
      </c>
      <c r="L11" s="41" t="s">
        <v>20</v>
      </c>
      <c r="M11" s="42"/>
      <c r="N11" s="43"/>
      <c r="R11"/>
      <c r="S11"/>
      <c r="T11"/>
      <c r="U11"/>
      <c r="V11"/>
      <c r="W11"/>
    </row>
    <row r="12" spans="1:23" s="29" customFormat="1" ht="18.75" customHeight="1" x14ac:dyDescent="0.25">
      <c r="A12" s="44">
        <f t="shared" ref="A12" si="0">$B$10</f>
        <v>0</v>
      </c>
      <c r="B12" s="45">
        <f t="shared" ref="B12" si="1">1+B11</f>
        <v>37</v>
      </c>
      <c r="C12" s="46" t="s">
        <v>10</v>
      </c>
      <c r="D12" s="47">
        <v>41890</v>
      </c>
      <c r="E12" s="48" t="s">
        <v>14</v>
      </c>
      <c r="F12" s="49"/>
      <c r="G12" s="50"/>
      <c r="H12" s="51"/>
      <c r="I12" s="51"/>
      <c r="J12" s="41"/>
      <c r="K12" s="41" t="s">
        <v>20</v>
      </c>
      <c r="L12" s="41" t="s">
        <v>20</v>
      </c>
      <c r="M12" s="32"/>
      <c r="N12" s="43"/>
      <c r="R12"/>
      <c r="S12"/>
      <c r="T12"/>
      <c r="U12"/>
      <c r="V12"/>
      <c r="W12"/>
    </row>
    <row r="18" spans="10:13" x14ac:dyDescent="0.25">
      <c r="J18" t="s">
        <v>27</v>
      </c>
    </row>
    <row r="19" spans="10:13" x14ac:dyDescent="0.25">
      <c r="M19" t="s">
        <v>29</v>
      </c>
    </row>
    <row r="21" spans="10:13" x14ac:dyDescent="0.25">
      <c r="J21" t="s">
        <v>28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A2" sqref="A2"/>
    </sheetView>
  </sheetViews>
  <sheetFormatPr baseColWidth="10" defaultColWidth="10.7109375" defaultRowHeight="15" x14ac:dyDescent="0.25"/>
  <cols>
    <col min="1" max="1" width="5" bestFit="1" customWidth="1"/>
    <col min="2" max="2" width="3" bestFit="1" customWidth="1"/>
    <col min="3" max="3" width="2" bestFit="1" customWidth="1"/>
    <col min="4" max="4" width="10.140625" bestFit="1" customWidth="1"/>
    <col min="5" max="5" width="3.5703125" bestFit="1" customWidth="1"/>
    <col min="10" max="10" width="8.7109375" bestFit="1" customWidth="1"/>
    <col min="11" max="12" width="5.85546875" bestFit="1" customWidth="1"/>
  </cols>
  <sheetData>
    <row r="1" spans="1:18" x14ac:dyDescent="0.25">
      <c r="A1">
        <v>9856</v>
      </c>
    </row>
    <row r="10" spans="1:18" ht="15.75" thickBot="1" x14ac:dyDescent="0.3">
      <c r="A10" s="29"/>
      <c r="J10" s="30" t="s">
        <v>13</v>
      </c>
      <c r="K10" s="31" t="s">
        <v>11</v>
      </c>
      <c r="L10" s="31" t="s">
        <v>12</v>
      </c>
      <c r="M10" s="31" t="s">
        <v>25</v>
      </c>
      <c r="N10" s="31" t="s">
        <v>15</v>
      </c>
      <c r="O10" s="31" t="s">
        <v>16</v>
      </c>
      <c r="P10" s="31" t="s">
        <v>17</v>
      </c>
      <c r="Q10" s="31" t="s">
        <v>18</v>
      </c>
      <c r="R10" s="54" t="s">
        <v>26</v>
      </c>
    </row>
    <row r="11" spans="1:18" x14ac:dyDescent="0.25">
      <c r="A11" s="52">
        <v>0</v>
      </c>
      <c r="B11" s="34">
        <v>36</v>
      </c>
      <c r="C11" s="35" t="s">
        <v>9</v>
      </c>
      <c r="D11" s="36">
        <f>rentree</f>
        <v>41883</v>
      </c>
      <c r="E11" s="37" t="s">
        <v>14</v>
      </c>
      <c r="F11" s="38"/>
      <c r="G11" s="39"/>
      <c r="H11" s="40"/>
      <c r="I11" s="40"/>
      <c r="J11" s="41"/>
      <c r="K11" s="41" t="s">
        <v>21</v>
      </c>
      <c r="L11" s="41" t="s">
        <v>21</v>
      </c>
    </row>
    <row r="12" spans="1:18" x14ac:dyDescent="0.25">
      <c r="A12" s="53">
        <v>0</v>
      </c>
      <c r="B12" s="45">
        <f t="shared" ref="B12" si="0">1+B11</f>
        <v>37</v>
      </c>
      <c r="C12" s="46" t="s">
        <v>10</v>
      </c>
      <c r="D12" s="47">
        <f t="shared" ref="D12" si="1">7+D11</f>
        <v>41890</v>
      </c>
      <c r="E12" s="48" t="s">
        <v>14</v>
      </c>
      <c r="F12" s="49"/>
      <c r="G12" s="50"/>
      <c r="H12" s="51"/>
      <c r="I12" s="51"/>
      <c r="J12" s="41"/>
      <c r="K12" s="41" t="s">
        <v>21</v>
      </c>
      <c r="L12" s="41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R12"/>
  <sheetViews>
    <sheetView workbookViewId="0">
      <selection activeCell="F15" sqref="F15"/>
    </sheetView>
  </sheetViews>
  <sheetFormatPr baseColWidth="10" defaultRowHeight="15" x14ac:dyDescent="0.25"/>
  <cols>
    <col min="1" max="1" width="2.85546875" customWidth="1"/>
    <col min="2" max="2" width="3" bestFit="1" customWidth="1"/>
    <col min="3" max="3" width="2" bestFit="1" customWidth="1"/>
    <col min="4" max="4" width="10.85546875" bestFit="1" customWidth="1"/>
    <col min="5" max="5" width="3.5703125" bestFit="1" customWidth="1"/>
    <col min="6" max="8" width="6.85546875" bestFit="1" customWidth="1"/>
    <col min="9" max="9" width="5.28515625" bestFit="1" customWidth="1"/>
    <col min="10" max="10" width="8.7109375" bestFit="1" customWidth="1"/>
    <col min="11" max="12" width="7.28515625" bestFit="1" customWidth="1"/>
    <col min="13" max="13" width="3" bestFit="1" customWidth="1"/>
    <col min="14" max="14" width="3.5703125" bestFit="1" customWidth="1"/>
    <col min="15" max="16" width="3.28515625" bestFit="1" customWidth="1"/>
    <col min="17" max="17" width="3.85546875" bestFit="1" customWidth="1"/>
    <col min="18" max="21" width="6.85546875" bestFit="1" customWidth="1"/>
    <col min="22" max="22" width="8" bestFit="1" customWidth="1"/>
    <col min="23" max="23" width="6.28515625" bestFit="1" customWidth="1"/>
    <col min="24" max="26" width="6.85546875" bestFit="1" customWidth="1"/>
  </cols>
  <sheetData>
    <row r="10" spans="1:18" ht="26.25" thickBot="1" x14ac:dyDescent="0.3">
      <c r="A10" s="29"/>
      <c r="J10" s="30" t="s">
        <v>13</v>
      </c>
      <c r="K10" s="31" t="s">
        <v>11</v>
      </c>
      <c r="L10" s="31" t="s">
        <v>12</v>
      </c>
      <c r="M10" s="31" t="s">
        <v>25</v>
      </c>
      <c r="N10" s="31" t="s">
        <v>15</v>
      </c>
      <c r="O10" s="31" t="s">
        <v>16</v>
      </c>
      <c r="P10" s="31" t="s">
        <v>17</v>
      </c>
      <c r="Q10" s="31" t="s">
        <v>18</v>
      </c>
      <c r="R10" s="54" t="s">
        <v>26</v>
      </c>
    </row>
    <row r="11" spans="1:18" x14ac:dyDescent="0.25">
      <c r="A11" s="36"/>
      <c r="B11" s="34">
        <v>36</v>
      </c>
      <c r="C11" s="35" t="s">
        <v>9</v>
      </c>
      <c r="D11" s="36">
        <v>41885</v>
      </c>
      <c r="E11" s="37" t="s">
        <v>14</v>
      </c>
      <c r="F11" s="38"/>
      <c r="G11" s="39"/>
      <c r="H11" s="40"/>
      <c r="I11" s="40"/>
      <c r="J11" s="41"/>
      <c r="K11" s="41" t="s">
        <v>22</v>
      </c>
      <c r="L11" s="41" t="s">
        <v>22</v>
      </c>
    </row>
    <row r="12" spans="1:18" x14ac:dyDescent="0.25">
      <c r="A12" s="47"/>
      <c r="B12" s="45">
        <f t="shared" ref="B12" si="0">1+B11</f>
        <v>37</v>
      </c>
      <c r="C12" s="46" t="s">
        <v>10</v>
      </c>
      <c r="D12" s="47">
        <f t="shared" ref="D12" si="1">7+D11</f>
        <v>41892</v>
      </c>
      <c r="E12" s="48" t="s">
        <v>14</v>
      </c>
      <c r="F12" s="49"/>
      <c r="G12" s="50"/>
      <c r="H12" s="51"/>
      <c r="I12" s="51"/>
      <c r="J12" s="41"/>
      <c r="K12" s="41" t="s">
        <v>22</v>
      </c>
      <c r="L12" s="41" t="s">
        <v>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0" sqref="B10"/>
    </sheetView>
  </sheetViews>
  <sheetFormatPr baseColWidth="10" defaultRowHeight="15" x14ac:dyDescent="0.25"/>
  <sheetData>
    <row r="1" spans="1:5" x14ac:dyDescent="0.25">
      <c r="A1" t="s">
        <v>30</v>
      </c>
      <c r="C1" t="s">
        <v>32</v>
      </c>
    </row>
    <row r="2" spans="1:5" x14ac:dyDescent="0.25">
      <c r="A2" t="s">
        <v>33</v>
      </c>
      <c r="C2" t="s">
        <v>14</v>
      </c>
      <c r="D2" s="69" t="e">
        <f ca="1">INDIRECT(CONCATENATE(A1&amp;"-"&amp;C2)&amp;"!K11")</f>
        <v>#REF!</v>
      </c>
      <c r="E2" t="s">
        <v>36</v>
      </c>
    </row>
    <row r="3" spans="1:5" x14ac:dyDescent="0.25">
      <c r="A3">
        <f ca="1">INDIRECT(A2)</f>
        <v>0</v>
      </c>
    </row>
    <row r="4" spans="1:5" x14ac:dyDescent="0.25">
      <c r="A4" t="str">
        <f ca="1">INDIRECT("A1")</f>
        <v>lundi</v>
      </c>
    </row>
    <row r="5" spans="1:5" x14ac:dyDescent="0.25">
      <c r="A5" s="69" t="str">
        <f ca="1">INDIRECT(A1&amp;"!K11")</f>
        <v>VERT</v>
      </c>
      <c r="B5" t="s">
        <v>35</v>
      </c>
    </row>
    <row r="7" spans="1:5" x14ac:dyDescent="0.25">
      <c r="A7" s="69">
        <f ca="1">INDIRECT(A1&amp;"!A2")</f>
        <v>0</v>
      </c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LUNDI</vt:lpstr>
      <vt:lpstr>MARDI-M1</vt:lpstr>
      <vt:lpstr>MERCREDI-M1</vt:lpstr>
      <vt:lpstr>indirect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2014-09-24T20:21:07Z</dcterms:created>
  <dcterms:modified xsi:type="dcterms:W3CDTF">2014-09-25T13:51:25Z</dcterms:modified>
</cp:coreProperties>
</file>