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Accueil" sheetId="6" r:id="rId1"/>
    <sheet name="Vente" sheetId="4" state="hidden" r:id="rId2"/>
    <sheet name="Vendeurs" sheetId="3" state="hidden" r:id="rId3"/>
    <sheet name="Ventes" sheetId="8" state="hidden" r:id="rId4"/>
    <sheet name="Achats" sheetId="11" state="hidden" r:id="rId5"/>
    <sheet name="BDD" sheetId="1" state="hidden" r:id="rId6"/>
    <sheet name="MoyensPaiement" sheetId="5" state="hidden" r:id="rId7"/>
    <sheet name="Acheteurs" sheetId="10" state="hidden" r:id="rId8"/>
  </sheets>
  <definedNames>
    <definedName name="Acheteur">Vente!$F$2</definedName>
    <definedName name="Acheteurs">Acheteurs!$B$3:$B$4</definedName>
    <definedName name="MoyenPaiement">Vente!$F$4</definedName>
    <definedName name="MoyensPaiement">MoyensPaiement!$A$2:$A$3</definedName>
    <definedName name="NumVente">Vente!$C$2</definedName>
    <definedName name="TotalRegle" localSheetId="1">Vente!$F$6</definedName>
    <definedName name="Vendeurs">Vendeurs!$B$3:$B$31</definedName>
  </definedNames>
  <calcPr calcId="145621"/>
</workbook>
</file>

<file path=xl/calcChain.xml><?xml version="1.0" encoding="utf-8"?>
<calcChain xmlns="http://schemas.openxmlformats.org/spreadsheetml/2006/main">
  <c r="D6" i="11" l="1"/>
  <c r="D6" i="8" l="1"/>
  <c r="D5" i="11" l="1"/>
  <c r="C3" i="8"/>
  <c r="F28" i="4" l="1"/>
  <c r="F26" i="4"/>
  <c r="F25" i="4"/>
  <c r="F24" i="4"/>
  <c r="F23" i="4"/>
  <c r="F22" i="4"/>
  <c r="F21" i="4"/>
  <c r="F20" i="4"/>
  <c r="F19" i="4"/>
  <c r="F18" i="4"/>
  <c r="F17" i="4"/>
  <c r="F16" i="4"/>
  <c r="F15" i="4"/>
  <c r="D28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F14" i="4"/>
  <c r="F13" i="4"/>
  <c r="F12" i="4"/>
  <c r="F11" i="4"/>
  <c r="F6" i="4"/>
  <c r="D5" i="8" l="1"/>
</calcChain>
</file>

<file path=xl/comments1.xml><?xml version="1.0" encoding="utf-8"?>
<comments xmlns="http://schemas.openxmlformats.org/spreadsheetml/2006/main">
  <authors>
    <author>Ben</author>
  </authors>
  <commentList>
    <comment ref="C2" authorId="0">
      <text>
        <r>
          <rPr>
            <sz val="9"/>
            <color indexed="81"/>
            <rFont val="Tahoma"/>
            <family val="2"/>
          </rPr>
          <t>N° automatique</t>
        </r>
      </text>
    </comment>
    <comment ref="C3" authorId="0">
      <text>
        <r>
          <rPr>
            <sz val="9"/>
            <color indexed="81"/>
            <rFont val="Tahoma"/>
            <family val="2"/>
          </rPr>
          <t>Automatique à l'enregistrement</t>
        </r>
      </text>
    </comment>
    <comment ref="F6" authorId="0">
      <text>
        <r>
          <rPr>
            <sz val="9"/>
            <color indexed="81"/>
            <rFont val="Tahoma"/>
            <family val="2"/>
          </rPr>
          <t>Calcul automatique</t>
        </r>
      </text>
    </comment>
  </commentList>
</comments>
</file>

<file path=xl/comments2.xml><?xml version="1.0" encoding="utf-8"?>
<comments xmlns="http://schemas.openxmlformats.org/spreadsheetml/2006/main">
  <authors>
    <author>Ben</author>
  </authors>
  <commentList>
    <comment ref="C2" authorId="0">
      <text>
        <r>
          <rPr>
            <sz val="9"/>
            <color indexed="81"/>
            <rFont val="Tahoma"/>
            <family val="2"/>
          </rPr>
          <t>Double-clic sur un nom pour le détail</t>
        </r>
      </text>
    </comment>
  </commentList>
</comments>
</file>

<file path=xl/sharedStrings.xml><?xml version="1.0" encoding="utf-8"?>
<sst xmlns="http://schemas.openxmlformats.org/spreadsheetml/2006/main" count="230" uniqueCount="97">
  <si>
    <t>N° vente</t>
  </si>
  <si>
    <t>Date / heure</t>
  </si>
  <si>
    <t>Acheteur</t>
  </si>
  <si>
    <t>H</t>
  </si>
  <si>
    <t>I</t>
  </si>
  <si>
    <t>K</t>
  </si>
  <si>
    <t>M</t>
  </si>
  <si>
    <t>N</t>
  </si>
  <si>
    <t>S</t>
  </si>
  <si>
    <t>X</t>
  </si>
  <si>
    <t>AB</t>
  </si>
  <si>
    <t>AJ</t>
  </si>
  <si>
    <t>AL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</si>
  <si>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</si>
  <si>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</si>
  <si>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</si>
  <si>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</si>
  <si>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</si>
  <si>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</si>
  <si>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</si>
  <si>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</si>
  <si>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</si>
  <si>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</si>
  <si>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</si>
  <si>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</si>
  <si>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</si>
  <si>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</si>
  <si>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</si>
  <si>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Code</t>
  </si>
  <si>
    <t>Nom</t>
  </si>
  <si>
    <t>Nom_H</t>
  </si>
  <si>
    <t>Nom_I</t>
  </si>
  <si>
    <t>Nom_K</t>
  </si>
  <si>
    <t>Nom_M</t>
  </si>
  <si>
    <t>Nom_N</t>
  </si>
  <si>
    <t>Nom_S</t>
  </si>
  <si>
    <t>Nom_X</t>
  </si>
  <si>
    <t>Nom_AB</t>
  </si>
  <si>
    <t>Nom_AJ</t>
  </si>
  <si>
    <t>Nom_AL</t>
  </si>
  <si>
    <t>Nom_BA</t>
  </si>
  <si>
    <t>Nom_BB</t>
  </si>
  <si>
    <t>Nom_BC</t>
  </si>
  <si>
    <t>Nom_BD</t>
  </si>
  <si>
    <t>Nom_BE</t>
  </si>
  <si>
    <t>Nom_BF</t>
  </si>
  <si>
    <t>Nom_BG</t>
  </si>
  <si>
    <t>Nom_BH</t>
  </si>
  <si>
    <t>Nom_BI</t>
  </si>
  <si>
    <t>Nom_BJ</t>
  </si>
  <si>
    <t>Nom_BK</t>
  </si>
  <si>
    <t>Nom_BL</t>
  </si>
  <si>
    <t>Nom_BM</t>
  </si>
  <si>
    <t>Nom_BN</t>
  </si>
  <si>
    <t>Nom_BO</t>
  </si>
  <si>
    <t>Code
Vendeur</t>
  </si>
  <si>
    <t>Nom
Vendeur</t>
  </si>
  <si>
    <t>Code
Article</t>
  </si>
  <si>
    <t>N°
Article</t>
  </si>
  <si>
    <t>Nom Article</t>
  </si>
  <si>
    <t>Taille</t>
  </si>
  <si>
    <t>automatique</t>
  </si>
  <si>
    <t>Liste des articles</t>
  </si>
  <si>
    <t>Mode de paiement</t>
  </si>
  <si>
    <t>Total réglé</t>
  </si>
  <si>
    <t>Moyens de paiement</t>
  </si>
  <si>
    <t>Chèque</t>
  </si>
  <si>
    <t>Espèce</t>
  </si>
  <si>
    <t>Prix</t>
  </si>
  <si>
    <t>Liste des vendeurs</t>
  </si>
  <si>
    <t>Vendeur</t>
  </si>
  <si>
    <t>Nombre de ventes  :</t>
  </si>
  <si>
    <t>Total des ventes :</t>
  </si>
  <si>
    <t>Liste des acheteurs</t>
  </si>
  <si>
    <t>Nombre d'achats  :</t>
  </si>
  <si>
    <t>Total des achats :</t>
  </si>
  <si>
    <t>Type de règlement</t>
  </si>
  <si>
    <t>Pierre Durant</t>
  </si>
  <si>
    <t>M12</t>
  </si>
  <si>
    <t>Paul Ochon</t>
  </si>
  <si>
    <t>S10</t>
  </si>
  <si>
    <t>X40</t>
  </si>
  <si>
    <t>T</t>
  </si>
  <si>
    <t>U</t>
  </si>
  <si>
    <t>Nom_T</t>
  </si>
  <si>
    <t>Nom_U</t>
  </si>
  <si>
    <t>AX</t>
  </si>
  <si>
    <t>Nom_AX</t>
  </si>
  <si>
    <t>GB</t>
  </si>
  <si>
    <t>Nom_GB</t>
  </si>
  <si>
    <t>GB23</t>
  </si>
  <si>
    <t>k</t>
  </si>
  <si>
    <t>I12</t>
  </si>
  <si>
    <t>I13</t>
  </si>
  <si>
    <t>k20</t>
  </si>
  <si>
    <t>I14</t>
  </si>
  <si>
    <t>k21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</si>
</sst>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\ &quot;€&quot;"/>
    <numFmt numFmtId="165" formatCode="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right"/>
    </xf>
    <xf numFmtId="165" fontId="0" fillId="3" borderId="0" xfId="0" applyNumberFormat="1" applyFill="1"/>
    <xf numFmtId="164" fontId="1" fillId="4" borderId="0" xfId="0" applyNumberFormat="1" applyFont="1" applyFill="1"/>
    <xf numFmtId="0" fontId="1" fillId="0" borderId="0" xfId="0" applyFont="1" applyAlignment="1">
      <alignment horizontal="right" vertical="center"/>
    </xf>
    <xf numFmtId="22" fontId="0" fillId="3" borderId="0" xfId="0" applyNumberFormat="1" applyFill="1" applyAlignment="1">
      <alignment horizontal="right"/>
    </xf>
    <xf numFmtId="0" fontId="0" fillId="6" borderId="0" xfId="0" applyFill="1" applyAlignment="1" applyProtection="1">
      <alignment horizontal="right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right"/>
    </xf>
    <xf numFmtId="22" fontId="0" fillId="0" borderId="1" xfId="0" applyNumberFormat="1" applyBorder="1"/>
    <xf numFmtId="165" fontId="1" fillId="5" borderId="1" xfId="0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NumberFormat="1" applyFont="1" applyFill="1" applyBorder="1"/>
    <xf numFmtId="0" fontId="4" fillId="0" borderId="6" xfId="0" applyFont="1" applyBorder="1" applyAlignment="1">
      <alignment horizontal="right" vertical="center"/>
    </xf>
    <xf numFmtId="164" fontId="4" fillId="0" borderId="7" xfId="0" applyNumberFormat="1" applyFont="1" applyFill="1" applyBorder="1"/>
    <xf numFmtId="7" fontId="0" fillId="0" borderId="1" xfId="0" applyNumberFormat="1" applyBorder="1" applyAlignment="1">
      <alignment horizontal="center"/>
    </xf>
    <xf numFmtId="165" fontId="1" fillId="0" borderId="0" xfId="0" applyNumberFormat="1" applyFont="1" applyAlignment="1">
      <alignment horizontal="right" vertical="center"/>
    </xf>
    <xf numFmtId="165" fontId="4" fillId="0" borderId="2" xfId="0" applyNumberFormat="1" applyFont="1" applyBorder="1"/>
    <xf numFmtId="165" fontId="4" fillId="0" borderId="5" xfId="0" applyNumberFormat="1" applyFont="1" applyBorder="1"/>
    <xf numFmtId="165" fontId="0" fillId="0" borderId="0" xfId="0" applyNumberFormat="1"/>
    <xf numFmtId="0" fontId="0" fillId="0" borderId="0" xfId="0" applyBorder="1"/>
    <xf numFmtId="22" fontId="0" fillId="0" borderId="0" xfId="0" applyNumberFormat="1" applyBorder="1"/>
    <xf numFmtId="165" fontId="0" fillId="0" borderId="0" xfId="0" applyNumberFormat="1" applyBorder="1"/>
    <xf numFmtId="7" fontId="0" fillId="0" borderId="0" xfId="0" applyNumberFormat="1" applyBorder="1"/>
    <xf numFmtId="0" fontId="0" fillId="8" borderId="0" xfId="0" applyFill="1" applyProtection="1">
      <protection locked="0"/>
    </xf>
    <xf numFmtId="165" fontId="1" fillId="0" borderId="0" xfId="0" applyNumberFormat="1" applyFont="1" applyAlignment="1">
      <alignment vertical="center"/>
    </xf>
    <xf numFmtId="0" fontId="3" fillId="7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6" borderId="0" xfId="0" applyFill="1" applyAlignment="1" applyProtection="1">
      <protection locked="0"/>
    </xf>
    <xf numFmtId="0" fontId="3" fillId="7" borderId="1" xfId="0" applyFont="1" applyFill="1" applyBorder="1" applyAlignment="1">
      <alignment horizontal="center"/>
    </xf>
    <xf numFmtId="0" fontId="0" fillId="0" borderId="0" xfId="0" applyProtection="1"/>
    <xf numFmtId="0" fontId="0" fillId="0" borderId="1" xfId="0" applyBorder="1" applyAlignment="1"/>
    <xf numFmtId="7" fontId="0" fillId="0" borderId="0" xfId="0" applyNumberFormat="1" applyBorder="1" applyAlignment="1">
      <alignment horizontal="center"/>
    </xf>
    <xf numFmtId="0" fontId="0" fillId="0" borderId="0" xfId="0" applyAlignment="1"/>
    <xf numFmtId="7" fontId="0" fillId="0" borderId="0" xfId="0" applyNumberFormat="1" applyBorder="1" applyAlignment="1"/>
    <xf numFmtId="165" fontId="0" fillId="0" borderId="1" xfId="0" applyNumberFormat="1" applyBorder="1"/>
    <xf numFmtId="7" fontId="0" fillId="0" borderId="1" xfId="0" applyNumberFormat="1" applyBorder="1"/>
    <xf numFmtId="7" fontId="0" fillId="0" borderId="1" xfId="0" applyNumberFormat="1" applyBorder="1" applyAlignment="1"/>
  </cellXfs>
  <cellStyles count="1">
    <cellStyle name="Normal" xfId="0" builtinId="0"/>
  </cellStyles>
  <dxfs count="7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12</xdr:row>
      <xdr:rowOff>85725</xdr:rowOff>
    </xdr:from>
    <xdr:to>
      <xdr:col>1</xdr:col>
      <xdr:colOff>495300</xdr:colOff>
      <xdr:row>15</xdr:row>
      <xdr:rowOff>133350</xdr:rowOff>
    </xdr:to>
    <xdr:sp macro="[0]!AffichVente" textlink="">
      <xdr:nvSpPr>
        <xdr:cNvPr id="2" name="Rectangle à coins arrondis 1"/>
        <xdr:cNvSpPr/>
      </xdr:nvSpPr>
      <xdr:spPr>
        <a:xfrm>
          <a:off x="171450" y="254317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Saisie des</a:t>
          </a:r>
          <a:r>
            <a:rPr lang="fr-FR" sz="1400" b="1" baseline="0"/>
            <a:t> ventes</a:t>
          </a:r>
          <a:endParaRPr lang="fr-FR" sz="1400" b="1"/>
        </a:p>
      </xdr:txBody>
    </xdr:sp>
    <xdr:clientData fLocksWithSheet="0"/>
  </xdr:twoCellAnchor>
  <xdr:twoCellAnchor>
    <xdr:from>
      <xdr:col>1</xdr:col>
      <xdr:colOff>590550</xdr:colOff>
      <xdr:row>12</xdr:row>
      <xdr:rowOff>114300</xdr:rowOff>
    </xdr:from>
    <xdr:to>
      <xdr:col>3</xdr:col>
      <xdr:colOff>152400</xdr:colOff>
      <xdr:row>15</xdr:row>
      <xdr:rowOff>161925</xdr:rowOff>
    </xdr:to>
    <xdr:sp macro="[0]!AffichVendeur" textlink="">
      <xdr:nvSpPr>
        <xdr:cNvPr id="3" name="Rectangle à coins arrondis 2"/>
        <xdr:cNvSpPr/>
      </xdr:nvSpPr>
      <xdr:spPr>
        <a:xfrm>
          <a:off x="1352550" y="2571750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vendeurs</a:t>
          </a:r>
          <a:endParaRPr lang="fr-FR" sz="1400" b="1"/>
        </a:p>
      </xdr:txBody>
    </xdr:sp>
    <xdr:clientData fLocksWithSheet="0"/>
  </xdr:twoCellAnchor>
  <xdr:twoCellAnchor>
    <xdr:from>
      <xdr:col>6</xdr:col>
      <xdr:colOff>390525</xdr:colOff>
      <xdr:row>12</xdr:row>
      <xdr:rowOff>142875</xdr:rowOff>
    </xdr:from>
    <xdr:to>
      <xdr:col>7</xdr:col>
      <xdr:colOff>266700</xdr:colOff>
      <xdr:row>16</xdr:row>
      <xdr:rowOff>0</xdr:rowOff>
    </xdr:to>
    <xdr:sp macro="[0]!AffichBDD" textlink="">
      <xdr:nvSpPr>
        <xdr:cNvPr id="4" name="Rectangle à coins arrondis 3"/>
        <xdr:cNvSpPr/>
      </xdr:nvSpPr>
      <xdr:spPr>
        <a:xfrm>
          <a:off x="4962525" y="3219450"/>
          <a:ext cx="638175" cy="619125"/>
        </a:xfrm>
        <a:prstGeom prst="roundRect">
          <a:avLst/>
        </a:prstGeom>
        <a:solidFill>
          <a:schemeClr val="accent5">
            <a:lumMod val="5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BDD</a:t>
          </a:r>
        </a:p>
      </xdr:txBody>
    </xdr:sp>
    <xdr:clientData fLocksWithSheet="0"/>
  </xdr:twoCellAnchor>
  <xdr:twoCellAnchor editAs="oneCell">
    <xdr:from>
      <xdr:col>0</xdr:col>
      <xdr:colOff>1</xdr:colOff>
      <xdr:row>0</xdr:row>
      <xdr:rowOff>361950</xdr:rowOff>
    </xdr:from>
    <xdr:to>
      <xdr:col>7</xdr:col>
      <xdr:colOff>591217</xdr:colOff>
      <xdr:row>11</xdr:row>
      <xdr:rowOff>495300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61950"/>
          <a:ext cx="5925216" cy="2400300"/>
        </a:xfrm>
        <a:prstGeom prst="rect">
          <a:avLst/>
        </a:prstGeom>
      </xdr:spPr>
    </xdr:pic>
    <xdr:clientData/>
  </xdr:twoCellAnchor>
  <xdr:oneCellAnchor>
    <xdr:from>
      <xdr:col>0</xdr:col>
      <xdr:colOff>420443</xdr:colOff>
      <xdr:row>0</xdr:row>
      <xdr:rowOff>83635</xdr:rowOff>
    </xdr:from>
    <xdr:ext cx="5323131" cy="530658"/>
    <xdr:sp macro="" textlink="">
      <xdr:nvSpPr>
        <xdr:cNvPr id="6" name="Rectangle 5"/>
        <xdr:cNvSpPr/>
      </xdr:nvSpPr>
      <xdr:spPr>
        <a:xfrm>
          <a:off x="420443" y="83635"/>
          <a:ext cx="5323131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bOURSE</a:t>
          </a:r>
          <a:r>
            <a:rPr lang="fr-FR" sz="28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AUX vETEMENTS</a:t>
          </a:r>
          <a:endParaRPr lang="fr-FR" sz="28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>
    <xdr:from>
      <xdr:col>3</xdr:col>
      <xdr:colOff>238125</xdr:colOff>
      <xdr:row>12</xdr:row>
      <xdr:rowOff>123825</xdr:rowOff>
    </xdr:from>
    <xdr:to>
      <xdr:col>4</xdr:col>
      <xdr:colOff>561975</xdr:colOff>
      <xdr:row>15</xdr:row>
      <xdr:rowOff>171450</xdr:rowOff>
    </xdr:to>
    <xdr:sp macro="[0]!AffichVentes" textlink="">
      <xdr:nvSpPr>
        <xdr:cNvPr id="7" name="Rectangle à coins arrondis 6"/>
        <xdr:cNvSpPr/>
      </xdr:nvSpPr>
      <xdr:spPr>
        <a:xfrm>
          <a:off x="2524125" y="258127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ventes</a:t>
          </a:r>
          <a:endParaRPr lang="fr-FR" sz="1400" b="1"/>
        </a:p>
      </xdr:txBody>
    </xdr:sp>
    <xdr:clientData fLocksWithSheet="0"/>
  </xdr:twoCellAnchor>
  <xdr:twoCellAnchor>
    <xdr:from>
      <xdr:col>4</xdr:col>
      <xdr:colOff>666750</xdr:colOff>
      <xdr:row>12</xdr:row>
      <xdr:rowOff>114300</xdr:rowOff>
    </xdr:from>
    <xdr:to>
      <xdr:col>6</xdr:col>
      <xdr:colOff>228600</xdr:colOff>
      <xdr:row>15</xdr:row>
      <xdr:rowOff>161925</xdr:rowOff>
    </xdr:to>
    <xdr:sp macro="[0]!AffichAchats" textlink="">
      <xdr:nvSpPr>
        <xdr:cNvPr id="8" name="Rectangle à coins arrondis 7"/>
        <xdr:cNvSpPr/>
      </xdr:nvSpPr>
      <xdr:spPr>
        <a:xfrm>
          <a:off x="3714750" y="319087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achats</a:t>
          </a:r>
          <a:endParaRPr lang="fr-FR" sz="1400" b="1"/>
        </a:p>
      </xdr:txBody>
    </xdr:sp>
    <xdr:clientData fLocksWithSheet="0"/>
  </xdr:twoCellAnchor>
  <xdr:twoCellAnchor editAs="oneCell">
    <xdr:from>
      <xdr:col>7</xdr:col>
      <xdr:colOff>200025</xdr:colOff>
      <xdr:row>0</xdr:row>
      <xdr:rowOff>0</xdr:rowOff>
    </xdr:from>
    <xdr:to>
      <xdr:col>8</xdr:col>
      <xdr:colOff>0</xdr:colOff>
      <xdr:row>2</xdr:row>
      <xdr:rowOff>9525</xdr:rowOff>
    </xdr:to>
    <xdr:pic macro="[0]!Sauvegarder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4025" y="0"/>
          <a:ext cx="561975" cy="561975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6</xdr:row>
      <xdr:rowOff>180975</xdr:rowOff>
    </xdr:from>
    <xdr:to>
      <xdr:col>7</xdr:col>
      <xdr:colOff>1209675</xdr:colOff>
      <xdr:row>8</xdr:row>
      <xdr:rowOff>171450</xdr:rowOff>
    </xdr:to>
    <xdr:sp macro="[0]!Valider" textlink="">
      <xdr:nvSpPr>
        <xdr:cNvPr id="2" name="Rectangle à coins arrondis 1"/>
        <xdr:cNvSpPr/>
      </xdr:nvSpPr>
      <xdr:spPr>
        <a:xfrm>
          <a:off x="6191250" y="1323975"/>
          <a:ext cx="10287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</a:p>
      </xdr:txBody>
    </xdr:sp>
    <xdr:clientData fLock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2</xdr:row>
      <xdr:rowOff>180975</xdr:rowOff>
    </xdr:to>
    <xdr:pic macro="[0]!AffichAccueil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>
    <xdr:from>
      <xdr:col>7</xdr:col>
      <xdr:colOff>228600</xdr:colOff>
      <xdr:row>1</xdr:row>
      <xdr:rowOff>9524</xdr:rowOff>
    </xdr:from>
    <xdr:to>
      <xdr:col>7</xdr:col>
      <xdr:colOff>552449</xdr:colOff>
      <xdr:row>2</xdr:row>
      <xdr:rowOff>28575</xdr:rowOff>
    </xdr:to>
    <xdr:sp macro="[0]!ListeAcheteurs" textlink="">
      <xdr:nvSpPr>
        <xdr:cNvPr id="4" name="Rectangle à coins arrondis 3"/>
        <xdr:cNvSpPr/>
      </xdr:nvSpPr>
      <xdr:spPr>
        <a:xfrm>
          <a:off x="5648325" y="200024"/>
          <a:ext cx="323849" cy="209551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...</a:t>
          </a:r>
        </a:p>
      </xdr:txBody>
    </xdr: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1</xdr:row>
      <xdr:rowOff>323850</xdr:rowOff>
    </xdr:to>
    <xdr:pic macro="[0]!AffichAccueil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pic macro="[0]!Affich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625" cy="381000"/>
        </a:xfrm>
        <a:prstGeom prst="rect">
          <a:avLst/>
        </a:prstGeom>
      </xdr:spPr>
    </xdr:pic>
    <xdr:clientData/>
  </xdr:twoCellAnchor>
  <xdr:twoCellAnchor>
    <xdr:from>
      <xdr:col>3</xdr:col>
      <xdr:colOff>390525</xdr:colOff>
      <xdr:row>0</xdr:row>
      <xdr:rowOff>123825</xdr:rowOff>
    </xdr:from>
    <xdr:to>
      <xdr:col>4</xdr:col>
      <xdr:colOff>495300</xdr:colOff>
      <xdr:row>2</xdr:row>
      <xdr:rowOff>114300</xdr:rowOff>
    </xdr:to>
    <xdr:sp macro="[0]!Feuil7.ListeVentesTous" textlink="">
      <xdr:nvSpPr>
        <xdr:cNvPr id="3" name="Rectangle à coins arrondis 2"/>
        <xdr:cNvSpPr/>
      </xdr:nvSpPr>
      <xdr:spPr>
        <a:xfrm>
          <a:off x="2990850" y="123825"/>
          <a:ext cx="11525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Tous vendeurs</a:t>
          </a:r>
        </a:p>
      </xdr:txBody>
    </xdr:sp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pic macro="[0]!Affich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625" cy="381000"/>
        </a:xfrm>
        <a:prstGeom prst="rect">
          <a:avLst/>
        </a:prstGeom>
      </xdr:spPr>
    </xdr:pic>
    <xdr:clientData/>
  </xdr:twoCellAnchor>
  <xdr:twoCellAnchor>
    <xdr:from>
      <xdr:col>3</xdr:col>
      <xdr:colOff>381000</xdr:colOff>
      <xdr:row>0</xdr:row>
      <xdr:rowOff>133350</xdr:rowOff>
    </xdr:from>
    <xdr:to>
      <xdr:col>4</xdr:col>
      <xdr:colOff>638175</xdr:colOff>
      <xdr:row>2</xdr:row>
      <xdr:rowOff>123825</xdr:rowOff>
    </xdr:to>
    <xdr:sp macro="[0]!Feuil8.ListeAchatsTous" textlink="">
      <xdr:nvSpPr>
        <xdr:cNvPr id="3" name="Rectangle à coins arrondis 2"/>
        <xdr:cNvSpPr/>
      </xdr:nvSpPr>
      <xdr:spPr>
        <a:xfrm>
          <a:off x="2790825" y="133350"/>
          <a:ext cx="13049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Tous acheteurs</a:t>
          </a:r>
        </a:p>
      </xdr:txBody>
    </xdr:sp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0</xdr:row>
      <xdr:rowOff>561975</xdr:rowOff>
    </xdr:to>
    <xdr:pic macro="[0]!AffichAccueil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533401</xdr:colOff>
      <xdr:row>0</xdr:row>
      <xdr:rowOff>0</xdr:rowOff>
    </xdr:from>
    <xdr:to>
      <xdr:col>0</xdr:col>
      <xdr:colOff>1095001</xdr:colOff>
      <xdr:row>0</xdr:row>
      <xdr:rowOff>561600</xdr:rowOff>
    </xdr:to>
    <xdr:pic macro="[0]!RAZBDD"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0"/>
          <a:ext cx="561600" cy="56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1</xdr:row>
      <xdr:rowOff>323850</xdr:rowOff>
    </xdr:to>
    <xdr:pic macro="[0]!Affich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"/>
  <sheetViews>
    <sheetView showGridLines="0" showRowColHeaders="0" tabSelected="1" workbookViewId="0">
      <selection activeCell="A17" sqref="A17"/>
    </sheetView>
  </sheetViews>
  <sheetFormatPr baseColWidth="10" defaultColWidth="0" defaultRowHeight="15" zeroHeight="1" x14ac:dyDescent="0.25"/>
  <cols>
    <col min="1" max="8" width="11.42578125" style="45" customWidth="1"/>
    <col min="9" max="16384" width="11.42578125" style="45" hidden="1"/>
  </cols>
  <sheetData>
    <row r="1" ht="37.5" customHeight="1" x14ac:dyDescent="0.25"/>
    <row r="2" ht="6" customHeight="1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ht="63.75" customHeight="1" x14ac:dyDescent="0.25"/>
    <row r="13" x14ac:dyDescent="0.25"/>
    <row r="14" x14ac:dyDescent="0.25"/>
    <row r="15" x14ac:dyDescent="0.25"/>
    <row r="16" x14ac:dyDescent="0.25"/>
    <row r="17" x14ac:dyDescent="0.25"/>
  </sheetData>
  <sheetProtection sheet="1" objects="1" scenarios="1"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FC33"/>
  <sheetViews>
    <sheetView showGridLines="0" showRowColHeaders="0" workbookViewId="0">
      <selection activeCell="G16" sqref="G16"/>
    </sheetView>
  </sheetViews>
  <sheetFormatPr baseColWidth="10" defaultColWidth="0" defaultRowHeight="15" zeroHeight="1" x14ac:dyDescent="0.25"/>
  <cols>
    <col min="1" max="1" width="9" customWidth="1"/>
    <col min="2" max="2" width="10.85546875" customWidth="1"/>
    <col min="3" max="3" width="12.42578125" bestFit="1" customWidth="1"/>
    <col min="4" max="4" width="15.7109375" bestFit="1" customWidth="1"/>
    <col min="5" max="5" width="7.28515625" customWidth="1"/>
    <col min="6" max="6" width="11.42578125" customWidth="1"/>
    <col min="7" max="7" width="14.5703125" customWidth="1"/>
    <col min="8" max="8" width="21" style="3" customWidth="1"/>
    <col min="13" max="16383" width="11.42578125" hidden="1"/>
    <col min="16384" max="16384" width="8.7109375" hidden="1" customWidth="1"/>
  </cols>
  <sheetData>
    <row r="1" spans="2:8" ht="15" customHeight="1" x14ac:dyDescent="0.25"/>
    <row r="2" spans="2:8" x14ac:dyDescent="0.25">
      <c r="B2" s="10" t="s">
        <v>0</v>
      </c>
      <c r="C2" s="8">
        <v>6</v>
      </c>
      <c r="E2" s="10" t="s">
        <v>2</v>
      </c>
      <c r="F2" s="43"/>
      <c r="G2" s="43"/>
      <c r="H2"/>
    </row>
    <row r="3" spans="2:8" ht="15" customHeight="1" x14ac:dyDescent="0.25">
      <c r="B3" s="10" t="s">
        <v>1</v>
      </c>
      <c r="C3" s="11" t="s">
        <v>61</v>
      </c>
      <c r="G3" s="3"/>
      <c r="H3"/>
    </row>
    <row r="4" spans="2:8" x14ac:dyDescent="0.25">
      <c r="C4" s="7"/>
      <c r="E4" s="10" t="s">
        <v>63</v>
      </c>
      <c r="F4" s="12"/>
      <c r="G4" s="3"/>
      <c r="H4"/>
    </row>
    <row r="5" spans="2:8" x14ac:dyDescent="0.25">
      <c r="C5" s="7"/>
      <c r="E5" s="10"/>
      <c r="G5" s="3"/>
      <c r="H5"/>
    </row>
    <row r="6" spans="2:8" x14ac:dyDescent="0.25">
      <c r="C6" s="7"/>
      <c r="E6" s="10" t="s">
        <v>64</v>
      </c>
      <c r="F6" s="9">
        <f>SUM(G11:G28)</f>
        <v>0</v>
      </c>
      <c r="G6" s="3"/>
      <c r="H6"/>
    </row>
    <row r="7" spans="2:8" x14ac:dyDescent="0.25">
      <c r="C7" s="7"/>
      <c r="F7" s="10"/>
    </row>
    <row r="8" spans="2:8" ht="15" customHeight="1" x14ac:dyDescent="0.3">
      <c r="C8" s="42" t="s">
        <v>62</v>
      </c>
      <c r="D8" s="42"/>
      <c r="E8" s="42"/>
      <c r="F8" s="42"/>
      <c r="G8" s="42"/>
      <c r="H8"/>
    </row>
    <row r="9" spans="2:8" ht="15" customHeight="1" x14ac:dyDescent="0.25">
      <c r="E9" s="3"/>
      <c r="H9"/>
    </row>
    <row r="10" spans="2:8" ht="15" customHeight="1" x14ac:dyDescent="0.25">
      <c r="C10" s="16" t="s">
        <v>55</v>
      </c>
      <c r="D10" s="16" t="s">
        <v>56</v>
      </c>
      <c r="E10" s="16" t="s">
        <v>58</v>
      </c>
      <c r="F10" s="16" t="s">
        <v>57</v>
      </c>
      <c r="G10" s="17" t="s">
        <v>68</v>
      </c>
      <c r="H10"/>
    </row>
    <row r="11" spans="2:8" ht="15" customHeight="1" x14ac:dyDescent="0.25">
      <c r="C11" s="13"/>
      <c r="D11" s="5" t="str">
        <f>IF(C11="","",VLOOKUP(C11,Vendeurs!$B$3:$C$31,2,FALSE))</f>
        <v/>
      </c>
      <c r="E11" s="14"/>
      <c r="F11" s="5" t="str">
        <f t="shared" ref="F11:F28" si="0">IF(C11="","",IF(OR(C11="",E11=""),"?",C11 &amp; E11))</f>
        <v/>
      </c>
      <c r="G11" s="15"/>
      <c r="H11"/>
    </row>
    <row r="12" spans="2:8" ht="15" customHeight="1" x14ac:dyDescent="0.25">
      <c r="C12" s="13"/>
      <c r="D12" s="5" t="str">
        <f>IF(C12="","",VLOOKUP(C12,Vendeurs!$B$3:$C$31,2,FALSE))</f>
        <v/>
      </c>
      <c r="E12" s="14"/>
      <c r="F12" s="5" t="str">
        <f t="shared" si="0"/>
        <v/>
      </c>
      <c r="G12" s="15"/>
      <c r="H12"/>
    </row>
    <row r="13" spans="2:8" ht="15" customHeight="1" x14ac:dyDescent="0.25">
      <c r="C13" s="13"/>
      <c r="D13" s="5" t="str">
        <f>IF(C13="","",VLOOKUP(C13,Vendeurs!$B$3:$C$31,2,FALSE))</f>
        <v/>
      </c>
      <c r="E13" s="14"/>
      <c r="F13" s="5" t="str">
        <f t="shared" si="0"/>
        <v/>
      </c>
      <c r="G13" s="15"/>
      <c r="H13"/>
    </row>
    <row r="14" spans="2:8" ht="15" customHeight="1" x14ac:dyDescent="0.25">
      <c r="C14" s="13"/>
      <c r="D14" s="5" t="str">
        <f>IF(C14="","",VLOOKUP(C14,Vendeurs!$B$3:$C$31,2,FALSE))</f>
        <v/>
      </c>
      <c r="E14" s="14"/>
      <c r="F14" s="5" t="str">
        <f t="shared" si="0"/>
        <v/>
      </c>
      <c r="G14" s="15"/>
      <c r="H14"/>
    </row>
    <row r="15" spans="2:8" ht="15" customHeight="1" x14ac:dyDescent="0.25">
      <c r="C15" s="13"/>
      <c r="D15" s="5" t="str">
        <f>IF(C15="","",VLOOKUP(C15,Vendeurs!$B$3:$C$31,2,FALSE))</f>
        <v/>
      </c>
      <c r="E15" s="14"/>
      <c r="F15" s="5" t="str">
        <f t="shared" si="0"/>
        <v/>
      </c>
      <c r="G15" s="15"/>
      <c r="H15"/>
    </row>
    <row r="16" spans="2:8" ht="15" customHeight="1" x14ac:dyDescent="0.25">
      <c r="C16" s="13"/>
      <c r="D16" s="5" t="str">
        <f>IF(C16="","",VLOOKUP(C16,Vendeurs!$B$3:$C$31,2,FALSE))</f>
        <v/>
      </c>
      <c r="E16" s="14"/>
      <c r="F16" s="5" t="str">
        <f t="shared" si="0"/>
        <v/>
      </c>
      <c r="G16" s="15"/>
      <c r="H16"/>
    </row>
    <row r="17" spans="3:8" ht="15" customHeight="1" x14ac:dyDescent="0.25">
      <c r="C17" s="13"/>
      <c r="D17" s="5" t="str">
        <f>IF(C17="","",VLOOKUP(C17,Vendeurs!$B$3:$C$31,2,FALSE))</f>
        <v/>
      </c>
      <c r="E17" s="14"/>
      <c r="F17" s="5" t="str">
        <f t="shared" si="0"/>
        <v/>
      </c>
      <c r="G17" s="15"/>
      <c r="H17"/>
    </row>
    <row r="18" spans="3:8" ht="15" customHeight="1" x14ac:dyDescent="0.25">
      <c r="C18" s="13"/>
      <c r="D18" s="5" t="str">
        <f>IF(C18="","",VLOOKUP(C18,Vendeurs!$B$3:$C$31,2,FALSE))</f>
        <v/>
      </c>
      <c r="E18" s="14"/>
      <c r="F18" s="5" t="str">
        <f t="shared" si="0"/>
        <v/>
      </c>
      <c r="G18" s="15"/>
      <c r="H18"/>
    </row>
    <row r="19" spans="3:8" x14ac:dyDescent="0.25">
      <c r="C19" s="13"/>
      <c r="D19" s="5" t="str">
        <f>IF(C19="","",VLOOKUP(C19,Vendeurs!$B$3:$C$31,2,FALSE))</f>
        <v/>
      </c>
      <c r="E19" s="14"/>
      <c r="F19" s="5" t="str">
        <f t="shared" si="0"/>
        <v/>
      </c>
      <c r="G19" s="15"/>
      <c r="H19"/>
    </row>
    <row r="20" spans="3:8" x14ac:dyDescent="0.25">
      <c r="C20" s="13"/>
      <c r="D20" s="5" t="str">
        <f>IF(C20="","",VLOOKUP(C20,Vendeurs!$B$3:$C$31,2,FALSE))</f>
        <v/>
      </c>
      <c r="E20" s="14"/>
      <c r="F20" s="5" t="str">
        <f t="shared" si="0"/>
        <v/>
      </c>
      <c r="G20" s="15"/>
      <c r="H20"/>
    </row>
    <row r="21" spans="3:8" x14ac:dyDescent="0.25">
      <c r="C21" s="13"/>
      <c r="D21" s="5" t="str">
        <f>IF(C21="","",VLOOKUP(C21,Vendeurs!$B$3:$C$31,2,FALSE))</f>
        <v/>
      </c>
      <c r="E21" s="14"/>
      <c r="F21" s="5" t="str">
        <f t="shared" si="0"/>
        <v/>
      </c>
      <c r="G21" s="15"/>
      <c r="H21"/>
    </row>
    <row r="22" spans="3:8" x14ac:dyDescent="0.25">
      <c r="C22" s="13"/>
      <c r="D22" s="5" t="str">
        <f>IF(C22="","",VLOOKUP(C22,Vendeurs!$B$3:$C$31,2,FALSE))</f>
        <v/>
      </c>
      <c r="E22" s="14"/>
      <c r="F22" s="5" t="str">
        <f t="shared" si="0"/>
        <v/>
      </c>
      <c r="G22" s="15"/>
      <c r="H22"/>
    </row>
    <row r="23" spans="3:8" x14ac:dyDescent="0.25">
      <c r="C23" s="13"/>
      <c r="D23" s="5" t="str">
        <f>IF(C23="","",VLOOKUP(C23,Vendeurs!$B$3:$C$31,2,FALSE))</f>
        <v/>
      </c>
      <c r="E23" s="14"/>
      <c r="F23" s="5" t="str">
        <f t="shared" si="0"/>
        <v/>
      </c>
      <c r="G23" s="15"/>
      <c r="H23"/>
    </row>
    <row r="24" spans="3:8" x14ac:dyDescent="0.25">
      <c r="C24" s="13"/>
      <c r="D24" s="5" t="str">
        <f>IF(C24="","",VLOOKUP(C24,Vendeurs!$B$3:$C$31,2,FALSE))</f>
        <v/>
      </c>
      <c r="E24" s="14"/>
      <c r="F24" s="5" t="str">
        <f t="shared" si="0"/>
        <v/>
      </c>
      <c r="G24" s="15"/>
      <c r="H24"/>
    </row>
    <row r="25" spans="3:8" x14ac:dyDescent="0.25">
      <c r="C25" s="13"/>
      <c r="D25" s="5" t="str">
        <f>IF(C25="","",VLOOKUP(C25,Vendeurs!$B$3:$C$31,2,FALSE))</f>
        <v/>
      </c>
      <c r="E25" s="14"/>
      <c r="F25" s="5" t="str">
        <f t="shared" si="0"/>
        <v/>
      </c>
      <c r="G25" s="15"/>
      <c r="H25"/>
    </row>
    <row r="26" spans="3:8" x14ac:dyDescent="0.25">
      <c r="C26" s="13"/>
      <c r="D26" s="5" t="str">
        <f>IF(C26="","",VLOOKUP(C26,Vendeurs!$B$3:$C$31,2,FALSE))</f>
        <v/>
      </c>
      <c r="E26" s="14"/>
      <c r="F26" s="5" t="str">
        <f t="shared" si="0"/>
        <v/>
      </c>
      <c r="G26" s="15"/>
      <c r="H26"/>
    </row>
    <row r="27" spans="3:8" x14ac:dyDescent="0.25">
      <c r="C27" s="13"/>
      <c r="D27" s="5"/>
      <c r="E27" s="14"/>
      <c r="F27" s="5"/>
      <c r="G27" s="15"/>
      <c r="H27"/>
    </row>
    <row r="28" spans="3:8" x14ac:dyDescent="0.25">
      <c r="C28" s="13"/>
      <c r="D28" s="5" t="str">
        <f>IF(C28="","",VLOOKUP(C28,Vendeurs!$B$3:$C$31,2,FALSE))</f>
        <v/>
      </c>
      <c r="E28" s="14"/>
      <c r="F28" s="5" t="str">
        <f t="shared" si="0"/>
        <v/>
      </c>
      <c r="G28" s="15"/>
      <c r="H28"/>
    </row>
    <row r="29" spans="3:8" x14ac:dyDescent="0.25"/>
    <row r="30" spans="3:8" x14ac:dyDescent="0.25"/>
    <row r="31" spans="3:8" hidden="1" x14ac:dyDescent="0.25"/>
    <row r="32" spans="3:8" hidden="1" x14ac:dyDescent="0.25"/>
    <row r="33" hidden="1" x14ac:dyDescent="0.25"/>
  </sheetData>
  <sheetProtection sheet="1" objects="1" scenarios="1" selectLockedCells="1"/>
  <mergeCells count="2">
    <mergeCell ref="C8:G8"/>
    <mergeCell ref="F2:G2"/>
  </mergeCells>
  <conditionalFormatting sqref="E11:E28">
    <cfRule type="expression" dxfId="6" priority="10">
      <formula>AND($C11&lt;&gt; "",$E11="")</formula>
    </cfRule>
  </conditionalFormatting>
  <conditionalFormatting sqref="D11:D28 F11:F28">
    <cfRule type="expression" dxfId="5" priority="9">
      <formula>($C11&lt;&gt; "")</formula>
    </cfRule>
  </conditionalFormatting>
  <conditionalFormatting sqref="G11:G28">
    <cfRule type="expression" dxfId="4" priority="8">
      <formula>AND($C11&lt;&gt; "",$G11="")</formula>
    </cfRule>
  </conditionalFormatting>
  <conditionalFormatting sqref="F2">
    <cfRule type="expression" dxfId="3" priority="4">
      <formula>($F$2&lt;&gt;"")</formula>
    </cfRule>
    <cfRule type="expression" dxfId="2" priority="6">
      <formula>($F$2="")</formula>
    </cfRule>
  </conditionalFormatting>
  <conditionalFormatting sqref="F4">
    <cfRule type="expression" dxfId="1" priority="5">
      <formula>($F$4="")</formula>
    </cfRule>
  </conditionalFormatting>
  <conditionalFormatting sqref="C11:C28">
    <cfRule type="expression" dxfId="0" priority="3">
      <formula>($C11&lt;&gt;"")</formula>
    </cfRule>
  </conditionalFormatting>
  <dataValidations count="4">
    <dataValidation type="list" allowBlank="1" showInputMessage="1" showErrorMessage="1" sqref="F4">
      <formula1>MoyensPaiement</formula1>
    </dataValidation>
    <dataValidation type="list" allowBlank="1" showInputMessage="1" showErrorMessage="1" sqref="C11:C28">
      <formula1>Vendeurs</formula1>
    </dataValidation>
    <dataValidation type="whole" allowBlank="1" showInputMessage="1" showErrorMessage="1" error="N° d'article entre 1 et 600" sqref="E11:E28">
      <formula1>1</formula1>
      <formula2>600</formula2>
    </dataValidation>
    <dataValidation type="decimal" allowBlank="1" showInputMessage="1" showErrorMessage="1" error="Prix entre 0,01 € et 10 000 €" sqref="G11:G28">
      <formula1>0.01</formula1>
      <formula2>10000</formula2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31"/>
  <sheetViews>
    <sheetView showGridLines="0" showRowColHeaders="0" workbookViewId="0">
      <pane ySplit="2" topLeftCell="A3" activePane="bottomLeft" state="frozenSplit"/>
      <selection pane="bottomLeft" activeCell="C6" sqref="C6"/>
    </sheetView>
  </sheetViews>
  <sheetFormatPr baseColWidth="10" defaultColWidth="0" defaultRowHeight="15" x14ac:dyDescent="0.25"/>
  <cols>
    <col min="1" max="1" width="9.28515625" customWidth="1"/>
    <col min="2" max="2" width="11.42578125" customWidth="1"/>
    <col min="3" max="3" width="35.42578125" customWidth="1"/>
    <col min="4" max="4" width="4" customWidth="1"/>
    <col min="5" max="16384" width="11.42578125" hidden="1"/>
  </cols>
  <sheetData>
    <row r="1" spans="2:3" ht="18.75" x14ac:dyDescent="0.3">
      <c r="B1" s="44" t="s">
        <v>69</v>
      </c>
      <c r="C1" s="44"/>
    </row>
    <row r="2" spans="2:3" ht="29.25" customHeight="1" x14ac:dyDescent="0.25">
      <c r="B2" s="21" t="s">
        <v>28</v>
      </c>
      <c r="C2" s="21" t="s">
        <v>29</v>
      </c>
    </row>
    <row r="3" spans="2:3" x14ac:dyDescent="0.25">
      <c r="B3" s="4" t="s">
        <v>3</v>
      </c>
      <c r="C3" s="4" t="s">
        <v>30</v>
      </c>
    </row>
    <row r="4" spans="2:3" x14ac:dyDescent="0.25">
      <c r="B4" s="4" t="s">
        <v>4</v>
      </c>
      <c r="C4" s="4" t="s">
        <v>31</v>
      </c>
    </row>
    <row r="5" spans="2:3" x14ac:dyDescent="0.25">
      <c r="B5" s="4" t="s">
        <v>5</v>
      </c>
      <c r="C5" s="4" t="s">
        <v>32</v>
      </c>
    </row>
    <row r="6" spans="2:3" x14ac:dyDescent="0.25">
      <c r="B6" s="4" t="s">
        <v>6</v>
      </c>
      <c r="C6" s="4" t="s">
        <v>33</v>
      </c>
    </row>
    <row r="7" spans="2:3" x14ac:dyDescent="0.25">
      <c r="B7" s="4" t="s">
        <v>7</v>
      </c>
      <c r="C7" s="4" t="s">
        <v>34</v>
      </c>
    </row>
    <row r="8" spans="2:3" x14ac:dyDescent="0.25">
      <c r="B8" s="4" t="s">
        <v>8</v>
      </c>
      <c r="C8" s="4" t="s">
        <v>35</v>
      </c>
    </row>
    <row r="9" spans="2:3" x14ac:dyDescent="0.25">
      <c r="B9" s="4" t="s">
        <v>82</v>
      </c>
      <c r="C9" s="4" t="s">
        <v>84</v>
      </c>
    </row>
    <row r="10" spans="2:3" x14ac:dyDescent="0.25">
      <c r="B10" s="4" t="s">
        <v>83</v>
      </c>
      <c r="C10" s="4" t="s">
        <v>85</v>
      </c>
    </row>
    <row r="11" spans="2:3" x14ac:dyDescent="0.25">
      <c r="B11" s="4" t="s">
        <v>9</v>
      </c>
      <c r="C11" s="4" t="s">
        <v>36</v>
      </c>
    </row>
    <row r="12" spans="2:3" x14ac:dyDescent="0.25">
      <c r="B12" s="4" t="s">
        <v>10</v>
      </c>
      <c r="C12" s="4" t="s">
        <v>37</v>
      </c>
    </row>
    <row r="13" spans="2:3" x14ac:dyDescent="0.25">
      <c r="B13" s="4" t="s">
        <v>11</v>
      </c>
      <c r="C13" s="4" t="s">
        <v>38</v>
      </c>
    </row>
    <row r="14" spans="2:3" x14ac:dyDescent="0.25">
      <c r="B14" s="4" t="s">
        <v>12</v>
      </c>
      <c r="C14" s="4" t="s">
        <v>39</v>
      </c>
    </row>
    <row r="15" spans="2:3" x14ac:dyDescent="0.25">
      <c r="B15" s="4" t="s">
        <v>86</v>
      </c>
      <c r="C15" s="4" t="s">
        <v>87</v>
      </c>
    </row>
    <row r="16" spans="2:3" x14ac:dyDescent="0.25">
      <c r="B16" s="4" t="s">
        <v>13</v>
      </c>
      <c r="C16" s="4" t="s">
        <v>40</v>
      </c>
    </row>
    <row r="17" spans="2:3" x14ac:dyDescent="0.25">
      <c r="B17" s="4" t="s">
        <v>14</v>
      </c>
      <c r="C17" s="4" t="s">
        <v>41</v>
      </c>
    </row>
    <row r="18" spans="2:3" x14ac:dyDescent="0.25">
      <c r="B18" s="4" t="s">
        <v>15</v>
      </c>
      <c r="C18" s="4" t="s">
        <v>42</v>
      </c>
    </row>
    <row r="19" spans="2:3" x14ac:dyDescent="0.25">
      <c r="B19" s="4" t="s">
        <v>16</v>
      </c>
      <c r="C19" s="4" t="s">
        <v>43</v>
      </c>
    </row>
    <row r="20" spans="2:3" x14ac:dyDescent="0.25">
      <c r="B20" s="4" t="s">
        <v>17</v>
      </c>
      <c r="C20" s="4" t="s">
        <v>44</v>
      </c>
    </row>
    <row r="21" spans="2:3" x14ac:dyDescent="0.25">
      <c r="B21" s="4" t="s">
        <v>18</v>
      </c>
      <c r="C21" s="4" t="s">
        <v>45</v>
      </c>
    </row>
    <row r="22" spans="2:3" x14ac:dyDescent="0.25">
      <c r="B22" s="4" t="s">
        <v>19</v>
      </c>
      <c r="C22" s="4" t="s">
        <v>46</v>
      </c>
    </row>
    <row r="23" spans="2:3" x14ac:dyDescent="0.25">
      <c r="B23" s="4" t="s">
        <v>20</v>
      </c>
      <c r="C23" s="4" t="s">
        <v>47</v>
      </c>
    </row>
    <row r="24" spans="2:3" x14ac:dyDescent="0.25">
      <c r="B24" s="4" t="s">
        <v>21</v>
      </c>
      <c r="C24" s="4" t="s">
        <v>48</v>
      </c>
    </row>
    <row r="25" spans="2:3" x14ac:dyDescent="0.25">
      <c r="B25" s="4" t="s">
        <v>22</v>
      </c>
      <c r="C25" s="4" t="s">
        <v>49</v>
      </c>
    </row>
    <row r="26" spans="2:3" x14ac:dyDescent="0.25">
      <c r="B26" s="4" t="s">
        <v>23</v>
      </c>
      <c r="C26" s="4" t="s">
        <v>50</v>
      </c>
    </row>
    <row r="27" spans="2:3" x14ac:dyDescent="0.25">
      <c r="B27" s="4" t="s">
        <v>24</v>
      </c>
      <c r="C27" s="4" t="s">
        <v>51</v>
      </c>
    </row>
    <row r="28" spans="2:3" x14ac:dyDescent="0.25">
      <c r="B28" s="4" t="s">
        <v>25</v>
      </c>
      <c r="C28" s="4" t="s">
        <v>52</v>
      </c>
    </row>
    <row r="29" spans="2:3" ht="15.75" customHeight="1" x14ac:dyDescent="0.25">
      <c r="B29" s="4" t="s">
        <v>26</v>
      </c>
      <c r="C29" s="4" t="s">
        <v>53</v>
      </c>
    </row>
    <row r="30" spans="2:3" ht="15.75" customHeight="1" x14ac:dyDescent="0.25">
      <c r="B30" s="4" t="s">
        <v>27</v>
      </c>
      <c r="C30" s="4" t="s">
        <v>54</v>
      </c>
    </row>
    <row r="31" spans="2:3" x14ac:dyDescent="0.25">
      <c r="B31" s="4" t="s">
        <v>88</v>
      </c>
      <c r="C31" s="4" t="s">
        <v>89</v>
      </c>
    </row>
  </sheetData>
  <mergeCells count="1">
    <mergeCell ref="B1:C1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M21"/>
  <sheetViews>
    <sheetView showGridLines="0" showRowColHeaders="0" workbookViewId="0">
      <pane ySplit="8" topLeftCell="A9" activePane="bottomLeft" state="frozenSplit"/>
      <selection pane="bottomLeft" activeCell="C2" sqref="C2"/>
    </sheetView>
  </sheetViews>
  <sheetFormatPr baseColWidth="10" defaultColWidth="0" defaultRowHeight="15" x14ac:dyDescent="0.25"/>
  <cols>
    <col min="1" max="1" width="6.42578125" customWidth="1"/>
    <col min="2" max="2" width="12.85546875" style="33" customWidth="1"/>
    <col min="3" max="3" width="19.7109375" customWidth="1"/>
    <col min="4" max="4" width="15.7109375" bestFit="1" customWidth="1"/>
    <col min="5" max="5" width="11.42578125" customWidth="1"/>
    <col min="6" max="6" width="11.42578125" style="3" customWidth="1"/>
    <col min="7" max="7" width="11.42578125" customWidth="1"/>
    <col min="8" max="8" width="11.42578125" style="3" customWidth="1"/>
    <col min="9" max="9" width="30.7109375" style="48" customWidth="1"/>
    <col min="10" max="10" width="4.28515625" customWidth="1"/>
    <col min="11" max="13" width="0" hidden="1" customWidth="1"/>
    <col min="14" max="16384" width="11.42578125" hidden="1"/>
  </cols>
  <sheetData>
    <row r="2" spans="2:9" x14ac:dyDescent="0.25">
      <c r="B2" s="30" t="s">
        <v>70</v>
      </c>
      <c r="C2" s="38"/>
    </row>
    <row r="3" spans="2:9" x14ac:dyDescent="0.25">
      <c r="B3" s="39"/>
      <c r="C3" t="str">
        <f>IF(C2="","",VLOOKUP(C2,Vendeurs!B:C,2,FALSE))</f>
        <v/>
      </c>
    </row>
    <row r="4" spans="2:9" x14ac:dyDescent="0.25">
      <c r="B4" s="30"/>
    </row>
    <row r="5" spans="2:9" x14ac:dyDescent="0.25">
      <c r="B5" s="31"/>
      <c r="C5" s="25" t="s">
        <v>71</v>
      </c>
      <c r="D5" s="26">
        <f>COUNTA(E:E)-1</f>
        <v>9</v>
      </c>
    </row>
    <row r="6" spans="2:9" x14ac:dyDescent="0.25">
      <c r="B6" s="32"/>
      <c r="C6" s="27" t="s">
        <v>72</v>
      </c>
      <c r="D6" s="28">
        <f>SUM(G:G)</f>
        <v>5925</v>
      </c>
    </row>
    <row r="8" spans="2:9" ht="30" x14ac:dyDescent="0.25">
      <c r="B8" s="24" t="s">
        <v>0</v>
      </c>
      <c r="C8" s="21" t="s">
        <v>2</v>
      </c>
      <c r="D8" s="21" t="s">
        <v>1</v>
      </c>
      <c r="E8" s="22" t="s">
        <v>58</v>
      </c>
      <c r="F8" s="22" t="s">
        <v>57</v>
      </c>
      <c r="G8" s="23" t="s">
        <v>68</v>
      </c>
      <c r="H8" s="23" t="s">
        <v>76</v>
      </c>
      <c r="I8" s="23" t="s">
        <v>70</v>
      </c>
    </row>
    <row r="9" spans="2:9" x14ac:dyDescent="0.25">
      <c r="B9" s="18">
        <v>2</v>
      </c>
      <c r="C9" s="4" t="s">
        <v>77</v>
      </c>
      <c r="D9" s="19">
        <v>43902.537465277775</v>
      </c>
      <c r="E9" s="4">
        <v>12</v>
      </c>
      <c r="F9" s="5" t="s">
        <v>78</v>
      </c>
      <c r="G9" s="6">
        <v>100</v>
      </c>
      <c r="H9" s="5" t="s">
        <v>66</v>
      </c>
      <c r="I9" s="46" t="s">
        <v>33</v>
      </c>
    </row>
    <row r="10" spans="2:9" x14ac:dyDescent="0.25">
      <c r="B10" s="18">
        <v>3</v>
      </c>
      <c r="C10" s="4" t="s">
        <v>79</v>
      </c>
      <c r="D10" s="19">
        <v>43902.541145833333</v>
      </c>
      <c r="E10" s="4">
        <v>10</v>
      </c>
      <c r="F10" s="5" t="s">
        <v>80</v>
      </c>
      <c r="G10" s="6">
        <v>100</v>
      </c>
      <c r="H10" s="5" t="s">
        <v>67</v>
      </c>
      <c r="I10" s="46" t="s">
        <v>35</v>
      </c>
    </row>
    <row r="11" spans="2:9" x14ac:dyDescent="0.25">
      <c r="B11" s="18">
        <v>3</v>
      </c>
      <c r="C11" s="4" t="s">
        <v>79</v>
      </c>
      <c r="D11" s="19">
        <v>43902.541145833333</v>
      </c>
      <c r="E11" s="4">
        <v>40</v>
      </c>
      <c r="F11" s="5" t="s">
        <v>81</v>
      </c>
      <c r="G11" s="6">
        <v>4545</v>
      </c>
      <c r="H11" s="5" t="s">
        <v>67</v>
      </c>
      <c r="I11" s="46" t="s">
        <v>36</v>
      </c>
    </row>
    <row r="12" spans="2:9" x14ac:dyDescent="0.25">
      <c r="B12" s="18">
        <v>4</v>
      </c>
      <c r="C12" s="4" t="s">
        <v>77</v>
      </c>
      <c r="D12" s="19">
        <v>43902.544074074074</v>
      </c>
      <c r="E12" s="4">
        <v>23</v>
      </c>
      <c r="F12" s="5" t="s">
        <v>90</v>
      </c>
      <c r="G12" s="6">
        <v>400</v>
      </c>
      <c r="H12" s="5" t="s">
        <v>67</v>
      </c>
      <c r="I12" s="46" t="s">
        <v>89</v>
      </c>
    </row>
    <row r="13" spans="2:9" x14ac:dyDescent="0.25">
      <c r="B13" s="18">
        <v>5</v>
      </c>
      <c r="C13" s="4" t="s">
        <v>79</v>
      </c>
      <c r="D13" s="19">
        <v>43902.556956018518</v>
      </c>
      <c r="E13" s="4">
        <v>12</v>
      </c>
      <c r="F13" s="5" t="s">
        <v>92</v>
      </c>
      <c r="G13" s="6">
        <v>100</v>
      </c>
      <c r="H13" s="5" t="s">
        <v>67</v>
      </c>
      <c r="I13" s="46" t="s">
        <v>31</v>
      </c>
    </row>
    <row r="14" spans="2:9" x14ac:dyDescent="0.25">
      <c r="B14" s="18">
        <v>5</v>
      </c>
      <c r="C14" s="4" t="s">
        <v>79</v>
      </c>
      <c r="D14" s="19">
        <v>43902.556956018518</v>
      </c>
      <c r="E14" s="4">
        <v>13</v>
      </c>
      <c r="F14" s="5" t="s">
        <v>93</v>
      </c>
      <c r="G14" s="6">
        <v>130</v>
      </c>
      <c r="H14" s="5" t="s">
        <v>67</v>
      </c>
      <c r="I14" s="46" t="s">
        <v>31</v>
      </c>
    </row>
    <row r="15" spans="2:9" x14ac:dyDescent="0.25">
      <c r="B15" s="50">
        <v>5</v>
      </c>
      <c r="C15" s="4" t="s">
        <v>79</v>
      </c>
      <c r="D15" s="19">
        <v>43902.556956018518</v>
      </c>
      <c r="E15" s="4">
        <v>20</v>
      </c>
      <c r="F15" s="5" t="s">
        <v>94</v>
      </c>
      <c r="G15" s="51">
        <v>200</v>
      </c>
      <c r="H15" s="29" t="s">
        <v>67</v>
      </c>
      <c r="I15" s="52" t="s">
        <v>32</v>
      </c>
    </row>
    <row r="16" spans="2:9" x14ac:dyDescent="0.25">
      <c r="B16" s="50">
        <v>5</v>
      </c>
      <c r="C16" s="4" t="s">
        <v>79</v>
      </c>
      <c r="D16" s="19">
        <v>43902.556956018518</v>
      </c>
      <c r="E16" s="4">
        <v>14</v>
      </c>
      <c r="F16" s="5" t="s">
        <v>95</v>
      </c>
      <c r="G16" s="51">
        <v>140</v>
      </c>
      <c r="H16" s="29" t="s">
        <v>67</v>
      </c>
      <c r="I16" s="52" t="s">
        <v>31</v>
      </c>
    </row>
    <row r="17" spans="2:9" x14ac:dyDescent="0.25">
      <c r="B17" s="50">
        <v>5</v>
      </c>
      <c r="C17" s="4" t="s">
        <v>79</v>
      </c>
      <c r="D17" s="19">
        <v>43902.556956018518</v>
      </c>
      <c r="E17" s="4">
        <v>21</v>
      </c>
      <c r="F17" s="5" t="s">
        <v>96</v>
      </c>
      <c r="G17" s="51">
        <v>210</v>
      </c>
      <c r="H17" s="29" t="s">
        <v>67</v>
      </c>
      <c r="I17" s="52" t="s">
        <v>32</v>
      </c>
    </row>
    <row r="18" spans="2:9" x14ac:dyDescent="0.25">
      <c r="B18" s="36"/>
      <c r="C18" s="34"/>
      <c r="D18" s="35"/>
      <c r="E18" s="34"/>
      <c r="F18" s="41"/>
      <c r="G18" s="34"/>
      <c r="H18" s="47"/>
      <c r="I18" s="49"/>
    </row>
    <row r="19" spans="2:9" x14ac:dyDescent="0.25">
      <c r="B19" s="36"/>
      <c r="C19" s="34"/>
      <c r="D19" s="35"/>
      <c r="E19" s="34"/>
      <c r="F19" s="41"/>
      <c r="G19" s="34"/>
      <c r="H19" s="47"/>
      <c r="I19" s="49"/>
    </row>
    <row r="20" spans="2:9" x14ac:dyDescent="0.25">
      <c r="B20" s="36"/>
      <c r="C20" s="34"/>
      <c r="D20" s="35"/>
      <c r="E20" s="34"/>
      <c r="F20" s="41"/>
      <c r="G20" s="34"/>
      <c r="H20" s="47"/>
      <c r="I20" s="49"/>
    </row>
    <row r="21" spans="2:9" x14ac:dyDescent="0.25">
      <c r="B21" s="36"/>
      <c r="C21" s="34"/>
      <c r="D21" s="35"/>
      <c r="E21" s="34"/>
      <c r="F21" s="41"/>
      <c r="G21" s="34"/>
      <c r="H21" s="47"/>
      <c r="I21" s="49"/>
    </row>
  </sheetData>
  <sheetProtection sheet="1" objects="1" scenarios="1" selectLockedCells="1"/>
  <dataValidations count="3">
    <dataValidation type="list" allowBlank="1" showInputMessage="1" showErrorMessage="1" sqref="C2">
      <formula1>Vendeurs</formula1>
    </dataValidation>
    <dataValidation allowBlank="1" showInputMessage="1" showErrorMessage="1" error="N° d'article entre 1 et 600" sqref="F8:F14 H9:I14"/>
    <dataValidation type="whole" allowBlank="1" showInputMessage="1" showErrorMessage="1" error="N° d'article entre 1 et 600" sqref="E9">
      <formula1>1</formula1>
      <formula2>600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M19"/>
  <sheetViews>
    <sheetView showGridLines="0" showRowColHeaders="0" workbookViewId="0">
      <pane ySplit="8" topLeftCell="A9" activePane="bottomLeft" state="frozenSplit"/>
      <selection pane="bottomLeft" activeCell="C2" sqref="C2"/>
    </sheetView>
  </sheetViews>
  <sheetFormatPr baseColWidth="10" defaultColWidth="0" defaultRowHeight="15" x14ac:dyDescent="0.25"/>
  <cols>
    <col min="1" max="1" width="6.42578125" customWidth="1"/>
    <col min="2" max="2" width="12.85546875" style="33" customWidth="1"/>
    <col min="3" max="3" width="16.85546875" customWidth="1"/>
    <col min="4" max="4" width="15.7109375" bestFit="1" customWidth="1"/>
    <col min="5" max="5" width="11.42578125" customWidth="1"/>
    <col min="6" max="6" width="11.42578125" style="3" customWidth="1"/>
    <col min="7" max="8" width="11.42578125" customWidth="1"/>
    <col min="9" max="9" width="30.7109375" style="48" customWidth="1"/>
    <col min="10" max="10" width="4.28515625" customWidth="1"/>
    <col min="11" max="13" width="0" hidden="1" customWidth="1"/>
    <col min="14" max="16384" width="11.42578125" hidden="1"/>
  </cols>
  <sheetData>
    <row r="2" spans="2:9" x14ac:dyDescent="0.25">
      <c r="B2" s="30" t="s">
        <v>2</v>
      </c>
      <c r="C2" s="38"/>
    </row>
    <row r="3" spans="2:9" x14ac:dyDescent="0.25">
      <c r="B3" s="39"/>
    </row>
    <row r="4" spans="2:9" x14ac:dyDescent="0.25">
      <c r="B4" s="30"/>
    </row>
    <row r="5" spans="2:9" x14ac:dyDescent="0.25">
      <c r="B5" s="31"/>
      <c r="C5" s="25" t="s">
        <v>74</v>
      </c>
      <c r="D5" s="26">
        <f>COUNTA(E:E)-1</f>
        <v>9</v>
      </c>
    </row>
    <row r="6" spans="2:9" x14ac:dyDescent="0.25">
      <c r="B6" s="32"/>
      <c r="C6" s="27" t="s">
        <v>75</v>
      </c>
      <c r="D6" s="28">
        <f>SUM(G:G)</f>
        <v>5925</v>
      </c>
    </row>
    <row r="8" spans="2:9" ht="30" x14ac:dyDescent="0.25">
      <c r="B8" s="24" t="s">
        <v>0</v>
      </c>
      <c r="C8" s="21" t="s">
        <v>70</v>
      </c>
      <c r="D8" s="21" t="s">
        <v>1</v>
      </c>
      <c r="E8" s="22" t="s">
        <v>58</v>
      </c>
      <c r="F8" s="22" t="s">
        <v>57</v>
      </c>
      <c r="G8" s="23" t="s">
        <v>68</v>
      </c>
      <c r="H8" s="22" t="s">
        <v>76</v>
      </c>
      <c r="I8" s="22" t="s">
        <v>2</v>
      </c>
    </row>
    <row r="9" spans="2:9" x14ac:dyDescent="0.25">
      <c r="B9" s="18">
        <v>2</v>
      </c>
      <c r="C9" s="4" t="s">
        <v>33</v>
      </c>
      <c r="D9" s="19">
        <v>43902.537465277775</v>
      </c>
      <c r="E9" s="4">
        <v>12</v>
      </c>
      <c r="F9" s="5" t="s">
        <v>78</v>
      </c>
      <c r="G9" s="6">
        <v>100</v>
      </c>
      <c r="H9" s="5" t="s">
        <v>66</v>
      </c>
      <c r="I9" s="46" t="s">
        <v>77</v>
      </c>
    </row>
    <row r="10" spans="2:9" x14ac:dyDescent="0.25">
      <c r="B10" s="18">
        <v>3</v>
      </c>
      <c r="C10" s="4" t="s">
        <v>35</v>
      </c>
      <c r="D10" s="19">
        <v>43902.541145833333</v>
      </c>
      <c r="E10" s="4">
        <v>10</v>
      </c>
      <c r="F10" s="5" t="s">
        <v>80</v>
      </c>
      <c r="G10" s="6">
        <v>100</v>
      </c>
      <c r="H10" s="5" t="s">
        <v>67</v>
      </c>
      <c r="I10" s="46" t="s">
        <v>79</v>
      </c>
    </row>
    <row r="11" spans="2:9" x14ac:dyDescent="0.25">
      <c r="B11" s="18">
        <v>3</v>
      </c>
      <c r="C11" s="4" t="s">
        <v>36</v>
      </c>
      <c r="D11" s="19">
        <v>43902.541145833333</v>
      </c>
      <c r="E11" s="4">
        <v>40</v>
      </c>
      <c r="F11" s="5" t="s">
        <v>81</v>
      </c>
      <c r="G11" s="6">
        <v>4545</v>
      </c>
      <c r="H11" s="5" t="s">
        <v>67</v>
      </c>
      <c r="I11" s="46" t="s">
        <v>79</v>
      </c>
    </row>
    <row r="12" spans="2:9" x14ac:dyDescent="0.25">
      <c r="B12" s="18">
        <v>4</v>
      </c>
      <c r="C12" s="4" t="s">
        <v>89</v>
      </c>
      <c r="D12" s="19">
        <v>43902.544074074074</v>
      </c>
      <c r="E12" s="4">
        <v>23</v>
      </c>
      <c r="F12" s="5" t="s">
        <v>90</v>
      </c>
      <c r="G12" s="6">
        <v>400</v>
      </c>
      <c r="H12" s="5" t="s">
        <v>67</v>
      </c>
      <c r="I12" s="46" t="s">
        <v>77</v>
      </c>
    </row>
    <row r="13" spans="2:9" x14ac:dyDescent="0.25">
      <c r="B13" s="18">
        <v>5</v>
      </c>
      <c r="C13" s="4" t="s">
        <v>31</v>
      </c>
      <c r="D13" s="19">
        <v>43902.556956018518</v>
      </c>
      <c r="E13" s="4">
        <v>12</v>
      </c>
      <c r="F13" s="5" t="s">
        <v>92</v>
      </c>
      <c r="G13" s="6">
        <v>100</v>
      </c>
      <c r="H13" s="5" t="s">
        <v>67</v>
      </c>
      <c r="I13" s="46" t="s">
        <v>79</v>
      </c>
    </row>
    <row r="14" spans="2:9" x14ac:dyDescent="0.25">
      <c r="B14" s="18">
        <v>5</v>
      </c>
      <c r="C14" s="4" t="s">
        <v>31</v>
      </c>
      <c r="D14" s="19">
        <v>43902.556956018518</v>
      </c>
      <c r="E14" s="4">
        <v>13</v>
      </c>
      <c r="F14" s="5" t="s">
        <v>93</v>
      </c>
      <c r="G14" s="6">
        <v>130</v>
      </c>
      <c r="H14" s="5" t="s">
        <v>67</v>
      </c>
      <c r="I14" s="46" t="s">
        <v>79</v>
      </c>
    </row>
    <row r="15" spans="2:9" x14ac:dyDescent="0.25">
      <c r="B15" s="50">
        <v>5</v>
      </c>
      <c r="C15" s="4" t="s">
        <v>32</v>
      </c>
      <c r="D15" s="19">
        <v>43902.556956018518</v>
      </c>
      <c r="E15" s="4">
        <v>20</v>
      </c>
      <c r="F15" s="5" t="s">
        <v>94</v>
      </c>
      <c r="G15" s="51">
        <v>200</v>
      </c>
      <c r="H15" s="5" t="s">
        <v>67</v>
      </c>
      <c r="I15" s="46" t="s">
        <v>79</v>
      </c>
    </row>
    <row r="16" spans="2:9" x14ac:dyDescent="0.25">
      <c r="B16" s="50">
        <v>5</v>
      </c>
      <c r="C16" s="4" t="s">
        <v>31</v>
      </c>
      <c r="D16" s="19">
        <v>43902.556956018518</v>
      </c>
      <c r="E16" s="4">
        <v>14</v>
      </c>
      <c r="F16" s="5" t="s">
        <v>95</v>
      </c>
      <c r="G16" s="51">
        <v>140</v>
      </c>
      <c r="H16" s="5" t="s">
        <v>67</v>
      </c>
      <c r="I16" s="46" t="s">
        <v>79</v>
      </c>
    </row>
    <row r="17" spans="2:9" x14ac:dyDescent="0.25">
      <c r="B17" s="50">
        <v>5</v>
      </c>
      <c r="C17" s="4" t="s">
        <v>32</v>
      </c>
      <c r="D17" s="19">
        <v>43902.556956018518</v>
      </c>
      <c r="E17" s="4">
        <v>21</v>
      </c>
      <c r="F17" s="5" t="s">
        <v>96</v>
      </c>
      <c r="G17" s="51">
        <v>210</v>
      </c>
      <c r="H17" s="5" t="s">
        <v>67</v>
      </c>
      <c r="I17" s="46" t="s">
        <v>79</v>
      </c>
    </row>
    <row r="18" spans="2:9" x14ac:dyDescent="0.25">
      <c r="B18" s="36"/>
      <c r="C18" s="34"/>
      <c r="D18" s="35"/>
      <c r="E18" s="34"/>
      <c r="F18" s="41"/>
      <c r="G18" s="34"/>
      <c r="H18" s="37"/>
      <c r="I18" s="49"/>
    </row>
    <row r="19" spans="2:9" x14ac:dyDescent="0.25">
      <c r="B19" s="36"/>
      <c r="C19" s="34"/>
      <c r="D19" s="35"/>
      <c r="E19" s="34"/>
      <c r="F19" s="41"/>
      <c r="G19" s="34"/>
      <c r="H19" s="37"/>
      <c r="I19" s="49"/>
    </row>
  </sheetData>
  <sheetProtection sheet="1" objects="1" scenarios="1" selectLockedCells="1"/>
  <dataValidations count="3">
    <dataValidation type="whole" allowBlank="1" showInputMessage="1" showErrorMessage="1" error="N° d'article entre 1 et 600" sqref="E9">
      <formula1>1</formula1>
      <formula2>600</formula2>
    </dataValidation>
    <dataValidation allowBlank="1" showInputMessage="1" showErrorMessage="1" error="N° d'article entre 1 et 600" sqref="F8:F14"/>
    <dataValidation type="list" allowBlank="1" showInputMessage="1" showErrorMessage="1" sqref="C2">
      <formula1>Acheteurs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5"/>
  <sheetViews>
    <sheetView showGridLines="0" showRowColHeaders="0" workbookViewId="0">
      <pane ySplit="1" topLeftCell="A2" activePane="bottomLeft" state="frozenSplit"/>
      <selection pane="bottomLeft" activeCell="K2" sqref="K2"/>
    </sheetView>
  </sheetViews>
  <sheetFormatPr baseColWidth="10" defaultColWidth="0" defaultRowHeight="15" x14ac:dyDescent="0.25"/>
  <cols>
    <col min="1" max="1" width="25.7109375" style="18" customWidth="1"/>
    <col min="2" max="2" width="13.28515625" style="4" bestFit="1" customWidth="1"/>
    <col min="3" max="4" width="15.7109375" style="4" bestFit="1" customWidth="1"/>
    <col min="5" max="6" width="11.42578125" style="4" customWidth="1"/>
    <col min="7" max="7" width="11.42578125" style="5" customWidth="1"/>
    <col min="8" max="8" width="11.42578125" style="6" customWidth="1"/>
    <col min="9" max="10" width="19.28515625" style="4" customWidth="1"/>
    <col min="11" max="11" width="15.85546875" style="4" customWidth="1"/>
    <col min="12" max="12" width="5.5703125" customWidth="1"/>
    <col min="13" max="16384" width="11.42578125" hidden="1"/>
  </cols>
  <sheetData>
    <row r="1" spans="1:11" s="2" customFormat="1" ht="45" customHeight="1" x14ac:dyDescent="0.25">
      <c r="A1" s="20" t="s">
        <v>0</v>
      </c>
      <c r="B1" s="21" t="s">
        <v>2</v>
      </c>
      <c r="C1" s="21" t="s">
        <v>1</v>
      </c>
      <c r="D1" s="22" t="s">
        <v>55</v>
      </c>
      <c r="E1" s="22" t="s">
        <v>56</v>
      </c>
      <c r="F1" s="22" t="s">
        <v>58</v>
      </c>
      <c r="G1" s="22" t="s">
        <v>57</v>
      </c>
      <c r="H1" s="23" t="s">
        <v>68</v>
      </c>
      <c r="I1" s="22" t="s">
        <v>59</v>
      </c>
      <c r="J1" s="22" t="s">
        <v>60</v>
      </c>
      <c r="K1" s="22" t="s">
        <v>76</v>
      </c>
    </row>
    <row r="2" spans="1:11" x14ac:dyDescent="0.25">
      <c r="A2" s="18">
        <v>2</v>
      </c>
      <c r="B2" s="4" t="s">
        <v>77</v>
      </c>
      <c r="C2" s="19">
        <v>43902.537465277775</v>
      </c>
      <c r="D2" s="4" t="s">
        <v>6</v>
      </c>
      <c r="E2" s="4" t="s">
        <v>33</v>
      </c>
      <c r="F2" s="4">
        <v>12</v>
      </c>
      <c r="G2" s="5" t="s">
        <v>78</v>
      </c>
      <c r="H2" s="6">
        <v>100</v>
      </c>
      <c r="K2" s="4" t="s">
        <v>66</v>
      </c>
    </row>
    <row r="3" spans="1:11" x14ac:dyDescent="0.25">
      <c r="A3" s="18">
        <v>3</v>
      </c>
      <c r="B3" s="4" t="s">
        <v>79</v>
      </c>
      <c r="C3" s="19">
        <v>43902.541145833333</v>
      </c>
      <c r="D3" s="4" t="s">
        <v>8</v>
      </c>
      <c r="E3" s="4" t="s">
        <v>35</v>
      </c>
      <c r="F3" s="4">
        <v>10</v>
      </c>
      <c r="G3" s="5" t="s">
        <v>80</v>
      </c>
      <c r="H3" s="6">
        <v>100</v>
      </c>
      <c r="K3" s="4" t="s">
        <v>67</v>
      </c>
    </row>
    <row r="4" spans="1:11" x14ac:dyDescent="0.25">
      <c r="A4" s="18">
        <v>3</v>
      </c>
      <c r="B4" s="4" t="s">
        <v>79</v>
      </c>
      <c r="C4" s="19">
        <v>43902.541145833333</v>
      </c>
      <c r="D4" s="4" t="s">
        <v>9</v>
      </c>
      <c r="E4" s="4" t="s">
        <v>36</v>
      </c>
      <c r="F4" s="4">
        <v>40</v>
      </c>
      <c r="G4" s="5" t="s">
        <v>81</v>
      </c>
      <c r="H4" s="6">
        <v>4545</v>
      </c>
      <c r="K4" s="4" t="s">
        <v>67</v>
      </c>
    </row>
    <row r="5" spans="1:11" x14ac:dyDescent="0.25">
      <c r="A5" s="18">
        <v>4</v>
      </c>
      <c r="B5" s="4" t="s">
        <v>77</v>
      </c>
      <c r="C5" s="19">
        <v>43902.544074074074</v>
      </c>
      <c r="D5" s="4" t="s">
        <v>88</v>
      </c>
      <c r="E5" s="4" t="s">
        <v>89</v>
      </c>
      <c r="F5" s="4">
        <v>23</v>
      </c>
      <c r="G5" s="5" t="s">
        <v>90</v>
      </c>
      <c r="H5" s="6">
        <v>400</v>
      </c>
      <c r="K5" s="4" t="s">
        <v>67</v>
      </c>
    </row>
    <row r="6" spans="1:11" x14ac:dyDescent="0.25">
      <c r="A6" s="18">
        <v>5</v>
      </c>
      <c r="B6" s="4" t="s">
        <v>79</v>
      </c>
      <c r="C6" s="19">
        <v>43902.556956018518</v>
      </c>
      <c r="D6" s="4" t="s">
        <v>4</v>
      </c>
      <c r="E6" s="4" t="s">
        <v>31</v>
      </c>
      <c r="F6" s="4">
        <v>12</v>
      </c>
      <c r="G6" s="5" t="s">
        <v>92</v>
      </c>
      <c r="H6" s="6">
        <v>100</v>
      </c>
      <c r="K6" s="4" t="s">
        <v>67</v>
      </c>
    </row>
    <row r="7" spans="1:11" x14ac:dyDescent="0.25">
      <c r="A7" s="18">
        <v>5</v>
      </c>
      <c r="B7" s="4" t="s">
        <v>79</v>
      </c>
      <c r="C7" s="19">
        <v>43902.556956018518</v>
      </c>
      <c r="D7" s="4" t="s">
        <v>4</v>
      </c>
      <c r="E7" s="4" t="s">
        <v>31</v>
      </c>
      <c r="F7" s="4">
        <v>13</v>
      </c>
      <c r="G7" s="5" t="s">
        <v>93</v>
      </c>
      <c r="H7" s="6">
        <v>130</v>
      </c>
      <c r="K7" s="4" t="s">
        <v>67</v>
      </c>
    </row>
    <row r="8" spans="1:11" x14ac:dyDescent="0.25">
      <c r="A8" s="18">
        <v>5</v>
      </c>
      <c r="B8" s="4" t="s">
        <v>79</v>
      </c>
      <c r="C8" s="19">
        <v>43902.556956018518</v>
      </c>
      <c r="D8" s="4" t="s">
        <v>91</v>
      </c>
      <c r="E8" s="4" t="s">
        <v>32</v>
      </c>
      <c r="F8" s="4">
        <v>20</v>
      </c>
      <c r="G8" s="5" t="s">
        <v>94</v>
      </c>
      <c r="H8" s="6">
        <v>200</v>
      </c>
      <c r="K8" s="4" t="s">
        <v>67</v>
      </c>
    </row>
    <row r="9" spans="1:11" x14ac:dyDescent="0.25">
      <c r="A9" s="18">
        <v>5</v>
      </c>
      <c r="B9" s="4" t="s">
        <v>79</v>
      </c>
      <c r="C9" s="19">
        <v>43902.556956018518</v>
      </c>
      <c r="D9" s="4" t="s">
        <v>4</v>
      </c>
      <c r="E9" s="4" t="s">
        <v>31</v>
      </c>
      <c r="F9" s="4">
        <v>14</v>
      </c>
      <c r="G9" s="29" t="s">
        <v>95</v>
      </c>
      <c r="H9" s="6">
        <v>140</v>
      </c>
      <c r="K9" s="4" t="s">
        <v>67</v>
      </c>
    </row>
    <row r="10" spans="1:11" x14ac:dyDescent="0.25">
      <c r="A10" s="18">
        <v>5</v>
      </c>
      <c r="B10" s="4" t="s">
        <v>79</v>
      </c>
      <c r="C10" s="19">
        <v>43902.556956018518</v>
      </c>
      <c r="D10" s="19" t="s">
        <v>91</v>
      </c>
      <c r="E10" s="4" t="s">
        <v>32</v>
      </c>
      <c r="F10" s="4">
        <v>21</v>
      </c>
      <c r="G10" s="5" t="s">
        <v>96</v>
      </c>
      <c r="H10" s="6">
        <v>210</v>
      </c>
      <c r="K10" s="4" t="s">
        <v>67</v>
      </c>
    </row>
    <row r="11" spans="1:11" x14ac:dyDescent="0.25">
      <c r="C11" s="19"/>
      <c r="D11" s="19"/>
    </row>
    <row r="12" spans="1:11" x14ac:dyDescent="0.25">
      <c r="C12" s="19"/>
      <c r="D12" s="19"/>
    </row>
    <row r="13" spans="1:11" x14ac:dyDescent="0.25">
      <c r="C13" s="19"/>
      <c r="D13" s="19"/>
    </row>
    <row r="14" spans="1:11" x14ac:dyDescent="0.25">
      <c r="C14" s="19"/>
      <c r="D14" s="19"/>
      <c r="G14" s="29"/>
    </row>
    <row r="15" spans="1:11" x14ac:dyDescent="0.25">
      <c r="D15" s="19"/>
    </row>
  </sheetData>
  <dataValidations disablePrompts="1" count="3">
    <dataValidation type="list" allowBlank="1" showInputMessage="1" showErrorMessage="1" sqref="D2">
      <formula1>Vendeurs</formula1>
    </dataValidation>
    <dataValidation type="whole" allowBlank="1" showInputMessage="1" showErrorMessage="1" error="N° d'article entre 1 et 600" sqref="F2">
      <formula1>1</formula1>
      <formula2>600</formula2>
    </dataValidation>
    <dataValidation allowBlank="1" showInputMessage="1" showErrorMessage="1" error="N° d'article entre 1 et 600" sqref="G1:G1048576"/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3"/>
  <sheetViews>
    <sheetView workbookViewId="0">
      <pane ySplit="1" topLeftCell="A2" activePane="bottomLeft" state="frozenSplit"/>
      <selection pane="bottomLeft"/>
    </sheetView>
  </sheetViews>
  <sheetFormatPr baseColWidth="10" defaultRowHeight="15" x14ac:dyDescent="0.25"/>
  <cols>
    <col min="1" max="1" width="19.85546875" bestFit="1" customWidth="1"/>
  </cols>
  <sheetData>
    <row r="1" spans="1:1" x14ac:dyDescent="0.25">
      <c r="A1" s="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7"/>
  <sheetViews>
    <sheetView showGridLines="0" showRowColHeaders="0" workbookViewId="0">
      <pane ySplit="2" topLeftCell="A3" activePane="bottomLeft" state="frozenSplit"/>
      <selection pane="bottomLeft" activeCell="B5" sqref="B5"/>
    </sheetView>
  </sheetViews>
  <sheetFormatPr baseColWidth="10" defaultColWidth="0" defaultRowHeight="15" x14ac:dyDescent="0.25"/>
  <cols>
    <col min="1" max="1" width="9.28515625" customWidth="1"/>
    <col min="2" max="2" width="35.42578125" customWidth="1"/>
    <col min="3" max="3" width="4" customWidth="1"/>
    <col min="4" max="16384" width="11.42578125" hidden="1"/>
  </cols>
  <sheetData>
    <row r="1" spans="2:2" ht="18.75" x14ac:dyDescent="0.3">
      <c r="B1" s="40" t="s">
        <v>73</v>
      </c>
    </row>
    <row r="2" spans="2:2" ht="29.25" customHeight="1" x14ac:dyDescent="0.25">
      <c r="B2" s="21" t="s">
        <v>29</v>
      </c>
    </row>
    <row r="3" spans="2:2" x14ac:dyDescent="0.25">
      <c r="B3" s="4" t="s">
        <v>77</v>
      </c>
    </row>
    <row r="4" spans="2:2" x14ac:dyDescent="0.25">
      <c r="B4" s="4" t="s">
        <v>79</v>
      </c>
    </row>
    <row r="5" spans="2:2" x14ac:dyDescent="0.25">
      <c r="B5" s="4"/>
    </row>
    <row r="6" spans="2:2" x14ac:dyDescent="0.25">
      <c r="B6" s="4"/>
    </row>
    <row r="7" spans="2:2" x14ac:dyDescent="0.25">
      <c r="B7" s="4"/>
    </row>
    <row r="8" spans="2:2" x14ac:dyDescent="0.25">
      <c r="B8" s="4"/>
    </row>
    <row r="9" spans="2:2" x14ac:dyDescent="0.25">
      <c r="B9" s="4"/>
    </row>
    <row r="10" spans="2:2" x14ac:dyDescent="0.25">
      <c r="B10" s="4"/>
    </row>
    <row r="11" spans="2:2" x14ac:dyDescent="0.25">
      <c r="B11" s="4"/>
    </row>
    <row r="12" spans="2:2" x14ac:dyDescent="0.25">
      <c r="B12" s="4"/>
    </row>
    <row r="13" spans="2:2" x14ac:dyDescent="0.25">
      <c r="B13" s="4"/>
    </row>
    <row r="14" spans="2:2" x14ac:dyDescent="0.25">
      <c r="B14" s="4"/>
    </row>
    <row r="15" spans="2:2" x14ac:dyDescent="0.25">
      <c r="B15" s="4"/>
    </row>
    <row r="16" spans="2:2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  <row r="21" spans="2:2" x14ac:dyDescent="0.25">
      <c r="B21" s="4"/>
    </row>
    <row r="22" spans="2:2" x14ac:dyDescent="0.25">
      <c r="B22" s="4"/>
    </row>
    <row r="23" spans="2:2" x14ac:dyDescent="0.25">
      <c r="B23" s="4"/>
    </row>
    <row r="24" spans="2:2" x14ac:dyDescent="0.25">
      <c r="B24" s="4"/>
    </row>
    <row r="25" spans="2:2" x14ac:dyDescent="0.25">
      <c r="B25" s="4"/>
    </row>
    <row r="26" spans="2:2" x14ac:dyDescent="0.25">
      <c r="B26" s="4"/>
    </row>
    <row r="27" spans="2:2" x14ac:dyDescent="0.25">
      <c r="B27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Accueil</vt:lpstr>
      <vt:lpstr>Vente</vt:lpstr>
      <vt:lpstr>Vendeurs</vt:lpstr>
      <vt:lpstr>Ventes</vt:lpstr>
      <vt:lpstr>Achats</vt:lpstr>
      <vt:lpstr>BDD</vt:lpstr>
      <vt:lpstr>MoyensPaiement</vt:lpstr>
      <vt:lpstr>Acheteurs</vt:lpstr>
      <vt:lpstr>Acheteur</vt:lpstr>
      <vt:lpstr>Acheteurs</vt:lpstr>
      <vt:lpstr>MoyenPaiement</vt:lpstr>
      <vt:lpstr>MoyensPaiement</vt:lpstr>
      <vt:lpstr>NumVente</vt:lpstr>
      <vt:lpstr>Vente!TotalRegle</vt:lpstr>
      <vt:lpstr>Vendeurs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2020-03-08T14:20:34Z</dcterms:created>
  <dcterms:modified xsi:type="dcterms:W3CDTF">2020-03-12T12:23:13Z</dcterms:modified>
</cp:coreProperties>
</file>