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Feuil1!$B$1:$H$11</definedName>
    <definedName name="critère">Feuil1!$C$42:$C$45</definedName>
    <definedName name="mission">Feuil1!$B$42:$B$44</definedName>
    <definedName name="production">Feuil1!#REF!</definedName>
  </definedNames>
  <calcPr calcId="145621"/>
</workbook>
</file>

<file path=xl/calcChain.xml><?xml version="1.0" encoding="utf-8"?>
<calcChain xmlns="http://schemas.openxmlformats.org/spreadsheetml/2006/main">
  <c r="E28" i="1" l="1"/>
  <c r="F28" i="1"/>
  <c r="G28" i="1"/>
  <c r="H28" i="1"/>
  <c r="E29" i="1"/>
  <c r="F29" i="1"/>
  <c r="G29" i="1"/>
  <c r="H29" i="1"/>
  <c r="E30" i="1"/>
  <c r="F30" i="1"/>
  <c r="G30" i="1"/>
  <c r="H30" i="1"/>
  <c r="E31" i="1"/>
  <c r="F31" i="1"/>
  <c r="G31" i="1"/>
  <c r="H31" i="1"/>
  <c r="D29" i="1"/>
  <c r="D30" i="1"/>
  <c r="D31" i="1"/>
  <c r="F17" i="1"/>
  <c r="F18" i="1"/>
  <c r="E15" i="1"/>
  <c r="F15" i="1"/>
  <c r="G15" i="1"/>
  <c r="H15" i="1"/>
  <c r="E16" i="1"/>
  <c r="F16" i="1"/>
  <c r="G16" i="1"/>
  <c r="H16" i="1"/>
  <c r="E17" i="1"/>
  <c r="G17" i="1"/>
  <c r="H17" i="1"/>
  <c r="E18" i="1"/>
  <c r="G18" i="1"/>
  <c r="H18" i="1"/>
  <c r="D16" i="1"/>
  <c r="D17" i="1"/>
  <c r="D18" i="1"/>
  <c r="D15" i="1"/>
  <c r="B27" i="1"/>
  <c r="H34" i="1" s="1"/>
  <c r="B14" i="1"/>
  <c r="D28" i="1"/>
  <c r="G34" i="1" l="1"/>
  <c r="F35" i="1"/>
  <c r="D34" i="1"/>
  <c r="E36" i="1"/>
  <c r="E35" i="1"/>
  <c r="E34" i="1"/>
  <c r="D35" i="1"/>
  <c r="F36" i="1"/>
  <c r="F34" i="1"/>
  <c r="D36" i="1"/>
  <c r="G36" i="1"/>
  <c r="G35" i="1"/>
  <c r="H36" i="1"/>
  <c r="H35" i="1"/>
  <c r="G19" i="1"/>
  <c r="H32" i="1"/>
  <c r="H33" i="1"/>
  <c r="D33" i="1"/>
  <c r="D32" i="1"/>
  <c r="F32" i="1"/>
  <c r="F33" i="1"/>
  <c r="H19" i="1"/>
  <c r="E19" i="1"/>
  <c r="D19" i="1"/>
  <c r="D20" i="1" s="1"/>
  <c r="F19" i="1"/>
  <c r="E32" i="1"/>
  <c r="E33" i="1"/>
  <c r="G32" i="1"/>
  <c r="G33" i="1"/>
  <c r="B49" i="1"/>
  <c r="D1" i="1" s="1"/>
  <c r="E1" i="1" s="1"/>
  <c r="F1" i="1" s="1"/>
  <c r="G1" i="1" s="1"/>
  <c r="H1" i="1" s="1"/>
  <c r="E37" i="1" l="1"/>
  <c r="F37" i="1"/>
  <c r="H37" i="1"/>
  <c r="D23" i="1"/>
  <c r="D24" i="1"/>
  <c r="H23" i="1"/>
  <c r="H24" i="1"/>
  <c r="F22" i="1"/>
  <c r="F24" i="1"/>
  <c r="E20" i="1"/>
  <c r="E24" i="1"/>
  <c r="G20" i="1"/>
  <c r="G24" i="1"/>
  <c r="D37" i="1"/>
  <c r="G23" i="1"/>
  <c r="G22" i="1"/>
  <c r="D22" i="1"/>
  <c r="G21" i="1"/>
  <c r="F21" i="1"/>
  <c r="D21" i="1"/>
  <c r="G37" i="1"/>
  <c r="F20" i="1"/>
  <c r="F23" i="1"/>
  <c r="E23" i="1"/>
  <c r="E21" i="1"/>
  <c r="H22" i="1"/>
  <c r="H21" i="1"/>
  <c r="H20" i="1"/>
  <c r="E22" i="1"/>
</calcChain>
</file>

<file path=xl/sharedStrings.xml><?xml version="1.0" encoding="utf-8"?>
<sst xmlns="http://schemas.openxmlformats.org/spreadsheetml/2006/main" count="108" uniqueCount="28">
  <si>
    <t>Nom</t>
  </si>
  <si>
    <t>Marc</t>
  </si>
  <si>
    <t>pierre</t>
  </si>
  <si>
    <t>Julie</t>
  </si>
  <si>
    <t>Joelle</t>
  </si>
  <si>
    <t>Tom</t>
  </si>
  <si>
    <t>simon</t>
  </si>
  <si>
    <t>nadine</t>
  </si>
  <si>
    <t>mission</t>
  </si>
  <si>
    <t>coralie</t>
  </si>
  <si>
    <t>TIP 1</t>
  </si>
  <si>
    <t>TIP 2</t>
  </si>
  <si>
    <t>TIP 3</t>
  </si>
  <si>
    <t>sophie</t>
  </si>
  <si>
    <t>production</t>
  </si>
  <si>
    <t>prod1</t>
  </si>
  <si>
    <t>prod2</t>
  </si>
  <si>
    <t>prod3</t>
  </si>
  <si>
    <t xml:space="preserve">Total si </t>
  </si>
  <si>
    <t>critère</t>
  </si>
  <si>
    <t>Total si plusieurs critères</t>
  </si>
  <si>
    <t>TIP 1 - TIP 2 - TIP 3</t>
  </si>
  <si>
    <t>TiP 1 - TIP 2</t>
  </si>
  <si>
    <t>TIP 1 - TIP 3</t>
  </si>
  <si>
    <t>TIP 2 - TIP 3</t>
  </si>
  <si>
    <t>http://forum.excel-pratique.com/excel/comment-utiliser-la-fonction-nb-si-suivant-deux-criteres-i-t55563.html</t>
  </si>
  <si>
    <t>Total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</si>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</sst>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20"/>
      <color rgb="FF00B0F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2" fillId="2" borderId="0" xfId="0" applyFont="1" applyFill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1"/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8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5</xdr:row>
      <xdr:rowOff>66675</xdr:rowOff>
    </xdr:from>
    <xdr:to>
      <xdr:col>11</xdr:col>
      <xdr:colOff>400050</xdr:colOff>
      <xdr:row>9</xdr:row>
      <xdr:rowOff>57150</xdr:rowOff>
    </xdr:to>
    <xdr:sp macro="" textlink="">
      <xdr:nvSpPr>
        <xdr:cNvPr id="5" name="Rectangle 4"/>
        <xdr:cNvSpPr/>
      </xdr:nvSpPr>
      <xdr:spPr>
        <a:xfrm>
          <a:off x="7877175" y="1019175"/>
          <a:ext cx="1847850" cy="75247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180975</xdr:colOff>
      <xdr:row>5</xdr:row>
      <xdr:rowOff>130444</xdr:rowOff>
    </xdr:from>
    <xdr:to>
      <xdr:col>11</xdr:col>
      <xdr:colOff>333375</xdr:colOff>
      <xdr:row>8</xdr:row>
      <xdr:rowOff>183881</xdr:rowOff>
    </xdr:to>
    <xdr:sp macro="[0]!ZoneTexte5_Cliquer" textlink="">
      <xdr:nvSpPr>
        <xdr:cNvPr id="6" name="ZoneTexte 5"/>
        <xdr:cNvSpPr txBox="1"/>
      </xdr:nvSpPr>
      <xdr:spPr>
        <a:xfrm>
          <a:off x="7972425" y="1082944"/>
          <a:ext cx="1685925" cy="624937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En pourcentage On/Off</a:t>
          </a:r>
        </a:p>
      </xdr:txBody>
    </xdr:sp>
    <xdr:clientData/>
  </xdr:twoCellAnchor>
  <xdr:twoCellAnchor>
    <xdr:from>
      <xdr:col>14</xdr:col>
      <xdr:colOff>742950</xdr:colOff>
      <xdr:row>44</xdr:row>
      <xdr:rowOff>133350</xdr:rowOff>
    </xdr:from>
    <xdr:to>
      <xdr:col>16</xdr:col>
      <xdr:colOff>247650</xdr:colOff>
      <xdr:row>55</xdr:row>
      <xdr:rowOff>85725</xdr:rowOff>
    </xdr:to>
    <xdr:cxnSp macro="">
      <xdr:nvCxnSpPr>
        <xdr:cNvPr id="31" name="Connecteur droit avec flèche 30"/>
        <xdr:cNvCxnSpPr/>
      </xdr:nvCxnSpPr>
      <xdr:spPr>
        <a:xfrm flipH="1" flipV="1">
          <a:off x="12353925" y="8801100"/>
          <a:ext cx="1028700" cy="20478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utiliser-la-fonction-nb-si-suivant-deux-criteres-i-t555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9"/>
  <sheetViews>
    <sheetView tabSelected="1" workbookViewId="0">
      <selection activeCell="I26" sqref="I26"/>
    </sheetView>
  </sheetViews>
  <sheetFormatPr baseColWidth="10" defaultRowHeight="15" x14ac:dyDescent="0.25"/>
  <cols>
    <col min="1" max="1" width="27.42578125" customWidth="1"/>
    <col min="3" max="3" width="15.28515625" style="3" bestFit="1" customWidth="1"/>
    <col min="9" max="9" width="5.5703125" customWidth="1"/>
    <col min="11" max="11" width="11.5703125" bestFit="1" customWidth="1"/>
  </cols>
  <sheetData>
    <row r="1" spans="1:15" x14ac:dyDescent="0.25">
      <c r="B1" t="s">
        <v>0</v>
      </c>
      <c r="C1" s="3" t="s">
        <v>8</v>
      </c>
      <c r="D1" s="1">
        <f ca="1">B49</f>
        <v>41906</v>
      </c>
      <c r="E1" s="1">
        <f ca="1">D1+1</f>
        <v>41907</v>
      </c>
      <c r="F1" s="1">
        <f t="shared" ref="F1:H1" ca="1" si="0">E1+1</f>
        <v>41908</v>
      </c>
      <c r="G1" s="1">
        <f t="shared" ca="1" si="0"/>
        <v>41909</v>
      </c>
      <c r="H1" s="1">
        <f t="shared" ca="1" si="0"/>
        <v>41910</v>
      </c>
      <c r="O1" s="6" t="s">
        <v>25</v>
      </c>
    </row>
    <row r="2" spans="1:15" x14ac:dyDescent="0.25">
      <c r="B2" t="s">
        <v>1</v>
      </c>
      <c r="C2" s="3" t="s">
        <v>10</v>
      </c>
      <c r="D2" t="s">
        <v>16</v>
      </c>
      <c r="E2" t="s">
        <v>17</v>
      </c>
      <c r="F2" t="s">
        <v>16</v>
      </c>
      <c r="G2" t="s">
        <v>15</v>
      </c>
      <c r="H2" t="s">
        <v>17</v>
      </c>
    </row>
    <row r="3" spans="1:15" x14ac:dyDescent="0.25">
      <c r="B3" t="s">
        <v>2</v>
      </c>
      <c r="C3" s="3" t="s">
        <v>10</v>
      </c>
      <c r="D3" t="s">
        <v>27</v>
      </c>
      <c r="E3" t="s">
        <v>16</v>
      </c>
      <c r="F3" t="s">
        <v>16</v>
      </c>
      <c r="G3" t="s">
        <v>15</v>
      </c>
      <c r="H3" t="s">
        <v>27</v>
      </c>
    </row>
    <row r="4" spans="1:15" x14ac:dyDescent="0.25">
      <c r="B4" t="s">
        <v>3</v>
      </c>
      <c r="C4" s="3" t="s">
        <v>11</v>
      </c>
      <c r="D4" t="s">
        <v>17</v>
      </c>
      <c r="E4" t="s">
        <v>16</v>
      </c>
      <c r="F4" t="s">
        <v>17</v>
      </c>
      <c r="G4" t="s">
        <v>16</v>
      </c>
      <c r="H4" t="s">
        <v>17</v>
      </c>
    </row>
    <row r="5" spans="1:15" x14ac:dyDescent="0.25">
      <c r="B5" t="s">
        <v>4</v>
      </c>
      <c r="C5" s="3" t="s">
        <v>11</v>
      </c>
      <c r="D5" t="s">
        <v>16</v>
      </c>
      <c r="E5" t="s">
        <v>15</v>
      </c>
      <c r="F5" t="s">
        <v>27</v>
      </c>
      <c r="G5" t="s">
        <v>16</v>
      </c>
      <c r="H5" t="s">
        <v>16</v>
      </c>
    </row>
    <row r="6" spans="1:15" x14ac:dyDescent="0.25">
      <c r="B6" t="s">
        <v>5</v>
      </c>
      <c r="C6" s="3" t="s">
        <v>10</v>
      </c>
      <c r="D6" t="s">
        <v>15</v>
      </c>
      <c r="E6" t="s">
        <v>15</v>
      </c>
      <c r="F6" t="s">
        <v>17</v>
      </c>
      <c r="G6" t="s">
        <v>17</v>
      </c>
      <c r="H6" t="s">
        <v>16</v>
      </c>
    </row>
    <row r="7" spans="1:15" x14ac:dyDescent="0.25">
      <c r="B7" t="s">
        <v>6</v>
      </c>
      <c r="C7" s="3" t="s">
        <v>12</v>
      </c>
      <c r="D7" t="s">
        <v>15</v>
      </c>
      <c r="E7" t="s">
        <v>17</v>
      </c>
      <c r="F7" t="s">
        <v>16</v>
      </c>
      <c r="G7" t="s">
        <v>15</v>
      </c>
      <c r="H7" t="s">
        <v>15</v>
      </c>
    </row>
    <row r="8" spans="1:15" x14ac:dyDescent="0.25">
      <c r="B8" t="s">
        <v>7</v>
      </c>
      <c r="C8" s="3" t="s">
        <v>12</v>
      </c>
      <c r="D8" t="s">
        <v>17</v>
      </c>
      <c r="E8" t="s">
        <v>16</v>
      </c>
      <c r="F8" t="s">
        <v>15</v>
      </c>
      <c r="G8" t="s">
        <v>15</v>
      </c>
      <c r="H8" t="s">
        <v>16</v>
      </c>
    </row>
    <row r="9" spans="1:15" x14ac:dyDescent="0.25">
      <c r="B9" t="s">
        <v>9</v>
      </c>
      <c r="C9" s="3" t="s">
        <v>10</v>
      </c>
      <c r="D9" t="s">
        <v>15</v>
      </c>
      <c r="E9" t="s">
        <v>17</v>
      </c>
      <c r="F9" t="s">
        <v>15</v>
      </c>
      <c r="G9" t="s">
        <v>16</v>
      </c>
      <c r="H9" t="s">
        <v>17</v>
      </c>
    </row>
    <row r="10" spans="1:15" x14ac:dyDescent="0.25">
      <c r="B10" t="s">
        <v>13</v>
      </c>
      <c r="C10" s="3" t="s">
        <v>12</v>
      </c>
      <c r="D10" t="s">
        <v>17</v>
      </c>
      <c r="E10" t="s">
        <v>17</v>
      </c>
      <c r="F10" t="s">
        <v>15</v>
      </c>
      <c r="G10" t="s">
        <v>17</v>
      </c>
      <c r="H10" t="s">
        <v>17</v>
      </c>
    </row>
    <row r="11" spans="1:15" x14ac:dyDescent="0.25">
      <c r="B11" t="s">
        <v>5</v>
      </c>
      <c r="C11" s="3" t="s">
        <v>11</v>
      </c>
      <c r="D11" t="s">
        <v>16</v>
      </c>
      <c r="E11" t="s">
        <v>27</v>
      </c>
      <c r="F11" t="s">
        <v>15</v>
      </c>
      <c r="G11" t="s">
        <v>17</v>
      </c>
      <c r="H11" t="s">
        <v>15</v>
      </c>
    </row>
    <row r="13" spans="1:15" x14ac:dyDescent="0.25">
      <c r="A13" t="s">
        <v>18</v>
      </c>
    </row>
    <row r="14" spans="1:15" ht="26.25" x14ac:dyDescent="0.4">
      <c r="A14" s="2" t="s">
        <v>12</v>
      </c>
      <c r="B14" s="11">
        <f>COUNTIF(C2:C10,A14)</f>
        <v>3</v>
      </c>
      <c r="C14" s="4" t="s">
        <v>14</v>
      </c>
    </row>
    <row r="15" spans="1:15" x14ac:dyDescent="0.25">
      <c r="C15" s="7" t="s">
        <v>15</v>
      </c>
      <c r="D15" s="3">
        <f>SUMPRODUCT((D$2:D$10=$C15)*($C$2:$C$10=$A$14)*1)</f>
        <v>1</v>
      </c>
      <c r="E15" s="3">
        <f t="shared" ref="E15:H15" si="1">SUMPRODUCT((E$2:E$10=$C15)*($C$2:$C$10=$A$14)*1)</f>
        <v>0</v>
      </c>
      <c r="F15" s="3">
        <f t="shared" si="1"/>
        <v>2</v>
      </c>
      <c r="G15" s="3">
        <f t="shared" si="1"/>
        <v>2</v>
      </c>
      <c r="H15" s="3">
        <f t="shared" si="1"/>
        <v>1</v>
      </c>
    </row>
    <row r="16" spans="1:15" x14ac:dyDescent="0.25">
      <c r="C16" s="9" t="s">
        <v>16</v>
      </c>
      <c r="D16" s="3">
        <f t="shared" ref="D16:H18" si="2">SUMPRODUCT((D$2:D$10=$C16)*($C$2:$C$10=$A$14)*1)</f>
        <v>0</v>
      </c>
      <c r="E16" s="3">
        <f t="shared" si="2"/>
        <v>1</v>
      </c>
      <c r="F16" s="3">
        <f t="shared" si="2"/>
        <v>1</v>
      </c>
      <c r="G16" s="3">
        <f t="shared" si="2"/>
        <v>0</v>
      </c>
      <c r="H16" s="3">
        <f t="shared" si="2"/>
        <v>1</v>
      </c>
    </row>
    <row r="17" spans="1:10" x14ac:dyDescent="0.25">
      <c r="C17" s="8" t="s">
        <v>17</v>
      </c>
      <c r="D17" s="3">
        <f t="shared" si="2"/>
        <v>2</v>
      </c>
      <c r="E17" s="3">
        <f t="shared" si="2"/>
        <v>2</v>
      </c>
      <c r="F17" s="3">
        <f t="shared" si="2"/>
        <v>0</v>
      </c>
      <c r="G17" s="3">
        <f t="shared" si="2"/>
        <v>1</v>
      </c>
      <c r="H17" s="3">
        <f t="shared" si="2"/>
        <v>1</v>
      </c>
    </row>
    <row r="18" spans="1:10" x14ac:dyDescent="0.25">
      <c r="C18" s="3" t="s">
        <v>27</v>
      </c>
      <c r="D18" s="3">
        <f t="shared" si="2"/>
        <v>0</v>
      </c>
      <c r="E18" s="3">
        <f t="shared" si="2"/>
        <v>0</v>
      </c>
      <c r="F18" s="3">
        <f t="shared" si="2"/>
        <v>0</v>
      </c>
      <c r="G18" s="3">
        <f t="shared" si="2"/>
        <v>0</v>
      </c>
      <c r="H18" s="3">
        <f t="shared" si="2"/>
        <v>0</v>
      </c>
    </row>
    <row r="19" spans="1:10" x14ac:dyDescent="0.25">
      <c r="C19" s="10" t="s">
        <v>26</v>
      </c>
      <c r="D19" s="10">
        <f>D15+D16+D17</f>
        <v>3</v>
      </c>
      <c r="E19" s="10">
        <f>E15+E16+E17</f>
        <v>3</v>
      </c>
      <c r="F19" s="10">
        <f>F15+F16+F17</f>
        <v>3</v>
      </c>
      <c r="G19" s="10">
        <f>G15+G16+G17</f>
        <v>3</v>
      </c>
      <c r="H19" s="10">
        <f>H15+H16+H17</f>
        <v>3</v>
      </c>
    </row>
    <row r="20" spans="1:10" hidden="1" x14ac:dyDescent="0.25">
      <c r="C20" s="7" t="s">
        <v>15</v>
      </c>
      <c r="D20" s="14">
        <f>D15/D$19*100</f>
        <v>33.333333333333329</v>
      </c>
      <c r="E20" s="14">
        <f>E15/E$19*100</f>
        <v>0</v>
      </c>
      <c r="F20" s="14">
        <f>F15/F$19*100</f>
        <v>66.666666666666657</v>
      </c>
      <c r="G20" s="14">
        <f>G15/G$19*100</f>
        <v>66.666666666666657</v>
      </c>
      <c r="H20" s="14">
        <f>H15/H$19*100</f>
        <v>33.333333333333329</v>
      </c>
    </row>
    <row r="21" spans="1:10" hidden="1" x14ac:dyDescent="0.25">
      <c r="C21" s="9" t="s">
        <v>16</v>
      </c>
      <c r="D21" s="14">
        <f>D16/D$19*100</f>
        <v>0</v>
      </c>
      <c r="E21" s="14">
        <f>E16/E$19*100</f>
        <v>33.333333333333329</v>
      </c>
      <c r="F21" s="14">
        <f>F16/F$19*100</f>
        <v>33.333333333333329</v>
      </c>
      <c r="G21" s="14">
        <f>G16/G$19*100</f>
        <v>0</v>
      </c>
      <c r="H21" s="14">
        <f>H16/H$19*100</f>
        <v>33.333333333333329</v>
      </c>
    </row>
    <row r="22" spans="1:10" hidden="1" x14ac:dyDescent="0.25">
      <c r="C22" s="8" t="s">
        <v>17</v>
      </c>
      <c r="D22" s="14">
        <f>D17/D$19*100</f>
        <v>66.666666666666657</v>
      </c>
      <c r="E22" s="14">
        <f>E17/E$19*100</f>
        <v>66.666666666666657</v>
      </c>
      <c r="F22" s="14">
        <f>F17/F$19*100</f>
        <v>0</v>
      </c>
      <c r="G22" s="14">
        <f>G17/G$19*100</f>
        <v>33.333333333333329</v>
      </c>
      <c r="H22" s="14">
        <f>H17/H$19*100</f>
        <v>33.333333333333329</v>
      </c>
    </row>
    <row r="23" spans="1:10" hidden="1" x14ac:dyDescent="0.25">
      <c r="C23" s="3" t="s">
        <v>27</v>
      </c>
      <c r="D23" s="14">
        <f>D18/D$19*100</f>
        <v>0</v>
      </c>
      <c r="E23" s="14">
        <f>E18/E$19*100</f>
        <v>0</v>
      </c>
      <c r="F23" s="14">
        <f>F18/F$19*100</f>
        <v>0</v>
      </c>
      <c r="G23" s="14">
        <f>G18/G$19*100</f>
        <v>0</v>
      </c>
      <c r="H23" s="14">
        <f>H18/H$19*100</f>
        <v>0</v>
      </c>
    </row>
    <row r="24" spans="1:10" hidden="1" x14ac:dyDescent="0.25">
      <c r="C24" s="10" t="s">
        <v>26</v>
      </c>
      <c r="D24" s="12">
        <f>D19/$B$14*100</f>
        <v>100</v>
      </c>
      <c r="E24" s="12">
        <f>E19/$B$14*100</f>
        <v>100</v>
      </c>
      <c r="F24" s="12">
        <f>F19/$B$14*100</f>
        <v>100</v>
      </c>
      <c r="G24" s="12">
        <f>G19/$B$14*100</f>
        <v>100</v>
      </c>
      <c r="H24" s="12">
        <f>H19/$B$14*100</f>
        <v>100</v>
      </c>
    </row>
    <row r="25" spans="1:10" x14ac:dyDescent="0.25">
      <c r="J25" s="3"/>
    </row>
    <row r="26" spans="1:10" x14ac:dyDescent="0.25">
      <c r="A26" t="s">
        <v>20</v>
      </c>
      <c r="J26" s="3"/>
    </row>
    <row r="27" spans="1:10" ht="26.25" x14ac:dyDescent="0.4">
      <c r="A27" s="2" t="s">
        <v>21</v>
      </c>
      <c r="B27" s="11">
        <f>IF($A$27="TIP 1 - TIP 2 - TIP 3",COUNTA(C2:C10),IF($A$27="TIP 1 - TIP 2",COUNTIF(C2:C10,$B$42)+COUNTIF(C2:C10,$B$43),IF($A$27="TIP 1 - TIP 3",COUNTIF(C2:C10,$B$42)+COUNTIF(C2:C10,$B$44),COUNTIF(C2:C10,$B$43)+COUNTIF(C2:C10,$B$44))))</f>
        <v>9</v>
      </c>
      <c r="C27" s="4" t="s">
        <v>14</v>
      </c>
    </row>
    <row r="28" spans="1:10" x14ac:dyDescent="0.25">
      <c r="C28" s="7" t="s">
        <v>15</v>
      </c>
      <c r="D28" s="3">
        <f>SUMPRODUCT(N(ISNUMBER(SEARCH($C$2:$C$10,SUBSTITUTE($A$27," - ",""),1)))*(D$2:D$10=$C28))</f>
        <v>3</v>
      </c>
      <c r="E28" s="3">
        <f>SUMPRODUCT(N(ISNUMBER(SEARCH($C$2:$C$10,SUBSTITUTE($A$27," - ",""),1)))*(E$2:E$10=$C28))</f>
        <v>2</v>
      </c>
      <c r="F28" s="3">
        <f>SUMPRODUCT(N(ISNUMBER(SEARCH($C$2:$C$10,SUBSTITUTE($A$27," - ",""),1)))*(F$2:F$10=$C28))</f>
        <v>3</v>
      </c>
      <c r="G28" s="3">
        <f>SUMPRODUCT(N(ISNUMBER(SEARCH($C$2:$C$10,SUBSTITUTE($A$27," - ",""),1)))*(G$2:G$10=$C28))</f>
        <v>4</v>
      </c>
      <c r="H28" s="3">
        <f>SUMPRODUCT(N(ISNUMBER(SEARCH($C$2:$C$10,SUBSTITUTE($A$27," - ",""),1)))*(H$2:H$10=$C28))</f>
        <v>1</v>
      </c>
    </row>
    <row r="29" spans="1:10" x14ac:dyDescent="0.25">
      <c r="C29" s="9" t="s">
        <v>16</v>
      </c>
      <c r="D29" s="3">
        <f>SUMPRODUCT(N(ISNUMBER(SEARCH($C$2:$C$10,SUBSTITUTE($A$27," - ",""),1)))*(D$2:D$10=$C29))</f>
        <v>2</v>
      </c>
      <c r="E29" s="3">
        <f>SUMPRODUCT(N(ISNUMBER(SEARCH($C$2:$C$10,SUBSTITUTE($A$27," - ",""),1)))*(E$2:E$10=$C29))</f>
        <v>3</v>
      </c>
      <c r="F29" s="3">
        <f>SUMPRODUCT(N(ISNUMBER(SEARCH($C$2:$C$10,SUBSTITUTE($A$27," - ",""),1)))*(F$2:F$10=$C29))</f>
        <v>3</v>
      </c>
      <c r="G29" s="3">
        <f>SUMPRODUCT(N(ISNUMBER(SEARCH($C$2:$C$10,SUBSTITUTE($A$27," - ",""),1)))*(G$2:G$10=$C29))</f>
        <v>3</v>
      </c>
      <c r="H29" s="3">
        <f>SUMPRODUCT(N(ISNUMBER(SEARCH($C$2:$C$10,SUBSTITUTE($A$27," - ",""),1)))*(H$2:H$10=$C29))</f>
        <v>3</v>
      </c>
    </row>
    <row r="30" spans="1:10" x14ac:dyDescent="0.25">
      <c r="C30" s="8" t="s">
        <v>17</v>
      </c>
      <c r="D30" s="3">
        <f>SUMPRODUCT(N(ISNUMBER(SEARCH($C$2:$C$10,SUBSTITUTE($A$27," - ",""),1)))*(D$2:D$10=$C30))</f>
        <v>3</v>
      </c>
      <c r="E30" s="3">
        <f>SUMPRODUCT(N(ISNUMBER(SEARCH($C$2:$C$10,SUBSTITUTE($A$27," - ",""),1)))*(E$2:E$10=$C30))</f>
        <v>4</v>
      </c>
      <c r="F30" s="3">
        <f>SUMPRODUCT(N(ISNUMBER(SEARCH($C$2:$C$10,SUBSTITUTE($A$27," - ",""),1)))*(F$2:F$10=$C30))</f>
        <v>2</v>
      </c>
      <c r="G30" s="3">
        <f>SUMPRODUCT(N(ISNUMBER(SEARCH($C$2:$C$10,SUBSTITUTE($A$27," - ",""),1)))*(G$2:G$10=$C30))</f>
        <v>2</v>
      </c>
      <c r="H30" s="3">
        <f>SUMPRODUCT(N(ISNUMBER(SEARCH($C$2:$C$10,SUBSTITUTE($A$27," - ",""),1)))*(H$2:H$10=$C30))</f>
        <v>4</v>
      </c>
    </row>
    <row r="31" spans="1:10" x14ac:dyDescent="0.25">
      <c r="C31" s="3" t="s">
        <v>27</v>
      </c>
      <c r="D31" s="3">
        <f>SUMPRODUCT(N(ISNUMBER(SEARCH($C$2:$C$10,SUBSTITUTE($A$27," - ",""),1)))*(D$2:D$10=$C31))</f>
        <v>1</v>
      </c>
      <c r="E31" s="3">
        <f>SUMPRODUCT(N(ISNUMBER(SEARCH($C$2:$C$10,SUBSTITUTE($A$27," - ",""),1)))*(E$2:E$10=$C31))</f>
        <v>0</v>
      </c>
      <c r="F31" s="3">
        <f>SUMPRODUCT(N(ISNUMBER(SEARCH($C$2:$C$10,SUBSTITUTE($A$27," - ",""),1)))*(F$2:F$10=$C31))</f>
        <v>1</v>
      </c>
      <c r="G31" s="3">
        <f>SUMPRODUCT(N(ISNUMBER(SEARCH($C$2:$C$10,SUBSTITUTE($A$27," - ",""),1)))*(G$2:G$10=$C31))</f>
        <v>0</v>
      </c>
      <c r="H31" s="3">
        <f>SUMPRODUCT(N(ISNUMBER(SEARCH($C$2:$C$10,SUBSTITUTE($A$27," - ",""),1)))*(H$2:H$10=$C31))</f>
        <v>1</v>
      </c>
    </row>
    <row r="32" spans="1:10" x14ac:dyDescent="0.25">
      <c r="C32" s="10" t="s">
        <v>26</v>
      </c>
      <c r="D32" s="12">
        <f>D28+D29+D30</f>
        <v>8</v>
      </c>
      <c r="E32" s="12">
        <f t="shared" ref="E32:H32" si="3">E28+E29+E30</f>
        <v>9</v>
      </c>
      <c r="F32" s="12">
        <f t="shared" si="3"/>
        <v>8</v>
      </c>
      <c r="G32" s="12">
        <f t="shared" si="3"/>
        <v>9</v>
      </c>
      <c r="H32" s="12">
        <f t="shared" si="3"/>
        <v>8</v>
      </c>
    </row>
    <row r="33" spans="2:10" hidden="1" x14ac:dyDescent="0.25">
      <c r="C33" s="7" t="s">
        <v>15</v>
      </c>
      <c r="D33" s="14">
        <f>D28/$B$27*100</f>
        <v>33.333333333333329</v>
      </c>
      <c r="E33" s="14">
        <f>E28/$B$27*100</f>
        <v>22.222222222222221</v>
      </c>
      <c r="F33" s="14">
        <f>F28/$B$27*100</f>
        <v>33.333333333333329</v>
      </c>
      <c r="G33" s="14">
        <f>G28/$B$27*100</f>
        <v>44.444444444444443</v>
      </c>
      <c r="H33" s="14">
        <f>H28/$B$27*100</f>
        <v>11.111111111111111</v>
      </c>
      <c r="J33" s="3"/>
    </row>
    <row r="34" spans="2:10" hidden="1" x14ac:dyDescent="0.25">
      <c r="C34" s="9" t="s">
        <v>16</v>
      </c>
      <c r="D34" s="14">
        <f>D29/$B$27*100</f>
        <v>22.222222222222221</v>
      </c>
      <c r="E34" s="14">
        <f>E29/$B$27*100</f>
        <v>33.333333333333329</v>
      </c>
      <c r="F34" s="14">
        <f>F29/$B$27*100</f>
        <v>33.333333333333329</v>
      </c>
      <c r="G34" s="14">
        <f>G29/$B$27*100</f>
        <v>33.333333333333329</v>
      </c>
      <c r="H34" s="14">
        <f>H29/$B$27*100</f>
        <v>33.333333333333329</v>
      </c>
      <c r="J34" s="3"/>
    </row>
    <row r="35" spans="2:10" hidden="1" x14ac:dyDescent="0.25">
      <c r="C35" s="8" t="s">
        <v>17</v>
      </c>
      <c r="D35" s="14">
        <f>D30/$B$27*100</f>
        <v>33.333333333333329</v>
      </c>
      <c r="E35" s="14">
        <f>E30/$B$27*100</f>
        <v>44.444444444444443</v>
      </c>
      <c r="F35" s="14">
        <f>F30/$B$27*100</f>
        <v>22.222222222222221</v>
      </c>
      <c r="G35" s="14">
        <f>G30/$B$27*100</f>
        <v>22.222222222222221</v>
      </c>
      <c r="H35" s="14">
        <f>H30/$B$27*100</f>
        <v>44.444444444444443</v>
      </c>
    </row>
    <row r="36" spans="2:10" hidden="1" x14ac:dyDescent="0.25">
      <c r="C36" s="3" t="s">
        <v>27</v>
      </c>
      <c r="D36" s="14">
        <f>D31/$B$27*100</f>
        <v>11.111111111111111</v>
      </c>
      <c r="E36" s="14">
        <f>E31/$B$27*100</f>
        <v>0</v>
      </c>
      <c r="F36" s="14">
        <f>F31/$B$27*100</f>
        <v>11.111111111111111</v>
      </c>
      <c r="G36" s="14">
        <f>G31/$B$27*100</f>
        <v>0</v>
      </c>
      <c r="H36" s="14">
        <f>H31/$B$27*100</f>
        <v>11.111111111111111</v>
      </c>
    </row>
    <row r="37" spans="2:10" hidden="1" x14ac:dyDescent="0.25">
      <c r="C37" s="10" t="s">
        <v>26</v>
      </c>
      <c r="D37" s="12">
        <f>SUBTOTAL(9,D33:D35)</f>
        <v>88.888888888888886</v>
      </c>
      <c r="E37" s="12">
        <f t="shared" ref="E37" si="4">SUBTOTAL(9,E33:E35)</f>
        <v>100</v>
      </c>
      <c r="F37" s="12">
        <f t="shared" ref="F37" si="5">SUBTOTAL(9,F33:F35)</f>
        <v>88.888888888888886</v>
      </c>
      <c r="G37" s="12">
        <f t="shared" ref="G37" si="6">SUBTOTAL(9,G33:G35)</f>
        <v>100</v>
      </c>
      <c r="H37" s="12">
        <f t="shared" ref="H37" si="7">SUBTOTAL(9,H33:H35)</f>
        <v>88.888888888888886</v>
      </c>
    </row>
    <row r="41" spans="2:10" x14ac:dyDescent="0.25">
      <c r="B41" t="s">
        <v>8</v>
      </c>
      <c r="C41" s="3" t="s">
        <v>19</v>
      </c>
    </row>
    <row r="42" spans="2:10" x14ac:dyDescent="0.25">
      <c r="B42" t="s">
        <v>10</v>
      </c>
      <c r="C42" s="5" t="s">
        <v>22</v>
      </c>
      <c r="G42" s="13"/>
    </row>
    <row r="43" spans="2:10" x14ac:dyDescent="0.25">
      <c r="B43" t="s">
        <v>11</v>
      </c>
      <c r="C43" s="5" t="s">
        <v>23</v>
      </c>
    </row>
    <row r="44" spans="2:10" x14ac:dyDescent="0.25">
      <c r="B44" t="s">
        <v>12</v>
      </c>
      <c r="C44" s="5" t="s">
        <v>24</v>
      </c>
    </row>
    <row r="45" spans="2:10" x14ac:dyDescent="0.25">
      <c r="C45" s="5" t="s">
        <v>21</v>
      </c>
    </row>
    <row r="49" spans="2:2" x14ac:dyDescent="0.25">
      <c r="B49" s="1">
        <f ca="1">TODAY()</f>
        <v>41906</v>
      </c>
    </row>
  </sheetData>
  <autoFilter ref="B1:H11"/>
  <conditionalFormatting sqref="D2:H11">
    <cfRule type="expression" dxfId="2" priority="1" stopIfTrue="1">
      <formula>D2="prod3"</formula>
    </cfRule>
    <cfRule type="expression" dxfId="1" priority="2" stopIfTrue="1">
      <formula>D2="prod2"</formula>
    </cfRule>
    <cfRule type="expression" dxfId="0" priority="3" stopIfTrue="1">
      <formula>D2="prod1"</formula>
    </cfRule>
  </conditionalFormatting>
  <dataValidations disablePrompts="1" count="3">
    <dataValidation type="list" allowBlank="1" showInputMessage="1" showErrorMessage="1" sqref="A27">
      <formula1>critère</formula1>
    </dataValidation>
    <dataValidation type="list" allowBlank="1" showInputMessage="1" showErrorMessage="1" sqref="A14 C2:C11">
      <formula1>mission</formula1>
    </dataValidation>
    <dataValidation type="list" allowBlank="1" showInputMessage="1" showErrorMessage="1" sqref="D2:H11">
      <formula1>production</formula1>
    </dataValidation>
  </dataValidations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critère</vt:lpstr>
      <vt:lpstr>mission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Ben</cp:lastModifiedBy>
  <dcterms:created xsi:type="dcterms:W3CDTF">2014-09-20T11:50:23Z</dcterms:created>
  <dcterms:modified xsi:type="dcterms:W3CDTF">2014-09-24T21:25:11Z</dcterms:modified>
</cp:coreProperties>
</file>