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doc" ContentType="application/msword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9675" yWindow="240" windowWidth="14235" windowHeight="12120" tabRatio="804" activeTab="6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 builtInGroupCount="17"/>
  <definedNames>
    <definedName name="_xlnm._FilterDatabase" localSheetId="2" hidden="1">Crédit_Débit!$A$3:$I$121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45621"/>
  <pivotCaches>
    <pivotCache cacheId="48" r:id="rId11"/>
  </pivotCaches>
</workbook>
</file>

<file path=xl/calcChain.xml><?xml version="1.0" encoding="utf-8"?>
<calcChain xmlns="http://schemas.openxmlformats.org/spreadsheetml/2006/main">
  <c r="J121" i="7" l="1"/>
  <c r="K121" i="7"/>
  <c r="J14" i="32"/>
  <c r="J120" i="7"/>
  <c r="K120" i="7"/>
  <c r="J119" i="7"/>
  <c r="K119" i="7"/>
  <c r="J118" i="7"/>
  <c r="K118" i="7"/>
  <c r="J13" i="32"/>
  <c r="J117" i="7"/>
  <c r="K117" i="7"/>
  <c r="J116" i="7"/>
  <c r="K116" i="7"/>
  <c r="J115" i="7"/>
  <c r="K115" i="7"/>
  <c r="J114" i="7"/>
  <c r="K114" i="7"/>
  <c r="J113" i="7"/>
  <c r="K113" i="7"/>
  <c r="J112" i="7"/>
  <c r="K112" i="7"/>
  <c r="J12" i="32"/>
  <c r="J111" i="7"/>
  <c r="K111" i="7"/>
  <c r="J110" i="7"/>
  <c r="K110" i="7"/>
  <c r="J109" i="7"/>
  <c r="K109" i="7"/>
  <c r="J11" i="32"/>
  <c r="J108" i="7"/>
  <c r="K108" i="7"/>
  <c r="J107" i="7"/>
  <c r="K107" i="7"/>
  <c r="J106" i="7"/>
  <c r="K106" i="7"/>
  <c r="J105" i="7"/>
  <c r="K105" i="7"/>
  <c r="J104" i="7"/>
  <c r="K104" i="7"/>
  <c r="J10" i="32"/>
  <c r="J74" i="7"/>
  <c r="K74" i="7"/>
  <c r="J73" i="7"/>
  <c r="K73" i="7"/>
  <c r="J72" i="7"/>
  <c r="K72" i="7"/>
  <c r="J9" i="32"/>
  <c r="J71" i="7"/>
  <c r="K71" i="7"/>
  <c r="J70" i="7"/>
  <c r="K70" i="7"/>
  <c r="J69" i="7"/>
  <c r="K69" i="7"/>
  <c r="J68" i="7"/>
  <c r="K68" i="7"/>
  <c r="J67" i="7"/>
  <c r="K67" i="7"/>
  <c r="J66" i="7"/>
  <c r="K66" i="7"/>
  <c r="J65" i="7"/>
  <c r="K65" i="7"/>
  <c r="J63" i="7"/>
  <c r="K63" i="7"/>
  <c r="J61" i="7"/>
  <c r="K61" i="7"/>
  <c r="J59" i="7"/>
  <c r="K59" i="7"/>
  <c r="J57" i="7"/>
  <c r="K57" i="7"/>
  <c r="J56" i="7"/>
  <c r="K56" i="7"/>
  <c r="J55" i="7"/>
  <c r="K55" i="7"/>
  <c r="J54" i="7"/>
  <c r="K54" i="7"/>
  <c r="J47" i="7"/>
  <c r="K47" i="7"/>
  <c r="J45" i="7"/>
  <c r="K45" i="7"/>
  <c r="J43" i="7"/>
  <c r="K43" i="7"/>
  <c r="J41" i="7"/>
  <c r="K41" i="7"/>
  <c r="J39" i="7"/>
  <c r="K39" i="7"/>
  <c r="J37" i="7"/>
  <c r="K37" i="7"/>
  <c r="J36" i="7"/>
  <c r="K36" i="7"/>
  <c r="J35" i="7"/>
  <c r="K35" i="7"/>
  <c r="J34" i="7"/>
  <c r="K34" i="7"/>
  <c r="J64" i="7"/>
  <c r="K64" i="7"/>
  <c r="J62" i="7"/>
  <c r="K62" i="7"/>
  <c r="J60" i="7"/>
  <c r="K60" i="7"/>
  <c r="J58" i="7"/>
  <c r="K58" i="7"/>
  <c r="J53" i="7"/>
  <c r="K53" i="7"/>
  <c r="J52" i="7"/>
  <c r="K52" i="7"/>
  <c r="J51" i="7"/>
  <c r="K51" i="7"/>
  <c r="J50" i="7"/>
  <c r="K50" i="7"/>
  <c r="J49" i="7"/>
  <c r="K49" i="7"/>
  <c r="J80" i="7"/>
  <c r="K80" i="7"/>
  <c r="J46" i="7" l="1"/>
  <c r="K46" i="7"/>
  <c r="J44" i="7"/>
  <c r="K44" i="7"/>
  <c r="J42" i="7"/>
  <c r="K42" i="7"/>
  <c r="J40" i="7"/>
  <c r="K40" i="7"/>
  <c r="J38" i="7"/>
  <c r="K38" i="7"/>
  <c r="J33" i="7"/>
  <c r="K33" i="7"/>
  <c r="J32" i="7"/>
  <c r="K32" i="7"/>
  <c r="J31" i="7" l="1"/>
  <c r="K31" i="7"/>
  <c r="J30" i="7"/>
  <c r="K30" i="7"/>
  <c r="J29" i="7"/>
  <c r="K29" i="7"/>
  <c r="J28" i="7"/>
  <c r="K28" i="7"/>
  <c r="J27" i="7"/>
  <c r="K27" i="7"/>
  <c r="J26" i="7"/>
  <c r="K26" i="7"/>
  <c r="J25" i="7"/>
  <c r="K25" i="7"/>
  <c r="J24" i="7"/>
  <c r="K24" i="7"/>
  <c r="J23" i="7"/>
  <c r="K23" i="7"/>
  <c r="J22" i="7"/>
  <c r="K22" i="7"/>
  <c r="J18" i="7"/>
  <c r="K18" i="7"/>
  <c r="J16" i="7"/>
  <c r="K16" i="7"/>
  <c r="J15" i="7"/>
  <c r="K15" i="7"/>
  <c r="J14" i="7"/>
  <c r="K14" i="7"/>
  <c r="J13" i="7"/>
  <c r="K13" i="7"/>
  <c r="J92" i="7"/>
  <c r="K92" i="7"/>
  <c r="J91" i="7"/>
  <c r="K91" i="7"/>
  <c r="J21" i="7"/>
  <c r="K21" i="7"/>
  <c r="J8" i="32" l="1"/>
  <c r="J101" i="7"/>
  <c r="K101" i="7"/>
  <c r="J90" i="7"/>
  <c r="K90" i="7"/>
  <c r="J89" i="7"/>
  <c r="K89" i="7"/>
  <c r="J103" i="7"/>
  <c r="K103" i="7"/>
  <c r="J102" i="7"/>
  <c r="K102" i="7"/>
  <c r="J7" i="32"/>
  <c r="J100" i="7"/>
  <c r="K100" i="7"/>
  <c r="J96" i="7"/>
  <c r="K96" i="7"/>
  <c r="J95" i="7"/>
  <c r="K95" i="7"/>
  <c r="J6" i="32"/>
  <c r="J98" i="7"/>
  <c r="K98" i="7"/>
  <c r="J5" i="32"/>
  <c r="J94" i="7"/>
  <c r="K94" i="7"/>
  <c r="J19" i="7"/>
  <c r="K19" i="7"/>
  <c r="J17" i="7"/>
  <c r="K17" i="7"/>
  <c r="J88" i="7"/>
  <c r="K88" i="7"/>
  <c r="J87" i="7"/>
  <c r="K87" i="7"/>
  <c r="J20" i="7"/>
  <c r="K20" i="7"/>
  <c r="J12" i="7"/>
  <c r="K12" i="7"/>
  <c r="J11" i="7"/>
  <c r="K11" i="7"/>
  <c r="J10" i="7"/>
  <c r="K10" i="7"/>
  <c r="J9" i="7"/>
  <c r="K9" i="7"/>
  <c r="J8" i="7"/>
  <c r="K8" i="7"/>
  <c r="J86" i="7"/>
  <c r="K86" i="7"/>
  <c r="J85" i="7"/>
  <c r="K85" i="7"/>
  <c r="J82" i="7"/>
  <c r="K82" i="7"/>
  <c r="J81" i="7"/>
  <c r="K81" i="7"/>
  <c r="J4" i="32" l="1"/>
  <c r="J99" i="7"/>
  <c r="K99" i="7"/>
  <c r="J7" i="7"/>
  <c r="K7" i="7"/>
  <c r="J6" i="7"/>
  <c r="K6" i="7"/>
  <c r="J5" i="7"/>
  <c r="K5" i="7"/>
  <c r="J4" i="7"/>
  <c r="K4" i="7"/>
  <c r="J48" i="7"/>
  <c r="K48" i="7"/>
  <c r="J84" i="7"/>
  <c r="K84" i="7"/>
  <c r="J83" i="7"/>
  <c r="K83" i="7"/>
  <c r="J79" i="7"/>
  <c r="K79" i="7"/>
  <c r="J78" i="7"/>
  <c r="K78" i="7"/>
  <c r="J3" i="32" l="1"/>
  <c r="J97" i="7"/>
  <c r="K97" i="7"/>
  <c r="K75" i="7"/>
  <c r="K76" i="7"/>
  <c r="K77" i="7"/>
  <c r="K93" i="7"/>
  <c r="J93" i="7"/>
  <c r="J2" i="32"/>
  <c r="J77" i="7"/>
  <c r="J76" i="7"/>
  <c r="J75" i="7"/>
  <c r="S4" i="27" l="1"/>
  <c r="T4" i="27"/>
  <c r="U4" i="27"/>
  <c r="V4" i="27"/>
  <c r="W4" i="27"/>
  <c r="X4" i="27"/>
  <c r="Y4" i="27"/>
  <c r="Z4" i="27"/>
  <c r="AA4" i="27"/>
  <c r="AB4" i="27"/>
  <c r="AC4" i="27"/>
  <c r="R4" i="27"/>
  <c r="E4" i="27"/>
  <c r="X2" i="27"/>
  <c r="W2" i="27"/>
  <c r="R2" i="27"/>
  <c r="AA2" i="27"/>
  <c r="Y2" i="27"/>
  <c r="T2" i="27"/>
  <c r="AB2" i="27"/>
  <c r="Z2" i="27"/>
  <c r="AC2" i="27"/>
  <c r="U2" i="27"/>
  <c r="S2" i="27"/>
  <c r="V2" i="27"/>
  <c r="R17" i="31" l="1" a="1"/>
  <c r="R17" i="31" s="1"/>
  <c r="Q5" i="31" s="1"/>
  <c r="Q17" i="31"/>
  <c r="P17" i="31"/>
  <c r="O17" i="31" a="1"/>
  <c r="O17" i="31" s="1"/>
  <c r="N5" i="31" s="1"/>
  <c r="N17" i="31"/>
  <c r="M17" i="31"/>
  <c r="L17" i="31" a="1"/>
  <c r="L17" i="31" s="1"/>
  <c r="K5" i="31" s="1"/>
  <c r="K17" i="31"/>
  <c r="J17" i="31"/>
  <c r="I17" i="31" a="1"/>
  <c r="I17" i="31" s="1"/>
  <c r="H5" i="31" s="1"/>
  <c r="H17" i="31"/>
  <c r="G17" i="31"/>
  <c r="F17" i="31" a="1"/>
  <c r="F17" i="31" s="1"/>
  <c r="E5" i="31" s="1"/>
  <c r="E17" i="31"/>
  <c r="D17" i="31"/>
  <c r="C17" i="31" a="1"/>
  <c r="C17" i="31" s="1"/>
  <c r="B5" i="31" s="1"/>
  <c r="B17" i="31"/>
  <c r="A17" i="31"/>
  <c r="T4" i="31"/>
  <c r="T17" i="31" s="1"/>
  <c r="G4" i="25" l="1"/>
  <c r="L4" i="7"/>
  <c r="L5" i="7" s="1"/>
  <c r="L6" i="7" s="1"/>
  <c r="L7" i="7" s="1"/>
  <c r="L8" i="7" s="1"/>
  <c r="L9" i="7" s="1"/>
  <c r="L10" i="7" s="1"/>
  <c r="L11" i="7" s="1"/>
  <c r="L12" i="7" s="1"/>
  <c r="L13" i="7" s="1"/>
  <c r="L14" i="7" s="1"/>
  <c r="L15" i="7" s="1"/>
  <c r="L16" i="7" s="1"/>
  <c r="L17" i="7" s="1"/>
  <c r="L18" i="7" s="1"/>
  <c r="L19" i="7" s="1"/>
  <c r="L20" i="7" s="1"/>
  <c r="L21" i="7" s="1"/>
  <c r="L22" i="7" s="1"/>
  <c r="L23" i="7" s="1"/>
  <c r="L24" i="7" s="1"/>
  <c r="L25" i="7" s="1"/>
  <c r="L26" i="7" s="1"/>
  <c r="L27" i="7" s="1"/>
  <c r="L28" i="7" s="1"/>
  <c r="L29" i="7" s="1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 s="1"/>
  <c r="L41" i="7" s="1"/>
  <c r="L42" i="7" s="1"/>
  <c r="L43" i="7" s="1"/>
  <c r="L44" i="7" s="1"/>
  <c r="L45" i="7" s="1"/>
  <c r="L46" i="7" s="1"/>
  <c r="L47" i="7" s="1"/>
  <c r="L48" i="7" s="1"/>
  <c r="L49" i="7" s="1"/>
  <c r="L50" i="7" s="1"/>
  <c r="L51" i="7" s="1"/>
  <c r="L52" i="7" s="1"/>
  <c r="L53" i="7" s="1"/>
  <c r="L54" i="7" s="1"/>
  <c r="L55" i="7" s="1"/>
  <c r="L56" i="7" s="1"/>
  <c r="L57" i="7" s="1"/>
  <c r="L58" i="7" s="1"/>
  <c r="L59" i="7" s="1"/>
  <c r="L60" i="7" s="1"/>
  <c r="L61" i="7" s="1"/>
  <c r="L62" i="7" s="1"/>
  <c r="L63" i="7" s="1"/>
  <c r="L64" i="7" s="1"/>
  <c r="L65" i="7" s="1"/>
  <c r="L66" i="7" s="1"/>
  <c r="L67" i="7" s="1"/>
  <c r="L68" i="7" s="1"/>
  <c r="L69" i="7" s="1"/>
  <c r="L70" i="7" s="1"/>
  <c r="L71" i="7" s="1"/>
  <c r="L72" i="7" s="1"/>
  <c r="L73" i="7" s="1"/>
  <c r="L74" i="7" s="1"/>
  <c r="L75" i="7" s="1"/>
  <c r="L76" i="7" s="1"/>
  <c r="L77" i="7" s="1"/>
  <c r="L78" i="7" s="1"/>
  <c r="L79" i="7" s="1"/>
  <c r="L80" i="7" s="1"/>
  <c r="L81" i="7" s="1"/>
  <c r="L82" i="7" s="1"/>
  <c r="L83" i="7" s="1"/>
  <c r="L84" i="7" s="1"/>
  <c r="L85" i="7" s="1"/>
  <c r="L86" i="7" s="1"/>
  <c r="L87" i="7" s="1"/>
  <c r="L88" i="7" s="1"/>
  <c r="L89" i="7" s="1"/>
  <c r="L90" i="7" s="1"/>
  <c r="L91" i="7" s="1"/>
  <c r="L92" i="7" s="1"/>
  <c r="L93" i="7" s="1"/>
  <c r="L94" i="7" s="1"/>
  <c r="L95" i="7" s="1"/>
  <c r="L96" i="7" s="1"/>
  <c r="L97" i="7" s="1"/>
  <c r="L98" i="7" s="1"/>
  <c r="L99" i="7" s="1"/>
  <c r="L100" i="7" s="1"/>
  <c r="L101" i="7" s="1"/>
  <c r="L102" i="7" s="1"/>
  <c r="L103" i="7" s="1"/>
  <c r="L104" i="7" s="1"/>
  <c r="L105" i="7" s="1"/>
  <c r="L106" i="7" s="1"/>
  <c r="L107" i="7" s="1"/>
  <c r="L108" i="7" s="1"/>
  <c r="L109" i="7" s="1"/>
  <c r="L110" i="7" s="1"/>
  <c r="L111" i="7" s="1"/>
  <c r="L112" i="7" s="1"/>
  <c r="L113" i="7" s="1"/>
  <c r="L114" i="7" s="1"/>
  <c r="L115" i="7" s="1"/>
  <c r="L116" i="7" s="1"/>
  <c r="L117" i="7" s="1"/>
  <c r="L118" i="7" s="1"/>
  <c r="L119" i="7" s="1"/>
  <c r="L120" i="7" s="1"/>
  <c r="L121" i="7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<sst xmlns="http://schemas.openxmlformats.org/spreadsheetml/2006/main" count="1160" uniqueCount="271">
  <si>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</si>
  <si>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</si>
  <si>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</si>
  <si>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</si>
  <si>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</si>
  <si>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</si>
  <si>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</si>
  <si>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</si>
  <si>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</si>
  <si>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</si>
  <si>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</si>
  <si>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</si>
  <si>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</si>
  <si>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</si>
  <si>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</si>
  <si>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</si>
  <si>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</si>
  <si>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</si>
  <si>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</si>
  <si>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</si>
  <si>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</si>
  <si>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</si>
  <si>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</si>
  <si>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</si>
  <si>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</si>
  <si>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</si>
  <si>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</si>
  <si>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</si>
  <si>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</si>
  <si>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</si>
  <si>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</si>
  <si>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</si>
  <si>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</si>
  <si>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</si>
  <si>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</si>
  <si>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</si>
  <si>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</si>
  <si>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</si>
  <si>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</si>
  <si>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</si>
  <si>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</si>
  <si>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</si>
  <si>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</si>
  <si>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</si>
  <si>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</si>
  <si>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</si>
  <si>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</si>
  <si>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</si>
  <si>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</si>
  <si>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</si>
  <si>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</si>
  <si>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</si>
  <si>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</si>
  <si>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</si>
  <si>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</si>
  <si>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</si>
  <si>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</si>
  <si>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</si>
  <si>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</si>
  <si>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</si>
  <si>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</si>
  <si>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</si>
  <si>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</si>
  <si>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</si>
  <si>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</si>
  <si>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</si>
  <si>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</si>
  <si>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</si>
  <si>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</si>
  <si>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</si>
  <si>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</si>
  <si>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</si>
  <si>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</si>
  <si>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</si>
  <si>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</si>
  <si>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</si>
  <si>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</si>
  <si>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</si>
  <si>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</si>
  <si>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</si>
  <si>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</si>
  <si>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</si>
  <si>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</si>
  <si>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</si>
  <si>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</si>
  <si>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</si>
  <si>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</si>
  <si>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</si>
  <si>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</si>
  <si>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</si>
  <si>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</si>
  <si>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</si>
  <si>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</si>
  <si>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</si>
  <si>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</si>
  <si>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</si>
  <si>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</si>
  <si>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</si>
  <si>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</si>
  <si>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</si>
  <si>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</si>
  <si>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</si>
  <si>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</si>
  <si>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</si>
  <si>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</si>
  <si>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</si>
  <si>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</si>
  <si>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</si>
  <si>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</si>
  <si>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</si>
  <si>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</si>
  <si>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</si>
  <si>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</si>
  <si>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</si>
  <si>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</si>
  <si>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</si>
  <si>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</si>
  <si>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</si>
  <si>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</si>
  <si>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</si>
  <si>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</si>
  <si>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</si>
  <si>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</si>
  <si>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</si>
  <si>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</si>
  <si>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</si>
  <si>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</si>
  <si>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</si>
  <si>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</si>
  <si>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</si>
  <si>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</si>
  <si>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</si>
  <si>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</si>
  <si>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</si>
  <si>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</si>
  <si>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</si>
  <si>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</si>
  <si>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</si>
  <si>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</si>
  <si>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</si>
  <si>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</si>
  <si>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</si>
  <si>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</si>
  <si>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</si>
  <si>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</si>
  <si>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</si>
  <si>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</si>
  <si>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</si>
  <si>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</si>
  <si>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</si>
  <si>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</si>
  <si>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</si>
  <si>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</si>
  <si>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</si>
  <si>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</si>
  <si>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</si>
  <si>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</si>
  <si>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</si>
  <si>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</si>
  <si>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</si>
  <si>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</si>
  <si>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</si>
  <si>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</si>
  <si>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</si>
  <si>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</si>
  <si>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</si>
  <si>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</si>
  <si>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</si>
  <si>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</si>
  <si>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</si>
  <si>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</si>
  <si>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</si>
  <si>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</si>
  <si>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</si>
  <si>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</si>
  <si>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</si>
  <si>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</si>
  <si>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</si>
  <si>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</si>
  <si>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</si>
  <si>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</si>
  <si>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</si>
  <si>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</si>
  <si>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</si>
  <si>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</si>
  <si>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</si>
  <si>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</si>
  <si>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</si>
  <si>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</si>
  <si>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</si>
  <si>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yyyy</t>
  </si>
  <si>
    <t>assur</t>
  </si>
  <si>
    <t>C9</t>
  </si>
  <si>
    <t>1,52</t>
  </si>
  <si>
    <t>etetee</t>
  </si>
  <si>
    <t>P</t>
  </si>
  <si>
    <t>C10</t>
  </si>
  <si>
    <t>TD12</t>
  </si>
  <si>
    <t>TC12</t>
  </si>
  <si>
    <t>C11</t>
  </si>
  <si>
    <t>2,22</t>
  </si>
  <si>
    <t>TD13</t>
  </si>
  <si>
    <t>TC13</t>
  </si>
  <si>
    <t>TD14</t>
  </si>
  <si>
    <t>TC14</t>
  </si>
  <si>
    <t>Solde Réel / Banque</t>
  </si>
  <si>
    <t>mars</t>
  </si>
  <si>
    <t>nov</t>
  </si>
  <si>
    <t>Années</t>
  </si>
  <si>
    <t>2015</t>
  </si>
  <si>
    <t>avr</t>
  </si>
  <si>
    <t>TD17</t>
  </si>
  <si>
    <t>TC17</t>
  </si>
  <si>
    <t>(vide)</t>
  </si>
  <si>
    <t>mai</t>
  </si>
  <si>
    <t>aaa</t>
  </si>
  <si>
    <t>carb : 200.12 (13/11)-modifié</t>
  </si>
  <si>
    <t>copie ligne 33</t>
  </si>
  <si>
    <t>ligne 33</t>
  </si>
  <si>
    <t>ligne 33 - copie</t>
  </si>
  <si>
    <t>sept</t>
  </si>
  <si>
    <t>C13</t>
  </si>
  <si>
    <t>copie ligne 32</t>
  </si>
  <si>
    <t>TD18</t>
  </si>
  <si>
    <t>TC18</t>
  </si>
  <si>
    <t>C14</t>
  </si>
  <si>
    <t>TD20</t>
  </si>
  <si>
    <t>copie TD 17</t>
  </si>
  <si>
    <t>TC20</t>
  </si>
  <si>
    <t>TD21</t>
  </si>
  <si>
    <t>copie TC17</t>
  </si>
  <si>
    <t>C15</t>
  </si>
  <si>
    <t>copie C14</t>
  </si>
  <si>
    <t>TD22</t>
  </si>
  <si>
    <t>Test 4</t>
  </si>
  <si>
    <t>juin</t>
  </si>
  <si>
    <t>juil</t>
  </si>
  <si>
    <t>août</t>
  </si>
  <si>
    <t>?</t>
  </si>
  <si>
    <t>TD28</t>
  </si>
  <si>
    <t>TC28</t>
  </si>
  <si>
    <t>TD29</t>
  </si>
  <si>
    <t>TC29</t>
  </si>
  <si>
    <t>TD30</t>
  </si>
  <si>
    <t>TC30</t>
  </si>
  <si>
    <t>TD31</t>
  </si>
  <si>
    <t>TC31</t>
  </si>
  <si>
    <t>TD32</t>
  </si>
  <si>
    <t>TC32</t>
  </si>
  <si>
    <t>TD33</t>
  </si>
  <si>
    <t>TC33</t>
  </si>
  <si>
    <t>C16</t>
  </si>
  <si>
    <t>TD34</t>
  </si>
  <si>
    <t>TC34</t>
  </si>
  <si>
    <t>TD35</t>
  </si>
  <si>
    <t>TC35</t>
  </si>
  <si>
    <t>C17</t>
  </si>
  <si>
    <t>C18</t>
  </si>
  <si>
    <t>oct</t>
  </si>
  <si>
    <t>TD36</t>
  </si>
  <si>
    <t>TC36</t>
  </si>
  <si>
    <t>TD37</t>
  </si>
  <si>
    <t>TC37</t>
  </si>
  <si>
    <t>C19</t>
  </si>
  <si>
    <t>C20</t>
  </si>
  <si>
    <t>TD38</t>
  </si>
  <si>
    <t>TC38</t>
  </si>
  <si>
    <t>TD39</t>
  </si>
  <si>
    <t>TC39</t>
  </si>
  <si>
    <t>C21</t>
  </si>
  <si>
    <t>C22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</si>
</sst>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6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  <family val="1"/>
      <charset val="2"/>
    </font>
    <font>
      <sz val="9"/>
      <color indexed="81"/>
      <name val="Tahoma"/>
      <family val="2"/>
    </font>
    <font>
      <sz val="10"/>
      <name val="Wingdings 2"/>
      <family val="1"/>
      <charset val="2"/>
    </font>
    <font>
      <sz val="10"/>
      <color theme="1"/>
      <name val="Calibri"/>
      <scheme val="minor"/>
    </font>
    <font>
      <sz val="10"/>
      <name val="Wingdings 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96">
    <xf numFmtId="0" fontId="0" fillId="0" borderId="0" xfId="0"/>
    <xf numFmtId="0" fontId="0" fillId="0" borderId="0" xfId="0" applyAlignment="1">
      <alignment vertical="top" wrapText="1"/>
    </xf>
    <xf numFmtId="165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5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vertical="top" wrapText="1"/>
    </xf>
    <xf numFmtId="166" fontId="0" fillId="0" borderId="0" xfId="0" applyNumberFormat="1"/>
    <xf numFmtId="166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vertical="center"/>
    </xf>
    <xf numFmtId="167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8" fontId="0" fillId="12" borderId="1" xfId="0" applyNumberFormat="1" applyFill="1" applyBorder="1" applyAlignment="1">
      <alignment horizontal="left" vertical="center" wrapText="1"/>
    </xf>
    <xf numFmtId="166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5" fontId="4" fillId="0" borderId="0" xfId="0" applyNumberFormat="1" applyFont="1"/>
    <xf numFmtId="165" fontId="0" fillId="0" borderId="0" xfId="0" applyNumberFormat="1"/>
    <xf numFmtId="166" fontId="4" fillId="0" borderId="0" xfId="0" applyNumberFormat="1" applyFont="1"/>
    <xf numFmtId="169" fontId="4" fillId="0" borderId="0" xfId="0" applyNumberFormat="1" applyFont="1"/>
    <xf numFmtId="169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166" fontId="6" fillId="0" borderId="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0" fontId="4" fillId="0" borderId="0" xfId="0" applyNumberFormat="1" applyFont="1"/>
    <xf numFmtId="170" fontId="0" fillId="0" borderId="0" xfId="0" applyNumberFormat="1"/>
    <xf numFmtId="171" fontId="4" fillId="0" borderId="0" xfId="0" applyNumberFormat="1" applyFont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6" fontId="0" fillId="0" borderId="0" xfId="0" applyNumberFormat="1" applyFont="1" applyAlignment="1">
      <alignment vertical="top" wrapText="1"/>
    </xf>
    <xf numFmtId="164" fontId="0" fillId="0" borderId="0" xfId="0" applyNumberFormat="1" applyFont="1" applyAlignment="1">
      <alignment vertical="top" wrapText="1"/>
    </xf>
    <xf numFmtId="165" fontId="0" fillId="0" borderId="0" xfId="0" applyNumberFormat="1" applyFont="1"/>
    <xf numFmtId="166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9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applyNumberFormat="1" applyAlignment="1"/>
    <xf numFmtId="164" fontId="21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top" wrapText="1"/>
    </xf>
    <xf numFmtId="164" fontId="8" fillId="0" borderId="0" xfId="0" applyNumberFormat="1" applyFont="1" applyAlignment="1" applyProtection="1">
      <alignment horizontal="center" vertical="center" wrapText="1"/>
      <protection locked="0"/>
    </xf>
    <xf numFmtId="166" fontId="4" fillId="0" borderId="0" xfId="0" applyNumberFormat="1" applyFont="1" applyAlignment="1">
      <alignment vertical="top" wrapText="1"/>
    </xf>
    <xf numFmtId="164" fontId="4" fillId="0" borderId="0" xfId="0" applyNumberFormat="1" applyFont="1" applyAlignment="1">
      <alignment vertical="top" wrapText="1"/>
    </xf>
    <xf numFmtId="165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164" fontId="21" fillId="0" borderId="0" xfId="0" applyNumberFormat="1" applyFont="1" applyBorder="1" applyAlignment="1" applyProtection="1">
      <alignment horizontal="center" vertical="center" wrapText="1"/>
      <protection locked="0"/>
    </xf>
    <xf numFmtId="166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vertical="top" wrapText="1"/>
    </xf>
    <xf numFmtId="164" fontId="0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/>
    <xf numFmtId="0" fontId="0" fillId="0" borderId="0" xfId="0" applyFont="1" applyBorder="1"/>
    <xf numFmtId="166" fontId="0" fillId="0" borderId="0" xfId="0" applyNumberFormat="1" applyFont="1" applyBorder="1"/>
    <xf numFmtId="170" fontId="0" fillId="0" borderId="0" xfId="0" applyNumberFormat="1" applyFont="1" applyBorder="1"/>
    <xf numFmtId="171" fontId="0" fillId="0" borderId="0" xfId="0" applyNumberFormat="1" applyFont="1" applyBorder="1"/>
    <xf numFmtId="169" fontId="0" fillId="0" borderId="0" xfId="0" applyNumberFormat="1" applyFont="1" applyBorder="1"/>
    <xf numFmtId="0" fontId="0" fillId="0" borderId="0" xfId="0" applyNumberFormat="1" applyFont="1" applyBorder="1"/>
    <xf numFmtId="0" fontId="0" fillId="0" borderId="0" xfId="0" applyAlignment="1">
      <alignment horizontal="center" vertical="top" wrapText="1"/>
    </xf>
    <xf numFmtId="172" fontId="1" fillId="0" borderId="0" xfId="0" applyNumberFormat="1" applyFont="1" applyFill="1" applyAlignment="1">
      <alignment vertical="top" wrapText="1"/>
    </xf>
    <xf numFmtId="172" fontId="0" fillId="0" borderId="0" xfId="0" applyNumberFormat="1" applyAlignment="1">
      <alignment vertical="top" wrapText="1"/>
    </xf>
    <xf numFmtId="172" fontId="0" fillId="0" borderId="0" xfId="0" applyNumberFormat="1" applyBorder="1" applyAlignment="1">
      <alignment vertical="top" wrapText="1"/>
    </xf>
    <xf numFmtId="172" fontId="0" fillId="0" borderId="0" xfId="0" applyNumberFormat="1" applyAlignment="1">
      <alignment horizontal="center" vertical="top" wrapText="1"/>
    </xf>
    <xf numFmtId="0" fontId="0" fillId="0" borderId="0" xfId="0" applyBorder="1" applyAlignment="1">
      <alignment wrapText="1"/>
    </xf>
    <xf numFmtId="164" fontId="23" fillId="0" borderId="0" xfId="0" applyNumberFormat="1" applyFont="1" applyAlignment="1" applyProtection="1">
      <alignment horizontal="center" vertical="center" wrapText="1"/>
      <protection locked="0"/>
    </xf>
    <xf numFmtId="0" fontId="6" fillId="0" borderId="6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24" fillId="0" borderId="7" xfId="0" applyFont="1" applyFill="1" applyBorder="1" applyAlignment="1">
      <alignment horizontal="center" vertical="center"/>
    </xf>
    <xf numFmtId="0" fontId="24" fillId="0" borderId="6" xfId="0" applyNumberFormat="1" applyFont="1" applyFill="1" applyBorder="1" applyAlignment="1">
      <alignment horizontal="center" vertical="center"/>
    </xf>
    <xf numFmtId="0" fontId="24" fillId="0" borderId="7" xfId="0" applyFont="1" applyFill="1" applyBorder="1" applyAlignment="1">
      <alignment vertical="center"/>
    </xf>
    <xf numFmtId="0" fontId="24" fillId="0" borderId="8" xfId="0" applyFont="1" applyFill="1" applyBorder="1" applyAlignment="1">
      <alignment horizontal="center" vertical="center"/>
    </xf>
    <xf numFmtId="0" fontId="24" fillId="0" borderId="6" xfId="0" applyFont="1" applyFill="1" applyBorder="1" applyAlignment="1">
      <alignment horizontal="left" vertical="center"/>
    </xf>
    <xf numFmtId="166" fontId="24" fillId="0" borderId="7" xfId="0" applyNumberFormat="1" applyFont="1" applyFill="1" applyBorder="1" applyAlignment="1">
      <alignment horizontal="center" vertical="center"/>
    </xf>
    <xf numFmtId="166" fontId="24" fillId="0" borderId="8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 vertical="center"/>
    </xf>
    <xf numFmtId="164" fontId="25" fillId="0" borderId="0" xfId="0" applyNumberFormat="1" applyFont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114">
    <dxf>
      <font>
        <color rgb="FF9C0006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&quot;€&quot;#,##0.00_);[Red]\(&quot;€&quot;#,##0.00\)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5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5" formatCode="[$-40C]d\-mmm\-yy;@"/>
      <alignment horizontal="general" vertical="top" textRotation="0" wrapText="1" relativeIndent="0" justifyLastLine="0" shrinkToFit="0" readingOrder="0"/>
    </dxf>
    <dxf>
      <numFmt numFmtId="172" formatCode="dd/mm/yy;@"/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  <xdr:twoCellAnchor>
    <xdr:from>
      <xdr:col>1</xdr:col>
      <xdr:colOff>190501</xdr:colOff>
      <xdr:row>0</xdr:row>
      <xdr:rowOff>38100</xdr:rowOff>
    </xdr:from>
    <xdr:to>
      <xdr:col>2</xdr:col>
      <xdr:colOff>628650</xdr:colOff>
      <xdr:row>0</xdr:row>
      <xdr:rowOff>419100</xdr:rowOff>
    </xdr:to>
    <xdr:sp macro="[0]!mensuel" textlink="">
      <xdr:nvSpPr>
        <xdr:cNvPr id="10" name="Rectangle 9"/>
        <xdr:cNvSpPr/>
      </xdr:nvSpPr>
      <xdr:spPr bwMode="auto">
        <a:xfrm>
          <a:off x="1790701" y="38100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8</xdr:row>
          <xdr:rowOff>152400</xdr:rowOff>
        </xdr:from>
        <xdr:to>
          <xdr:col>5</xdr:col>
          <xdr:colOff>1476375</xdr:colOff>
          <xdr:row>13</xdr:row>
          <xdr:rowOff>28575</xdr:rowOff>
        </xdr:to>
        <xdr:sp macro="" textlink="">
          <xdr:nvSpPr>
            <xdr:cNvPr id="3076" name="Object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[0]!AffichMensua_Modif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[0]!Mensua_SupprLigne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[0]!Mensu_Copier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en" refreshedDate="42350.997835995367" createdVersion="3" refreshedVersion="4" minRefreshableVersion="3" recordCount="101">
  <cacheSource type="worksheet">
    <worksheetSource ref="A3:O1048576" sheet="Crédit_Débit"/>
  </cacheSource>
  <cacheFields count="16">
    <cacheField name="Compte" numFmtId="0">
      <sharedItems containsBlank="1" count="11">
        <s v="XXX - Compte Courant"/>
        <s v="YYY - Compte Courant"/>
        <s v="YYY - Livret Epargne"/>
        <s v="XYX - Compte Joint"/>
        <s v="XXX - Livret Compte courant"/>
        <s v="YYY - Monnaie"/>
        <s v="Carte bancaire"/>
        <m/>
        <s v="XXX - Livret caisse d'Epargne" u="1"/>
        <s v="Compte" u="1"/>
        <s v="XXX - Monnaie" u="1"/>
      </sharedItems>
    </cacheField>
    <cacheField name="Date" numFmtId="172">
      <sharedItems containsNonDate="0" containsDate="1" containsString="0" containsBlank="1" minDate="2015-03-01T00:00:00" maxDate="2015-11-19T00:00:00" count="53">
        <d v="2015-03-01T00:00:00"/>
        <d v="2015-03-02T00:00:00"/>
        <d v="2015-03-03T00:00:00"/>
        <d v="2015-03-04T00:00:00"/>
        <d v="2015-04-01T00:00:00"/>
        <d v="2015-04-02T00:00:00"/>
        <d v="2015-04-03T00:00:00"/>
        <d v="2015-04-04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6-01T00:00:00"/>
        <d v="2015-06-02T00:00:00"/>
        <d v="2015-06-03T00:00:00"/>
        <d v="2015-06-04T00:00:00"/>
        <d v="2015-07-01T00:00:00"/>
        <d v="2015-07-02T00:00:00"/>
        <d v="2015-07-03T00:00:00"/>
        <d v="2015-07-04T00:00:00"/>
        <d v="2015-08-01T00:00:00"/>
        <d v="2015-08-02T00:00:00"/>
        <d v="2015-08-03T00:00:00"/>
        <d v="2015-08-04T00:00:00"/>
        <d v="2015-08-05T00:00:00"/>
        <d v="2015-08-06T00:00:00"/>
        <d v="2015-09-01T00:00:00"/>
        <d v="2015-09-02T00:00:00"/>
        <d v="2015-09-03T00:00:00"/>
        <d v="2015-09-04T00:00:00"/>
        <d v="2015-09-05T00:00:00"/>
        <d v="2015-09-12T00:00:00"/>
        <d v="2015-10-01T00:00:00"/>
        <d v="2015-10-02T00:00:00"/>
        <d v="2015-10-03T00:00:00"/>
        <d v="2015-10-04T00:00:00"/>
        <d v="2015-10-12T00:00:00"/>
        <d v="2015-11-01T00:00:00"/>
        <d v="2015-11-02T00:00:00"/>
        <d v="2015-11-03T00:00:00"/>
        <d v="2015-11-06T00:00:00"/>
        <d v="2015-11-07T00:00:00"/>
        <d v="2015-11-08T00:00:00"/>
        <d v="2015-11-10T00:00:00"/>
        <d v="2015-11-11T00:00:00"/>
        <d v="2015-11-14T00:00:00"/>
        <d v="2015-11-15T00:00:00"/>
        <d v="2015-11-16T00:00:00"/>
        <d v="2015-11-18T00:00:00"/>
        <m/>
      </sharedItems>
      <fieldGroup par="15" base="1">
        <rangePr autoStart="0" groupBy="months" startDate="2015-01-01T00:00:00" endDate="2015-11-19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1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3">
        <s v="Transfert"/>
        <s v="Banque"/>
        <s v="Emploi"/>
        <s v="Assurance"/>
        <s v="Cadeaux"/>
        <s v="Courses"/>
        <s v="Habitation"/>
        <s v="Dépenses de santé"/>
        <m/>
        <s v="Voiture"/>
        <s v="Loisirs" u="1"/>
        <s v="Transport en commun" u="1"/>
        <s v="Vélo" u="1"/>
      </sharedItems>
    </cacheField>
    <cacheField name="Libellés secondaires" numFmtId="0">
      <sharedItems containsBlank="1" count="31">
        <s v="XYX - Compte Joint"/>
        <s v="Carte bancaire"/>
        <s v="Assurance"/>
        <s v="Salaire"/>
        <s v="Assurance juridique"/>
        <s v="XXX - Compte Courant"/>
        <s v="Noël Famille"/>
        <s v="Hygiène, soin"/>
        <s v="YYY - Compte Courant"/>
        <s v="EDF"/>
        <s v="Généraliste"/>
        <m/>
        <s v="Carburant"/>
        <s v="YYY - Livret Epargne"/>
        <s v="XXX - Livret Compte courant"/>
        <s v="YYY - Monnaie"/>
        <s v="Achat" u="1"/>
        <s v="XXX - Livret caisse d'Epargne" u="1"/>
        <s v="Film en DVD" u="1"/>
        <s v="Téléphone mobile" u="1"/>
        <s v="Entretien" u="1"/>
        <s v="Bricolage" u="1"/>
        <s v="Alimentation" u="1"/>
        <s v="Assurance vie" u="1"/>
        <s v="Bus" u="1"/>
        <s v="Alimentation, boisson" u="1"/>
        <s v="Equipement maison" u="1"/>
        <s v="Covoiturage" u="1"/>
        <s v="XXX - Monnaie" u="1"/>
        <s v="Noël autre" u="1"/>
        <s v="Sport" u="1"/>
      </sharedItems>
    </cacheField>
    <cacheField name="Solde Réel / Banque" numFmtId="0">
      <sharedItems containsBlank="1" count="2">
        <m/>
        <s v="P"/>
      </sharedItems>
    </cacheField>
    <cacheField name="Crédit" numFmtId="166">
      <sharedItems containsString="0" containsBlank="1" containsNumber="1" containsInteger="1" minValue="-100" maxValue="500"/>
    </cacheField>
    <cacheField name="Débit" numFmtId="166">
      <sharedItems containsString="0" containsBlank="1" containsNumber="1" minValue="-9999" maxValue="100"/>
    </cacheField>
    <cacheField name="Solde Courant" numFmtId="166">
      <sharedItems containsString="0" containsBlank="1" containsNumber="1" minValue="-9999" maxValue="500"/>
    </cacheField>
    <cacheField name="Crédit/Débit" numFmtId="0">
      <sharedItems containsBlank="1" count="4">
        <s v="Débit"/>
        <s v="Crédit"/>
        <s v=""/>
        <m/>
      </sharedItems>
    </cacheField>
    <cacheField name="Solde Cumulé" numFmtId="0">
      <sharedItems containsString="0" containsBlank="1" containsNumber="1" minValue="-36468.360000000008" maxValue="2077"/>
    </cacheField>
    <cacheField name="Note" numFmtId="0">
      <sharedItems containsBlank="1" containsMixedTypes="1" containsNumber="1" containsInteger="1" minValue="42319" maxValue="42319"/>
    </cacheField>
    <cacheField name="N° chèque" numFmtId="0">
      <sharedItems containsString="0" containsBlank="1" containsNumber="1" containsInteger="1" minValue="20" maxValue="109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11-19T00:00:00"/>
        <groupItems count="3">
          <s v="&lt;01/01/2015"/>
          <s v="2015"/>
          <s v="&gt;19/11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x v="0"/>
    <x v="0"/>
    <s v="Prélèvement"/>
    <s v="XYX"/>
    <x v="0"/>
    <x v="0"/>
    <x v="0"/>
    <m/>
    <n v="-131"/>
    <n v="-131"/>
    <x v="0"/>
    <n v="-131"/>
    <m/>
    <m/>
    <m/>
  </r>
  <r>
    <x v="1"/>
    <x v="1"/>
    <s v="Virement"/>
    <s v="LCL"/>
    <x v="1"/>
    <x v="1"/>
    <x v="0"/>
    <m/>
    <n v="-230"/>
    <n v="-230"/>
    <x v="0"/>
    <n v="-361"/>
    <m/>
    <m/>
    <m/>
  </r>
  <r>
    <x v="1"/>
    <x v="2"/>
    <s v="Versement"/>
    <s v="CA"/>
    <x v="1"/>
    <x v="2"/>
    <x v="0"/>
    <n v="330"/>
    <m/>
    <n v="330"/>
    <x v="1"/>
    <n v="-31"/>
    <m/>
    <m/>
    <m/>
  </r>
  <r>
    <x v="1"/>
    <x v="3"/>
    <s v="Virement"/>
    <s v="Travail YYY"/>
    <x v="2"/>
    <x v="3"/>
    <x v="0"/>
    <n v="430"/>
    <m/>
    <n v="430"/>
    <x v="1"/>
    <n v="399"/>
    <m/>
    <m/>
    <m/>
  </r>
  <r>
    <x v="1"/>
    <x v="4"/>
    <s v="Prélèvement"/>
    <s v="XYX"/>
    <x v="0"/>
    <x v="0"/>
    <x v="0"/>
    <m/>
    <n v="-140"/>
    <n v="-140"/>
    <x v="0"/>
    <n v="259"/>
    <m/>
    <m/>
    <m/>
  </r>
  <r>
    <x v="0"/>
    <x v="4"/>
    <s v="Prélèvement"/>
    <s v="XYX"/>
    <x v="0"/>
    <x v="0"/>
    <x v="0"/>
    <m/>
    <n v="-141"/>
    <n v="-141"/>
    <x v="0"/>
    <n v="118"/>
    <m/>
    <m/>
    <m/>
  </r>
  <r>
    <x v="1"/>
    <x v="5"/>
    <s v="Virement"/>
    <s v="LCL"/>
    <x v="1"/>
    <x v="1"/>
    <x v="0"/>
    <m/>
    <n v="-240"/>
    <n v="-240"/>
    <x v="0"/>
    <n v="-122"/>
    <m/>
    <m/>
    <m/>
  </r>
  <r>
    <x v="1"/>
    <x v="6"/>
    <s v="Versement"/>
    <s v="CA"/>
    <x v="1"/>
    <x v="2"/>
    <x v="0"/>
    <n v="340"/>
    <m/>
    <n v="340"/>
    <x v="1"/>
    <n v="218"/>
    <m/>
    <m/>
    <m/>
  </r>
  <r>
    <x v="1"/>
    <x v="7"/>
    <s v="Virement"/>
    <s v="Travail YYY"/>
    <x v="2"/>
    <x v="3"/>
    <x v="0"/>
    <n v="440"/>
    <m/>
    <n v="440"/>
    <x v="1"/>
    <n v="658"/>
    <m/>
    <m/>
    <m/>
  </r>
  <r>
    <x v="1"/>
    <x v="8"/>
    <s v="Prélèvement"/>
    <s v="XYX"/>
    <x v="0"/>
    <x v="0"/>
    <x v="0"/>
    <m/>
    <n v="-150"/>
    <n v="-150"/>
    <x v="0"/>
    <n v="508"/>
    <m/>
    <m/>
    <m/>
  </r>
  <r>
    <x v="0"/>
    <x v="8"/>
    <s v="Prélèvement"/>
    <s v="XYX"/>
    <x v="0"/>
    <x v="0"/>
    <x v="0"/>
    <m/>
    <n v="-151"/>
    <n v="-151"/>
    <x v="0"/>
    <n v="357"/>
    <m/>
    <m/>
    <m/>
  </r>
  <r>
    <x v="1"/>
    <x v="9"/>
    <s v="Virement"/>
    <s v="LCL"/>
    <x v="1"/>
    <x v="1"/>
    <x v="0"/>
    <m/>
    <n v="-250"/>
    <n v="-250"/>
    <x v="0"/>
    <n v="107"/>
    <m/>
    <m/>
    <m/>
  </r>
  <r>
    <x v="1"/>
    <x v="10"/>
    <s v="Versement"/>
    <s v="CA"/>
    <x v="1"/>
    <x v="2"/>
    <x v="0"/>
    <n v="350"/>
    <m/>
    <n v="350"/>
    <x v="1"/>
    <n v="457"/>
    <m/>
    <m/>
    <m/>
  </r>
  <r>
    <x v="2"/>
    <x v="11"/>
    <s v="Carte Bancaire"/>
    <s v="Blanchisserie"/>
    <x v="3"/>
    <x v="4"/>
    <x v="0"/>
    <m/>
    <n v="-30"/>
    <n v="-30"/>
    <x v="0"/>
    <n v="427"/>
    <m/>
    <m/>
    <m/>
  </r>
  <r>
    <x v="1"/>
    <x v="11"/>
    <s v="Virement"/>
    <s v="Travail YYY"/>
    <x v="2"/>
    <x v="3"/>
    <x v="0"/>
    <n v="450"/>
    <m/>
    <n v="450"/>
    <x v="1"/>
    <n v="877"/>
    <m/>
    <m/>
    <m/>
  </r>
  <r>
    <x v="1"/>
    <x v="12"/>
    <s v="Versement"/>
    <s v="Biocoop"/>
    <x v="0"/>
    <x v="5"/>
    <x v="0"/>
    <m/>
    <n v="-20"/>
    <n v="-20"/>
    <x v="0"/>
    <n v="857"/>
    <m/>
    <m/>
    <m/>
  </r>
  <r>
    <x v="0"/>
    <x v="13"/>
    <s v="Carte Bancaire"/>
    <s v="Biocoop"/>
    <x v="4"/>
    <x v="6"/>
    <x v="0"/>
    <m/>
    <n v="-35"/>
    <n v="-35"/>
    <x v="0"/>
    <n v="822"/>
    <m/>
    <m/>
    <m/>
  </r>
  <r>
    <x v="1"/>
    <x v="14"/>
    <s v="Carte Bancaire"/>
    <s v="Coiffeur MCO"/>
    <x v="5"/>
    <x v="7"/>
    <x v="0"/>
    <m/>
    <n v="-12"/>
    <n v="-12"/>
    <x v="0"/>
    <n v="810"/>
    <m/>
    <m/>
    <m/>
  </r>
  <r>
    <x v="1"/>
    <x v="15"/>
    <s v="Prélèvement"/>
    <s v="XYX"/>
    <x v="0"/>
    <x v="0"/>
    <x v="0"/>
    <m/>
    <n v="-160"/>
    <n v="-160"/>
    <x v="0"/>
    <n v="650"/>
    <m/>
    <m/>
    <m/>
  </r>
  <r>
    <x v="0"/>
    <x v="15"/>
    <s v="Prélèvement"/>
    <s v="XYX"/>
    <x v="0"/>
    <x v="0"/>
    <x v="0"/>
    <m/>
    <n v="-161"/>
    <n v="-161"/>
    <x v="0"/>
    <n v="489"/>
    <m/>
    <m/>
    <m/>
  </r>
  <r>
    <x v="1"/>
    <x v="16"/>
    <s v="Virement"/>
    <s v="LCL"/>
    <x v="1"/>
    <x v="1"/>
    <x v="0"/>
    <m/>
    <n v="-260"/>
    <n v="-260"/>
    <x v="0"/>
    <n v="229"/>
    <m/>
    <m/>
    <m/>
  </r>
  <r>
    <x v="1"/>
    <x v="17"/>
    <s v="Versement"/>
    <s v="CA"/>
    <x v="1"/>
    <x v="2"/>
    <x v="0"/>
    <n v="360"/>
    <m/>
    <n v="360"/>
    <x v="1"/>
    <n v="589"/>
    <m/>
    <m/>
    <m/>
  </r>
  <r>
    <x v="1"/>
    <x v="18"/>
    <s v="Virement"/>
    <s v="Travail YYY"/>
    <x v="2"/>
    <x v="3"/>
    <x v="0"/>
    <n v="460"/>
    <m/>
    <n v="460"/>
    <x v="1"/>
    <n v="1049"/>
    <m/>
    <m/>
    <m/>
  </r>
  <r>
    <x v="1"/>
    <x v="19"/>
    <s v="Prélèvement"/>
    <s v="XYX"/>
    <x v="0"/>
    <x v="0"/>
    <x v="0"/>
    <m/>
    <n v="-170"/>
    <n v="-170"/>
    <x v="0"/>
    <n v="879"/>
    <m/>
    <m/>
    <m/>
  </r>
  <r>
    <x v="0"/>
    <x v="19"/>
    <s v="Prélèvement"/>
    <s v="XYX"/>
    <x v="0"/>
    <x v="0"/>
    <x v="0"/>
    <m/>
    <n v="-171"/>
    <n v="-171"/>
    <x v="0"/>
    <n v="708"/>
    <m/>
    <m/>
    <m/>
  </r>
  <r>
    <x v="1"/>
    <x v="20"/>
    <s v="Virement"/>
    <s v="LCL"/>
    <x v="1"/>
    <x v="1"/>
    <x v="0"/>
    <m/>
    <n v="-270"/>
    <n v="-270"/>
    <x v="0"/>
    <n v="438"/>
    <m/>
    <m/>
    <m/>
  </r>
  <r>
    <x v="1"/>
    <x v="21"/>
    <s v="Versement"/>
    <s v="CA"/>
    <x v="1"/>
    <x v="2"/>
    <x v="0"/>
    <n v="370"/>
    <m/>
    <n v="370"/>
    <x v="1"/>
    <n v="808"/>
    <m/>
    <m/>
    <m/>
  </r>
  <r>
    <x v="1"/>
    <x v="22"/>
    <s v="Virement"/>
    <s v="Travail YYY"/>
    <x v="2"/>
    <x v="3"/>
    <x v="0"/>
    <n v="470"/>
    <m/>
    <n v="470"/>
    <x v="1"/>
    <n v="1278"/>
    <m/>
    <m/>
    <m/>
  </r>
  <r>
    <x v="1"/>
    <x v="23"/>
    <s v="Prélèvement"/>
    <s v="XYX"/>
    <x v="0"/>
    <x v="0"/>
    <x v="0"/>
    <m/>
    <n v="-180"/>
    <n v="-180"/>
    <x v="0"/>
    <n v="1098"/>
    <m/>
    <m/>
    <m/>
  </r>
  <r>
    <x v="0"/>
    <x v="23"/>
    <s v="Prélèvement"/>
    <s v="XYX"/>
    <x v="0"/>
    <x v="0"/>
    <x v="0"/>
    <m/>
    <n v="-181"/>
    <n v="-181"/>
    <x v="0"/>
    <n v="917"/>
    <m/>
    <m/>
    <m/>
  </r>
  <r>
    <x v="1"/>
    <x v="23"/>
    <s v="Prélèvement"/>
    <s v="XYX"/>
    <x v="0"/>
    <x v="0"/>
    <x v="0"/>
    <m/>
    <n v="-180"/>
    <n v="-180"/>
    <x v="0"/>
    <n v="737"/>
    <m/>
    <m/>
    <s v="TD30"/>
  </r>
  <r>
    <x v="3"/>
    <x v="23"/>
    <s v="Prélèvement"/>
    <s v="XYX"/>
    <x v="0"/>
    <x v="8"/>
    <x v="0"/>
    <n v="180"/>
    <m/>
    <n v="180"/>
    <x v="1"/>
    <n v="917"/>
    <m/>
    <m/>
    <s v="TC30"/>
  </r>
  <r>
    <x v="0"/>
    <x v="23"/>
    <s v="Prélèvement"/>
    <s v="XYX"/>
    <x v="0"/>
    <x v="0"/>
    <x v="0"/>
    <m/>
    <n v="-181"/>
    <n v="-181"/>
    <x v="0"/>
    <n v="736"/>
    <m/>
    <m/>
    <s v="TD31"/>
  </r>
  <r>
    <x v="3"/>
    <x v="23"/>
    <s v="Prélèvement"/>
    <s v="XYX"/>
    <x v="0"/>
    <x v="5"/>
    <x v="0"/>
    <n v="181"/>
    <m/>
    <n v="181"/>
    <x v="1"/>
    <n v="917"/>
    <m/>
    <m/>
    <s v="TC31"/>
  </r>
  <r>
    <x v="1"/>
    <x v="24"/>
    <s v="Virement"/>
    <s v="LCL"/>
    <x v="1"/>
    <x v="1"/>
    <x v="0"/>
    <m/>
    <n v="-280"/>
    <n v="-280"/>
    <x v="0"/>
    <n v="637"/>
    <m/>
    <m/>
    <m/>
  </r>
  <r>
    <x v="1"/>
    <x v="24"/>
    <s v="Virement"/>
    <s v="LCL"/>
    <x v="1"/>
    <x v="1"/>
    <x v="0"/>
    <m/>
    <n v="-280"/>
    <n v="-280"/>
    <x v="0"/>
    <n v="357"/>
    <m/>
    <m/>
    <m/>
  </r>
  <r>
    <x v="1"/>
    <x v="25"/>
    <s v="Versement"/>
    <s v="CA"/>
    <x v="1"/>
    <x v="2"/>
    <x v="0"/>
    <n v="380"/>
    <m/>
    <n v="380"/>
    <x v="1"/>
    <n v="737"/>
    <m/>
    <m/>
    <m/>
  </r>
  <r>
    <x v="1"/>
    <x v="25"/>
    <s v="Versement"/>
    <s v="CA"/>
    <x v="1"/>
    <x v="2"/>
    <x v="0"/>
    <n v="380"/>
    <m/>
    <n v="380"/>
    <x v="1"/>
    <n v="1117"/>
    <m/>
    <m/>
    <m/>
  </r>
  <r>
    <x v="1"/>
    <x v="26"/>
    <s v="Virement"/>
    <s v="Travail YYY"/>
    <x v="2"/>
    <x v="3"/>
    <x v="0"/>
    <n v="480"/>
    <m/>
    <n v="480"/>
    <x v="1"/>
    <n v="1597"/>
    <m/>
    <m/>
    <m/>
  </r>
  <r>
    <x v="1"/>
    <x v="26"/>
    <s v="Virement"/>
    <s v="Travail YYY"/>
    <x v="2"/>
    <x v="3"/>
    <x v="0"/>
    <n v="480"/>
    <m/>
    <n v="480"/>
    <x v="1"/>
    <n v="2077"/>
    <m/>
    <m/>
    <m/>
  </r>
  <r>
    <x v="3"/>
    <x v="27"/>
    <s v="Prélèvement"/>
    <s v="XYX"/>
    <x v="6"/>
    <x v="9"/>
    <x v="0"/>
    <m/>
    <n v="-8888"/>
    <n v="-8888"/>
    <x v="0"/>
    <n v="-6811"/>
    <m/>
    <m/>
    <m/>
  </r>
  <r>
    <x v="3"/>
    <x v="27"/>
    <s v="Prélèvement"/>
    <s v="XYX"/>
    <x v="6"/>
    <x v="9"/>
    <x v="0"/>
    <m/>
    <n v="-8888"/>
    <n v="-8888"/>
    <x v="0"/>
    <n v="-15699"/>
    <m/>
    <m/>
    <m/>
  </r>
  <r>
    <x v="1"/>
    <x v="28"/>
    <s v="Prélèvement"/>
    <s v="XXX"/>
    <x v="7"/>
    <x v="10"/>
    <x v="0"/>
    <m/>
    <n v="-9999"/>
    <n v="-9999"/>
    <x v="0"/>
    <n v="-25698"/>
    <m/>
    <m/>
    <m/>
  </r>
  <r>
    <x v="1"/>
    <x v="28"/>
    <s v="Prélèvement"/>
    <s v="XXX"/>
    <x v="7"/>
    <x v="10"/>
    <x v="0"/>
    <m/>
    <n v="-9999"/>
    <n v="-9999"/>
    <x v="0"/>
    <n v="-35697"/>
    <m/>
    <m/>
    <m/>
  </r>
  <r>
    <x v="1"/>
    <x v="29"/>
    <s v="Prélèvement"/>
    <s v="XYX"/>
    <x v="0"/>
    <x v="0"/>
    <x v="0"/>
    <m/>
    <n v="-130"/>
    <n v="-130"/>
    <x v="0"/>
    <n v="-35827"/>
    <m/>
    <m/>
    <m/>
  </r>
  <r>
    <x v="1"/>
    <x v="29"/>
    <s v="Prélèvement"/>
    <s v="XYX"/>
    <x v="8"/>
    <x v="11"/>
    <x v="0"/>
    <m/>
    <m/>
    <n v="0"/>
    <x v="2"/>
    <n v="-35827"/>
    <m/>
    <m/>
    <m/>
  </r>
  <r>
    <x v="1"/>
    <x v="29"/>
    <s v="Prélèvement"/>
    <s v="XYX"/>
    <x v="0"/>
    <x v="0"/>
    <x v="0"/>
    <m/>
    <n v="-190"/>
    <n v="-190"/>
    <x v="0"/>
    <n v="-36017"/>
    <m/>
    <m/>
    <s v="TD28"/>
  </r>
  <r>
    <x v="3"/>
    <x v="29"/>
    <s v="Prélèvement"/>
    <s v="XYX"/>
    <x v="0"/>
    <x v="8"/>
    <x v="0"/>
    <n v="190"/>
    <m/>
    <n v="190"/>
    <x v="1"/>
    <n v="-35827"/>
    <m/>
    <m/>
    <s v="TC28"/>
  </r>
  <r>
    <x v="0"/>
    <x v="29"/>
    <s v="Prélèvement"/>
    <s v="XYX"/>
    <x v="0"/>
    <x v="0"/>
    <x v="0"/>
    <m/>
    <n v="-191"/>
    <n v="-191"/>
    <x v="0"/>
    <n v="-36018"/>
    <s v="aaa"/>
    <m/>
    <s v="TD29"/>
  </r>
  <r>
    <x v="3"/>
    <x v="29"/>
    <s v="Prélèvement"/>
    <s v="XYX"/>
    <x v="0"/>
    <x v="5"/>
    <x v="0"/>
    <n v="191"/>
    <m/>
    <n v="191"/>
    <x v="1"/>
    <n v="-35827"/>
    <s v="aaa"/>
    <m/>
    <s v="TC29"/>
  </r>
  <r>
    <x v="1"/>
    <x v="29"/>
    <s v="Prélèvement"/>
    <s v="XYX"/>
    <x v="0"/>
    <x v="0"/>
    <x v="0"/>
    <m/>
    <n v="-190"/>
    <n v="-190"/>
    <x v="0"/>
    <n v="-36017"/>
    <m/>
    <m/>
    <s v="TD32"/>
  </r>
  <r>
    <x v="3"/>
    <x v="29"/>
    <s v="Prélèvement"/>
    <s v="XYX"/>
    <x v="0"/>
    <x v="8"/>
    <x v="0"/>
    <n v="190"/>
    <m/>
    <n v="190"/>
    <x v="1"/>
    <n v="-35827"/>
    <m/>
    <m/>
    <s v="TC32"/>
  </r>
  <r>
    <x v="0"/>
    <x v="29"/>
    <s v="Prélèvement"/>
    <s v="XYX"/>
    <x v="0"/>
    <x v="0"/>
    <x v="0"/>
    <m/>
    <n v="-191"/>
    <n v="-191"/>
    <x v="0"/>
    <n v="-36018"/>
    <m/>
    <m/>
    <s v="TD33"/>
  </r>
  <r>
    <x v="3"/>
    <x v="29"/>
    <s v="Prélèvement"/>
    <s v="XYX"/>
    <x v="0"/>
    <x v="5"/>
    <x v="0"/>
    <n v="191"/>
    <m/>
    <n v="191"/>
    <x v="1"/>
    <n v="-35827"/>
    <m/>
    <m/>
    <s v="TC33"/>
  </r>
  <r>
    <x v="1"/>
    <x v="30"/>
    <s v="Virement"/>
    <s v="LCL"/>
    <x v="1"/>
    <x v="1"/>
    <x v="0"/>
    <m/>
    <n v="-290"/>
    <n v="-290"/>
    <x v="0"/>
    <n v="-36117"/>
    <m/>
    <m/>
    <m/>
  </r>
  <r>
    <x v="1"/>
    <x v="30"/>
    <s v="Virement"/>
    <s v="LCL"/>
    <x v="1"/>
    <x v="1"/>
    <x v="0"/>
    <m/>
    <n v="-290"/>
    <n v="-290"/>
    <x v="0"/>
    <n v="-36407"/>
    <m/>
    <m/>
    <m/>
  </r>
  <r>
    <x v="1"/>
    <x v="31"/>
    <s v="Versement"/>
    <s v="CA"/>
    <x v="1"/>
    <x v="2"/>
    <x v="0"/>
    <n v="390"/>
    <m/>
    <n v="390"/>
    <x v="1"/>
    <n v="-36017"/>
    <m/>
    <m/>
    <m/>
  </r>
  <r>
    <x v="1"/>
    <x v="31"/>
    <s v="Versement"/>
    <s v="CA"/>
    <x v="1"/>
    <x v="2"/>
    <x v="0"/>
    <n v="390"/>
    <m/>
    <n v="390"/>
    <x v="1"/>
    <n v="-35627"/>
    <m/>
    <m/>
    <m/>
  </r>
  <r>
    <x v="1"/>
    <x v="32"/>
    <s v="Virement"/>
    <s v="Travail YYY"/>
    <x v="2"/>
    <x v="3"/>
    <x v="0"/>
    <n v="490"/>
    <m/>
    <n v="490"/>
    <x v="1"/>
    <n v="-35137"/>
    <m/>
    <m/>
    <m/>
  </r>
  <r>
    <x v="1"/>
    <x v="32"/>
    <s v="Virement"/>
    <s v="Travail YYY"/>
    <x v="2"/>
    <x v="3"/>
    <x v="0"/>
    <n v="490"/>
    <m/>
    <n v="490"/>
    <x v="1"/>
    <n v="-34647"/>
    <m/>
    <m/>
    <m/>
  </r>
  <r>
    <x v="3"/>
    <x v="33"/>
    <s v="Prélèvement"/>
    <s v="XYX"/>
    <x v="6"/>
    <x v="9"/>
    <x v="0"/>
    <m/>
    <n v="-412"/>
    <n v="-412"/>
    <x v="0"/>
    <n v="-35059"/>
    <m/>
    <m/>
    <m/>
  </r>
  <r>
    <x v="3"/>
    <x v="33"/>
    <s v="Prélèvement"/>
    <s v="XYX"/>
    <x v="6"/>
    <x v="9"/>
    <x v="0"/>
    <m/>
    <n v="-412"/>
    <n v="-412"/>
    <x v="0"/>
    <n v="-35471"/>
    <m/>
    <m/>
    <m/>
  </r>
  <r>
    <x v="2"/>
    <x v="34"/>
    <s v="Versement"/>
    <s v="Blanchisserie"/>
    <x v="9"/>
    <x v="12"/>
    <x v="0"/>
    <m/>
    <n v="-90"/>
    <n v="-90"/>
    <x v="0"/>
    <n v="-35561"/>
    <m/>
    <m/>
    <s v="C16"/>
  </r>
  <r>
    <x v="1"/>
    <x v="35"/>
    <s v="Prélèvement"/>
    <s v="XYX"/>
    <x v="0"/>
    <x v="0"/>
    <x v="0"/>
    <m/>
    <n v="-200"/>
    <n v="-200"/>
    <x v="0"/>
    <n v="-35761"/>
    <m/>
    <m/>
    <s v="TD34"/>
  </r>
  <r>
    <x v="3"/>
    <x v="35"/>
    <s v="Prélèvement"/>
    <s v="XYX"/>
    <x v="0"/>
    <x v="8"/>
    <x v="0"/>
    <n v="200"/>
    <m/>
    <n v="200"/>
    <x v="1"/>
    <n v="-35561"/>
    <m/>
    <m/>
    <s v="TC34"/>
  </r>
  <r>
    <x v="0"/>
    <x v="35"/>
    <s v="Prélèvement"/>
    <s v="XYX"/>
    <x v="0"/>
    <x v="0"/>
    <x v="0"/>
    <m/>
    <n v="-201"/>
    <n v="-201"/>
    <x v="0"/>
    <n v="-35762"/>
    <m/>
    <m/>
    <s v="TD35"/>
  </r>
  <r>
    <x v="3"/>
    <x v="35"/>
    <s v="Prélèvement"/>
    <s v="XYX"/>
    <x v="0"/>
    <x v="5"/>
    <x v="0"/>
    <n v="201"/>
    <m/>
    <n v="201"/>
    <x v="1"/>
    <n v="-35561"/>
    <m/>
    <m/>
    <s v="TC35"/>
  </r>
  <r>
    <x v="1"/>
    <x v="36"/>
    <s v="Virement"/>
    <s v="LCL"/>
    <x v="9"/>
    <x v="12"/>
    <x v="0"/>
    <m/>
    <n v="-300"/>
    <n v="-300"/>
    <x v="0"/>
    <n v="-35861"/>
    <m/>
    <m/>
    <s v="C17"/>
  </r>
  <r>
    <x v="1"/>
    <x v="37"/>
    <s v="Versement"/>
    <s v="CA"/>
    <x v="1"/>
    <x v="2"/>
    <x v="0"/>
    <n v="400"/>
    <m/>
    <n v="400"/>
    <x v="1"/>
    <n v="-35461"/>
    <m/>
    <m/>
    <m/>
  </r>
  <r>
    <x v="1"/>
    <x v="38"/>
    <s v="Virement"/>
    <s v="Travail YYY"/>
    <x v="2"/>
    <x v="3"/>
    <x v="0"/>
    <n v="500"/>
    <m/>
    <n v="500"/>
    <x v="1"/>
    <n v="-34961"/>
    <m/>
    <m/>
    <m/>
  </r>
  <r>
    <x v="2"/>
    <x v="39"/>
    <s v="Versement"/>
    <s v="Blanchisserie"/>
    <x v="9"/>
    <x v="12"/>
    <x v="0"/>
    <m/>
    <n v="-100"/>
    <n v="-100"/>
    <x v="0"/>
    <n v="-35061"/>
    <m/>
    <m/>
    <s v="C18"/>
  </r>
  <r>
    <x v="1"/>
    <x v="40"/>
    <s v="Chèque"/>
    <s v="Boulangerie"/>
    <x v="1"/>
    <x v="1"/>
    <x v="1"/>
    <m/>
    <n v="-200"/>
    <n v="-200"/>
    <x v="0"/>
    <n v="-35261"/>
    <s v="yyyy"/>
    <n v="20"/>
    <m/>
  </r>
  <r>
    <x v="2"/>
    <x v="41"/>
    <s v="Carte Bancaire"/>
    <s v="Blanchisserie"/>
    <x v="3"/>
    <x v="4"/>
    <x v="1"/>
    <m/>
    <n v="-200"/>
    <n v="-200"/>
    <x v="0"/>
    <n v="-35461"/>
    <s v="assur"/>
    <m/>
    <m/>
  </r>
  <r>
    <x v="1"/>
    <x v="41"/>
    <s v="Chèque"/>
    <s v="Boucherie Tavernie"/>
    <x v="9"/>
    <x v="12"/>
    <x v="1"/>
    <m/>
    <n v="-200"/>
    <n v="-200"/>
    <x v="0"/>
    <n v="-35661"/>
    <m/>
    <n v="21"/>
    <s v="C9"/>
  </r>
  <r>
    <x v="0"/>
    <x v="41"/>
    <s v="Carte Bancaire"/>
    <s v="Biocoop"/>
    <x v="4"/>
    <x v="6"/>
    <x v="0"/>
    <m/>
    <n v="-11"/>
    <n v="-11"/>
    <x v="0"/>
    <n v="-35672"/>
    <m/>
    <m/>
    <m/>
  </r>
  <r>
    <x v="1"/>
    <x v="42"/>
    <s v="Carte Bancaire"/>
    <s v="Coiffeur MCO"/>
    <x v="5"/>
    <x v="7"/>
    <x v="0"/>
    <m/>
    <n v="-12"/>
    <n v="-12"/>
    <x v="0"/>
    <n v="-35684"/>
    <m/>
    <m/>
    <m/>
  </r>
  <r>
    <x v="1"/>
    <x v="42"/>
    <s v="Carte Bancaire"/>
    <s v="Coiffeur MCO"/>
    <x v="5"/>
    <x v="7"/>
    <x v="0"/>
    <m/>
    <n v="12"/>
    <n v="12"/>
    <x v="0"/>
    <n v="-35672"/>
    <m/>
    <m/>
    <m/>
  </r>
  <r>
    <x v="1"/>
    <x v="43"/>
    <s v="Carte Bancaire"/>
    <s v="Cora"/>
    <x v="0"/>
    <x v="13"/>
    <x v="0"/>
    <m/>
    <n v="-13"/>
    <n v="-13"/>
    <x v="0"/>
    <n v="-35685"/>
    <m/>
    <m/>
    <s v="TD13"/>
  </r>
  <r>
    <x v="2"/>
    <x v="43"/>
    <s v="Carte Bancaire"/>
    <s v="Cora"/>
    <x v="0"/>
    <x v="8"/>
    <x v="0"/>
    <n v="13"/>
    <m/>
    <n v="13"/>
    <x v="1"/>
    <n v="-35672"/>
    <m/>
    <m/>
    <s v="TC13"/>
  </r>
  <r>
    <x v="1"/>
    <x v="44"/>
    <s v="Virement"/>
    <s v="Boucherie Tavernie"/>
    <x v="0"/>
    <x v="13"/>
    <x v="0"/>
    <m/>
    <n v="-20"/>
    <n v="-20"/>
    <x v="0"/>
    <n v="-35692"/>
    <s v="aaa"/>
    <m/>
    <s v="TD12"/>
  </r>
  <r>
    <x v="2"/>
    <x v="44"/>
    <s v="Versement"/>
    <s v="Boucherie Tavernie"/>
    <x v="0"/>
    <x v="8"/>
    <x v="0"/>
    <n v="20"/>
    <m/>
    <n v="20"/>
    <x v="1"/>
    <n v="-35672"/>
    <s v="aaa"/>
    <m/>
    <s v="TC12"/>
  </r>
  <r>
    <x v="4"/>
    <x v="44"/>
    <s v="Versement"/>
    <s v="E.Leclerc"/>
    <x v="0"/>
    <x v="5"/>
    <x v="0"/>
    <m/>
    <n v="-14"/>
    <n v="-14"/>
    <x v="0"/>
    <n v="-35686"/>
    <m/>
    <m/>
    <s v="TD14"/>
  </r>
  <r>
    <x v="0"/>
    <x v="44"/>
    <s v="Virement"/>
    <s v="E.Leclerc"/>
    <x v="0"/>
    <x v="14"/>
    <x v="0"/>
    <n v="14"/>
    <m/>
    <n v="14"/>
    <x v="1"/>
    <n v="-35672"/>
    <m/>
    <m/>
    <s v="TC14"/>
  </r>
  <r>
    <x v="0"/>
    <x v="45"/>
    <s v="Carte Bancaire"/>
    <s v="Biocoop"/>
    <x v="0"/>
    <x v="13"/>
    <x v="0"/>
    <m/>
    <n v="-36"/>
    <n v="-36"/>
    <x v="0"/>
    <n v="-35708"/>
    <m/>
    <m/>
    <s v="TD17"/>
  </r>
  <r>
    <x v="2"/>
    <x v="45"/>
    <s v="Versement"/>
    <s v="Biocoop"/>
    <x v="0"/>
    <x v="5"/>
    <x v="0"/>
    <n v="36"/>
    <m/>
    <n v="36"/>
    <x v="1"/>
    <n v="-35672"/>
    <m/>
    <m/>
    <s v="TC17"/>
  </r>
  <r>
    <x v="2"/>
    <x v="45"/>
    <s v="Versement"/>
    <s v="Biocoop"/>
    <x v="0"/>
    <x v="5"/>
    <x v="0"/>
    <n v="36"/>
    <m/>
    <n v="36"/>
    <x v="1"/>
    <n v="-35636"/>
    <s v="copie TC17"/>
    <m/>
    <s v="TD21"/>
  </r>
  <r>
    <x v="0"/>
    <x v="45"/>
    <s v="Virement"/>
    <s v="Biocoop"/>
    <x v="0"/>
    <x v="13"/>
    <x v="0"/>
    <m/>
    <n v="-36"/>
    <n v="-36"/>
    <x v="0"/>
    <n v="-35672"/>
    <s v="copie TC17"/>
    <m/>
    <s v="TD21"/>
  </r>
  <r>
    <x v="2"/>
    <x v="46"/>
    <s v="Versement"/>
    <s v="Biocoop"/>
    <x v="0"/>
    <x v="5"/>
    <x v="0"/>
    <n v="36"/>
    <m/>
    <n v="36"/>
    <x v="1"/>
    <n v="-35636"/>
    <s v="copie TD 17"/>
    <m/>
    <s v="TD22"/>
  </r>
  <r>
    <x v="0"/>
    <x v="46"/>
    <s v="Virement"/>
    <s v="Biocoop"/>
    <x v="0"/>
    <x v="13"/>
    <x v="0"/>
    <m/>
    <n v="-36"/>
    <n v="-36"/>
    <x v="0"/>
    <n v="-35672"/>
    <s v="copie TD 17"/>
    <m/>
    <s v="TD22"/>
  </r>
  <r>
    <x v="5"/>
    <x v="47"/>
    <s v="Versement"/>
    <s v="Cora"/>
    <x v="1"/>
    <x v="1"/>
    <x v="0"/>
    <m/>
    <n v="-200.12"/>
    <n v="-200.12"/>
    <x v="0"/>
    <n v="-35872.120000000003"/>
    <s v="etetee"/>
    <m/>
    <m/>
  </r>
  <r>
    <x v="5"/>
    <x v="47"/>
    <s v="Versement"/>
    <s v="Cora"/>
    <x v="1"/>
    <x v="1"/>
    <x v="0"/>
    <m/>
    <n v="-100"/>
    <n v="-100"/>
    <x v="0"/>
    <n v="-35972.120000000003"/>
    <n v="42319"/>
    <m/>
    <m/>
  </r>
  <r>
    <x v="5"/>
    <x v="47"/>
    <s v="Versement"/>
    <s v="Cora"/>
    <x v="0"/>
    <x v="1"/>
    <x v="0"/>
    <m/>
    <n v="100"/>
    <n v="100"/>
    <x v="0"/>
    <n v="-35872.120000000003"/>
    <n v="42319"/>
    <m/>
    <s v="TD18"/>
  </r>
  <r>
    <x v="6"/>
    <x v="47"/>
    <s v="Virement"/>
    <s v="Cora"/>
    <x v="0"/>
    <x v="15"/>
    <x v="0"/>
    <n v="-100"/>
    <m/>
    <n v="-100"/>
    <x v="1"/>
    <n v="-35972.120000000003"/>
    <n v="42319"/>
    <m/>
    <s v="TC18"/>
  </r>
  <r>
    <x v="0"/>
    <x v="48"/>
    <s v="Chèque"/>
    <s v="Divers"/>
    <x v="9"/>
    <x v="12"/>
    <x v="0"/>
    <m/>
    <n v="-200.12"/>
    <n v="-200.12"/>
    <x v="0"/>
    <n v="-36172.240000000005"/>
    <s v="carb : 200.12 (13/11)-modifié"/>
    <n v="109"/>
    <s v="C10"/>
  </r>
  <r>
    <x v="0"/>
    <x v="48"/>
    <s v="Chèque"/>
    <s v="Divers"/>
    <x v="9"/>
    <x v="12"/>
    <x v="0"/>
    <m/>
    <n v="-200.12"/>
    <n v="-200.12"/>
    <x v="0"/>
    <n v="-36372.360000000008"/>
    <s v="copie ligne 32"/>
    <n v="109"/>
    <s v="C13"/>
  </r>
  <r>
    <x v="1"/>
    <x v="49"/>
    <s v="Carte Bancaire"/>
    <s v="Carrefour"/>
    <x v="9"/>
    <x v="12"/>
    <x v="0"/>
    <m/>
    <n v="-20"/>
    <n v="-20"/>
    <x v="0"/>
    <n v="-36392.360000000008"/>
    <s v="ligne 33"/>
    <m/>
    <s v="C11"/>
  </r>
  <r>
    <x v="1"/>
    <x v="50"/>
    <s v="Carte Bancaire"/>
    <s v="Carrefour"/>
    <x v="9"/>
    <x v="12"/>
    <x v="0"/>
    <m/>
    <n v="-20"/>
    <n v="-20"/>
    <x v="0"/>
    <n v="-36412.360000000008"/>
    <s v="ligne 33 - copie"/>
    <m/>
    <s v="C14"/>
  </r>
  <r>
    <x v="1"/>
    <x v="50"/>
    <s v="Carte Bancaire"/>
    <s v="Carrefour"/>
    <x v="9"/>
    <x v="12"/>
    <x v="0"/>
    <m/>
    <n v="-20"/>
    <n v="-20"/>
    <x v="0"/>
    <n v="-36432.360000000008"/>
    <s v="copie C14"/>
    <m/>
    <s v="C15"/>
  </r>
  <r>
    <x v="0"/>
    <x v="51"/>
    <s v="Carte Bancaire"/>
    <s v="Biocoop"/>
    <x v="0"/>
    <x v="13"/>
    <x v="0"/>
    <m/>
    <n v="-36"/>
    <n v="-36"/>
    <x v="0"/>
    <n v="-36468.360000000008"/>
    <s v="copie TD 17"/>
    <m/>
    <s v="TD20"/>
  </r>
  <r>
    <x v="2"/>
    <x v="51"/>
    <s v="Versement"/>
    <s v="Biocoop"/>
    <x v="0"/>
    <x v="5"/>
    <x v="0"/>
    <n v="36"/>
    <m/>
    <n v="36"/>
    <x v="1"/>
    <n v="-36432.360000000008"/>
    <s v="copie TD 17"/>
    <m/>
    <s v="TC20"/>
  </r>
  <r>
    <x v="7"/>
    <x v="52"/>
    <m/>
    <m/>
    <x v="8"/>
    <x v="11"/>
    <x v="0"/>
    <m/>
    <m/>
    <m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8" applyNumberFormats="0" applyBorderFormats="0" applyFontFormats="0" applyPatternFormats="0" applyAlignmentFormats="0" applyWidthHeightFormats="1" dataCaption="Valeurs" grandTotalCaption="Solde Réel" updatedVersion="4" minRefreshableVersion="3" showCalcMbrs="0" useAutoFormatting="1" itemPrintTitles="1" createdVersion="3" indent="0" compact="0" outline="1" outlineData="1" compactData="0" multipleFieldFilters="0" colHeaderCaption="Date">
  <location ref="A1:D9" firstHeaderRow="1" firstDataRow="2" firstDataCol="1"/>
  <pivotFields count="16">
    <pivotField axis="axisRow" compact="0" showAll="0">
      <items count="12">
        <item h="1" x="7"/>
        <item x="1"/>
        <item x="2"/>
        <item x="5"/>
        <item x="0"/>
        <item m="1" x="8"/>
        <item x="4"/>
        <item m="1" x="10"/>
        <item x="3"/>
        <item h="1" m="1" x="9"/>
        <item h="1" x="6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x="1"/>
        <item x="0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7">
    <i>
      <x v="1"/>
    </i>
    <i>
      <x v="2"/>
    </i>
    <i>
      <x v="3"/>
    </i>
    <i>
      <x v="4"/>
    </i>
    <i>
      <x v="6"/>
    </i>
    <i>
      <x v="8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Somme de Solde Courant" fld="9" baseField="0" baseItem="0"/>
  </dataFields>
  <formats count="1">
    <format dxfId="113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48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outline="1" outlineData="1" compactData="0" multipleFieldFilters="0" colHeaderCaption="Date">
  <location ref="A3:M51" firstHeaderRow="1" firstDataRow="3" firstDataCol="3" rowPageCount="1" colPageCount="1"/>
  <pivotFields count="16">
    <pivotField axis="axisPage" compact="0" showAll="0">
      <items count="12">
        <item x="0"/>
        <item m="1" x="8"/>
        <item x="4"/>
        <item m="1" x="10"/>
        <item x="3"/>
        <item x="1"/>
        <item x="2"/>
        <item x="5"/>
        <item x="7"/>
        <item m="1" x="9"/>
        <item x="6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4">
        <item x="3"/>
        <item x="5"/>
        <item x="2"/>
        <item x="6"/>
        <item m="1" x="10"/>
        <item x="0"/>
        <item x="8"/>
        <item x="1"/>
        <item m="1" x="11"/>
        <item x="9"/>
        <item m="1" x="12"/>
        <item x="7"/>
        <item x="4"/>
        <item t="default"/>
      </items>
    </pivotField>
    <pivotField axis="axisRow" compact="0" showAll="0">
      <items count="32">
        <item m="1" x="22"/>
        <item m="1" x="25"/>
        <item m="1" x="23"/>
        <item m="1" x="21"/>
        <item x="9"/>
        <item m="1" x="26"/>
        <item x="7"/>
        <item x="3"/>
        <item m="1" x="19"/>
        <item x="8"/>
        <item x="13"/>
        <item x="11"/>
        <item m="1" x="30"/>
        <item x="14"/>
        <item x="0"/>
        <item x="1"/>
        <item x="2"/>
        <item x="5"/>
        <item x="15"/>
        <item m="1" x="28"/>
        <item m="1" x="18"/>
        <item x="4"/>
        <item m="1" x="24"/>
        <item x="12"/>
        <item m="1" x="20"/>
        <item x="10"/>
        <item x="6"/>
        <item m="1" x="17"/>
        <item m="1" x="16"/>
        <item m="1" x="29"/>
        <item m="1" x="2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3"/>
        <item x="2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46">
    <i>
      <x/>
    </i>
    <i r="1">
      <x v="21"/>
    </i>
    <i r="2">
      <x v="1"/>
    </i>
    <i>
      <x v="1"/>
    </i>
    <i r="1">
      <x v="6"/>
    </i>
    <i r="2">
      <x v="1"/>
    </i>
    <i>
      <x v="2"/>
    </i>
    <i r="1">
      <x v="7"/>
    </i>
    <i r="2">
      <x/>
    </i>
    <i>
      <x v="3"/>
    </i>
    <i r="1">
      <x v="4"/>
    </i>
    <i r="2">
      <x v="1"/>
    </i>
    <i>
      <x v="5"/>
    </i>
    <i r="1">
      <x v="9"/>
    </i>
    <i r="2">
      <x/>
    </i>
    <i r="1">
      <x v="10"/>
    </i>
    <i r="2">
      <x v="1"/>
    </i>
    <i r="1">
      <x v="13"/>
    </i>
    <i r="2">
      <x/>
    </i>
    <i r="1">
      <x v="14"/>
    </i>
    <i r="2">
      <x v="1"/>
    </i>
    <i r="1">
      <x v="15"/>
    </i>
    <i r="2">
      <x v="1"/>
    </i>
    <i r="1">
      <x v="17"/>
    </i>
    <i r="2">
      <x/>
    </i>
    <i r="2">
      <x v="1"/>
    </i>
    <i r="1">
      <x v="18"/>
    </i>
    <i r="2">
      <x/>
    </i>
    <i>
      <x v="6"/>
    </i>
    <i r="1">
      <x v="11"/>
    </i>
    <i r="2">
      <x v="3"/>
    </i>
    <i>
      <x v="7"/>
    </i>
    <i r="1">
      <x v="15"/>
    </i>
    <i r="2">
      <x v="1"/>
    </i>
    <i r="1">
      <x v="16"/>
    </i>
    <i r="2">
      <x/>
    </i>
    <i>
      <x v="9"/>
    </i>
    <i r="1">
      <x v="23"/>
    </i>
    <i r="2">
      <x v="1"/>
    </i>
    <i>
      <x v="11"/>
    </i>
    <i r="1">
      <x v="25"/>
    </i>
    <i r="2">
      <x v="1"/>
    </i>
    <i>
      <x v="12"/>
    </i>
    <i r="1">
      <x v="26"/>
    </i>
    <i r="2">
      <x v="1"/>
    </i>
    <i t="grand">
      <x/>
    </i>
  </rowItems>
  <colFields count="2">
    <field x="15"/>
    <field x="1"/>
  </colFields>
  <colItems count="10">
    <i>
      <x v="1"/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121" totalsRowShown="0" headerRowDxfId="112" dataDxfId="111">
  <autoFilter ref="A3:O121"/>
  <sortState ref="A4:O103">
    <sortCondition ref="B3:B103"/>
  </sortState>
  <tableColumns count="15">
    <tableColumn id="1" name="Compte" dataDxfId="110" totalsRowDxfId="109"/>
    <tableColumn id="3" name="Date" dataDxfId="108"/>
    <tableColumn id="8" name="Type d'opération" dataDxfId="107" totalsRowDxfId="106"/>
    <tableColumn id="4" name="Tiers" dataDxfId="105" totalsRowDxfId="104"/>
    <tableColumn id="5" name="Libellés principaux" dataDxfId="103" totalsRowDxfId="102"/>
    <tableColumn id="9" name="Libellés secondaires" dataDxfId="101" totalsRowDxfId="100"/>
    <tableColumn id="10" name="Solde Réel / Banque" dataDxfId="99" totalsRowDxfId="98"/>
    <tableColumn id="2" name="Crédit" dataDxfId="97" totalsRowDxfId="96"/>
    <tableColumn id="6" name="Débit" dataDxfId="95" totalsRowDxfId="94"/>
    <tableColumn id="12" name="Solde Courant" dataDxfId="93" totalsRowDxfId="92">
      <calculatedColumnFormula>Tableau1[[#This Row],[Crédit]]+Tableau1[[#This Row],[Débit]]</calculatedColumnFormula>
    </tableColumn>
    <tableColumn id="11" name="Crédit/Débit" dataDxfId="91" totalsRowDxfId="90">
      <calculatedColumnFormula>IF(Tableau1[[#This Row],[Crédit]]&lt;&gt;"","Crédit",IF(Tableau1[[#This Row],[Débit]]&lt;&gt;"","Débit",""))</calculatedColumnFormula>
    </tableColumn>
    <tableColumn id="13" name="Solde Cumulé" dataDxfId="89" totalsRowDxfId="88">
      <calculatedColumnFormula>IF(A3="Compte",Tableau1[[#This Row],[Solde Courant]],L3+Tableau1[[#This Row],[Solde Courant]])</calculatedColumnFormula>
    </tableColumn>
    <tableColumn id="18" name="Note" dataDxfId="87" totalsRowDxfId="86"/>
    <tableColumn id="17" name="N° chèque" dataDxfId="85" totalsRowDxfId="84"/>
    <tableColumn id="7" name="Id (transfert ou carb)" dataDxfId="83" totalsRowDxfId="8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16" totalsRowShown="0" headerRowDxfId="81" dataDxfId="79" headerRowBorderDxfId="80" tableBorderDxfId="78" totalsRowBorderDxfId="77">
  <autoFilter ref="A2:S16"/>
  <tableColumns count="19">
    <tableColumn id="1" name="Compte"/>
    <tableColumn id="2" name="Date" dataDxfId="76"/>
    <tableColumn id="3" name="Type d'opération" dataDxfId="75"/>
    <tableColumn id="4" name="Tiers" dataDxfId="74"/>
    <tableColumn id="5" name="Libellés principaux" dataDxfId="73"/>
    <tableColumn id="6" name="Libellés secondaires" dataDxfId="72"/>
    <tableColumn id="9" name="Opération" dataDxfId="71"/>
    <tableColumn id="7" name="Janvier" dataDxfId="70"/>
    <tableColumn id="8" name="Février" dataDxfId="69"/>
    <tableColumn id="10" name="Mars" dataDxfId="68"/>
    <tableColumn id="11" name="Avril" dataDxfId="67"/>
    <tableColumn id="12" name="Mai" dataDxfId="66"/>
    <tableColumn id="13" name="Juin" dataDxfId="65"/>
    <tableColumn id="14" name="Juillet" dataDxfId="64"/>
    <tableColumn id="15" name="Août" dataDxfId="63"/>
    <tableColumn id="16" name="Septembre" dataDxfId="62"/>
    <tableColumn id="17" name="Octobre" dataDxfId="61"/>
    <tableColumn id="18" name="Novembre" dataDxfId="60"/>
    <tableColumn id="19" name="Décembre" dataDxfId="59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14" totalsRowShown="0" headerRowDxfId="58" dataDxfId="57">
  <autoFilter ref="A1:L14"/>
  <tableColumns count="12">
    <tableColumn id="1" name="Date" dataDxfId="56"/>
    <tableColumn id="8" name="Conducteur" dataDxfId="55"/>
    <tableColumn id="9" name="Voiture" dataDxfId="54"/>
    <tableColumn id="2" name="Tiers" dataDxfId="53"/>
    <tableColumn id="3" name="Débit" dataDxfId="52"/>
    <tableColumn id="4" name="Distance parcourue" dataDxfId="51"/>
    <tableColumn id="11" name="Carburant" dataDxfId="50"/>
    <tableColumn id="5" name="Litre" dataDxfId="49"/>
    <tableColumn id="6" name="Tarif du litre" dataDxfId="48"/>
    <tableColumn id="7" name="Litre/100Km" dataDxfId="47">
      <calculatedColumnFormula>Tableau4[[#This Row],[Distance parcourue]]/100</calculatedColumnFormula>
    </tableColumn>
    <tableColumn id="10" name="Note" dataDxfId="46"/>
    <tableColumn id="12" name="IdCarburant" dataDxfId="4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44" dataDxfId="42" headerRowBorderDxfId="43" tableBorderDxfId="41">
  <autoFilter ref="A3:AC4"/>
  <tableColumns count="29">
    <tableColumn id="1" name="Compte" dataDxfId="40"/>
    <tableColumn id="2" name="Tiers" dataDxfId="39"/>
    <tableColumn id="3" name="Libellés principaux" dataDxfId="38"/>
    <tableColumn id="4" name="Libellés secondaires" dataDxfId="37"/>
    <tableColumn id="29" name="Total budgété">
      <calculatedColumnFormula>SUM(Tableau3[[#This Row],[Janvier]:[Décembre]])</calculatedColumnFormula>
    </tableColumn>
    <tableColumn id="5" name="Janvier" dataDxfId="36"/>
    <tableColumn id="6" name="Février" dataDxfId="35"/>
    <tableColumn id="7" name="Mars" dataDxfId="34"/>
    <tableColumn id="8" name="Avril" dataDxfId="33"/>
    <tableColumn id="9" name="Mai" dataDxfId="32"/>
    <tableColumn id="10" name="Juin" dataDxfId="31"/>
    <tableColumn id="11" name="Juillet" dataDxfId="30"/>
    <tableColumn id="12" name="Août" dataDxfId="29"/>
    <tableColumn id="13" name="Septembre" dataDxfId="28"/>
    <tableColumn id="14" name="Octobre" dataDxfId="27"/>
    <tableColumn id="15" name="Novembre" dataDxfId="26"/>
    <tableColumn id="16" name="Décembre" dataDxfId="25"/>
    <tableColumn id="17" name="Janvier1" dataDxfId="24">
      <calculatedColumnFormula>F4-SUMPRODUCT((Libellés_principaux=$C4)*(Libellés_secondaires=$D4)*(Débit))</calculatedColumnFormula>
    </tableColumn>
    <tableColumn id="18" name="Février2" dataDxfId="23">
      <calculatedColumnFormula>G4-SUMPRODUCT((Libellés_principaux=$C4)*(Libellés_secondaires=$D4)*(Débit))</calculatedColumnFormula>
    </tableColumn>
    <tableColumn id="19" name="Mars3" dataDxfId="22">
      <calculatedColumnFormula>H4-SUMPRODUCT((Libellés_principaux=$C4)*(Libellés_secondaires=$D4)*(Débit))</calculatedColumnFormula>
    </tableColumn>
    <tableColumn id="20" name="Avril4" dataDxfId="21">
      <calculatedColumnFormula>I4-SUMPRODUCT((Libellés_principaux=$C4)*(Libellés_secondaires=$D4)*(Débit))</calculatedColumnFormula>
    </tableColumn>
    <tableColumn id="21" name="Mai5" dataDxfId="20">
      <calculatedColumnFormula>J4-SUMPRODUCT((Libellés_principaux=$C4)*(Libellés_secondaires=$D4)*(Débit))</calculatedColumnFormula>
    </tableColumn>
    <tableColumn id="22" name="Juin6" dataDxfId="19">
      <calculatedColumnFormula>K4-SUMPRODUCT((Libellés_principaux=$C4)*(Libellés_secondaires=$D4)*(Débit))</calculatedColumnFormula>
    </tableColumn>
    <tableColumn id="23" name="Juillet7" dataDxfId="18">
      <calculatedColumnFormula>L4-SUMPRODUCT((Libellés_principaux=$C4)*(Libellés_secondaires=$D4)*(Débit))</calculatedColumnFormula>
    </tableColumn>
    <tableColumn id="24" name="Août8" dataDxfId="17">
      <calculatedColumnFormula>M4-SUMPRODUCT((Libellés_principaux=$C4)*(Libellés_secondaires=$D4)*(Débit))</calculatedColumnFormula>
    </tableColumn>
    <tableColumn id="25" name="Septembre9" dataDxfId="16">
      <calculatedColumnFormula>N4-SUMPRODUCT((Libellés_principaux=$C4)*(Libellés_secondaires=$D4)*(Débit))</calculatedColumnFormula>
    </tableColumn>
    <tableColumn id="26" name="Octobre10" dataDxfId="15">
      <calculatedColumnFormula>O4-SUMPRODUCT((Libellés_principaux=$C4)*(Libellés_secondaires=$D4)*(Débit))</calculatedColumnFormula>
    </tableColumn>
    <tableColumn id="27" name="Novembre11" dataDxfId="14">
      <calculatedColumnFormula>P4-SUMPRODUCT((Libellés_principaux=$C4)*(Libellés_secondaires=$D4)*(Débit))</calculatedColumnFormula>
    </tableColumn>
    <tableColumn id="28" name="Décembre12" dataDxfId="13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oleObject" Target="../embeddings/Microsoft_Word_97_-_2003_Document1.doc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D9"/>
  <sheetViews>
    <sheetView workbookViewId="0">
      <selection activeCell="C4" sqref="C4"/>
    </sheetView>
  </sheetViews>
  <sheetFormatPr baseColWidth="10" defaultRowHeight="12.75"/>
  <cols>
    <col min="1" max="1" width="24.7109375" customWidth="1"/>
    <col min="2" max="2" width="22.140625" bestFit="1" customWidth="1"/>
    <col min="3" max="3" width="22.14062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3" t="s">
        <v>119</v>
      </c>
      <c r="B1" s="3" t="s">
        <v>205</v>
      </c>
    </row>
    <row r="2" spans="1:4">
      <c r="A2" s="3" t="s">
        <v>2</v>
      </c>
      <c r="B2" t="s">
        <v>195</v>
      </c>
      <c r="C2" t="s">
        <v>213</v>
      </c>
      <c r="D2" t="s">
        <v>124</v>
      </c>
    </row>
    <row r="3" spans="1:4">
      <c r="A3" t="s">
        <v>14</v>
      </c>
      <c r="B3" s="31">
        <v>-400</v>
      </c>
      <c r="C3" s="31">
        <v>-16123</v>
      </c>
      <c r="D3" s="42">
        <v>-16523</v>
      </c>
    </row>
    <row r="4" spans="1:4">
      <c r="A4" t="s">
        <v>76</v>
      </c>
      <c r="B4" s="31">
        <v>-200</v>
      </c>
      <c r="C4" s="31">
        <v>-43</v>
      </c>
      <c r="D4" s="42">
        <v>-243</v>
      </c>
    </row>
    <row r="5" spans="1:4">
      <c r="A5" t="s">
        <v>99</v>
      </c>
      <c r="B5" s="31"/>
      <c r="C5" s="31">
        <v>-200.12</v>
      </c>
      <c r="D5" s="42">
        <v>-200.12</v>
      </c>
    </row>
    <row r="6" spans="1:4">
      <c r="A6" t="s">
        <v>13</v>
      </c>
      <c r="B6" s="31"/>
      <c r="C6" s="31">
        <v>-2276.2399999999998</v>
      </c>
      <c r="D6" s="42">
        <v>-2276.2399999999998</v>
      </c>
    </row>
    <row r="7" spans="1:4">
      <c r="A7" t="s">
        <v>16</v>
      </c>
      <c r="B7" s="31"/>
      <c r="C7" s="31">
        <v>-14</v>
      </c>
      <c r="D7" s="42">
        <v>-14</v>
      </c>
    </row>
    <row r="8" spans="1:4">
      <c r="A8" t="s">
        <v>17</v>
      </c>
      <c r="B8" s="31"/>
      <c r="C8" s="31">
        <v>-17076</v>
      </c>
      <c r="D8" s="42">
        <v>-17076</v>
      </c>
    </row>
    <row r="9" spans="1:4">
      <c r="A9" t="s">
        <v>124</v>
      </c>
      <c r="B9" s="31">
        <v>-600</v>
      </c>
      <c r="C9" s="31">
        <v>-35732.36</v>
      </c>
      <c r="D9" s="31">
        <v>-36332.36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M51"/>
  <sheetViews>
    <sheetView workbookViewId="0">
      <selection activeCell="G19" sqref="G19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5" width="10" customWidth="1"/>
    <col min="6" max="12" width="10" bestFit="1" customWidth="1"/>
    <col min="13" max="13" width="13.140625" bestFit="1" customWidth="1"/>
    <col min="14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13">
      <c r="A1" s="3" t="s">
        <v>2</v>
      </c>
      <c r="B1" t="s">
        <v>116</v>
      </c>
    </row>
    <row r="3" spans="1:13">
      <c r="A3" s="3" t="s">
        <v>119</v>
      </c>
      <c r="D3" s="3" t="s">
        <v>208</v>
      </c>
      <c r="E3" s="3" t="s">
        <v>0</v>
      </c>
    </row>
    <row r="4" spans="1:13">
      <c r="D4" t="s">
        <v>209</v>
      </c>
      <c r="M4" t="s">
        <v>8</v>
      </c>
    </row>
    <row r="5" spans="1:13">
      <c r="A5" s="3" t="s">
        <v>18</v>
      </c>
      <c r="B5" s="3" t="s">
        <v>19</v>
      </c>
      <c r="C5" s="3" t="s">
        <v>120</v>
      </c>
      <c r="D5" t="s">
        <v>206</v>
      </c>
      <c r="E5" t="s">
        <v>210</v>
      </c>
      <c r="F5" t="s">
        <v>214</v>
      </c>
      <c r="G5" t="s">
        <v>235</v>
      </c>
      <c r="H5" t="s">
        <v>236</v>
      </c>
      <c r="I5" t="s">
        <v>237</v>
      </c>
      <c r="J5" t="s">
        <v>220</v>
      </c>
      <c r="K5" t="s">
        <v>258</v>
      </c>
      <c r="L5" t="s">
        <v>207</v>
      </c>
    </row>
    <row r="6" spans="1:13">
      <c r="A6" t="s">
        <v>6</v>
      </c>
      <c r="D6" s="31"/>
      <c r="E6" s="31"/>
      <c r="F6" s="31">
        <v>-30</v>
      </c>
      <c r="G6" s="31"/>
      <c r="H6" s="31"/>
      <c r="I6" s="31"/>
      <c r="J6" s="31"/>
      <c r="K6" s="31"/>
      <c r="L6" s="31">
        <v>-200</v>
      </c>
      <c r="M6" s="31">
        <v>-230</v>
      </c>
    </row>
    <row r="7" spans="1:13">
      <c r="B7" t="s">
        <v>21</v>
      </c>
      <c r="D7" s="31"/>
      <c r="E7" s="31"/>
      <c r="F7" s="31">
        <v>-30</v>
      </c>
      <c r="G7" s="31"/>
      <c r="H7" s="31"/>
      <c r="I7" s="31"/>
      <c r="J7" s="31"/>
      <c r="K7" s="31"/>
      <c r="L7" s="31">
        <v>-200</v>
      </c>
      <c r="M7" s="31">
        <v>-230</v>
      </c>
    </row>
    <row r="8" spans="1:13">
      <c r="C8" t="s">
        <v>12</v>
      </c>
      <c r="D8" s="31"/>
      <c r="E8" s="31"/>
      <c r="F8" s="31">
        <v>-30</v>
      </c>
      <c r="G8" s="31"/>
      <c r="H8" s="31"/>
      <c r="I8" s="31"/>
      <c r="J8" s="31"/>
      <c r="K8" s="31"/>
      <c r="L8" s="31">
        <v>-200</v>
      </c>
      <c r="M8" s="31">
        <v>-230</v>
      </c>
    </row>
    <row r="9" spans="1:13">
      <c r="A9" t="s">
        <v>29</v>
      </c>
      <c r="D9" s="31"/>
      <c r="E9" s="31"/>
      <c r="F9" s="31">
        <v>-12</v>
      </c>
      <c r="G9" s="31"/>
      <c r="H9" s="31"/>
      <c r="I9" s="31"/>
      <c r="J9" s="31"/>
      <c r="K9" s="31"/>
      <c r="L9" s="31">
        <v>0</v>
      </c>
      <c r="M9" s="31">
        <v>-12</v>
      </c>
    </row>
    <row r="10" spans="1:13">
      <c r="B10" t="s">
        <v>31</v>
      </c>
      <c r="D10" s="31"/>
      <c r="E10" s="31"/>
      <c r="F10" s="31">
        <v>-12</v>
      </c>
      <c r="G10" s="31"/>
      <c r="H10" s="31"/>
      <c r="I10" s="31"/>
      <c r="J10" s="31"/>
      <c r="K10" s="31"/>
      <c r="L10" s="31">
        <v>0</v>
      </c>
      <c r="M10" s="31">
        <v>-12</v>
      </c>
    </row>
    <row r="11" spans="1:13">
      <c r="C11" t="s">
        <v>12</v>
      </c>
      <c r="D11" s="31"/>
      <c r="E11" s="31"/>
      <c r="F11" s="31">
        <v>-12</v>
      </c>
      <c r="G11" s="31"/>
      <c r="H11" s="31"/>
      <c r="I11" s="31"/>
      <c r="J11" s="31"/>
      <c r="K11" s="31"/>
      <c r="L11" s="31">
        <v>0</v>
      </c>
      <c r="M11" s="31">
        <v>-12</v>
      </c>
    </row>
    <row r="12" spans="1:13">
      <c r="A12" t="s">
        <v>37</v>
      </c>
      <c r="D12" s="31">
        <v>430</v>
      </c>
      <c r="E12" s="31">
        <v>440</v>
      </c>
      <c r="F12" s="31">
        <v>450</v>
      </c>
      <c r="G12" s="31">
        <v>460</v>
      </c>
      <c r="H12" s="31">
        <v>470</v>
      </c>
      <c r="I12" s="31">
        <v>960</v>
      </c>
      <c r="J12" s="31">
        <v>980</v>
      </c>
      <c r="K12" s="31">
        <v>500</v>
      </c>
      <c r="L12" s="31"/>
      <c r="M12" s="31">
        <v>4690</v>
      </c>
    </row>
    <row r="13" spans="1:13">
      <c r="B13" t="s">
        <v>38</v>
      </c>
      <c r="D13" s="31">
        <v>430</v>
      </c>
      <c r="E13" s="31">
        <v>440</v>
      </c>
      <c r="F13" s="31">
        <v>450</v>
      </c>
      <c r="G13" s="31">
        <v>460</v>
      </c>
      <c r="H13" s="31">
        <v>470</v>
      </c>
      <c r="I13" s="31">
        <v>960</v>
      </c>
      <c r="J13" s="31">
        <v>980</v>
      </c>
      <c r="K13" s="31">
        <v>500</v>
      </c>
      <c r="L13" s="31"/>
      <c r="M13" s="31">
        <v>4690</v>
      </c>
    </row>
    <row r="14" spans="1:13">
      <c r="C14" t="s">
        <v>11</v>
      </c>
      <c r="D14" s="31">
        <v>430</v>
      </c>
      <c r="E14" s="31">
        <v>440</v>
      </c>
      <c r="F14" s="31">
        <v>450</v>
      </c>
      <c r="G14" s="31">
        <v>460</v>
      </c>
      <c r="H14" s="31">
        <v>470</v>
      </c>
      <c r="I14" s="31">
        <v>960</v>
      </c>
      <c r="J14" s="31">
        <v>980</v>
      </c>
      <c r="K14" s="31">
        <v>500</v>
      </c>
      <c r="L14" s="31"/>
      <c r="M14" s="31">
        <v>4690</v>
      </c>
    </row>
    <row r="15" spans="1:13">
      <c r="A15" t="s">
        <v>39</v>
      </c>
      <c r="D15" s="31"/>
      <c r="E15" s="31"/>
      <c r="F15" s="31"/>
      <c r="G15" s="31"/>
      <c r="H15" s="31"/>
      <c r="I15" s="31">
        <v>-17776</v>
      </c>
      <c r="J15" s="31">
        <v>-824</v>
      </c>
      <c r="K15" s="31"/>
      <c r="L15" s="31"/>
      <c r="M15" s="31">
        <v>-18600</v>
      </c>
    </row>
    <row r="16" spans="1:13">
      <c r="B16" t="s">
        <v>40</v>
      </c>
      <c r="D16" s="31"/>
      <c r="E16" s="31"/>
      <c r="F16" s="31"/>
      <c r="G16" s="31"/>
      <c r="H16" s="31"/>
      <c r="I16" s="31">
        <v>-17776</v>
      </c>
      <c r="J16" s="31">
        <v>-824</v>
      </c>
      <c r="K16" s="31"/>
      <c r="L16" s="31"/>
      <c r="M16" s="31">
        <v>-18600</v>
      </c>
    </row>
    <row r="17" spans="1:13">
      <c r="C17" t="s">
        <v>12</v>
      </c>
      <c r="D17" s="31"/>
      <c r="E17" s="31"/>
      <c r="F17" s="31"/>
      <c r="G17" s="31"/>
      <c r="H17" s="31"/>
      <c r="I17" s="31">
        <v>-17776</v>
      </c>
      <c r="J17" s="31">
        <v>-824</v>
      </c>
      <c r="K17" s="31"/>
      <c r="L17" s="31"/>
      <c r="M17" s="31">
        <v>-18600</v>
      </c>
    </row>
    <row r="18" spans="1:13">
      <c r="A18" t="s">
        <v>104</v>
      </c>
      <c r="D18" s="31">
        <v>-131</v>
      </c>
      <c r="E18" s="31">
        <v>-281</v>
      </c>
      <c r="F18" s="31">
        <v>-321</v>
      </c>
      <c r="G18" s="31">
        <v>-321</v>
      </c>
      <c r="H18" s="31">
        <v>-341</v>
      </c>
      <c r="I18" s="31">
        <v>-361</v>
      </c>
      <c r="J18" s="31">
        <v>-130</v>
      </c>
      <c r="K18" s="31">
        <v>0</v>
      </c>
      <c r="L18" s="31">
        <v>0</v>
      </c>
      <c r="M18" s="31">
        <v>-1886</v>
      </c>
    </row>
    <row r="19" spans="1:13">
      <c r="B19" t="s">
        <v>14</v>
      </c>
      <c r="D19" s="31"/>
      <c r="E19" s="31"/>
      <c r="F19" s="31"/>
      <c r="G19" s="31"/>
      <c r="H19" s="31"/>
      <c r="I19" s="31">
        <v>180</v>
      </c>
      <c r="J19" s="31">
        <v>380</v>
      </c>
      <c r="K19" s="31">
        <v>200</v>
      </c>
      <c r="L19" s="31">
        <v>33</v>
      </c>
      <c r="M19" s="31">
        <v>793</v>
      </c>
    </row>
    <row r="20" spans="1:13">
      <c r="C20" t="s">
        <v>11</v>
      </c>
      <c r="D20" s="31"/>
      <c r="E20" s="31"/>
      <c r="F20" s="31"/>
      <c r="G20" s="31"/>
      <c r="H20" s="31"/>
      <c r="I20" s="31">
        <v>180</v>
      </c>
      <c r="J20" s="31">
        <v>380</v>
      </c>
      <c r="K20" s="31">
        <v>200</v>
      </c>
      <c r="L20" s="31">
        <v>33</v>
      </c>
      <c r="M20" s="31">
        <v>793</v>
      </c>
    </row>
    <row r="21" spans="1:13">
      <c r="B21" t="s">
        <v>76</v>
      </c>
      <c r="D21" s="31"/>
      <c r="E21" s="31"/>
      <c r="F21" s="31"/>
      <c r="G21" s="31"/>
      <c r="H21" s="31"/>
      <c r="I21" s="31"/>
      <c r="J21" s="31"/>
      <c r="K21" s="31"/>
      <c r="L21" s="31">
        <v>-177</v>
      </c>
      <c r="M21" s="31">
        <v>-177</v>
      </c>
    </row>
    <row r="22" spans="1:13">
      <c r="C22" t="s">
        <v>12</v>
      </c>
      <c r="D22" s="31"/>
      <c r="E22" s="31"/>
      <c r="F22" s="31"/>
      <c r="G22" s="31"/>
      <c r="H22" s="31"/>
      <c r="I22" s="31"/>
      <c r="J22" s="31"/>
      <c r="K22" s="31"/>
      <c r="L22" s="31">
        <v>-177</v>
      </c>
      <c r="M22" s="31">
        <v>-177</v>
      </c>
    </row>
    <row r="23" spans="1:13">
      <c r="B23" t="s">
        <v>16</v>
      </c>
      <c r="D23" s="31"/>
      <c r="E23" s="31"/>
      <c r="F23" s="31"/>
      <c r="G23" s="31"/>
      <c r="H23" s="31"/>
      <c r="I23" s="31"/>
      <c r="J23" s="31"/>
      <c r="K23" s="31"/>
      <c r="L23" s="31">
        <v>14</v>
      </c>
      <c r="M23" s="31">
        <v>14</v>
      </c>
    </row>
    <row r="24" spans="1:13">
      <c r="C24" t="s">
        <v>11</v>
      </c>
      <c r="D24" s="31"/>
      <c r="E24" s="31"/>
      <c r="F24" s="31"/>
      <c r="G24" s="31"/>
      <c r="H24" s="31"/>
      <c r="I24" s="31"/>
      <c r="J24" s="31"/>
      <c r="K24" s="31"/>
      <c r="L24" s="31">
        <v>14</v>
      </c>
      <c r="M24" s="31">
        <v>14</v>
      </c>
    </row>
    <row r="25" spans="1:13">
      <c r="B25" t="s">
        <v>17</v>
      </c>
      <c r="D25" s="31">
        <v>-131</v>
      </c>
      <c r="E25" s="31">
        <v>-281</v>
      </c>
      <c r="F25" s="31">
        <v>-301</v>
      </c>
      <c r="G25" s="31">
        <v>-321</v>
      </c>
      <c r="H25" s="31">
        <v>-341</v>
      </c>
      <c r="I25" s="31">
        <v>-722</v>
      </c>
      <c r="J25" s="31">
        <v>-892</v>
      </c>
      <c r="K25" s="31">
        <v>-401</v>
      </c>
      <c r="L25" s="31"/>
      <c r="M25" s="31">
        <v>-3390</v>
      </c>
    </row>
    <row r="26" spans="1:13">
      <c r="C26" t="s">
        <v>12</v>
      </c>
      <c r="D26" s="31">
        <v>-131</v>
      </c>
      <c r="E26" s="31">
        <v>-281</v>
      </c>
      <c r="F26" s="31">
        <v>-301</v>
      </c>
      <c r="G26" s="31">
        <v>-321</v>
      </c>
      <c r="H26" s="31">
        <v>-341</v>
      </c>
      <c r="I26" s="31">
        <v>-722</v>
      </c>
      <c r="J26" s="31">
        <v>-892</v>
      </c>
      <c r="K26" s="31">
        <v>-401</v>
      </c>
      <c r="L26" s="31"/>
      <c r="M26" s="31">
        <v>-3390</v>
      </c>
    </row>
    <row r="27" spans="1:13">
      <c r="B27" t="s">
        <v>23</v>
      </c>
      <c r="D27" s="31"/>
      <c r="E27" s="31"/>
      <c r="F27" s="31"/>
      <c r="G27" s="31"/>
      <c r="H27" s="31"/>
      <c r="I27" s="31"/>
      <c r="J27" s="31"/>
      <c r="K27" s="31"/>
      <c r="L27" s="31">
        <v>100</v>
      </c>
      <c r="M27" s="31">
        <v>100</v>
      </c>
    </row>
    <row r="28" spans="1:13">
      <c r="C28" t="s">
        <v>12</v>
      </c>
      <c r="D28" s="31"/>
      <c r="E28" s="31"/>
      <c r="F28" s="31"/>
      <c r="G28" s="31"/>
      <c r="H28" s="31"/>
      <c r="I28" s="31"/>
      <c r="J28" s="31"/>
      <c r="K28" s="31"/>
      <c r="L28" s="31">
        <v>100</v>
      </c>
      <c r="M28" s="31">
        <v>100</v>
      </c>
    </row>
    <row r="29" spans="1:13">
      <c r="B29" t="s">
        <v>13</v>
      </c>
      <c r="D29" s="31"/>
      <c r="E29" s="31"/>
      <c r="F29" s="31">
        <v>-20</v>
      </c>
      <c r="G29" s="31"/>
      <c r="H29" s="31"/>
      <c r="I29" s="31">
        <v>181</v>
      </c>
      <c r="J29" s="31">
        <v>382</v>
      </c>
      <c r="K29" s="31">
        <v>201</v>
      </c>
      <c r="L29" s="31">
        <v>130</v>
      </c>
      <c r="M29" s="31">
        <v>874</v>
      </c>
    </row>
    <row r="30" spans="1:13">
      <c r="C30" t="s">
        <v>11</v>
      </c>
      <c r="D30" s="31"/>
      <c r="E30" s="31"/>
      <c r="F30" s="31"/>
      <c r="G30" s="31"/>
      <c r="H30" s="31"/>
      <c r="I30" s="31">
        <v>181</v>
      </c>
      <c r="J30" s="31">
        <v>382</v>
      </c>
      <c r="K30" s="31">
        <v>201</v>
      </c>
      <c r="L30" s="31">
        <v>144</v>
      </c>
      <c r="M30" s="31">
        <v>908</v>
      </c>
    </row>
    <row r="31" spans="1:13">
      <c r="C31" t="s">
        <v>12</v>
      </c>
      <c r="D31" s="31"/>
      <c r="E31" s="31"/>
      <c r="F31" s="31">
        <v>-20</v>
      </c>
      <c r="G31" s="31"/>
      <c r="H31" s="31"/>
      <c r="I31" s="31"/>
      <c r="J31" s="31"/>
      <c r="K31" s="31"/>
      <c r="L31" s="31">
        <v>-14</v>
      </c>
      <c r="M31" s="31">
        <v>-34</v>
      </c>
    </row>
    <row r="32" spans="1:13">
      <c r="B32" t="s">
        <v>99</v>
      </c>
      <c r="D32" s="31"/>
      <c r="E32" s="31"/>
      <c r="F32" s="31"/>
      <c r="G32" s="31"/>
      <c r="H32" s="31"/>
      <c r="I32" s="31"/>
      <c r="J32" s="31"/>
      <c r="K32" s="31"/>
      <c r="L32" s="31">
        <v>-100</v>
      </c>
      <c r="M32" s="31">
        <v>-100</v>
      </c>
    </row>
    <row r="33" spans="1:13">
      <c r="C33" t="s">
        <v>11</v>
      </c>
      <c r="D33" s="31"/>
      <c r="E33" s="31"/>
      <c r="F33" s="31"/>
      <c r="G33" s="31"/>
      <c r="H33" s="31"/>
      <c r="I33" s="31"/>
      <c r="J33" s="31"/>
      <c r="K33" s="31"/>
      <c r="L33" s="31">
        <v>-100</v>
      </c>
      <c r="M33" s="31">
        <v>-100</v>
      </c>
    </row>
    <row r="34" spans="1:13">
      <c r="A34" t="s">
        <v>213</v>
      </c>
      <c r="D34" s="31"/>
      <c r="E34" s="31"/>
      <c r="F34" s="31"/>
      <c r="G34" s="31"/>
      <c r="H34" s="31"/>
      <c r="I34" s="31"/>
      <c r="J34" s="31">
        <v>0</v>
      </c>
      <c r="K34" s="31"/>
      <c r="L34" s="31"/>
      <c r="M34" s="31">
        <v>0</v>
      </c>
    </row>
    <row r="35" spans="1:13">
      <c r="B35" t="s">
        <v>213</v>
      </c>
      <c r="D35" s="31"/>
      <c r="E35" s="31"/>
      <c r="F35" s="31"/>
      <c r="G35" s="31"/>
      <c r="H35" s="31"/>
      <c r="I35" s="31"/>
      <c r="J35" s="31">
        <v>0</v>
      </c>
      <c r="K35" s="31"/>
      <c r="L35" s="31"/>
      <c r="M35" s="31">
        <v>0</v>
      </c>
    </row>
    <row r="36" spans="1:13">
      <c r="D36" s="31"/>
      <c r="E36" s="31"/>
      <c r="F36" s="31"/>
      <c r="G36" s="31"/>
      <c r="H36" s="31"/>
      <c r="I36" s="31"/>
      <c r="J36" s="31">
        <v>0</v>
      </c>
      <c r="K36" s="31"/>
      <c r="L36" s="31"/>
      <c r="M36" s="31">
        <v>0</v>
      </c>
    </row>
    <row r="37" spans="1:13">
      <c r="A37" t="s">
        <v>22</v>
      </c>
      <c r="D37" s="31">
        <v>100</v>
      </c>
      <c r="E37" s="31">
        <v>100</v>
      </c>
      <c r="F37" s="31">
        <v>100</v>
      </c>
      <c r="G37" s="31">
        <v>100</v>
      </c>
      <c r="H37" s="31">
        <v>100</v>
      </c>
      <c r="I37" s="31">
        <v>200</v>
      </c>
      <c r="J37" s="31">
        <v>200</v>
      </c>
      <c r="K37" s="31">
        <v>400</v>
      </c>
      <c r="L37" s="31">
        <v>-500.12</v>
      </c>
      <c r="M37" s="31">
        <v>799.88000000000011</v>
      </c>
    </row>
    <row r="38" spans="1:13">
      <c r="B38" t="s">
        <v>23</v>
      </c>
      <c r="D38" s="31">
        <v>-230</v>
      </c>
      <c r="E38" s="31">
        <v>-240</v>
      </c>
      <c r="F38" s="31">
        <v>-250</v>
      </c>
      <c r="G38" s="31">
        <v>-260</v>
      </c>
      <c r="H38" s="31">
        <v>-270</v>
      </c>
      <c r="I38" s="31">
        <v>-560</v>
      </c>
      <c r="J38" s="31">
        <v>-580</v>
      </c>
      <c r="K38" s="31"/>
      <c r="L38" s="31">
        <v>-500.12</v>
      </c>
      <c r="M38" s="31">
        <v>-2890.12</v>
      </c>
    </row>
    <row r="39" spans="1:13">
      <c r="C39" t="s">
        <v>12</v>
      </c>
      <c r="D39" s="31">
        <v>-230</v>
      </c>
      <c r="E39" s="31">
        <v>-240</v>
      </c>
      <c r="F39" s="31">
        <v>-250</v>
      </c>
      <c r="G39" s="31">
        <v>-260</v>
      </c>
      <c r="H39" s="31">
        <v>-270</v>
      </c>
      <c r="I39" s="31">
        <v>-560</v>
      </c>
      <c r="J39" s="31">
        <v>-580</v>
      </c>
      <c r="K39" s="31"/>
      <c r="L39" s="31">
        <v>-500.12</v>
      </c>
      <c r="M39" s="31">
        <v>-2890.12</v>
      </c>
    </row>
    <row r="40" spans="1:13">
      <c r="B40" t="s">
        <v>6</v>
      </c>
      <c r="D40" s="31">
        <v>330</v>
      </c>
      <c r="E40" s="31">
        <v>340</v>
      </c>
      <c r="F40" s="31">
        <v>350</v>
      </c>
      <c r="G40" s="31">
        <v>360</v>
      </c>
      <c r="H40" s="31">
        <v>370</v>
      </c>
      <c r="I40" s="31">
        <v>760</v>
      </c>
      <c r="J40" s="31">
        <v>780</v>
      </c>
      <c r="K40" s="31">
        <v>400</v>
      </c>
      <c r="L40" s="31"/>
      <c r="M40" s="31">
        <v>3690</v>
      </c>
    </row>
    <row r="41" spans="1:13">
      <c r="C41" t="s">
        <v>11</v>
      </c>
      <c r="D41" s="31">
        <v>330</v>
      </c>
      <c r="E41" s="31">
        <v>340</v>
      </c>
      <c r="F41" s="31">
        <v>350</v>
      </c>
      <c r="G41" s="31">
        <v>360</v>
      </c>
      <c r="H41" s="31">
        <v>370</v>
      </c>
      <c r="I41" s="31">
        <v>760</v>
      </c>
      <c r="J41" s="31">
        <v>780</v>
      </c>
      <c r="K41" s="31">
        <v>400</v>
      </c>
      <c r="L41" s="31"/>
      <c r="M41" s="31">
        <v>3690</v>
      </c>
    </row>
    <row r="42" spans="1:13">
      <c r="A42" t="s">
        <v>70</v>
      </c>
      <c r="D42" s="31"/>
      <c r="E42" s="31"/>
      <c r="F42" s="31"/>
      <c r="G42" s="31"/>
      <c r="H42" s="31"/>
      <c r="I42" s="31"/>
      <c r="J42" s="31">
        <v>-90</v>
      </c>
      <c r="K42" s="31">
        <v>-400</v>
      </c>
      <c r="L42" s="31">
        <v>-660.24</v>
      </c>
      <c r="M42" s="31">
        <v>-1150.24</v>
      </c>
    </row>
    <row r="43" spans="1:13">
      <c r="B43" t="s">
        <v>71</v>
      </c>
      <c r="D43" s="31"/>
      <c r="E43" s="31"/>
      <c r="F43" s="31"/>
      <c r="G43" s="31"/>
      <c r="H43" s="31"/>
      <c r="I43" s="31"/>
      <c r="J43" s="31">
        <v>-90</v>
      </c>
      <c r="K43" s="31">
        <v>-400</v>
      </c>
      <c r="L43" s="31">
        <v>-660.24</v>
      </c>
      <c r="M43" s="31">
        <v>-1150.24</v>
      </c>
    </row>
    <row r="44" spans="1:13">
      <c r="C44" t="s">
        <v>12</v>
      </c>
      <c r="D44" s="31"/>
      <c r="E44" s="31"/>
      <c r="F44" s="31"/>
      <c r="G44" s="31"/>
      <c r="H44" s="31"/>
      <c r="I44" s="31"/>
      <c r="J44" s="31">
        <v>-90</v>
      </c>
      <c r="K44" s="31">
        <v>-400</v>
      </c>
      <c r="L44" s="31">
        <v>-660.24</v>
      </c>
      <c r="M44" s="31">
        <v>-1150.24</v>
      </c>
    </row>
    <row r="45" spans="1:13">
      <c r="A45" t="s">
        <v>33</v>
      </c>
      <c r="D45" s="31"/>
      <c r="E45" s="31"/>
      <c r="F45" s="31"/>
      <c r="G45" s="31"/>
      <c r="H45" s="31"/>
      <c r="I45" s="31">
        <v>-19998</v>
      </c>
      <c r="J45" s="31"/>
      <c r="K45" s="31"/>
      <c r="L45" s="31"/>
      <c r="M45" s="31">
        <v>-19998</v>
      </c>
    </row>
    <row r="46" spans="1:13">
      <c r="B46" t="s">
        <v>34</v>
      </c>
      <c r="D46" s="31"/>
      <c r="E46" s="31"/>
      <c r="F46" s="31"/>
      <c r="G46" s="31"/>
      <c r="H46" s="31"/>
      <c r="I46" s="31">
        <v>-19998</v>
      </c>
      <c r="J46" s="31"/>
      <c r="K46" s="31"/>
      <c r="L46" s="31"/>
      <c r="M46" s="31">
        <v>-19998</v>
      </c>
    </row>
    <row r="47" spans="1:13">
      <c r="C47" t="s">
        <v>12</v>
      </c>
      <c r="D47" s="31"/>
      <c r="E47" s="31"/>
      <c r="F47" s="31"/>
      <c r="G47" s="31"/>
      <c r="H47" s="31"/>
      <c r="I47" s="31">
        <v>-19998</v>
      </c>
      <c r="J47" s="31"/>
      <c r="K47" s="31"/>
      <c r="L47" s="31"/>
      <c r="M47" s="31">
        <v>-19998</v>
      </c>
    </row>
    <row r="48" spans="1:13">
      <c r="A48" t="s">
        <v>24</v>
      </c>
      <c r="D48" s="31"/>
      <c r="E48" s="31"/>
      <c r="F48" s="31">
        <v>-35</v>
      </c>
      <c r="G48" s="31"/>
      <c r="H48" s="31"/>
      <c r="I48" s="31"/>
      <c r="J48" s="31"/>
      <c r="K48" s="31"/>
      <c r="L48" s="31">
        <v>-11</v>
      </c>
      <c r="M48" s="31">
        <v>-46</v>
      </c>
    </row>
    <row r="49" spans="1:13">
      <c r="B49" t="s">
        <v>25</v>
      </c>
      <c r="D49" s="31"/>
      <c r="E49" s="31"/>
      <c r="F49" s="31">
        <v>-35</v>
      </c>
      <c r="G49" s="31"/>
      <c r="H49" s="31"/>
      <c r="I49" s="31"/>
      <c r="J49" s="31"/>
      <c r="K49" s="31"/>
      <c r="L49" s="31">
        <v>-11</v>
      </c>
      <c r="M49" s="31">
        <v>-46</v>
      </c>
    </row>
    <row r="50" spans="1:13">
      <c r="C50" t="s">
        <v>12</v>
      </c>
      <c r="D50" s="31"/>
      <c r="E50" s="31"/>
      <c r="F50" s="31">
        <v>-35</v>
      </c>
      <c r="G50" s="31"/>
      <c r="H50" s="31"/>
      <c r="I50" s="31"/>
      <c r="J50" s="31"/>
      <c r="K50" s="31"/>
      <c r="L50" s="31">
        <v>-11</v>
      </c>
      <c r="M50" s="31">
        <v>-46</v>
      </c>
    </row>
    <row r="51" spans="1:13">
      <c r="A51" t="s">
        <v>8</v>
      </c>
      <c r="D51" s="31">
        <v>399</v>
      </c>
      <c r="E51" s="31">
        <v>259</v>
      </c>
      <c r="F51" s="31">
        <v>152</v>
      </c>
      <c r="G51" s="31">
        <v>239</v>
      </c>
      <c r="H51" s="31">
        <v>229</v>
      </c>
      <c r="I51" s="31">
        <v>-36975</v>
      </c>
      <c r="J51" s="31">
        <v>136</v>
      </c>
      <c r="K51" s="31">
        <v>500</v>
      </c>
      <c r="L51" s="31">
        <v>-1371.3600000000001</v>
      </c>
      <c r="M51" s="31">
        <v>-36432.36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O121"/>
  <sheetViews>
    <sheetView workbookViewId="0">
      <pane ySplit="3" topLeftCell="A67" activePane="bottomLeft" state="frozen"/>
      <selection pane="bottomLeft" activeCell="F108" sqref="F108"/>
    </sheetView>
  </sheetViews>
  <sheetFormatPr baseColWidth="10" defaultColWidth="11.42578125" defaultRowHeight="12.75"/>
  <cols>
    <col min="1" max="1" width="24" style="1" bestFit="1" customWidth="1"/>
    <col min="2" max="2" width="8.140625" style="149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0" customWidth="1"/>
    <col min="8" max="8" width="11.42578125" style="35"/>
    <col min="9" max="10" width="14.140625" style="34" customWidth="1"/>
    <col min="12" max="13" width="11.42578125" style="88"/>
    <col min="14" max="14" width="11.42578125" style="126"/>
    <col min="15" max="15" width="11.7109375" style="1" customWidth="1"/>
    <col min="16" max="16384" width="11.42578125" style="1"/>
  </cols>
  <sheetData>
    <row r="1" spans="1:15" ht="36.75" customHeight="1">
      <c r="A1" s="147"/>
      <c r="B1" s="151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</row>
    <row r="2" spans="1:15" ht="36.75" customHeight="1">
      <c r="A2" s="158" t="s">
        <v>76</v>
      </c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</row>
    <row r="3" spans="1:15" s="20" customFormat="1" ht="39.75" customHeight="1">
      <c r="A3" s="20" t="s">
        <v>2</v>
      </c>
      <c r="B3" s="148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205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24" t="s">
        <v>188</v>
      </c>
      <c r="O3" s="111" t="s">
        <v>182</v>
      </c>
    </row>
    <row r="4" spans="1:15">
      <c r="A4" s="4" t="s">
        <v>13</v>
      </c>
      <c r="B4" s="150">
        <v>42064</v>
      </c>
      <c r="C4" s="132" t="s">
        <v>95</v>
      </c>
      <c r="D4" s="133" t="s">
        <v>122</v>
      </c>
      <c r="E4" s="133" t="s">
        <v>104</v>
      </c>
      <c r="F4" s="133" t="s">
        <v>17</v>
      </c>
      <c r="G4" s="134"/>
      <c r="H4" s="135"/>
      <c r="I4" s="135">
        <v>-131</v>
      </c>
      <c r="J4" s="135">
        <f>Tableau1[[#This Row],[Crédit]]+Tableau1[[#This Row],[Débit]]</f>
        <v>-131</v>
      </c>
      <c r="K4" s="136" t="str">
        <f>IF(Tableau1[[#This Row],[Crédit]]&lt;&gt;"","Crédit",IF(Tableau1[[#This Row],[Débit]]&lt;&gt;"","Débit",""))</f>
        <v>Débit</v>
      </c>
      <c r="L4" s="137">
        <f>IF(A3="Compte",Tableau1[[#This Row],[Solde Courant]],L3+Tableau1[[#This Row],[Solde Courant]])</f>
        <v>-131</v>
      </c>
      <c r="M4" s="138"/>
      <c r="N4" s="137"/>
      <c r="O4" s="139"/>
    </row>
    <row r="5" spans="1:15">
      <c r="A5" s="4" t="s">
        <v>14</v>
      </c>
      <c r="B5" s="150">
        <v>42065</v>
      </c>
      <c r="C5" s="132" t="s">
        <v>94</v>
      </c>
      <c r="D5" s="133" t="s">
        <v>87</v>
      </c>
      <c r="E5" s="133" t="s">
        <v>22</v>
      </c>
      <c r="F5" s="133" t="s">
        <v>23</v>
      </c>
      <c r="G5" s="134"/>
      <c r="H5" s="135"/>
      <c r="I5" s="135">
        <v>-230</v>
      </c>
      <c r="J5" s="135">
        <f>Tableau1[[#This Row],[Crédit]]+Tableau1[[#This Row],[Débit]]</f>
        <v>-230</v>
      </c>
      <c r="K5" s="136" t="str">
        <f>IF(Tableau1[[#This Row],[Crédit]]&lt;&gt;"","Crédit",IF(Tableau1[[#This Row],[Débit]]&lt;&gt;"","Débit",""))</f>
        <v>Débit</v>
      </c>
      <c r="L5" s="137">
        <f>IF(A4="Compte",Tableau1[[#This Row],[Solde Courant]],L4+Tableau1[[#This Row],[Solde Courant]])</f>
        <v>-361</v>
      </c>
      <c r="M5" s="138"/>
      <c r="N5" s="137"/>
      <c r="O5" s="139"/>
    </row>
    <row r="6" spans="1:15">
      <c r="A6" s="4" t="s">
        <v>14</v>
      </c>
      <c r="B6" s="150">
        <v>42066</v>
      </c>
      <c r="C6" s="132" t="s">
        <v>93</v>
      </c>
      <c r="D6" s="133" t="s">
        <v>123</v>
      </c>
      <c r="E6" s="133" t="s">
        <v>22</v>
      </c>
      <c r="F6" s="133" t="s">
        <v>6</v>
      </c>
      <c r="G6" s="134"/>
      <c r="H6" s="135">
        <v>330</v>
      </c>
      <c r="I6" s="135"/>
      <c r="J6" s="135">
        <f>Tableau1[[#This Row],[Crédit]]+Tableau1[[#This Row],[Débit]]</f>
        <v>330</v>
      </c>
      <c r="K6" s="136" t="str">
        <f>IF(Tableau1[[#This Row],[Crédit]]&lt;&gt;"","Crédit",IF(Tableau1[[#This Row],[Débit]]&lt;&gt;"","Débit",""))</f>
        <v>Crédit</v>
      </c>
      <c r="L6" s="137">
        <f>IF(A5="Compte",Tableau1[[#This Row],[Solde Courant]],L5+Tableau1[[#This Row],[Solde Courant]])</f>
        <v>-31</v>
      </c>
      <c r="M6" s="138"/>
      <c r="N6" s="137"/>
      <c r="O6" s="139"/>
    </row>
    <row r="7" spans="1:15">
      <c r="A7" s="4" t="s">
        <v>14</v>
      </c>
      <c r="B7" s="150">
        <v>42067</v>
      </c>
      <c r="C7" s="132" t="s">
        <v>94</v>
      </c>
      <c r="D7" s="133" t="s">
        <v>118</v>
      </c>
      <c r="E7" s="133" t="s">
        <v>37</v>
      </c>
      <c r="F7" s="133" t="s">
        <v>38</v>
      </c>
      <c r="G7" s="134"/>
      <c r="H7" s="135">
        <v>430</v>
      </c>
      <c r="I7" s="135"/>
      <c r="J7" s="135">
        <f>Tableau1[[#This Row],[Crédit]]+Tableau1[[#This Row],[Débit]]</f>
        <v>430</v>
      </c>
      <c r="K7" s="136" t="str">
        <f>IF(Tableau1[[#This Row],[Crédit]]&lt;&gt;"","Crédit",IF(Tableau1[[#This Row],[Débit]]&lt;&gt;"","Débit",""))</f>
        <v>Crédit</v>
      </c>
      <c r="L7" s="137">
        <f>IF(A6="Compte",Tableau1[[#This Row],[Solde Courant]],L6+Tableau1[[#This Row],[Solde Courant]])</f>
        <v>399</v>
      </c>
      <c r="M7" s="138"/>
      <c r="N7" s="137"/>
      <c r="O7" s="139"/>
    </row>
    <row r="8" spans="1:15">
      <c r="A8" s="4" t="s">
        <v>14</v>
      </c>
      <c r="B8" s="150">
        <v>42095</v>
      </c>
      <c r="C8" s="132" t="s">
        <v>95</v>
      </c>
      <c r="D8" s="133" t="s">
        <v>122</v>
      </c>
      <c r="E8" s="133" t="s">
        <v>104</v>
      </c>
      <c r="F8" s="133" t="s">
        <v>17</v>
      </c>
      <c r="G8" s="134"/>
      <c r="H8" s="135"/>
      <c r="I8" s="135">
        <v>-140</v>
      </c>
      <c r="J8" s="135">
        <f>Tableau1[[#This Row],[Crédit]]+Tableau1[[#This Row],[Débit]]</f>
        <v>-140</v>
      </c>
      <c r="K8" s="136" t="str">
        <f>IF(Tableau1[[#This Row],[Crédit]]&lt;&gt;"","Crédit",IF(Tableau1[[#This Row],[Débit]]&lt;&gt;"","Débit",""))</f>
        <v>Débit</v>
      </c>
      <c r="L8" s="137">
        <f>IF(A7="Compte",Tableau1[[#This Row],[Solde Courant]],L7+Tableau1[[#This Row],[Solde Courant]])</f>
        <v>259</v>
      </c>
      <c r="M8" s="138"/>
      <c r="N8" s="137"/>
      <c r="O8" s="139"/>
    </row>
    <row r="9" spans="1:15">
      <c r="A9" s="4" t="s">
        <v>13</v>
      </c>
      <c r="B9" s="150">
        <v>42095</v>
      </c>
      <c r="C9" s="132" t="s">
        <v>95</v>
      </c>
      <c r="D9" s="133" t="s">
        <v>122</v>
      </c>
      <c r="E9" s="133" t="s">
        <v>104</v>
      </c>
      <c r="F9" s="133" t="s">
        <v>17</v>
      </c>
      <c r="G9" s="134"/>
      <c r="H9" s="135"/>
      <c r="I9" s="135">
        <v>-141</v>
      </c>
      <c r="J9" s="135">
        <f>Tableau1[[#This Row],[Crédit]]+Tableau1[[#This Row],[Débit]]</f>
        <v>-141</v>
      </c>
      <c r="K9" s="136" t="str">
        <f>IF(Tableau1[[#This Row],[Crédit]]&lt;&gt;"","Crédit",IF(Tableau1[[#This Row],[Débit]]&lt;&gt;"","Débit",""))</f>
        <v>Débit</v>
      </c>
      <c r="L9" s="137">
        <f>IF(A8="Compte",Tableau1[[#This Row],[Solde Courant]],L8+Tableau1[[#This Row],[Solde Courant]])</f>
        <v>118</v>
      </c>
      <c r="M9" s="138"/>
      <c r="N9" s="137"/>
      <c r="O9" s="139"/>
    </row>
    <row r="10" spans="1:15">
      <c r="A10" s="4" t="s">
        <v>14</v>
      </c>
      <c r="B10" s="150">
        <v>42096</v>
      </c>
      <c r="C10" s="132" t="s">
        <v>94</v>
      </c>
      <c r="D10" s="133" t="s">
        <v>87</v>
      </c>
      <c r="E10" s="133" t="s">
        <v>22</v>
      </c>
      <c r="F10" s="133" t="s">
        <v>23</v>
      </c>
      <c r="G10" s="134"/>
      <c r="H10" s="135"/>
      <c r="I10" s="135">
        <v>-240</v>
      </c>
      <c r="J10" s="135">
        <f>Tableau1[[#This Row],[Crédit]]+Tableau1[[#This Row],[Débit]]</f>
        <v>-240</v>
      </c>
      <c r="K10" s="136" t="str">
        <f>IF(Tableau1[[#This Row],[Crédit]]&lt;&gt;"","Crédit",IF(Tableau1[[#This Row],[Débit]]&lt;&gt;"","Débit",""))</f>
        <v>Débit</v>
      </c>
      <c r="L10" s="137">
        <f>IF(A9="Compte",Tableau1[[#This Row],[Solde Courant]],L9+Tableau1[[#This Row],[Solde Courant]])</f>
        <v>-122</v>
      </c>
      <c r="M10" s="138"/>
      <c r="N10" s="137"/>
      <c r="O10" s="139"/>
    </row>
    <row r="11" spans="1:15">
      <c r="A11" s="4" t="s">
        <v>14</v>
      </c>
      <c r="B11" s="150">
        <v>42097</v>
      </c>
      <c r="C11" s="132" t="s">
        <v>93</v>
      </c>
      <c r="D11" s="133" t="s">
        <v>123</v>
      </c>
      <c r="E11" s="133" t="s">
        <v>22</v>
      </c>
      <c r="F11" s="133" t="s">
        <v>6</v>
      </c>
      <c r="G11" s="134"/>
      <c r="H11" s="135">
        <v>340</v>
      </c>
      <c r="I11" s="135"/>
      <c r="J11" s="135">
        <f>Tableau1[[#This Row],[Crédit]]+Tableau1[[#This Row],[Débit]]</f>
        <v>340</v>
      </c>
      <c r="K11" s="136" t="str">
        <f>IF(Tableau1[[#This Row],[Crédit]]&lt;&gt;"","Crédit",IF(Tableau1[[#This Row],[Débit]]&lt;&gt;"","Débit",""))</f>
        <v>Crédit</v>
      </c>
      <c r="L11" s="137">
        <f>IF(A10="Compte",Tableau1[[#This Row],[Solde Courant]],L10+Tableau1[[#This Row],[Solde Courant]])</f>
        <v>218</v>
      </c>
      <c r="M11" s="138"/>
      <c r="N11" s="137"/>
      <c r="O11" s="139"/>
    </row>
    <row r="12" spans="1:15">
      <c r="A12" s="4" t="s">
        <v>14</v>
      </c>
      <c r="B12" s="150">
        <v>42098</v>
      </c>
      <c r="C12" s="132" t="s">
        <v>94</v>
      </c>
      <c r="D12" s="133" t="s">
        <v>118</v>
      </c>
      <c r="E12" s="133" t="s">
        <v>37</v>
      </c>
      <c r="F12" s="133" t="s">
        <v>38</v>
      </c>
      <c r="G12" s="134"/>
      <c r="H12" s="135">
        <v>440</v>
      </c>
      <c r="I12" s="135"/>
      <c r="J12" s="135">
        <f>Tableau1[[#This Row],[Crédit]]+Tableau1[[#This Row],[Débit]]</f>
        <v>440</v>
      </c>
      <c r="K12" s="136" t="str">
        <f>IF(Tableau1[[#This Row],[Crédit]]&lt;&gt;"","Crédit",IF(Tableau1[[#This Row],[Débit]]&lt;&gt;"","Débit",""))</f>
        <v>Crédit</v>
      </c>
      <c r="L12" s="137">
        <f>IF(A11="Compte",Tableau1[[#This Row],[Solde Courant]],L11+Tableau1[[#This Row],[Solde Courant]])</f>
        <v>658</v>
      </c>
      <c r="M12" s="138"/>
      <c r="N12" s="137"/>
      <c r="O12" s="139"/>
    </row>
    <row r="13" spans="1:15">
      <c r="A13" s="1" t="s">
        <v>14</v>
      </c>
      <c r="B13" s="149">
        <v>42125</v>
      </c>
      <c r="C13" s="2" t="s">
        <v>95</v>
      </c>
      <c r="D13" s="128" t="s">
        <v>122</v>
      </c>
      <c r="E13" s="128" t="s">
        <v>104</v>
      </c>
      <c r="F13" s="128" t="s">
        <v>17</v>
      </c>
      <c r="G13" s="129"/>
      <c r="H13" s="130"/>
      <c r="I13" s="130">
        <v>-150</v>
      </c>
      <c r="J13" s="130">
        <f>Tableau1[[#This Row],[Crédit]]+Tableau1[[#This Row],[Débit]]</f>
        <v>-150</v>
      </c>
      <c r="K13" s="41" t="str">
        <f>IF(Tableau1[[#This Row],[Crédit]]&lt;&gt;"","Crédit",IF(Tableau1[[#This Row],[Débit]]&lt;&gt;"","Débit",""))</f>
        <v>Débit</v>
      </c>
      <c r="L13" s="109">
        <f>IF(A12="Compte",Tableau1[[#This Row],[Solde Courant]],L12+Tableau1[[#This Row],[Solde Courant]])</f>
        <v>508</v>
      </c>
      <c r="M13" s="125"/>
      <c r="N13" s="109"/>
      <c r="O13" s="131"/>
    </row>
    <row r="14" spans="1:15">
      <c r="A14" s="1" t="s">
        <v>13</v>
      </c>
      <c r="B14" s="149">
        <v>42125</v>
      </c>
      <c r="C14" s="2" t="s">
        <v>95</v>
      </c>
      <c r="D14" s="128" t="s">
        <v>122</v>
      </c>
      <c r="E14" s="128" t="s">
        <v>104</v>
      </c>
      <c r="F14" s="128" t="s">
        <v>17</v>
      </c>
      <c r="G14" s="129"/>
      <c r="H14" s="130"/>
      <c r="I14" s="130">
        <v>-151</v>
      </c>
      <c r="J14" s="130">
        <f>Tableau1[[#This Row],[Crédit]]+Tableau1[[#This Row],[Débit]]</f>
        <v>-151</v>
      </c>
      <c r="K14" s="41" t="str">
        <f>IF(Tableau1[[#This Row],[Crédit]]&lt;&gt;"","Crédit",IF(Tableau1[[#This Row],[Débit]]&lt;&gt;"","Débit",""))</f>
        <v>Débit</v>
      </c>
      <c r="L14" s="109">
        <f>IF(A13="Compte",Tableau1[[#This Row],[Solde Courant]],L13+Tableau1[[#This Row],[Solde Courant]])</f>
        <v>357</v>
      </c>
      <c r="M14" s="125"/>
      <c r="N14" s="109"/>
      <c r="O14" s="131"/>
    </row>
    <row r="15" spans="1:15">
      <c r="A15" s="1" t="s">
        <v>14</v>
      </c>
      <c r="B15" s="149">
        <v>42126</v>
      </c>
      <c r="C15" s="2" t="s">
        <v>94</v>
      </c>
      <c r="D15" s="128" t="s">
        <v>87</v>
      </c>
      <c r="E15" s="128" t="s">
        <v>22</v>
      </c>
      <c r="F15" s="128" t="s">
        <v>23</v>
      </c>
      <c r="G15" s="129"/>
      <c r="H15" s="130"/>
      <c r="I15" s="130">
        <v>-250</v>
      </c>
      <c r="J15" s="130">
        <f>Tableau1[[#This Row],[Crédit]]+Tableau1[[#This Row],[Débit]]</f>
        <v>-250</v>
      </c>
      <c r="K15" s="41" t="str">
        <f>IF(Tableau1[[#This Row],[Crédit]]&lt;&gt;"","Crédit",IF(Tableau1[[#This Row],[Débit]]&lt;&gt;"","Débit",""))</f>
        <v>Débit</v>
      </c>
      <c r="L15" s="109">
        <f>IF(A14="Compte",Tableau1[[#This Row],[Solde Courant]],L14+Tableau1[[#This Row],[Solde Courant]])</f>
        <v>107</v>
      </c>
      <c r="M15" s="125"/>
      <c r="N15" s="109"/>
      <c r="O15" s="131"/>
    </row>
    <row r="16" spans="1:15">
      <c r="A16" s="1" t="s">
        <v>14</v>
      </c>
      <c r="B16" s="149">
        <v>42127</v>
      </c>
      <c r="C16" s="2" t="s">
        <v>93</v>
      </c>
      <c r="D16" s="128" t="s">
        <v>123</v>
      </c>
      <c r="E16" s="128" t="s">
        <v>22</v>
      </c>
      <c r="F16" s="128" t="s">
        <v>6</v>
      </c>
      <c r="G16" s="129"/>
      <c r="H16" s="130">
        <v>350</v>
      </c>
      <c r="I16" s="130"/>
      <c r="J16" s="130">
        <f>Tableau1[[#This Row],[Crédit]]+Tableau1[[#This Row],[Débit]]</f>
        <v>350</v>
      </c>
      <c r="K16" s="41" t="str">
        <f>IF(Tableau1[[#This Row],[Crédit]]&lt;&gt;"","Crédit",IF(Tableau1[[#This Row],[Débit]]&lt;&gt;"","Débit",""))</f>
        <v>Crédit</v>
      </c>
      <c r="L16" s="109">
        <f>IF(A15="Compte",Tableau1[[#This Row],[Solde Courant]],L15+Tableau1[[#This Row],[Solde Courant]])</f>
        <v>457</v>
      </c>
      <c r="M16" s="125"/>
      <c r="N16" s="109"/>
      <c r="O16" s="131"/>
    </row>
    <row r="17" spans="1:15">
      <c r="A17" s="152" t="s">
        <v>76</v>
      </c>
      <c r="B17" s="150">
        <v>42128</v>
      </c>
      <c r="C17" s="132" t="s">
        <v>143</v>
      </c>
      <c r="D17" s="133" t="s">
        <v>79</v>
      </c>
      <c r="E17" s="133" t="s">
        <v>6</v>
      </c>
      <c r="F17" s="133" t="s">
        <v>21</v>
      </c>
      <c r="G17" s="134"/>
      <c r="H17" s="135"/>
      <c r="I17" s="135">
        <v>-30</v>
      </c>
      <c r="J17" s="135">
        <f>Tableau1[[#This Row],[Crédit]]+Tableau1[[#This Row],[Débit]]</f>
        <v>-30</v>
      </c>
      <c r="K17" s="136" t="str">
        <f>IF(Tableau1[[#This Row],[Crédit]]&lt;&gt;"","Crédit",IF(Tableau1[[#This Row],[Débit]]&lt;&gt;"","Débit",""))</f>
        <v>Débit</v>
      </c>
      <c r="L17" s="137">
        <f>IF(A16="Compte",Tableau1[[#This Row],[Solde Courant]],L16+Tableau1[[#This Row],[Solde Courant]])</f>
        <v>427</v>
      </c>
      <c r="M17" s="138"/>
      <c r="N17" s="137"/>
      <c r="O17" s="139"/>
    </row>
    <row r="18" spans="1:15">
      <c r="A18" s="1" t="s">
        <v>14</v>
      </c>
      <c r="B18" s="149">
        <v>42128</v>
      </c>
      <c r="C18" s="2" t="s">
        <v>94</v>
      </c>
      <c r="D18" s="128" t="s">
        <v>118</v>
      </c>
      <c r="E18" s="128" t="s">
        <v>37</v>
      </c>
      <c r="F18" s="128" t="s">
        <v>38</v>
      </c>
      <c r="G18" s="129"/>
      <c r="H18" s="130">
        <v>450</v>
      </c>
      <c r="I18" s="130"/>
      <c r="J18" s="130">
        <f>Tableau1[[#This Row],[Crédit]]+Tableau1[[#This Row],[Débit]]</f>
        <v>450</v>
      </c>
      <c r="K18" s="41" t="str">
        <f>IF(Tableau1[[#This Row],[Crédit]]&lt;&gt;"","Crédit",IF(Tableau1[[#This Row],[Débit]]&lt;&gt;"","Débit",""))</f>
        <v>Crédit</v>
      </c>
      <c r="L18" s="109">
        <f>IF(A17="Compte",Tableau1[[#This Row],[Solde Courant]],L17+Tableau1[[#This Row],[Solde Courant]])</f>
        <v>877</v>
      </c>
      <c r="M18" s="125"/>
      <c r="N18" s="109"/>
      <c r="O18" s="131"/>
    </row>
    <row r="19" spans="1:15">
      <c r="A19" s="4" t="s">
        <v>14</v>
      </c>
      <c r="B19" s="150">
        <v>42129</v>
      </c>
      <c r="C19" s="132" t="s">
        <v>93</v>
      </c>
      <c r="D19" s="133" t="s">
        <v>78</v>
      </c>
      <c r="E19" s="133" t="s">
        <v>104</v>
      </c>
      <c r="F19" s="133" t="s">
        <v>13</v>
      </c>
      <c r="G19" s="134"/>
      <c r="H19" s="135"/>
      <c r="I19" s="135">
        <v>-20</v>
      </c>
      <c r="J19" s="135">
        <f>Tableau1[[#This Row],[Crédit]]+Tableau1[[#This Row],[Débit]]</f>
        <v>-20</v>
      </c>
      <c r="K19" s="136" t="str">
        <f>IF(Tableau1[[#This Row],[Crédit]]&lt;&gt;"","Crédit",IF(Tableau1[[#This Row],[Débit]]&lt;&gt;"","Débit",""))</f>
        <v>Débit</v>
      </c>
      <c r="L19" s="137">
        <f>IF(A18="Compte",Tableau1[[#This Row],[Solde Courant]],L18+Tableau1[[#This Row],[Solde Courant]])</f>
        <v>857</v>
      </c>
      <c r="M19" s="138"/>
      <c r="N19" s="137"/>
      <c r="O19" s="139"/>
    </row>
    <row r="20" spans="1:15">
      <c r="A20" s="4" t="s">
        <v>13</v>
      </c>
      <c r="B20" s="150">
        <v>42130</v>
      </c>
      <c r="C20" s="132" t="s">
        <v>143</v>
      </c>
      <c r="D20" s="133" t="s">
        <v>78</v>
      </c>
      <c r="E20" s="133" t="s">
        <v>24</v>
      </c>
      <c r="F20" s="133" t="s">
        <v>25</v>
      </c>
      <c r="G20" s="134"/>
      <c r="H20" s="135"/>
      <c r="I20" s="135">
        <v>-35</v>
      </c>
      <c r="J20" s="135">
        <f>Tableau1[[#This Row],[Crédit]]+Tableau1[[#This Row],[Débit]]</f>
        <v>-35</v>
      </c>
      <c r="K20" s="136" t="str">
        <f>IF(Tableau1[[#This Row],[Crédit]]&lt;&gt;"","Crédit",IF(Tableau1[[#This Row],[Débit]]&lt;&gt;"","Débit",""))</f>
        <v>Débit</v>
      </c>
      <c r="L20" s="137">
        <f>IF(A19="Compte",Tableau1[[#This Row],[Solde Courant]],L19+Tableau1[[#This Row],[Solde Courant]])</f>
        <v>822</v>
      </c>
      <c r="M20" s="138"/>
      <c r="N20" s="137"/>
      <c r="O20" s="139"/>
    </row>
    <row r="21" spans="1:15">
      <c r="A21" s="4" t="s">
        <v>14</v>
      </c>
      <c r="B21" s="150">
        <v>42131</v>
      </c>
      <c r="C21" s="132" t="s">
        <v>143</v>
      </c>
      <c r="D21" s="133" t="s">
        <v>83</v>
      </c>
      <c r="E21" s="133" t="s">
        <v>29</v>
      </c>
      <c r="F21" s="133" t="s">
        <v>31</v>
      </c>
      <c r="G21" s="134"/>
      <c r="H21" s="135"/>
      <c r="I21" s="135">
        <v>-12</v>
      </c>
      <c r="J21" s="135">
        <f>Tableau1[[#This Row],[Crédit]]+Tableau1[[#This Row],[Débit]]</f>
        <v>-12</v>
      </c>
      <c r="K21" s="136" t="str">
        <f>IF(Tableau1[[#This Row],[Crédit]]&lt;&gt;"","Crédit",IF(Tableau1[[#This Row],[Débit]]&lt;&gt;"","Débit",""))</f>
        <v>Débit</v>
      </c>
      <c r="L21" s="137">
        <f>IF(A20="Compte",Tableau1[[#This Row],[Solde Courant]],L20+Tableau1[[#This Row],[Solde Courant]])</f>
        <v>810</v>
      </c>
      <c r="M21" s="138"/>
      <c r="N21" s="137"/>
      <c r="O21" s="139"/>
    </row>
    <row r="22" spans="1:15">
      <c r="A22" s="1" t="s">
        <v>14</v>
      </c>
      <c r="B22" s="149">
        <v>42156</v>
      </c>
      <c r="C22" s="2" t="s">
        <v>95</v>
      </c>
      <c r="D22" s="128" t="s">
        <v>122</v>
      </c>
      <c r="E22" s="128" t="s">
        <v>104</v>
      </c>
      <c r="F22" s="128" t="s">
        <v>17</v>
      </c>
      <c r="G22" s="129"/>
      <c r="H22" s="130"/>
      <c r="I22" s="130">
        <v>-160</v>
      </c>
      <c r="J22" s="130">
        <f>Tableau1[[#This Row],[Crédit]]+Tableau1[[#This Row],[Débit]]</f>
        <v>-160</v>
      </c>
      <c r="K22" s="41" t="str">
        <f>IF(Tableau1[[#This Row],[Crédit]]&lt;&gt;"","Crédit",IF(Tableau1[[#This Row],[Débit]]&lt;&gt;"","Débit",""))</f>
        <v>Débit</v>
      </c>
      <c r="L22" s="109">
        <f>IF(A21="Compte",Tableau1[[#This Row],[Solde Courant]],L21+Tableau1[[#This Row],[Solde Courant]])</f>
        <v>650</v>
      </c>
      <c r="M22" s="125"/>
      <c r="N22" s="109"/>
      <c r="O22" s="131"/>
    </row>
    <row r="23" spans="1:15">
      <c r="A23" s="1" t="s">
        <v>13</v>
      </c>
      <c r="B23" s="149">
        <v>42156</v>
      </c>
      <c r="C23" s="2" t="s">
        <v>95</v>
      </c>
      <c r="D23" s="128" t="s">
        <v>122</v>
      </c>
      <c r="E23" s="128" t="s">
        <v>104</v>
      </c>
      <c r="F23" s="128" t="s">
        <v>17</v>
      </c>
      <c r="G23" s="129"/>
      <c r="H23" s="130"/>
      <c r="I23" s="130">
        <v>-161</v>
      </c>
      <c r="J23" s="130">
        <f>Tableau1[[#This Row],[Crédit]]+Tableau1[[#This Row],[Débit]]</f>
        <v>-161</v>
      </c>
      <c r="K23" s="41" t="str">
        <f>IF(Tableau1[[#This Row],[Crédit]]&lt;&gt;"","Crédit",IF(Tableau1[[#This Row],[Débit]]&lt;&gt;"","Débit",""))</f>
        <v>Débit</v>
      </c>
      <c r="L23" s="109">
        <f>IF(A22="Compte",Tableau1[[#This Row],[Solde Courant]],L22+Tableau1[[#This Row],[Solde Courant]])</f>
        <v>489</v>
      </c>
      <c r="M23" s="125"/>
      <c r="N23" s="109"/>
      <c r="O23" s="131"/>
    </row>
    <row r="24" spans="1:15">
      <c r="A24" s="1" t="s">
        <v>14</v>
      </c>
      <c r="B24" s="149">
        <v>42157</v>
      </c>
      <c r="C24" s="2" t="s">
        <v>94</v>
      </c>
      <c r="D24" s="128" t="s">
        <v>87</v>
      </c>
      <c r="E24" s="128" t="s">
        <v>22</v>
      </c>
      <c r="F24" s="128" t="s">
        <v>23</v>
      </c>
      <c r="G24" s="129"/>
      <c r="H24" s="130"/>
      <c r="I24" s="130">
        <v>-260</v>
      </c>
      <c r="J24" s="130">
        <f>Tableau1[[#This Row],[Crédit]]+Tableau1[[#This Row],[Débit]]</f>
        <v>-260</v>
      </c>
      <c r="K24" s="41" t="str">
        <f>IF(Tableau1[[#This Row],[Crédit]]&lt;&gt;"","Crédit",IF(Tableau1[[#This Row],[Débit]]&lt;&gt;"","Débit",""))</f>
        <v>Débit</v>
      </c>
      <c r="L24" s="109">
        <f>IF(A23="Compte",Tableau1[[#This Row],[Solde Courant]],L23+Tableau1[[#This Row],[Solde Courant]])</f>
        <v>229</v>
      </c>
      <c r="M24" s="125"/>
      <c r="N24" s="109"/>
      <c r="O24" s="131"/>
    </row>
    <row r="25" spans="1:15">
      <c r="A25" s="1" t="s">
        <v>14</v>
      </c>
      <c r="B25" s="149">
        <v>42158</v>
      </c>
      <c r="C25" s="2" t="s">
        <v>93</v>
      </c>
      <c r="D25" s="128" t="s">
        <v>123</v>
      </c>
      <c r="E25" s="128" t="s">
        <v>22</v>
      </c>
      <c r="F25" s="128" t="s">
        <v>6</v>
      </c>
      <c r="G25" s="129"/>
      <c r="H25" s="130">
        <v>360</v>
      </c>
      <c r="I25" s="130"/>
      <c r="J25" s="130">
        <f>Tableau1[[#This Row],[Crédit]]+Tableau1[[#This Row],[Débit]]</f>
        <v>360</v>
      </c>
      <c r="K25" s="41" t="str">
        <f>IF(Tableau1[[#This Row],[Crédit]]&lt;&gt;"","Crédit",IF(Tableau1[[#This Row],[Débit]]&lt;&gt;"","Débit",""))</f>
        <v>Crédit</v>
      </c>
      <c r="L25" s="109">
        <f>IF(A24="Compte",Tableau1[[#This Row],[Solde Courant]],L24+Tableau1[[#This Row],[Solde Courant]])</f>
        <v>589</v>
      </c>
      <c r="M25" s="125"/>
      <c r="N25" s="109"/>
      <c r="O25" s="131"/>
    </row>
    <row r="26" spans="1:15">
      <c r="A26" s="1" t="s">
        <v>14</v>
      </c>
      <c r="B26" s="149">
        <v>42159</v>
      </c>
      <c r="C26" s="2" t="s">
        <v>94</v>
      </c>
      <c r="D26" s="128" t="s">
        <v>118</v>
      </c>
      <c r="E26" s="128" t="s">
        <v>37</v>
      </c>
      <c r="F26" s="128" t="s">
        <v>38</v>
      </c>
      <c r="G26" s="129"/>
      <c r="H26" s="130">
        <v>460</v>
      </c>
      <c r="I26" s="130"/>
      <c r="J26" s="130">
        <f>Tableau1[[#This Row],[Crédit]]+Tableau1[[#This Row],[Débit]]</f>
        <v>460</v>
      </c>
      <c r="K26" s="41" t="str">
        <f>IF(Tableau1[[#This Row],[Crédit]]&lt;&gt;"","Crédit",IF(Tableau1[[#This Row],[Débit]]&lt;&gt;"","Débit",""))</f>
        <v>Crédit</v>
      </c>
      <c r="L26" s="109">
        <f>IF(A25="Compte",Tableau1[[#This Row],[Solde Courant]],L25+Tableau1[[#This Row],[Solde Courant]])</f>
        <v>1049</v>
      </c>
      <c r="M26" s="125"/>
      <c r="N26" s="109"/>
      <c r="O26" s="131"/>
    </row>
    <row r="27" spans="1:15">
      <c r="A27" s="1" t="s">
        <v>14</v>
      </c>
      <c r="B27" s="149">
        <v>42186</v>
      </c>
      <c r="C27" s="2" t="s">
        <v>95</v>
      </c>
      <c r="D27" s="128" t="s">
        <v>122</v>
      </c>
      <c r="E27" s="128" t="s">
        <v>104</v>
      </c>
      <c r="F27" s="128" t="s">
        <v>17</v>
      </c>
      <c r="G27" s="129"/>
      <c r="H27" s="130"/>
      <c r="I27" s="130">
        <v>-170</v>
      </c>
      <c r="J27" s="130">
        <f>Tableau1[[#This Row],[Crédit]]+Tableau1[[#This Row],[Débit]]</f>
        <v>-170</v>
      </c>
      <c r="K27" s="41" t="str">
        <f>IF(Tableau1[[#This Row],[Crédit]]&lt;&gt;"","Crédit",IF(Tableau1[[#This Row],[Débit]]&lt;&gt;"","Débit",""))</f>
        <v>Débit</v>
      </c>
      <c r="L27" s="109">
        <f>IF(A26="Compte",Tableau1[[#This Row],[Solde Courant]],L26+Tableau1[[#This Row],[Solde Courant]])</f>
        <v>879</v>
      </c>
      <c r="M27" s="125"/>
      <c r="N27" s="109"/>
      <c r="O27" s="131"/>
    </row>
    <row r="28" spans="1:15">
      <c r="A28" s="1" t="s">
        <v>13</v>
      </c>
      <c r="B28" s="149">
        <v>42186</v>
      </c>
      <c r="C28" s="2" t="s">
        <v>95</v>
      </c>
      <c r="D28" s="128" t="s">
        <v>122</v>
      </c>
      <c r="E28" s="128" t="s">
        <v>104</v>
      </c>
      <c r="F28" s="128" t="s">
        <v>17</v>
      </c>
      <c r="G28" s="129"/>
      <c r="H28" s="130"/>
      <c r="I28" s="130">
        <v>-171</v>
      </c>
      <c r="J28" s="130">
        <f>Tableau1[[#This Row],[Crédit]]+Tableau1[[#This Row],[Débit]]</f>
        <v>-171</v>
      </c>
      <c r="K28" s="41" t="str">
        <f>IF(Tableau1[[#This Row],[Crédit]]&lt;&gt;"","Crédit",IF(Tableau1[[#This Row],[Débit]]&lt;&gt;"","Débit",""))</f>
        <v>Débit</v>
      </c>
      <c r="L28" s="109">
        <f>IF(A27="Compte",Tableau1[[#This Row],[Solde Courant]],L27+Tableau1[[#This Row],[Solde Courant]])</f>
        <v>708</v>
      </c>
      <c r="M28" s="125"/>
      <c r="N28" s="109"/>
      <c r="O28" s="131"/>
    </row>
    <row r="29" spans="1:15">
      <c r="A29" s="1" t="s">
        <v>14</v>
      </c>
      <c r="B29" s="149">
        <v>42187</v>
      </c>
      <c r="C29" s="2" t="s">
        <v>94</v>
      </c>
      <c r="D29" s="128" t="s">
        <v>87</v>
      </c>
      <c r="E29" s="128" t="s">
        <v>22</v>
      </c>
      <c r="F29" s="128" t="s">
        <v>23</v>
      </c>
      <c r="G29" s="129"/>
      <c r="H29" s="130"/>
      <c r="I29" s="130">
        <v>-270</v>
      </c>
      <c r="J29" s="130">
        <f>Tableau1[[#This Row],[Crédit]]+Tableau1[[#This Row],[Débit]]</f>
        <v>-270</v>
      </c>
      <c r="K29" s="41" t="str">
        <f>IF(Tableau1[[#This Row],[Crédit]]&lt;&gt;"","Crédit",IF(Tableau1[[#This Row],[Débit]]&lt;&gt;"","Débit",""))</f>
        <v>Débit</v>
      </c>
      <c r="L29" s="109">
        <f>IF(A28="Compte",Tableau1[[#This Row],[Solde Courant]],L28+Tableau1[[#This Row],[Solde Courant]])</f>
        <v>438</v>
      </c>
      <c r="M29" s="125"/>
      <c r="N29" s="109"/>
      <c r="O29" s="131"/>
    </row>
    <row r="30" spans="1:15">
      <c r="A30" s="1" t="s">
        <v>14</v>
      </c>
      <c r="B30" s="149">
        <v>42188</v>
      </c>
      <c r="C30" s="2" t="s">
        <v>93</v>
      </c>
      <c r="D30" s="128" t="s">
        <v>123</v>
      </c>
      <c r="E30" s="128" t="s">
        <v>22</v>
      </c>
      <c r="F30" s="128" t="s">
        <v>6</v>
      </c>
      <c r="G30" s="129"/>
      <c r="H30" s="130">
        <v>370</v>
      </c>
      <c r="I30" s="130"/>
      <c r="J30" s="130">
        <f>Tableau1[[#This Row],[Crédit]]+Tableau1[[#This Row],[Débit]]</f>
        <v>370</v>
      </c>
      <c r="K30" s="41" t="str">
        <f>IF(Tableau1[[#This Row],[Crédit]]&lt;&gt;"","Crédit",IF(Tableau1[[#This Row],[Débit]]&lt;&gt;"","Débit",""))</f>
        <v>Crédit</v>
      </c>
      <c r="L30" s="109">
        <f>IF(A29="Compte",Tableau1[[#This Row],[Solde Courant]],L29+Tableau1[[#This Row],[Solde Courant]])</f>
        <v>808</v>
      </c>
      <c r="M30" s="125"/>
      <c r="N30" s="109"/>
      <c r="O30" s="131"/>
    </row>
    <row r="31" spans="1:15">
      <c r="A31" s="1" t="s">
        <v>14</v>
      </c>
      <c r="B31" s="149">
        <v>42189</v>
      </c>
      <c r="C31" s="2" t="s">
        <v>94</v>
      </c>
      <c r="D31" s="128" t="s">
        <v>118</v>
      </c>
      <c r="E31" s="128" t="s">
        <v>37</v>
      </c>
      <c r="F31" s="128" t="s">
        <v>38</v>
      </c>
      <c r="G31" s="129"/>
      <c r="H31" s="130">
        <v>470</v>
      </c>
      <c r="I31" s="130"/>
      <c r="J31" s="130">
        <f>Tableau1[[#This Row],[Crédit]]+Tableau1[[#This Row],[Débit]]</f>
        <v>470</v>
      </c>
      <c r="K31" s="41" t="str">
        <f>IF(Tableau1[[#This Row],[Crédit]]&lt;&gt;"","Crédit",IF(Tableau1[[#This Row],[Débit]]&lt;&gt;"","Débit",""))</f>
        <v>Crédit</v>
      </c>
      <c r="L31" s="109">
        <f>IF(A30="Compte",Tableau1[[#This Row],[Solde Courant]],L30+Tableau1[[#This Row],[Solde Courant]])</f>
        <v>1278</v>
      </c>
      <c r="M31" s="125"/>
      <c r="N31" s="109"/>
      <c r="O31" s="131"/>
    </row>
    <row r="32" spans="1:15">
      <c r="A32" s="1" t="s">
        <v>14</v>
      </c>
      <c r="B32" s="149">
        <v>42217</v>
      </c>
      <c r="C32" s="2" t="s">
        <v>95</v>
      </c>
      <c r="D32" s="115" t="s">
        <v>122</v>
      </c>
      <c r="E32" s="115" t="s">
        <v>104</v>
      </c>
      <c r="F32" s="115" t="s">
        <v>17</v>
      </c>
      <c r="G32" s="153"/>
      <c r="H32" s="116"/>
      <c r="I32" s="116">
        <v>-180</v>
      </c>
      <c r="J32" s="116">
        <f>Tableau1[[#This Row],[Crédit]]+Tableau1[[#This Row],[Débit]]</f>
        <v>-180</v>
      </c>
      <c r="K32" s="41" t="str">
        <f>IF(Tableau1[[#This Row],[Crédit]]&lt;&gt;"","Crédit",IF(Tableau1[[#This Row],[Débit]]&lt;&gt;"","Débit",""))</f>
        <v>Débit</v>
      </c>
      <c r="L32" s="109">
        <f>IF(A31="Compte",Tableau1[[#This Row],[Solde Courant]],L31+Tableau1[[#This Row],[Solde Courant]])</f>
        <v>1098</v>
      </c>
      <c r="M32" s="125"/>
      <c r="N32" s="109"/>
      <c r="O32" s="117"/>
    </row>
    <row r="33" spans="1:15">
      <c r="A33" s="1" t="s">
        <v>13</v>
      </c>
      <c r="B33" s="149">
        <v>42217</v>
      </c>
      <c r="C33" s="2" t="s">
        <v>95</v>
      </c>
      <c r="D33" s="115" t="s">
        <v>122</v>
      </c>
      <c r="E33" s="115" t="s">
        <v>104</v>
      </c>
      <c r="F33" s="115" t="s">
        <v>17</v>
      </c>
      <c r="G33" s="153"/>
      <c r="H33" s="116"/>
      <c r="I33" s="116">
        <v>-181</v>
      </c>
      <c r="J33" s="116">
        <f>Tableau1[[#This Row],[Crédit]]+Tableau1[[#This Row],[Débit]]</f>
        <v>-181</v>
      </c>
      <c r="K33" s="41" t="str">
        <f>IF(Tableau1[[#This Row],[Crédit]]&lt;&gt;"","Crédit",IF(Tableau1[[#This Row],[Débit]]&lt;&gt;"","Débit",""))</f>
        <v>Débit</v>
      </c>
      <c r="L33" s="109">
        <f>IF(A32="Compte",Tableau1[[#This Row],[Solde Courant]],L32+Tableau1[[#This Row],[Solde Courant]])</f>
        <v>917</v>
      </c>
      <c r="M33" s="125"/>
      <c r="N33" s="109"/>
      <c r="O33" s="117"/>
    </row>
    <row r="34" spans="1:15">
      <c r="A34" s="1" t="s">
        <v>14</v>
      </c>
      <c r="B34" s="149">
        <v>42217</v>
      </c>
      <c r="C34" s="2" t="s">
        <v>95</v>
      </c>
      <c r="D34" s="115" t="s">
        <v>122</v>
      </c>
      <c r="E34" s="115" t="s">
        <v>104</v>
      </c>
      <c r="F34" s="115" t="s">
        <v>17</v>
      </c>
      <c r="G34" s="195"/>
      <c r="H34" s="116"/>
      <c r="I34" s="116">
        <v>-180</v>
      </c>
      <c r="J34" s="116">
        <f>Tableau1[[#This Row],[Crédit]]+Tableau1[[#This Row],[Débit]]</f>
        <v>-180</v>
      </c>
      <c r="K34" s="41" t="str">
        <f>IF(Tableau1[[#This Row],[Crédit]]&lt;&gt;"","Crédit",IF(Tableau1[[#This Row],[Débit]]&lt;&gt;"","Débit",""))</f>
        <v>Débit</v>
      </c>
      <c r="L34" s="109">
        <f>IF(A33="Compte",Tableau1[[#This Row],[Solde Courant]],L33+Tableau1[[#This Row],[Solde Courant]])</f>
        <v>737</v>
      </c>
      <c r="M34" s="125"/>
      <c r="N34" s="109"/>
      <c r="O34" s="117" t="s">
        <v>243</v>
      </c>
    </row>
    <row r="35" spans="1:15">
      <c r="A35" s="1" t="s">
        <v>17</v>
      </c>
      <c r="B35" s="149">
        <v>42217</v>
      </c>
      <c r="C35" s="2" t="s">
        <v>95</v>
      </c>
      <c r="D35" s="115" t="s">
        <v>122</v>
      </c>
      <c r="E35" s="115" t="s">
        <v>104</v>
      </c>
      <c r="F35" s="115" t="s">
        <v>14</v>
      </c>
      <c r="G35" s="195"/>
      <c r="H35" s="116">
        <v>180</v>
      </c>
      <c r="I35" s="116"/>
      <c r="J35" s="116">
        <f>Tableau1[[#This Row],[Crédit]]+Tableau1[[#This Row],[Débit]]</f>
        <v>180</v>
      </c>
      <c r="K35" s="41" t="str">
        <f>IF(Tableau1[[#This Row],[Crédit]]&lt;&gt;"","Crédit",IF(Tableau1[[#This Row],[Débit]]&lt;&gt;"","Débit",""))</f>
        <v>Crédit</v>
      </c>
      <c r="L35" s="109">
        <f>IF(A34="Compte",Tableau1[[#This Row],[Solde Courant]],L34+Tableau1[[#This Row],[Solde Courant]])</f>
        <v>917</v>
      </c>
      <c r="M35" s="125"/>
      <c r="N35" s="109"/>
      <c r="O35" s="117" t="s">
        <v>244</v>
      </c>
    </row>
    <row r="36" spans="1:15">
      <c r="A36" s="1" t="s">
        <v>13</v>
      </c>
      <c r="B36" s="149">
        <v>42217</v>
      </c>
      <c r="C36" s="2" t="s">
        <v>95</v>
      </c>
      <c r="D36" s="115" t="s">
        <v>122</v>
      </c>
      <c r="E36" s="115" t="s">
        <v>104</v>
      </c>
      <c r="F36" s="115" t="s">
        <v>17</v>
      </c>
      <c r="G36" s="195"/>
      <c r="H36" s="116"/>
      <c r="I36" s="116">
        <v>-181</v>
      </c>
      <c r="J36" s="116">
        <f>Tableau1[[#This Row],[Crédit]]+Tableau1[[#This Row],[Débit]]</f>
        <v>-181</v>
      </c>
      <c r="K36" s="41" t="str">
        <f>IF(Tableau1[[#This Row],[Crédit]]&lt;&gt;"","Crédit",IF(Tableau1[[#This Row],[Débit]]&lt;&gt;"","Débit",""))</f>
        <v>Débit</v>
      </c>
      <c r="L36" s="109">
        <f>IF(A35="Compte",Tableau1[[#This Row],[Solde Courant]],L35+Tableau1[[#This Row],[Solde Courant]])</f>
        <v>736</v>
      </c>
      <c r="M36" s="125"/>
      <c r="N36" s="109"/>
      <c r="O36" s="117" t="s">
        <v>245</v>
      </c>
    </row>
    <row r="37" spans="1:15">
      <c r="A37" s="1" t="s">
        <v>17</v>
      </c>
      <c r="B37" s="149">
        <v>42217</v>
      </c>
      <c r="C37" s="2" t="s">
        <v>95</v>
      </c>
      <c r="D37" s="115" t="s">
        <v>122</v>
      </c>
      <c r="E37" s="115" t="s">
        <v>104</v>
      </c>
      <c r="F37" s="115" t="s">
        <v>13</v>
      </c>
      <c r="G37" s="195"/>
      <c r="H37" s="116">
        <v>181</v>
      </c>
      <c r="I37" s="116"/>
      <c r="J37" s="116">
        <f>Tableau1[[#This Row],[Crédit]]+Tableau1[[#This Row],[Débit]]</f>
        <v>181</v>
      </c>
      <c r="K37" s="41" t="str">
        <f>IF(Tableau1[[#This Row],[Crédit]]&lt;&gt;"","Crédit",IF(Tableau1[[#This Row],[Débit]]&lt;&gt;"","Débit",""))</f>
        <v>Crédit</v>
      </c>
      <c r="L37" s="109">
        <f>IF(A36="Compte",Tableau1[[#This Row],[Solde Courant]],L36+Tableau1[[#This Row],[Solde Courant]])</f>
        <v>917</v>
      </c>
      <c r="M37" s="125"/>
      <c r="N37" s="109"/>
      <c r="O37" s="117" t="s">
        <v>246</v>
      </c>
    </row>
    <row r="38" spans="1:15">
      <c r="A38" s="1" t="s">
        <v>14</v>
      </c>
      <c r="B38" s="149">
        <v>42218</v>
      </c>
      <c r="C38" s="2" t="s">
        <v>94</v>
      </c>
      <c r="D38" s="115" t="s">
        <v>87</v>
      </c>
      <c r="E38" s="115" t="s">
        <v>22</v>
      </c>
      <c r="F38" s="115" t="s">
        <v>23</v>
      </c>
      <c r="G38" s="153"/>
      <c r="H38" s="116"/>
      <c r="I38" s="116">
        <v>-280</v>
      </c>
      <c r="J38" s="116">
        <f>Tableau1[[#This Row],[Crédit]]+Tableau1[[#This Row],[Débit]]</f>
        <v>-280</v>
      </c>
      <c r="K38" s="41" t="str">
        <f>IF(Tableau1[[#This Row],[Crédit]]&lt;&gt;"","Crédit",IF(Tableau1[[#This Row],[Débit]]&lt;&gt;"","Débit",""))</f>
        <v>Débit</v>
      </c>
      <c r="L38" s="109">
        <f>IF(A37="Compte",Tableau1[[#This Row],[Solde Courant]],L37+Tableau1[[#This Row],[Solde Courant]])</f>
        <v>637</v>
      </c>
      <c r="M38" s="125"/>
      <c r="N38" s="109"/>
      <c r="O38" s="117"/>
    </row>
    <row r="39" spans="1:15">
      <c r="A39" s="1" t="s">
        <v>14</v>
      </c>
      <c r="B39" s="149">
        <v>42218</v>
      </c>
      <c r="C39" s="2" t="s">
        <v>94</v>
      </c>
      <c r="D39" s="115" t="s">
        <v>87</v>
      </c>
      <c r="E39" s="115" t="s">
        <v>22</v>
      </c>
      <c r="F39" s="115" t="s">
        <v>23</v>
      </c>
      <c r="G39" s="195"/>
      <c r="H39" s="116"/>
      <c r="I39" s="116">
        <v>-280</v>
      </c>
      <c r="J39" s="116">
        <f>Tableau1[[#This Row],[Crédit]]+Tableau1[[#This Row],[Débit]]</f>
        <v>-280</v>
      </c>
      <c r="K39" s="41" t="str">
        <f>IF(Tableau1[[#This Row],[Crédit]]&lt;&gt;"","Crédit",IF(Tableau1[[#This Row],[Débit]]&lt;&gt;"","Débit",""))</f>
        <v>Débit</v>
      </c>
      <c r="L39" s="109">
        <f>IF(A38="Compte",Tableau1[[#This Row],[Solde Courant]],L38+Tableau1[[#This Row],[Solde Courant]])</f>
        <v>357</v>
      </c>
      <c r="M39" s="125"/>
      <c r="N39" s="109"/>
      <c r="O39" s="117"/>
    </row>
    <row r="40" spans="1:15">
      <c r="A40" s="1" t="s">
        <v>14</v>
      </c>
      <c r="B40" s="149">
        <v>42219</v>
      </c>
      <c r="C40" s="2" t="s">
        <v>93</v>
      </c>
      <c r="D40" s="115" t="s">
        <v>123</v>
      </c>
      <c r="E40" s="115" t="s">
        <v>22</v>
      </c>
      <c r="F40" s="115" t="s">
        <v>6</v>
      </c>
      <c r="G40" s="153"/>
      <c r="H40" s="116">
        <v>380</v>
      </c>
      <c r="I40" s="116"/>
      <c r="J40" s="116">
        <f>Tableau1[[#This Row],[Crédit]]+Tableau1[[#This Row],[Débit]]</f>
        <v>380</v>
      </c>
      <c r="K40" s="41" t="str">
        <f>IF(Tableau1[[#This Row],[Crédit]]&lt;&gt;"","Crédit",IF(Tableau1[[#This Row],[Débit]]&lt;&gt;"","Débit",""))</f>
        <v>Crédit</v>
      </c>
      <c r="L40" s="109">
        <f>IF(A39="Compte",Tableau1[[#This Row],[Solde Courant]],L39+Tableau1[[#This Row],[Solde Courant]])</f>
        <v>737</v>
      </c>
      <c r="M40" s="125"/>
      <c r="N40" s="109"/>
      <c r="O40" s="117"/>
    </row>
    <row r="41" spans="1:15">
      <c r="A41" s="1" t="s">
        <v>14</v>
      </c>
      <c r="B41" s="149">
        <v>42219</v>
      </c>
      <c r="C41" s="2" t="s">
        <v>93</v>
      </c>
      <c r="D41" s="115" t="s">
        <v>123</v>
      </c>
      <c r="E41" s="115" t="s">
        <v>22</v>
      </c>
      <c r="F41" s="115" t="s">
        <v>6</v>
      </c>
      <c r="G41" s="195"/>
      <c r="H41" s="116">
        <v>380</v>
      </c>
      <c r="I41" s="116"/>
      <c r="J41" s="116">
        <f>Tableau1[[#This Row],[Crédit]]+Tableau1[[#This Row],[Débit]]</f>
        <v>380</v>
      </c>
      <c r="K41" s="41" t="str">
        <f>IF(Tableau1[[#This Row],[Crédit]]&lt;&gt;"","Crédit",IF(Tableau1[[#This Row],[Débit]]&lt;&gt;"","Débit",""))</f>
        <v>Crédit</v>
      </c>
      <c r="L41" s="109">
        <f>IF(A40="Compte",Tableau1[[#This Row],[Solde Courant]],L40+Tableau1[[#This Row],[Solde Courant]])</f>
        <v>1117</v>
      </c>
      <c r="M41" s="125"/>
      <c r="N41" s="109"/>
      <c r="O41" s="117"/>
    </row>
    <row r="42" spans="1:15">
      <c r="A42" s="1" t="s">
        <v>14</v>
      </c>
      <c r="B42" s="149">
        <v>42220</v>
      </c>
      <c r="C42" s="2" t="s">
        <v>94</v>
      </c>
      <c r="D42" s="115" t="s">
        <v>118</v>
      </c>
      <c r="E42" s="115" t="s">
        <v>37</v>
      </c>
      <c r="F42" s="115" t="s">
        <v>38</v>
      </c>
      <c r="G42" s="153"/>
      <c r="H42" s="116">
        <v>480</v>
      </c>
      <c r="I42" s="116"/>
      <c r="J42" s="116">
        <f>Tableau1[[#This Row],[Crédit]]+Tableau1[[#This Row],[Débit]]</f>
        <v>480</v>
      </c>
      <c r="K42" s="41" t="str">
        <f>IF(Tableau1[[#This Row],[Crédit]]&lt;&gt;"","Crédit",IF(Tableau1[[#This Row],[Débit]]&lt;&gt;"","Débit",""))</f>
        <v>Crédit</v>
      </c>
      <c r="L42" s="109">
        <f>IF(A41="Compte",Tableau1[[#This Row],[Solde Courant]],L41+Tableau1[[#This Row],[Solde Courant]])</f>
        <v>1597</v>
      </c>
      <c r="M42" s="125"/>
      <c r="N42" s="109"/>
      <c r="O42" s="117"/>
    </row>
    <row r="43" spans="1:15">
      <c r="A43" s="1" t="s">
        <v>14</v>
      </c>
      <c r="B43" s="149">
        <v>42220</v>
      </c>
      <c r="C43" s="2" t="s">
        <v>94</v>
      </c>
      <c r="D43" s="115" t="s">
        <v>118</v>
      </c>
      <c r="E43" s="115" t="s">
        <v>37</v>
      </c>
      <c r="F43" s="115" t="s">
        <v>38</v>
      </c>
      <c r="G43" s="195"/>
      <c r="H43" s="116">
        <v>480</v>
      </c>
      <c r="I43" s="116"/>
      <c r="J43" s="116">
        <f>Tableau1[[#This Row],[Crédit]]+Tableau1[[#This Row],[Débit]]</f>
        <v>480</v>
      </c>
      <c r="K43" s="41" t="str">
        <f>IF(Tableau1[[#This Row],[Crédit]]&lt;&gt;"","Crédit",IF(Tableau1[[#This Row],[Débit]]&lt;&gt;"","Débit",""))</f>
        <v>Crédit</v>
      </c>
      <c r="L43" s="109">
        <f>IF(A42="Compte",Tableau1[[#This Row],[Solde Courant]],L42+Tableau1[[#This Row],[Solde Courant]])</f>
        <v>2077</v>
      </c>
      <c r="M43" s="125"/>
      <c r="N43" s="109"/>
      <c r="O43" s="117"/>
    </row>
    <row r="44" spans="1:15">
      <c r="A44" s="1" t="s">
        <v>17</v>
      </c>
      <c r="B44" s="149">
        <v>42221</v>
      </c>
      <c r="C44" s="2" t="s">
        <v>95</v>
      </c>
      <c r="D44" s="115" t="s">
        <v>122</v>
      </c>
      <c r="E44" s="115" t="s">
        <v>39</v>
      </c>
      <c r="F44" s="115" t="s">
        <v>40</v>
      </c>
      <c r="G44" s="153"/>
      <c r="H44" s="116"/>
      <c r="I44" s="116">
        <v>-8888</v>
      </c>
      <c r="J44" s="116">
        <f>Tableau1[[#This Row],[Crédit]]+Tableau1[[#This Row],[Débit]]</f>
        <v>-8888</v>
      </c>
      <c r="K44" s="41" t="str">
        <f>IF(Tableau1[[#This Row],[Crédit]]&lt;&gt;"","Crédit",IF(Tableau1[[#This Row],[Débit]]&lt;&gt;"","Débit",""))</f>
        <v>Débit</v>
      </c>
      <c r="L44" s="109">
        <f>IF(A43="Compte",Tableau1[[#This Row],[Solde Courant]],L43+Tableau1[[#This Row],[Solde Courant]])</f>
        <v>-6811</v>
      </c>
      <c r="M44" s="125"/>
      <c r="N44" s="109"/>
      <c r="O44" s="117"/>
    </row>
    <row r="45" spans="1:15">
      <c r="A45" s="1" t="s">
        <v>17</v>
      </c>
      <c r="B45" s="149">
        <v>42221</v>
      </c>
      <c r="C45" s="2" t="s">
        <v>95</v>
      </c>
      <c r="D45" s="115" t="s">
        <v>122</v>
      </c>
      <c r="E45" s="115" t="s">
        <v>39</v>
      </c>
      <c r="F45" s="115" t="s">
        <v>40</v>
      </c>
      <c r="G45" s="195"/>
      <c r="H45" s="116"/>
      <c r="I45" s="116">
        <v>-8888</v>
      </c>
      <c r="J45" s="116">
        <f>Tableau1[[#This Row],[Crédit]]+Tableau1[[#This Row],[Débit]]</f>
        <v>-8888</v>
      </c>
      <c r="K45" s="41" t="str">
        <f>IF(Tableau1[[#This Row],[Crédit]]&lt;&gt;"","Crédit",IF(Tableau1[[#This Row],[Débit]]&lt;&gt;"","Débit",""))</f>
        <v>Débit</v>
      </c>
      <c r="L45" s="109">
        <f>IF(A44="Compte",Tableau1[[#This Row],[Solde Courant]],L44+Tableau1[[#This Row],[Solde Courant]])</f>
        <v>-15699</v>
      </c>
      <c r="M45" s="125"/>
      <c r="N45" s="109"/>
      <c r="O45" s="117"/>
    </row>
    <row r="46" spans="1:15">
      <c r="A46" s="1" t="s">
        <v>14</v>
      </c>
      <c r="B46" s="149">
        <v>42222</v>
      </c>
      <c r="C46" s="2" t="s">
        <v>95</v>
      </c>
      <c r="D46" s="115" t="s">
        <v>103</v>
      </c>
      <c r="E46" s="115" t="s">
        <v>33</v>
      </c>
      <c r="F46" s="115" t="s">
        <v>34</v>
      </c>
      <c r="G46" s="153"/>
      <c r="H46" s="116"/>
      <c r="I46" s="116">
        <v>-9999</v>
      </c>
      <c r="J46" s="116">
        <f>Tableau1[[#This Row],[Crédit]]+Tableau1[[#This Row],[Débit]]</f>
        <v>-9999</v>
      </c>
      <c r="K46" s="41" t="str">
        <f>IF(Tableau1[[#This Row],[Crédit]]&lt;&gt;"","Crédit",IF(Tableau1[[#This Row],[Débit]]&lt;&gt;"","Débit",""))</f>
        <v>Débit</v>
      </c>
      <c r="L46" s="109">
        <f>IF(A45="Compte",Tableau1[[#This Row],[Solde Courant]],L45+Tableau1[[#This Row],[Solde Courant]])</f>
        <v>-25698</v>
      </c>
      <c r="M46" s="125"/>
      <c r="N46" s="109"/>
      <c r="O46" s="117"/>
    </row>
    <row r="47" spans="1:15">
      <c r="A47" s="1" t="s">
        <v>14</v>
      </c>
      <c r="B47" s="149">
        <v>42222</v>
      </c>
      <c r="C47" s="2" t="s">
        <v>95</v>
      </c>
      <c r="D47" s="115" t="s">
        <v>103</v>
      </c>
      <c r="E47" s="115" t="s">
        <v>33</v>
      </c>
      <c r="F47" s="115" t="s">
        <v>34</v>
      </c>
      <c r="G47" s="195"/>
      <c r="H47" s="116"/>
      <c r="I47" s="116">
        <v>-9999</v>
      </c>
      <c r="J47" s="116">
        <f>Tableau1[[#This Row],[Crédit]]+Tableau1[[#This Row],[Débit]]</f>
        <v>-9999</v>
      </c>
      <c r="K47" s="41" t="str">
        <f>IF(Tableau1[[#This Row],[Crédit]]&lt;&gt;"","Crédit",IF(Tableau1[[#This Row],[Débit]]&lt;&gt;"","Débit",""))</f>
        <v>Débit</v>
      </c>
      <c r="L47" s="109">
        <f>IF(A46="Compte",Tableau1[[#This Row],[Solde Courant]],L46+Tableau1[[#This Row],[Solde Courant]])</f>
        <v>-35697</v>
      </c>
      <c r="M47" s="125"/>
      <c r="N47" s="109"/>
      <c r="O47" s="117"/>
    </row>
    <row r="48" spans="1:15">
      <c r="A48" s="4" t="s">
        <v>14</v>
      </c>
      <c r="B48" s="150">
        <v>42248</v>
      </c>
      <c r="C48" s="132" t="s">
        <v>95</v>
      </c>
      <c r="D48" s="133" t="s">
        <v>122</v>
      </c>
      <c r="E48" s="133" t="s">
        <v>104</v>
      </c>
      <c r="F48" s="133" t="s">
        <v>17</v>
      </c>
      <c r="G48" s="134"/>
      <c r="H48" s="135"/>
      <c r="I48" s="135">
        <v>-130</v>
      </c>
      <c r="J48" s="135">
        <f>Tableau1[[#This Row],[Crédit]]+Tableau1[[#This Row],[Débit]]</f>
        <v>-130</v>
      </c>
      <c r="K48" s="136" t="str">
        <f>IF(Tableau1[[#This Row],[Crédit]]&lt;&gt;"","Crédit",IF(Tableau1[[#This Row],[Débit]]&lt;&gt;"","Débit",""))</f>
        <v>Débit</v>
      </c>
      <c r="L48" s="137">
        <f>IF(A47="Compte",Tableau1[[#This Row],[Solde Courant]],L47+Tableau1[[#This Row],[Solde Courant]])</f>
        <v>-35827</v>
      </c>
      <c r="M48" s="138"/>
      <c r="N48" s="137"/>
      <c r="O48" s="139"/>
    </row>
    <row r="49" spans="1:15">
      <c r="A49" s="1" t="s">
        <v>14</v>
      </c>
      <c r="B49" s="149">
        <v>42248</v>
      </c>
      <c r="C49" s="2" t="s">
        <v>95</v>
      </c>
      <c r="D49" s="115" t="s">
        <v>122</v>
      </c>
      <c r="E49" s="115"/>
      <c r="F49" s="115"/>
      <c r="G49" s="195"/>
      <c r="H49" s="116"/>
      <c r="I49" s="116"/>
      <c r="J49" s="116">
        <f>Tableau1[[#This Row],[Crédit]]+Tableau1[[#This Row],[Débit]]</f>
        <v>0</v>
      </c>
      <c r="K49" s="41" t="str">
        <f>IF(Tableau1[[#This Row],[Crédit]]&lt;&gt;"","Crédit",IF(Tableau1[[#This Row],[Débit]]&lt;&gt;"","Débit",""))</f>
        <v/>
      </c>
      <c r="L49" s="109">
        <f>IF(A48="Compte",Tableau1[[#This Row],[Solde Courant]],L48+Tableau1[[#This Row],[Solde Courant]])</f>
        <v>-35827</v>
      </c>
      <c r="M49" s="125"/>
      <c r="N49" s="109"/>
      <c r="O49" s="117"/>
    </row>
    <row r="50" spans="1:15">
      <c r="A50" s="1" t="s">
        <v>14</v>
      </c>
      <c r="B50" s="149">
        <v>42248</v>
      </c>
      <c r="C50" s="2" t="s">
        <v>95</v>
      </c>
      <c r="D50" s="115" t="s">
        <v>122</v>
      </c>
      <c r="E50" s="115" t="s">
        <v>104</v>
      </c>
      <c r="F50" s="115" t="s">
        <v>17</v>
      </c>
      <c r="G50" s="195"/>
      <c r="H50" s="116"/>
      <c r="I50" s="116">
        <v>-190</v>
      </c>
      <c r="J50" s="116">
        <f>Tableau1[[#This Row],[Crédit]]+Tableau1[[#This Row],[Débit]]</f>
        <v>-190</v>
      </c>
      <c r="K50" s="41" t="str">
        <f>IF(Tableau1[[#This Row],[Crédit]]&lt;&gt;"","Crédit",IF(Tableau1[[#This Row],[Débit]]&lt;&gt;"","Débit",""))</f>
        <v>Débit</v>
      </c>
      <c r="L50" s="109">
        <f>IF(A49="Compte",Tableau1[[#This Row],[Solde Courant]],L49+Tableau1[[#This Row],[Solde Courant]])</f>
        <v>-36017</v>
      </c>
      <c r="M50" s="125"/>
      <c r="N50" s="109"/>
      <c r="O50" s="117" t="s">
        <v>239</v>
      </c>
    </row>
    <row r="51" spans="1:15">
      <c r="A51" s="1" t="s">
        <v>17</v>
      </c>
      <c r="B51" s="149">
        <v>42248</v>
      </c>
      <c r="C51" s="2" t="s">
        <v>95</v>
      </c>
      <c r="D51" s="115" t="s">
        <v>122</v>
      </c>
      <c r="E51" s="115" t="s">
        <v>104</v>
      </c>
      <c r="F51" s="115" t="s">
        <v>14</v>
      </c>
      <c r="G51" s="195"/>
      <c r="H51" s="116">
        <v>190</v>
      </c>
      <c r="I51" s="116"/>
      <c r="J51" s="116">
        <f>Tableau1[[#This Row],[Crédit]]+Tableau1[[#This Row],[Débit]]</f>
        <v>190</v>
      </c>
      <c r="K51" s="41" t="str">
        <f>IF(Tableau1[[#This Row],[Crédit]]&lt;&gt;"","Crédit",IF(Tableau1[[#This Row],[Débit]]&lt;&gt;"","Débit",""))</f>
        <v>Crédit</v>
      </c>
      <c r="L51" s="109">
        <f>IF(A50="Compte",Tableau1[[#This Row],[Solde Courant]],L50+Tableau1[[#This Row],[Solde Courant]])</f>
        <v>-35827</v>
      </c>
      <c r="M51" s="125"/>
      <c r="N51" s="109"/>
      <c r="O51" s="117" t="s">
        <v>240</v>
      </c>
    </row>
    <row r="52" spans="1:15">
      <c r="A52" s="1" t="s">
        <v>13</v>
      </c>
      <c r="B52" s="149">
        <v>42248</v>
      </c>
      <c r="C52" s="2" t="s">
        <v>95</v>
      </c>
      <c r="D52" s="115" t="s">
        <v>122</v>
      </c>
      <c r="E52" s="115" t="s">
        <v>104</v>
      </c>
      <c r="F52" s="115" t="s">
        <v>17</v>
      </c>
      <c r="G52" s="195"/>
      <c r="H52" s="116"/>
      <c r="I52" s="116">
        <v>-191</v>
      </c>
      <c r="J52" s="116">
        <f>Tableau1[[#This Row],[Crédit]]+Tableau1[[#This Row],[Débit]]</f>
        <v>-191</v>
      </c>
      <c r="K52" s="41" t="str">
        <f>IF(Tableau1[[#This Row],[Crédit]]&lt;&gt;"","Crédit",IF(Tableau1[[#This Row],[Débit]]&lt;&gt;"","Débit",""))</f>
        <v>Débit</v>
      </c>
      <c r="L52" s="109">
        <f>IF(A51="Compte",Tableau1[[#This Row],[Solde Courant]],L51+Tableau1[[#This Row],[Solde Courant]])</f>
        <v>-36018</v>
      </c>
      <c r="M52" s="125" t="s">
        <v>215</v>
      </c>
      <c r="N52" s="109"/>
      <c r="O52" s="117" t="s">
        <v>241</v>
      </c>
    </row>
    <row r="53" spans="1:15">
      <c r="A53" s="1" t="s">
        <v>17</v>
      </c>
      <c r="B53" s="149">
        <v>42248</v>
      </c>
      <c r="C53" s="2" t="s">
        <v>95</v>
      </c>
      <c r="D53" s="115" t="s">
        <v>122</v>
      </c>
      <c r="E53" s="115" t="s">
        <v>104</v>
      </c>
      <c r="F53" s="115" t="s">
        <v>13</v>
      </c>
      <c r="G53" s="195"/>
      <c r="H53" s="116">
        <v>191</v>
      </c>
      <c r="I53" s="116"/>
      <c r="J53" s="116">
        <f>Tableau1[[#This Row],[Crédit]]+Tableau1[[#This Row],[Débit]]</f>
        <v>191</v>
      </c>
      <c r="K53" s="41" t="str">
        <f>IF(Tableau1[[#This Row],[Crédit]]&lt;&gt;"","Crédit",IF(Tableau1[[#This Row],[Débit]]&lt;&gt;"","Débit",""))</f>
        <v>Crédit</v>
      </c>
      <c r="L53" s="109">
        <f>IF(A52="Compte",Tableau1[[#This Row],[Solde Courant]],L52+Tableau1[[#This Row],[Solde Courant]])</f>
        <v>-35827</v>
      </c>
      <c r="M53" s="125" t="s">
        <v>215</v>
      </c>
      <c r="N53" s="109"/>
      <c r="O53" s="117" t="s">
        <v>242</v>
      </c>
    </row>
    <row r="54" spans="1:15">
      <c r="A54" s="1" t="s">
        <v>14</v>
      </c>
      <c r="B54" s="149">
        <v>42248</v>
      </c>
      <c r="C54" s="2" t="s">
        <v>95</v>
      </c>
      <c r="D54" s="115" t="s">
        <v>122</v>
      </c>
      <c r="E54" s="115" t="s">
        <v>104</v>
      </c>
      <c r="F54" s="115" t="s">
        <v>17</v>
      </c>
      <c r="G54" s="195"/>
      <c r="H54" s="116"/>
      <c r="I54" s="116">
        <v>-190</v>
      </c>
      <c r="J54" s="116">
        <f>Tableau1[[#This Row],[Crédit]]+Tableau1[[#This Row],[Débit]]</f>
        <v>-190</v>
      </c>
      <c r="K54" s="41" t="str">
        <f>IF(Tableau1[[#This Row],[Crédit]]&lt;&gt;"","Crédit",IF(Tableau1[[#This Row],[Débit]]&lt;&gt;"","Débit",""))</f>
        <v>Débit</v>
      </c>
      <c r="L54" s="109">
        <f>IF(A53="Compte",Tableau1[[#This Row],[Solde Courant]],L53+Tableau1[[#This Row],[Solde Courant]])</f>
        <v>-36017</v>
      </c>
      <c r="M54" s="125"/>
      <c r="N54" s="109"/>
      <c r="O54" s="117" t="s">
        <v>247</v>
      </c>
    </row>
    <row r="55" spans="1:15">
      <c r="A55" s="1" t="s">
        <v>17</v>
      </c>
      <c r="B55" s="149">
        <v>42248</v>
      </c>
      <c r="C55" s="2" t="s">
        <v>95</v>
      </c>
      <c r="D55" s="115" t="s">
        <v>122</v>
      </c>
      <c r="E55" s="115" t="s">
        <v>104</v>
      </c>
      <c r="F55" s="115" t="s">
        <v>14</v>
      </c>
      <c r="G55" s="195"/>
      <c r="H55" s="116">
        <v>190</v>
      </c>
      <c r="I55" s="116"/>
      <c r="J55" s="116">
        <f>Tableau1[[#This Row],[Crédit]]+Tableau1[[#This Row],[Débit]]</f>
        <v>190</v>
      </c>
      <c r="K55" s="41" t="str">
        <f>IF(Tableau1[[#This Row],[Crédit]]&lt;&gt;"","Crédit",IF(Tableau1[[#This Row],[Débit]]&lt;&gt;"","Débit",""))</f>
        <v>Crédit</v>
      </c>
      <c r="L55" s="109">
        <f>IF(A54="Compte",Tableau1[[#This Row],[Solde Courant]],L54+Tableau1[[#This Row],[Solde Courant]])</f>
        <v>-35827</v>
      </c>
      <c r="M55" s="125"/>
      <c r="N55" s="109"/>
      <c r="O55" s="117" t="s">
        <v>248</v>
      </c>
    </row>
    <row r="56" spans="1:15">
      <c r="A56" s="1" t="s">
        <v>13</v>
      </c>
      <c r="B56" s="149">
        <v>42248</v>
      </c>
      <c r="C56" s="2" t="s">
        <v>95</v>
      </c>
      <c r="D56" s="115" t="s">
        <v>122</v>
      </c>
      <c r="E56" s="115" t="s">
        <v>104</v>
      </c>
      <c r="F56" s="115" t="s">
        <v>17</v>
      </c>
      <c r="G56" s="195"/>
      <c r="H56" s="116"/>
      <c r="I56" s="116">
        <v>-191</v>
      </c>
      <c r="J56" s="116">
        <f>Tableau1[[#This Row],[Crédit]]+Tableau1[[#This Row],[Débit]]</f>
        <v>-191</v>
      </c>
      <c r="K56" s="41" t="str">
        <f>IF(Tableau1[[#This Row],[Crédit]]&lt;&gt;"","Crédit",IF(Tableau1[[#This Row],[Débit]]&lt;&gt;"","Débit",""))</f>
        <v>Débit</v>
      </c>
      <c r="L56" s="109">
        <f>IF(A55="Compte",Tableau1[[#This Row],[Solde Courant]],L55+Tableau1[[#This Row],[Solde Courant]])</f>
        <v>-36018</v>
      </c>
      <c r="M56" s="125"/>
      <c r="N56" s="109"/>
      <c r="O56" s="117" t="s">
        <v>249</v>
      </c>
    </row>
    <row r="57" spans="1:15">
      <c r="A57" s="1" t="s">
        <v>17</v>
      </c>
      <c r="B57" s="149">
        <v>42248</v>
      </c>
      <c r="C57" s="2" t="s">
        <v>95</v>
      </c>
      <c r="D57" s="115" t="s">
        <v>122</v>
      </c>
      <c r="E57" s="115" t="s">
        <v>104</v>
      </c>
      <c r="F57" s="115" t="s">
        <v>13</v>
      </c>
      <c r="G57" s="195"/>
      <c r="H57" s="116">
        <v>191</v>
      </c>
      <c r="I57" s="116"/>
      <c r="J57" s="116">
        <f>Tableau1[[#This Row],[Crédit]]+Tableau1[[#This Row],[Débit]]</f>
        <v>191</v>
      </c>
      <c r="K57" s="41" t="str">
        <f>IF(Tableau1[[#This Row],[Crédit]]&lt;&gt;"","Crédit",IF(Tableau1[[#This Row],[Débit]]&lt;&gt;"","Débit",""))</f>
        <v>Crédit</v>
      </c>
      <c r="L57" s="109">
        <f>IF(A56="Compte",Tableau1[[#This Row],[Solde Courant]],L56+Tableau1[[#This Row],[Solde Courant]])</f>
        <v>-35827</v>
      </c>
      <c r="M57" s="125"/>
      <c r="N57" s="109"/>
      <c r="O57" s="117" t="s">
        <v>250</v>
      </c>
    </row>
    <row r="58" spans="1:15">
      <c r="A58" s="1" t="s">
        <v>14</v>
      </c>
      <c r="B58" s="149">
        <v>42249</v>
      </c>
      <c r="C58" s="2" t="s">
        <v>94</v>
      </c>
      <c r="D58" s="115" t="s">
        <v>87</v>
      </c>
      <c r="E58" s="115" t="s">
        <v>22</v>
      </c>
      <c r="F58" s="115" t="s">
        <v>23</v>
      </c>
      <c r="G58" s="195"/>
      <c r="H58" s="116"/>
      <c r="I58" s="116">
        <v>-290</v>
      </c>
      <c r="J58" s="116">
        <f>Tableau1[[#This Row],[Crédit]]+Tableau1[[#This Row],[Débit]]</f>
        <v>-290</v>
      </c>
      <c r="K58" s="41" t="str">
        <f>IF(Tableau1[[#This Row],[Crédit]]&lt;&gt;"","Crédit",IF(Tableau1[[#This Row],[Débit]]&lt;&gt;"","Débit",""))</f>
        <v>Débit</v>
      </c>
      <c r="L58" s="109">
        <f>IF(A57="Compte",Tableau1[[#This Row],[Solde Courant]],L57+Tableau1[[#This Row],[Solde Courant]])</f>
        <v>-36117</v>
      </c>
      <c r="M58" s="125"/>
      <c r="N58" s="109"/>
      <c r="O58" s="117"/>
    </row>
    <row r="59" spans="1:15">
      <c r="A59" s="1" t="s">
        <v>14</v>
      </c>
      <c r="B59" s="149">
        <v>42249</v>
      </c>
      <c r="C59" s="2" t="s">
        <v>94</v>
      </c>
      <c r="D59" s="115" t="s">
        <v>87</v>
      </c>
      <c r="E59" s="115" t="s">
        <v>22</v>
      </c>
      <c r="F59" s="115" t="s">
        <v>23</v>
      </c>
      <c r="G59" s="195"/>
      <c r="H59" s="116"/>
      <c r="I59" s="116">
        <v>-290</v>
      </c>
      <c r="J59" s="116">
        <f>Tableau1[[#This Row],[Crédit]]+Tableau1[[#This Row],[Débit]]</f>
        <v>-290</v>
      </c>
      <c r="K59" s="41" t="str">
        <f>IF(Tableau1[[#This Row],[Crédit]]&lt;&gt;"","Crédit",IF(Tableau1[[#This Row],[Débit]]&lt;&gt;"","Débit",""))</f>
        <v>Débit</v>
      </c>
      <c r="L59" s="109">
        <f>IF(A58="Compte",Tableau1[[#This Row],[Solde Courant]],L58+Tableau1[[#This Row],[Solde Courant]])</f>
        <v>-36407</v>
      </c>
      <c r="M59" s="125"/>
      <c r="N59" s="109"/>
      <c r="O59" s="117"/>
    </row>
    <row r="60" spans="1:15">
      <c r="A60" s="1" t="s">
        <v>14</v>
      </c>
      <c r="B60" s="149">
        <v>42250</v>
      </c>
      <c r="C60" s="2" t="s">
        <v>93</v>
      </c>
      <c r="D60" s="115" t="s">
        <v>123</v>
      </c>
      <c r="E60" s="115" t="s">
        <v>22</v>
      </c>
      <c r="F60" s="115" t="s">
        <v>6</v>
      </c>
      <c r="G60" s="195"/>
      <c r="H60" s="116">
        <v>390</v>
      </c>
      <c r="I60" s="116"/>
      <c r="J60" s="116">
        <f>Tableau1[[#This Row],[Crédit]]+Tableau1[[#This Row],[Débit]]</f>
        <v>390</v>
      </c>
      <c r="K60" s="41" t="str">
        <f>IF(Tableau1[[#This Row],[Crédit]]&lt;&gt;"","Crédit",IF(Tableau1[[#This Row],[Débit]]&lt;&gt;"","Débit",""))</f>
        <v>Crédit</v>
      </c>
      <c r="L60" s="109">
        <f>IF(A59="Compte",Tableau1[[#This Row],[Solde Courant]],L59+Tableau1[[#This Row],[Solde Courant]])</f>
        <v>-36017</v>
      </c>
      <c r="M60" s="125"/>
      <c r="N60" s="109"/>
      <c r="O60" s="117"/>
    </row>
    <row r="61" spans="1:15">
      <c r="A61" s="1" t="s">
        <v>14</v>
      </c>
      <c r="B61" s="149">
        <v>42250</v>
      </c>
      <c r="C61" s="2" t="s">
        <v>93</v>
      </c>
      <c r="D61" s="115" t="s">
        <v>123</v>
      </c>
      <c r="E61" s="115" t="s">
        <v>22</v>
      </c>
      <c r="F61" s="115" t="s">
        <v>6</v>
      </c>
      <c r="G61" s="195"/>
      <c r="H61" s="116">
        <v>390</v>
      </c>
      <c r="I61" s="116"/>
      <c r="J61" s="116">
        <f>Tableau1[[#This Row],[Crédit]]+Tableau1[[#This Row],[Débit]]</f>
        <v>390</v>
      </c>
      <c r="K61" s="41" t="str">
        <f>IF(Tableau1[[#This Row],[Crédit]]&lt;&gt;"","Crédit",IF(Tableau1[[#This Row],[Débit]]&lt;&gt;"","Débit",""))</f>
        <v>Crédit</v>
      </c>
      <c r="L61" s="109">
        <f>IF(A60="Compte",Tableau1[[#This Row],[Solde Courant]],L60+Tableau1[[#This Row],[Solde Courant]])</f>
        <v>-35627</v>
      </c>
      <c r="M61" s="125"/>
      <c r="N61" s="109"/>
      <c r="O61" s="117"/>
    </row>
    <row r="62" spans="1:15">
      <c r="A62" s="1" t="s">
        <v>14</v>
      </c>
      <c r="B62" s="149">
        <v>42251</v>
      </c>
      <c r="C62" s="2" t="s">
        <v>94</v>
      </c>
      <c r="D62" s="115" t="s">
        <v>118</v>
      </c>
      <c r="E62" s="115" t="s">
        <v>37</v>
      </c>
      <c r="F62" s="115" t="s">
        <v>38</v>
      </c>
      <c r="G62" s="195"/>
      <c r="H62" s="116">
        <v>490</v>
      </c>
      <c r="I62" s="116"/>
      <c r="J62" s="116">
        <f>Tableau1[[#This Row],[Crédit]]+Tableau1[[#This Row],[Débit]]</f>
        <v>490</v>
      </c>
      <c r="K62" s="41" t="str">
        <f>IF(Tableau1[[#This Row],[Crédit]]&lt;&gt;"","Crédit",IF(Tableau1[[#This Row],[Débit]]&lt;&gt;"","Débit",""))</f>
        <v>Crédit</v>
      </c>
      <c r="L62" s="109">
        <f>IF(A61="Compte",Tableau1[[#This Row],[Solde Courant]],L61+Tableau1[[#This Row],[Solde Courant]])</f>
        <v>-35137</v>
      </c>
      <c r="M62" s="125"/>
      <c r="N62" s="109"/>
      <c r="O62" s="117"/>
    </row>
    <row r="63" spans="1:15">
      <c r="A63" s="1" t="s">
        <v>14</v>
      </c>
      <c r="B63" s="149">
        <v>42251</v>
      </c>
      <c r="C63" s="2" t="s">
        <v>94</v>
      </c>
      <c r="D63" s="115" t="s">
        <v>118</v>
      </c>
      <c r="E63" s="115" t="s">
        <v>37</v>
      </c>
      <c r="F63" s="115" t="s">
        <v>38</v>
      </c>
      <c r="G63" s="195"/>
      <c r="H63" s="116">
        <v>490</v>
      </c>
      <c r="I63" s="116"/>
      <c r="J63" s="116">
        <f>Tableau1[[#This Row],[Crédit]]+Tableau1[[#This Row],[Débit]]</f>
        <v>490</v>
      </c>
      <c r="K63" s="41" t="str">
        <f>IF(Tableau1[[#This Row],[Crédit]]&lt;&gt;"","Crédit",IF(Tableau1[[#This Row],[Débit]]&lt;&gt;"","Débit",""))</f>
        <v>Crédit</v>
      </c>
      <c r="L63" s="109">
        <f>IF(A62="Compte",Tableau1[[#This Row],[Solde Courant]],L62+Tableau1[[#This Row],[Solde Courant]])</f>
        <v>-34647</v>
      </c>
      <c r="M63" s="125"/>
      <c r="N63" s="109"/>
      <c r="O63" s="117"/>
    </row>
    <row r="64" spans="1:15">
      <c r="A64" s="1" t="s">
        <v>17</v>
      </c>
      <c r="B64" s="149">
        <v>42252</v>
      </c>
      <c r="C64" s="2" t="s">
        <v>95</v>
      </c>
      <c r="D64" s="115" t="s">
        <v>122</v>
      </c>
      <c r="E64" s="115" t="s">
        <v>39</v>
      </c>
      <c r="F64" s="115" t="s">
        <v>40</v>
      </c>
      <c r="G64" s="195"/>
      <c r="H64" s="116"/>
      <c r="I64" s="116">
        <v>-412</v>
      </c>
      <c r="J64" s="116">
        <f>Tableau1[[#This Row],[Crédit]]+Tableau1[[#This Row],[Débit]]</f>
        <v>-412</v>
      </c>
      <c r="K64" s="41" t="str">
        <f>IF(Tableau1[[#This Row],[Crédit]]&lt;&gt;"","Crédit",IF(Tableau1[[#This Row],[Débit]]&lt;&gt;"","Débit",""))</f>
        <v>Débit</v>
      </c>
      <c r="L64" s="109">
        <f>IF(A63="Compte",Tableau1[[#This Row],[Solde Courant]],L63+Tableau1[[#This Row],[Solde Courant]])</f>
        <v>-35059</v>
      </c>
      <c r="M64" s="125"/>
      <c r="N64" s="109"/>
      <c r="O64" s="117"/>
    </row>
    <row r="65" spans="1:15">
      <c r="A65" s="1" t="s">
        <v>17</v>
      </c>
      <c r="B65" s="149">
        <v>42252</v>
      </c>
      <c r="C65" s="2" t="s">
        <v>95</v>
      </c>
      <c r="D65" s="115" t="s">
        <v>122</v>
      </c>
      <c r="E65" s="115" t="s">
        <v>39</v>
      </c>
      <c r="F65" s="115" t="s">
        <v>40</v>
      </c>
      <c r="G65" s="195"/>
      <c r="H65" s="116"/>
      <c r="I65" s="116">
        <v>-412</v>
      </c>
      <c r="J65" s="116">
        <f>Tableau1[[#This Row],[Crédit]]+Tableau1[[#This Row],[Débit]]</f>
        <v>-412</v>
      </c>
      <c r="K65" s="41" t="str">
        <f>IF(Tableau1[[#This Row],[Crédit]]&lt;&gt;"","Crédit",IF(Tableau1[[#This Row],[Débit]]&lt;&gt;"","Débit",""))</f>
        <v>Débit</v>
      </c>
      <c r="L65" s="109">
        <f>IF(A64="Compte",Tableau1[[#This Row],[Solde Courant]],L64+Tableau1[[#This Row],[Solde Courant]])</f>
        <v>-35471</v>
      </c>
      <c r="M65" s="125"/>
      <c r="N65" s="109"/>
      <c r="O65" s="117"/>
    </row>
    <row r="66" spans="1:15">
      <c r="A66" s="1" t="s">
        <v>76</v>
      </c>
      <c r="B66" s="149">
        <v>42259</v>
      </c>
      <c r="C66" s="2" t="s">
        <v>93</v>
      </c>
      <c r="D66" s="115" t="s">
        <v>79</v>
      </c>
      <c r="E66" s="115" t="s">
        <v>70</v>
      </c>
      <c r="F66" s="115" t="s">
        <v>71</v>
      </c>
      <c r="G66" s="195"/>
      <c r="H66" s="116"/>
      <c r="I66" s="116">
        <v>-90</v>
      </c>
      <c r="J66" s="116">
        <f>Tableau1[[#This Row],[Crédit]]+Tableau1[[#This Row],[Débit]]</f>
        <v>-90</v>
      </c>
      <c r="K66" s="41" t="str">
        <f>IF(Tableau1[[#This Row],[Crédit]]&lt;&gt;"","Crédit",IF(Tableau1[[#This Row],[Débit]]&lt;&gt;"","Débit",""))</f>
        <v>Débit</v>
      </c>
      <c r="L66" s="109">
        <f>IF(A65="Compte",Tableau1[[#This Row],[Solde Courant]],L65+Tableau1[[#This Row],[Solde Courant]])</f>
        <v>-35561</v>
      </c>
      <c r="M66" s="125"/>
      <c r="N66" s="109"/>
      <c r="O66" s="117" t="s">
        <v>251</v>
      </c>
    </row>
    <row r="67" spans="1:15">
      <c r="A67" s="1" t="s">
        <v>14</v>
      </c>
      <c r="B67" s="149">
        <v>42278</v>
      </c>
      <c r="C67" s="2" t="s">
        <v>95</v>
      </c>
      <c r="D67" s="115" t="s">
        <v>122</v>
      </c>
      <c r="E67" s="115" t="s">
        <v>104</v>
      </c>
      <c r="F67" s="115" t="s">
        <v>17</v>
      </c>
      <c r="G67" s="195"/>
      <c r="H67" s="116"/>
      <c r="I67" s="116">
        <v>-200</v>
      </c>
      <c r="J67" s="116">
        <f>Tableau1[[#This Row],[Crédit]]+Tableau1[[#This Row],[Débit]]</f>
        <v>-200</v>
      </c>
      <c r="K67" s="41" t="str">
        <f>IF(Tableau1[[#This Row],[Crédit]]&lt;&gt;"","Crédit",IF(Tableau1[[#This Row],[Débit]]&lt;&gt;"","Débit",""))</f>
        <v>Débit</v>
      </c>
      <c r="L67" s="109">
        <f>IF(A66="Compte",Tableau1[[#This Row],[Solde Courant]],L66+Tableau1[[#This Row],[Solde Courant]])</f>
        <v>-35761</v>
      </c>
      <c r="M67" s="125"/>
      <c r="N67" s="109"/>
      <c r="O67" s="117" t="s">
        <v>252</v>
      </c>
    </row>
    <row r="68" spans="1:15">
      <c r="A68" s="1" t="s">
        <v>17</v>
      </c>
      <c r="B68" s="149">
        <v>42278</v>
      </c>
      <c r="C68" s="2" t="s">
        <v>95</v>
      </c>
      <c r="D68" s="115" t="s">
        <v>122</v>
      </c>
      <c r="E68" s="115" t="s">
        <v>104</v>
      </c>
      <c r="F68" s="115" t="s">
        <v>14</v>
      </c>
      <c r="G68" s="195"/>
      <c r="H68" s="116">
        <v>200</v>
      </c>
      <c r="I68" s="116"/>
      <c r="J68" s="116">
        <f>Tableau1[[#This Row],[Crédit]]+Tableau1[[#This Row],[Débit]]</f>
        <v>200</v>
      </c>
      <c r="K68" s="41" t="str">
        <f>IF(Tableau1[[#This Row],[Crédit]]&lt;&gt;"","Crédit",IF(Tableau1[[#This Row],[Débit]]&lt;&gt;"","Débit",""))</f>
        <v>Crédit</v>
      </c>
      <c r="L68" s="109">
        <f>IF(A67="Compte",Tableau1[[#This Row],[Solde Courant]],L67+Tableau1[[#This Row],[Solde Courant]])</f>
        <v>-35561</v>
      </c>
      <c r="M68" s="125"/>
      <c r="N68" s="109"/>
      <c r="O68" s="117" t="s">
        <v>253</v>
      </c>
    </row>
    <row r="69" spans="1:15">
      <c r="A69" s="1" t="s">
        <v>13</v>
      </c>
      <c r="B69" s="149">
        <v>42278</v>
      </c>
      <c r="C69" s="2" t="s">
        <v>95</v>
      </c>
      <c r="D69" s="115" t="s">
        <v>122</v>
      </c>
      <c r="E69" s="115" t="s">
        <v>104</v>
      </c>
      <c r="F69" s="115" t="s">
        <v>17</v>
      </c>
      <c r="G69" s="195"/>
      <c r="H69" s="116"/>
      <c r="I69" s="116">
        <v>-201</v>
      </c>
      <c r="J69" s="116">
        <f>Tableau1[[#This Row],[Crédit]]+Tableau1[[#This Row],[Débit]]</f>
        <v>-201</v>
      </c>
      <c r="K69" s="41" t="str">
        <f>IF(Tableau1[[#This Row],[Crédit]]&lt;&gt;"","Crédit",IF(Tableau1[[#This Row],[Débit]]&lt;&gt;"","Débit",""))</f>
        <v>Débit</v>
      </c>
      <c r="L69" s="109">
        <f>IF(A68="Compte",Tableau1[[#This Row],[Solde Courant]],L68+Tableau1[[#This Row],[Solde Courant]])</f>
        <v>-35762</v>
      </c>
      <c r="M69" s="125"/>
      <c r="N69" s="109"/>
      <c r="O69" s="117" t="s">
        <v>254</v>
      </c>
    </row>
    <row r="70" spans="1:15">
      <c r="A70" s="1" t="s">
        <v>17</v>
      </c>
      <c r="B70" s="149">
        <v>42278</v>
      </c>
      <c r="C70" s="2" t="s">
        <v>95</v>
      </c>
      <c r="D70" s="115" t="s">
        <v>122</v>
      </c>
      <c r="E70" s="115" t="s">
        <v>104</v>
      </c>
      <c r="F70" s="115" t="s">
        <v>13</v>
      </c>
      <c r="G70" s="195"/>
      <c r="H70" s="116">
        <v>201</v>
      </c>
      <c r="I70" s="116"/>
      <c r="J70" s="116">
        <f>Tableau1[[#This Row],[Crédit]]+Tableau1[[#This Row],[Débit]]</f>
        <v>201</v>
      </c>
      <c r="K70" s="41" t="str">
        <f>IF(Tableau1[[#This Row],[Crédit]]&lt;&gt;"","Crédit",IF(Tableau1[[#This Row],[Débit]]&lt;&gt;"","Débit",""))</f>
        <v>Crédit</v>
      </c>
      <c r="L70" s="109">
        <f>IF(A69="Compte",Tableau1[[#This Row],[Solde Courant]],L69+Tableau1[[#This Row],[Solde Courant]])</f>
        <v>-35561</v>
      </c>
      <c r="M70" s="125"/>
      <c r="N70" s="109"/>
      <c r="O70" s="117" t="s">
        <v>255</v>
      </c>
    </row>
    <row r="71" spans="1:15">
      <c r="A71" s="1" t="s">
        <v>14</v>
      </c>
      <c r="B71" s="149">
        <v>42279</v>
      </c>
      <c r="C71" s="2" t="s">
        <v>94</v>
      </c>
      <c r="D71" s="115" t="s">
        <v>87</v>
      </c>
      <c r="E71" s="115" t="s">
        <v>70</v>
      </c>
      <c r="F71" s="115" t="s">
        <v>71</v>
      </c>
      <c r="G71" s="195"/>
      <c r="H71" s="116"/>
      <c r="I71" s="116">
        <v>-300</v>
      </c>
      <c r="J71" s="116">
        <f>Tableau1[[#This Row],[Crédit]]+Tableau1[[#This Row],[Débit]]</f>
        <v>-300</v>
      </c>
      <c r="K71" s="41" t="str">
        <f>IF(Tableau1[[#This Row],[Crédit]]&lt;&gt;"","Crédit",IF(Tableau1[[#This Row],[Débit]]&lt;&gt;"","Débit",""))</f>
        <v>Débit</v>
      </c>
      <c r="L71" s="109">
        <f>IF(A70="Compte",Tableau1[[#This Row],[Solde Courant]],L70+Tableau1[[#This Row],[Solde Courant]])</f>
        <v>-35861</v>
      </c>
      <c r="M71" s="125"/>
      <c r="N71" s="109"/>
      <c r="O71" s="117" t="s">
        <v>256</v>
      </c>
    </row>
    <row r="72" spans="1:15">
      <c r="A72" s="1" t="s">
        <v>14</v>
      </c>
      <c r="B72" s="149">
        <v>42280</v>
      </c>
      <c r="C72" s="2" t="s">
        <v>93</v>
      </c>
      <c r="D72" s="115" t="s">
        <v>123</v>
      </c>
      <c r="E72" s="115" t="s">
        <v>22</v>
      </c>
      <c r="F72" s="115" t="s">
        <v>6</v>
      </c>
      <c r="G72" s="195"/>
      <c r="H72" s="116">
        <v>400</v>
      </c>
      <c r="I72" s="116"/>
      <c r="J72" s="116">
        <f>Tableau1[[#This Row],[Crédit]]+Tableau1[[#This Row],[Débit]]</f>
        <v>400</v>
      </c>
      <c r="K72" s="41" t="str">
        <f>IF(Tableau1[[#This Row],[Crédit]]&lt;&gt;"","Crédit",IF(Tableau1[[#This Row],[Débit]]&lt;&gt;"","Débit",""))</f>
        <v>Crédit</v>
      </c>
      <c r="L72" s="109">
        <f>IF(A71="Compte",Tableau1[[#This Row],[Solde Courant]],L71+Tableau1[[#This Row],[Solde Courant]])</f>
        <v>-35461</v>
      </c>
      <c r="M72" s="125"/>
      <c r="N72" s="109"/>
      <c r="O72" s="117"/>
    </row>
    <row r="73" spans="1:15">
      <c r="A73" s="1" t="s">
        <v>14</v>
      </c>
      <c r="B73" s="149">
        <v>42281</v>
      </c>
      <c r="C73" s="2" t="s">
        <v>94</v>
      </c>
      <c r="D73" s="115" t="s">
        <v>118</v>
      </c>
      <c r="E73" s="115" t="s">
        <v>37</v>
      </c>
      <c r="F73" s="115" t="s">
        <v>38</v>
      </c>
      <c r="G73" s="195"/>
      <c r="H73" s="116">
        <v>500</v>
      </c>
      <c r="I73" s="116"/>
      <c r="J73" s="116">
        <f>Tableau1[[#This Row],[Crédit]]+Tableau1[[#This Row],[Débit]]</f>
        <v>500</v>
      </c>
      <c r="K73" s="41" t="str">
        <f>IF(Tableau1[[#This Row],[Crédit]]&lt;&gt;"","Crédit",IF(Tableau1[[#This Row],[Débit]]&lt;&gt;"","Débit",""))</f>
        <v>Crédit</v>
      </c>
      <c r="L73" s="109">
        <f>IF(A72="Compte",Tableau1[[#This Row],[Solde Courant]],L72+Tableau1[[#This Row],[Solde Courant]])</f>
        <v>-34961</v>
      </c>
      <c r="M73" s="125"/>
      <c r="N73" s="109"/>
      <c r="O73" s="117"/>
    </row>
    <row r="74" spans="1:15">
      <c r="A74" s="1" t="s">
        <v>76</v>
      </c>
      <c r="B74" s="149">
        <v>42289</v>
      </c>
      <c r="C74" s="2" t="s">
        <v>93</v>
      </c>
      <c r="D74" s="115" t="s">
        <v>79</v>
      </c>
      <c r="E74" s="115" t="s">
        <v>70</v>
      </c>
      <c r="F74" s="115" t="s">
        <v>71</v>
      </c>
      <c r="G74" s="195"/>
      <c r="H74" s="116"/>
      <c r="I74" s="116">
        <v>-100</v>
      </c>
      <c r="J74" s="116">
        <f>Tableau1[[#This Row],[Crédit]]+Tableau1[[#This Row],[Débit]]</f>
        <v>-100</v>
      </c>
      <c r="K74" s="41" t="str">
        <f>IF(Tableau1[[#This Row],[Crédit]]&lt;&gt;"","Crédit",IF(Tableau1[[#This Row],[Débit]]&lt;&gt;"","Débit",""))</f>
        <v>Débit</v>
      </c>
      <c r="L74" s="109">
        <f>IF(A73="Compte",Tableau1[[#This Row],[Solde Courant]],L73+Tableau1[[#This Row],[Solde Courant]])</f>
        <v>-35061</v>
      </c>
      <c r="M74" s="125"/>
      <c r="N74" s="109"/>
      <c r="O74" s="117" t="s">
        <v>257</v>
      </c>
    </row>
    <row r="75" spans="1:15">
      <c r="A75" s="1" t="s">
        <v>14</v>
      </c>
      <c r="B75" s="149">
        <v>42309</v>
      </c>
      <c r="C75" s="2" t="s">
        <v>92</v>
      </c>
      <c r="D75" s="115" t="s">
        <v>81</v>
      </c>
      <c r="E75" s="115" t="s">
        <v>22</v>
      </c>
      <c r="F75" s="115" t="s">
        <v>23</v>
      </c>
      <c r="G75" s="127" t="s">
        <v>195</v>
      </c>
      <c r="H75" s="116"/>
      <c r="I75" s="116">
        <v>-200</v>
      </c>
      <c r="J75" s="116">
        <f>Tableau1[[#This Row],[Crédit]]+Tableau1[[#This Row],[Débit]]</f>
        <v>-200</v>
      </c>
      <c r="K75" s="41" t="str">
        <f>IF(Tableau1[[#This Row],[Crédit]]&lt;&gt;"","Crédit",IF(Tableau1[[#This Row],[Débit]]&lt;&gt;"","Débit",""))</f>
        <v>Débit</v>
      </c>
      <c r="L75" s="109">
        <f>IF(A74="Compte",Tableau1[[#This Row],[Solde Courant]],L74+Tableau1[[#This Row],[Solde Courant]])</f>
        <v>-35261</v>
      </c>
      <c r="M75" s="125" t="s">
        <v>190</v>
      </c>
      <c r="N75" s="109">
        <v>20</v>
      </c>
      <c r="O75" s="117"/>
    </row>
    <row r="76" spans="1:15">
      <c r="A76" s="1" t="s">
        <v>76</v>
      </c>
      <c r="B76" s="149">
        <v>42310</v>
      </c>
      <c r="C76" s="2" t="s">
        <v>143</v>
      </c>
      <c r="D76" s="115" t="s">
        <v>79</v>
      </c>
      <c r="E76" s="115" t="s">
        <v>6</v>
      </c>
      <c r="F76" s="115" t="s">
        <v>21</v>
      </c>
      <c r="G76" s="127" t="s">
        <v>195</v>
      </c>
      <c r="H76" s="116"/>
      <c r="I76" s="116">
        <v>-200</v>
      </c>
      <c r="J76" s="116">
        <f>Tableau1[[#This Row],[Crédit]]+Tableau1[[#This Row],[Débit]]</f>
        <v>-200</v>
      </c>
      <c r="K76" s="41" t="str">
        <f>IF(Tableau1[[#This Row],[Crédit]]&lt;&gt;"","Crédit",IF(Tableau1[[#This Row],[Débit]]&lt;&gt;"","Débit",""))</f>
        <v>Débit</v>
      </c>
      <c r="L76" s="109">
        <f>IF(A75="Compte",Tableau1[[#This Row],[Solde Courant]],L75+Tableau1[[#This Row],[Solde Courant]])</f>
        <v>-35461</v>
      </c>
      <c r="M76" s="125" t="s">
        <v>191</v>
      </c>
      <c r="N76" s="109"/>
      <c r="O76" s="117"/>
    </row>
    <row r="77" spans="1:15">
      <c r="A77" s="1" t="s">
        <v>14</v>
      </c>
      <c r="B77" s="149">
        <v>42310</v>
      </c>
      <c r="C77" s="2" t="s">
        <v>92</v>
      </c>
      <c r="D77" s="115" t="s">
        <v>80</v>
      </c>
      <c r="E77" s="115" t="s">
        <v>70</v>
      </c>
      <c r="F77" s="115" t="s">
        <v>71</v>
      </c>
      <c r="G77" s="127" t="s">
        <v>195</v>
      </c>
      <c r="H77" s="116"/>
      <c r="I77" s="116">
        <v>-200</v>
      </c>
      <c r="J77" s="116">
        <f>Tableau1[[#This Row],[Crédit]]+Tableau1[[#This Row],[Débit]]</f>
        <v>-200</v>
      </c>
      <c r="K77" s="41" t="str">
        <f>IF(Tableau1[[#This Row],[Crédit]]&lt;&gt;"","Crédit",IF(Tableau1[[#This Row],[Débit]]&lt;&gt;"","Débit",""))</f>
        <v>Débit</v>
      </c>
      <c r="L77" s="109">
        <f>IF(A76="Compte",Tableau1[[#This Row],[Solde Courant]],L76+Tableau1[[#This Row],[Solde Courant]])</f>
        <v>-35661</v>
      </c>
      <c r="M77" s="125"/>
      <c r="N77" s="109">
        <v>21</v>
      </c>
      <c r="O77" s="117" t="s">
        <v>192</v>
      </c>
    </row>
    <row r="78" spans="1:15">
      <c r="A78" s="4" t="s">
        <v>13</v>
      </c>
      <c r="B78" s="150">
        <v>42310</v>
      </c>
      <c r="C78" s="132" t="s">
        <v>143</v>
      </c>
      <c r="D78" s="133" t="s">
        <v>78</v>
      </c>
      <c r="E78" s="133" t="s">
        <v>24</v>
      </c>
      <c r="F78" s="133" t="s">
        <v>25</v>
      </c>
      <c r="G78" s="134"/>
      <c r="H78" s="135"/>
      <c r="I78" s="135">
        <v>-11</v>
      </c>
      <c r="J78" s="135">
        <f>Tableau1[[#This Row],[Crédit]]+Tableau1[[#This Row],[Débit]]</f>
        <v>-11</v>
      </c>
      <c r="K78" s="136" t="str">
        <f>IF(Tableau1[[#This Row],[Crédit]]&lt;&gt;"","Crédit",IF(Tableau1[[#This Row],[Débit]]&lt;&gt;"","Débit",""))</f>
        <v>Débit</v>
      </c>
      <c r="L78" s="137">
        <f>IF(A77="Compte",Tableau1[[#This Row],[Solde Courant]],L77+Tableau1[[#This Row],[Solde Courant]])</f>
        <v>-35672</v>
      </c>
      <c r="M78" s="138"/>
      <c r="N78" s="137"/>
      <c r="O78" s="139"/>
    </row>
    <row r="79" spans="1:15">
      <c r="A79" s="4" t="s">
        <v>14</v>
      </c>
      <c r="B79" s="150">
        <v>42311</v>
      </c>
      <c r="C79" s="132" t="s">
        <v>143</v>
      </c>
      <c r="D79" s="133" t="s">
        <v>83</v>
      </c>
      <c r="E79" s="133" t="s">
        <v>29</v>
      </c>
      <c r="F79" s="133" t="s">
        <v>31</v>
      </c>
      <c r="G79" s="134"/>
      <c r="H79" s="135"/>
      <c r="I79" s="135">
        <v>-12</v>
      </c>
      <c r="J79" s="135">
        <f>Tableau1[[#This Row],[Crédit]]+Tableau1[[#This Row],[Débit]]</f>
        <v>-12</v>
      </c>
      <c r="K79" s="136" t="str">
        <f>IF(Tableau1[[#This Row],[Crédit]]&lt;&gt;"","Crédit",IF(Tableau1[[#This Row],[Débit]]&lt;&gt;"","Débit",""))</f>
        <v>Débit</v>
      </c>
      <c r="L79" s="137">
        <f>IF(A78="Compte",Tableau1[[#This Row],[Solde Courant]],L78+Tableau1[[#This Row],[Solde Courant]])</f>
        <v>-35684</v>
      </c>
      <c r="M79" s="138"/>
      <c r="N79" s="137"/>
      <c r="O79" s="139"/>
    </row>
    <row r="80" spans="1:15">
      <c r="A80" s="1" t="s">
        <v>14</v>
      </c>
      <c r="B80" s="149">
        <v>42311</v>
      </c>
      <c r="C80" s="2" t="s">
        <v>143</v>
      </c>
      <c r="D80" s="115" t="s">
        <v>83</v>
      </c>
      <c r="E80" s="115" t="s">
        <v>29</v>
      </c>
      <c r="F80" s="115" t="s">
        <v>31</v>
      </c>
      <c r="G80" s="195"/>
      <c r="H80" s="116"/>
      <c r="I80" s="116">
        <v>12</v>
      </c>
      <c r="J80" s="116">
        <f>Tableau1[[#This Row],[Crédit]]+Tableau1[[#This Row],[Débit]]</f>
        <v>12</v>
      </c>
      <c r="K80" s="41" t="str">
        <f>IF(Tableau1[[#This Row],[Crédit]]&lt;&gt;"","Crédit",IF(Tableau1[[#This Row],[Débit]]&lt;&gt;"","Débit",""))</f>
        <v>Débit</v>
      </c>
      <c r="L80" s="109">
        <f>IF(A79="Compte",Tableau1[[#This Row],[Solde Courant]],L79+Tableau1[[#This Row],[Solde Courant]])</f>
        <v>-35672</v>
      </c>
      <c r="M80" s="125"/>
      <c r="N80" s="109"/>
      <c r="O80" s="117"/>
    </row>
    <row r="81" spans="1:15">
      <c r="A81" s="4" t="s">
        <v>14</v>
      </c>
      <c r="B81" s="150">
        <v>42314</v>
      </c>
      <c r="C81" s="132" t="s">
        <v>143</v>
      </c>
      <c r="D81" s="133" t="s">
        <v>84</v>
      </c>
      <c r="E81" s="133" t="s">
        <v>104</v>
      </c>
      <c r="F81" s="133" t="s">
        <v>76</v>
      </c>
      <c r="G81" s="134"/>
      <c r="H81" s="135"/>
      <c r="I81" s="135">
        <v>-13</v>
      </c>
      <c r="J81" s="135">
        <f>Tableau1[[#This Row],[Crédit]]+Tableau1[[#This Row],[Débit]]</f>
        <v>-13</v>
      </c>
      <c r="K81" s="136" t="str">
        <f>IF(Tableau1[[#This Row],[Crédit]]&lt;&gt;"","Crédit",IF(Tableau1[[#This Row],[Débit]]&lt;&gt;"","Débit",""))</f>
        <v>Débit</v>
      </c>
      <c r="L81" s="137">
        <f>IF(A80="Compte",Tableau1[[#This Row],[Solde Courant]],L80+Tableau1[[#This Row],[Solde Courant]])</f>
        <v>-35685</v>
      </c>
      <c r="M81" s="138"/>
      <c r="N81" s="137"/>
      <c r="O81" s="139" t="s">
        <v>201</v>
      </c>
    </row>
    <row r="82" spans="1:15">
      <c r="A82" s="4" t="s">
        <v>76</v>
      </c>
      <c r="B82" s="150">
        <v>42314</v>
      </c>
      <c r="C82" s="132" t="s">
        <v>143</v>
      </c>
      <c r="D82" s="133" t="s">
        <v>84</v>
      </c>
      <c r="E82" s="133" t="s">
        <v>104</v>
      </c>
      <c r="F82" s="133" t="s">
        <v>14</v>
      </c>
      <c r="G82" s="134"/>
      <c r="H82" s="135">
        <v>13</v>
      </c>
      <c r="I82" s="135"/>
      <c r="J82" s="135">
        <f>Tableau1[[#This Row],[Crédit]]+Tableau1[[#This Row],[Débit]]</f>
        <v>13</v>
      </c>
      <c r="K82" s="136" t="str">
        <f>IF(Tableau1[[#This Row],[Crédit]]&lt;&gt;"","Crédit",IF(Tableau1[[#This Row],[Débit]]&lt;&gt;"","Débit",""))</f>
        <v>Crédit</v>
      </c>
      <c r="L82" s="137">
        <f>IF(A81="Compte",Tableau1[[#This Row],[Solde Courant]],L81+Tableau1[[#This Row],[Solde Courant]])</f>
        <v>-35672</v>
      </c>
      <c r="M82" s="138"/>
      <c r="N82" s="137"/>
      <c r="O82" s="139" t="s">
        <v>202</v>
      </c>
    </row>
    <row r="83" spans="1:15">
      <c r="A83" s="4" t="s">
        <v>14</v>
      </c>
      <c r="B83" s="150">
        <v>42315</v>
      </c>
      <c r="C83" s="132" t="s">
        <v>94</v>
      </c>
      <c r="D83" s="133" t="s">
        <v>80</v>
      </c>
      <c r="E83" s="133" t="s">
        <v>104</v>
      </c>
      <c r="F83" s="133" t="s">
        <v>76</v>
      </c>
      <c r="G83" s="134"/>
      <c r="H83" s="135"/>
      <c r="I83" s="135">
        <v>-20</v>
      </c>
      <c r="J83" s="135">
        <f>Tableau1[[#This Row],[Crédit]]+Tableau1[[#This Row],[Débit]]</f>
        <v>-20</v>
      </c>
      <c r="K83" s="136" t="str">
        <f>IF(Tableau1[[#This Row],[Crédit]]&lt;&gt;"","Crédit",IF(Tableau1[[#This Row],[Débit]]&lt;&gt;"","Débit",""))</f>
        <v>Débit</v>
      </c>
      <c r="L83" s="137">
        <f>IF(A82="Compte",Tableau1[[#This Row],[Solde Courant]],L82+Tableau1[[#This Row],[Solde Courant]])</f>
        <v>-35692</v>
      </c>
      <c r="M83" s="138" t="s">
        <v>215</v>
      </c>
      <c r="N83" s="137"/>
      <c r="O83" s="139" t="s">
        <v>197</v>
      </c>
    </row>
    <row r="84" spans="1:15">
      <c r="A84" s="4" t="s">
        <v>76</v>
      </c>
      <c r="B84" s="150">
        <v>42315</v>
      </c>
      <c r="C84" s="132" t="s">
        <v>93</v>
      </c>
      <c r="D84" s="133" t="s">
        <v>80</v>
      </c>
      <c r="E84" s="133" t="s">
        <v>104</v>
      </c>
      <c r="F84" s="133" t="s">
        <v>14</v>
      </c>
      <c r="G84" s="134"/>
      <c r="H84" s="135">
        <v>20</v>
      </c>
      <c r="I84" s="135"/>
      <c r="J84" s="135">
        <f>Tableau1[[#This Row],[Crédit]]+Tableau1[[#This Row],[Débit]]</f>
        <v>20</v>
      </c>
      <c r="K84" s="136" t="str">
        <f>IF(Tableau1[[#This Row],[Crédit]]&lt;&gt;"","Crédit",IF(Tableau1[[#This Row],[Débit]]&lt;&gt;"","Débit",""))</f>
        <v>Crédit</v>
      </c>
      <c r="L84" s="137">
        <f>IF(A83="Compte",Tableau1[[#This Row],[Solde Courant]],L83+Tableau1[[#This Row],[Solde Courant]])</f>
        <v>-35672</v>
      </c>
      <c r="M84" s="138" t="s">
        <v>215</v>
      </c>
      <c r="N84" s="137"/>
      <c r="O84" s="139" t="s">
        <v>198</v>
      </c>
    </row>
    <row r="85" spans="1:15">
      <c r="A85" s="4" t="s">
        <v>16</v>
      </c>
      <c r="B85" s="150">
        <v>42315</v>
      </c>
      <c r="C85" s="132" t="s">
        <v>93</v>
      </c>
      <c r="D85" s="133" t="s">
        <v>77</v>
      </c>
      <c r="E85" s="133" t="s">
        <v>104</v>
      </c>
      <c r="F85" s="133" t="s">
        <v>13</v>
      </c>
      <c r="G85" s="134"/>
      <c r="H85" s="135"/>
      <c r="I85" s="135">
        <v>-14</v>
      </c>
      <c r="J85" s="135">
        <f>Tableau1[[#This Row],[Crédit]]+Tableau1[[#This Row],[Débit]]</f>
        <v>-14</v>
      </c>
      <c r="K85" s="136" t="str">
        <f>IF(Tableau1[[#This Row],[Crédit]]&lt;&gt;"","Crédit",IF(Tableau1[[#This Row],[Débit]]&lt;&gt;"","Débit",""))</f>
        <v>Débit</v>
      </c>
      <c r="L85" s="137">
        <f>IF(A84="Compte",Tableau1[[#This Row],[Solde Courant]],L84+Tableau1[[#This Row],[Solde Courant]])</f>
        <v>-35686</v>
      </c>
      <c r="M85" s="138"/>
      <c r="N85" s="137"/>
      <c r="O85" s="139" t="s">
        <v>203</v>
      </c>
    </row>
    <row r="86" spans="1:15">
      <c r="A86" s="4" t="s">
        <v>13</v>
      </c>
      <c r="B86" s="150">
        <v>42315</v>
      </c>
      <c r="C86" s="132" t="s">
        <v>94</v>
      </c>
      <c r="D86" s="133" t="s">
        <v>77</v>
      </c>
      <c r="E86" s="133" t="s">
        <v>104</v>
      </c>
      <c r="F86" s="133" t="s">
        <v>16</v>
      </c>
      <c r="G86" s="134"/>
      <c r="H86" s="135">
        <v>14</v>
      </c>
      <c r="I86" s="135"/>
      <c r="J86" s="135">
        <f>Tableau1[[#This Row],[Crédit]]+Tableau1[[#This Row],[Débit]]</f>
        <v>14</v>
      </c>
      <c r="K86" s="136" t="str">
        <f>IF(Tableau1[[#This Row],[Crédit]]&lt;&gt;"","Crédit",IF(Tableau1[[#This Row],[Débit]]&lt;&gt;"","Débit",""))</f>
        <v>Crédit</v>
      </c>
      <c r="L86" s="137">
        <f>IF(A85="Compte",Tableau1[[#This Row],[Solde Courant]],L85+Tableau1[[#This Row],[Solde Courant]])</f>
        <v>-35672</v>
      </c>
      <c r="M86" s="138"/>
      <c r="N86" s="137"/>
      <c r="O86" s="139" t="s">
        <v>204</v>
      </c>
    </row>
    <row r="87" spans="1:15">
      <c r="A87" s="4" t="s">
        <v>13</v>
      </c>
      <c r="B87" s="150">
        <v>42316</v>
      </c>
      <c r="C87" s="132" t="s">
        <v>143</v>
      </c>
      <c r="D87" s="133" t="s">
        <v>78</v>
      </c>
      <c r="E87" s="133" t="s">
        <v>104</v>
      </c>
      <c r="F87" s="133" t="s">
        <v>76</v>
      </c>
      <c r="G87" s="134"/>
      <c r="H87" s="135"/>
      <c r="I87" s="135">
        <v>-36</v>
      </c>
      <c r="J87" s="135">
        <f>Tableau1[[#This Row],[Crédit]]+Tableau1[[#This Row],[Débit]]</f>
        <v>-36</v>
      </c>
      <c r="K87" s="136" t="str">
        <f>IF(Tableau1[[#This Row],[Crédit]]&lt;&gt;"","Crédit",IF(Tableau1[[#This Row],[Débit]]&lt;&gt;"","Débit",""))</f>
        <v>Débit</v>
      </c>
      <c r="L87" s="137">
        <f>IF(A86="Compte",Tableau1[[#This Row],[Solde Courant]],L86+Tableau1[[#This Row],[Solde Courant]])</f>
        <v>-35708</v>
      </c>
      <c r="M87" s="138"/>
      <c r="N87" s="137"/>
      <c r="O87" s="139" t="s">
        <v>211</v>
      </c>
    </row>
    <row r="88" spans="1:15">
      <c r="A88" s="4" t="s">
        <v>76</v>
      </c>
      <c r="B88" s="150">
        <v>42316</v>
      </c>
      <c r="C88" s="132" t="s">
        <v>93</v>
      </c>
      <c r="D88" s="133" t="s">
        <v>78</v>
      </c>
      <c r="E88" s="133" t="s">
        <v>104</v>
      </c>
      <c r="F88" s="133" t="s">
        <v>13</v>
      </c>
      <c r="G88" s="134"/>
      <c r="H88" s="135">
        <v>36</v>
      </c>
      <c r="I88" s="135"/>
      <c r="J88" s="135">
        <f>Tableau1[[#This Row],[Crédit]]+Tableau1[[#This Row],[Débit]]</f>
        <v>36</v>
      </c>
      <c r="K88" s="136" t="str">
        <f>IF(Tableau1[[#This Row],[Crédit]]&lt;&gt;"","Crédit",IF(Tableau1[[#This Row],[Débit]]&lt;&gt;"","Débit",""))</f>
        <v>Crédit</v>
      </c>
      <c r="L88" s="137">
        <f>IF(A87="Compte",Tableau1[[#This Row],[Solde Courant]],L87+Tableau1[[#This Row],[Solde Courant]])</f>
        <v>-35672</v>
      </c>
      <c r="M88" s="138"/>
      <c r="N88" s="137"/>
      <c r="O88" s="139" t="s">
        <v>212</v>
      </c>
    </row>
    <row r="89" spans="1:15">
      <c r="A89" s="1" t="s">
        <v>76</v>
      </c>
      <c r="B89" s="149">
        <v>42316</v>
      </c>
      <c r="C89" s="2" t="s">
        <v>93</v>
      </c>
      <c r="D89" s="115" t="s">
        <v>78</v>
      </c>
      <c r="E89" s="115" t="s">
        <v>104</v>
      </c>
      <c r="F89" s="115" t="s">
        <v>13</v>
      </c>
      <c r="G89" s="127"/>
      <c r="H89" s="116">
        <v>36</v>
      </c>
      <c r="I89" s="116"/>
      <c r="J89" s="116">
        <f>Tableau1[[#This Row],[Crédit]]+Tableau1[[#This Row],[Débit]]</f>
        <v>36</v>
      </c>
      <c r="K89" s="41" t="str">
        <f>IF(Tableau1[[#This Row],[Crédit]]&lt;&gt;"","Crédit",IF(Tableau1[[#This Row],[Débit]]&lt;&gt;"","Débit",""))</f>
        <v>Crédit</v>
      </c>
      <c r="L89" s="109">
        <f>IF(A88="Compte",Tableau1[[#This Row],[Solde Courant]],L88+Tableau1[[#This Row],[Solde Courant]])</f>
        <v>-35636</v>
      </c>
      <c r="M89" s="125" t="s">
        <v>230</v>
      </c>
      <c r="N89" s="109"/>
      <c r="O89" s="117" t="s">
        <v>229</v>
      </c>
    </row>
    <row r="90" spans="1:15">
      <c r="A90" s="1" t="s">
        <v>13</v>
      </c>
      <c r="B90" s="149">
        <v>42316</v>
      </c>
      <c r="C90" s="2" t="s">
        <v>94</v>
      </c>
      <c r="D90" s="115" t="s">
        <v>78</v>
      </c>
      <c r="E90" s="115" t="s">
        <v>104</v>
      </c>
      <c r="F90" s="115" t="s">
        <v>76</v>
      </c>
      <c r="G90" s="127"/>
      <c r="H90" s="116"/>
      <c r="I90" s="116">
        <v>-36</v>
      </c>
      <c r="J90" s="116">
        <f>Tableau1[[#This Row],[Crédit]]+Tableau1[[#This Row],[Débit]]</f>
        <v>-36</v>
      </c>
      <c r="K90" s="41" t="str">
        <f>IF(Tableau1[[#This Row],[Crédit]]&lt;&gt;"","Crédit",IF(Tableau1[[#This Row],[Débit]]&lt;&gt;"","Débit",""))</f>
        <v>Débit</v>
      </c>
      <c r="L90" s="109">
        <f>IF(A89="Compte",Tableau1[[#This Row],[Solde Courant]],L89+Tableau1[[#This Row],[Solde Courant]])</f>
        <v>-35672</v>
      </c>
      <c r="M90" s="125" t="s">
        <v>230</v>
      </c>
      <c r="N90" s="109"/>
      <c r="O90" s="117" t="s">
        <v>229</v>
      </c>
    </row>
    <row r="91" spans="1:15">
      <c r="A91" s="4" t="s">
        <v>76</v>
      </c>
      <c r="B91" s="150">
        <v>42318</v>
      </c>
      <c r="C91" s="132" t="s">
        <v>93</v>
      </c>
      <c r="D91" s="133" t="s">
        <v>78</v>
      </c>
      <c r="E91" s="133" t="s">
        <v>104</v>
      </c>
      <c r="F91" s="133" t="s">
        <v>13</v>
      </c>
      <c r="G91" s="134"/>
      <c r="H91" s="135">
        <v>36</v>
      </c>
      <c r="I91" s="135"/>
      <c r="J91" s="135">
        <f>Tableau1[[#This Row],[Crédit]]+Tableau1[[#This Row],[Débit]]</f>
        <v>36</v>
      </c>
      <c r="K91" s="136" t="str">
        <f>IF(Tableau1[[#This Row],[Crédit]]&lt;&gt;"","Crédit",IF(Tableau1[[#This Row],[Débit]]&lt;&gt;"","Débit",""))</f>
        <v>Crédit</v>
      </c>
      <c r="L91" s="137">
        <f>IF(A90="Compte",Tableau1[[#This Row],[Solde Courant]],L90+Tableau1[[#This Row],[Solde Courant]])</f>
        <v>-35636</v>
      </c>
      <c r="M91" s="138" t="s">
        <v>227</v>
      </c>
      <c r="N91" s="137"/>
      <c r="O91" s="139" t="s">
        <v>233</v>
      </c>
    </row>
    <row r="92" spans="1:15">
      <c r="A92" s="4" t="s">
        <v>13</v>
      </c>
      <c r="B92" s="150">
        <v>42318</v>
      </c>
      <c r="C92" s="132" t="s">
        <v>94</v>
      </c>
      <c r="D92" s="133" t="s">
        <v>78</v>
      </c>
      <c r="E92" s="133" t="s">
        <v>104</v>
      </c>
      <c r="F92" s="133" t="s">
        <v>76</v>
      </c>
      <c r="G92" s="134"/>
      <c r="H92" s="135"/>
      <c r="I92" s="135">
        <v>-36</v>
      </c>
      <c r="J92" s="135">
        <f>Tableau1[[#This Row],[Crédit]]+Tableau1[[#This Row],[Débit]]</f>
        <v>-36</v>
      </c>
      <c r="K92" s="136" t="str">
        <f>IF(Tableau1[[#This Row],[Crédit]]&lt;&gt;"","Crédit",IF(Tableau1[[#This Row],[Débit]]&lt;&gt;"","Débit",""))</f>
        <v>Débit</v>
      </c>
      <c r="L92" s="137">
        <f>IF(A91="Compte",Tableau1[[#This Row],[Solde Courant]],L91+Tableau1[[#This Row],[Solde Courant]])</f>
        <v>-35672</v>
      </c>
      <c r="M92" s="138" t="s">
        <v>227</v>
      </c>
      <c r="N92" s="137"/>
      <c r="O92" s="139" t="s">
        <v>233</v>
      </c>
    </row>
    <row r="93" spans="1:15">
      <c r="A93" s="1" t="s">
        <v>99</v>
      </c>
      <c r="B93" s="149">
        <v>42319</v>
      </c>
      <c r="C93" s="2" t="s">
        <v>93</v>
      </c>
      <c r="D93" s="128" t="s">
        <v>84</v>
      </c>
      <c r="E93" s="128" t="s">
        <v>22</v>
      </c>
      <c r="F93" s="128" t="s">
        <v>23</v>
      </c>
      <c r="G93" s="129"/>
      <c r="H93" s="116"/>
      <c r="I93" s="130">
        <v>-200.12</v>
      </c>
      <c r="J93" s="130">
        <f>Tableau1[[#This Row],[Crédit]]+Tableau1[[#This Row],[Débit]]</f>
        <v>-200.12</v>
      </c>
      <c r="K93" s="41" t="str">
        <f>IF(Tableau1[[#This Row],[Crédit]]&lt;&gt;"","Crédit",IF(Tableau1[[#This Row],[Débit]]&lt;&gt;"","Débit",""))</f>
        <v>Débit</v>
      </c>
      <c r="L93" s="109">
        <f>IF(A92="Compte",Tableau1[[#This Row],[Solde Courant]],L92+Tableau1[[#This Row],[Solde Courant]])</f>
        <v>-35872.120000000003</v>
      </c>
      <c r="M93" s="125" t="s">
        <v>194</v>
      </c>
      <c r="N93" s="109"/>
      <c r="O93" s="131"/>
    </row>
    <row r="94" spans="1:15">
      <c r="A94" s="1" t="s">
        <v>99</v>
      </c>
      <c r="B94" s="149">
        <v>42319</v>
      </c>
      <c r="C94" s="2" t="s">
        <v>93</v>
      </c>
      <c r="D94" s="115" t="s">
        <v>84</v>
      </c>
      <c r="E94" s="115" t="s">
        <v>22</v>
      </c>
      <c r="F94" s="115" t="s">
        <v>23</v>
      </c>
      <c r="G94" s="127"/>
      <c r="H94" s="116"/>
      <c r="I94" s="116">
        <v>-100</v>
      </c>
      <c r="J94" s="116">
        <f>Tableau1[[#This Row],[Crédit]]+Tableau1[[#This Row],[Débit]]</f>
        <v>-100</v>
      </c>
      <c r="K94" s="41" t="str">
        <f>IF(Tableau1[[#This Row],[Crédit]]&lt;&gt;"","Crédit",IF(Tableau1[[#This Row],[Débit]]&lt;&gt;"","Débit",""))</f>
        <v>Débit</v>
      </c>
      <c r="L94" s="109">
        <f>IF(A93="Compte",Tableau1[[#This Row],[Solde Courant]],L93+Tableau1[[#This Row],[Solde Courant]])</f>
        <v>-35972.120000000003</v>
      </c>
      <c r="M94" s="125">
        <v>42319</v>
      </c>
      <c r="N94" s="109"/>
      <c r="O94" s="117"/>
    </row>
    <row r="95" spans="1:15">
      <c r="A95" s="1" t="s">
        <v>99</v>
      </c>
      <c r="B95" s="149">
        <v>42319</v>
      </c>
      <c r="C95" s="2" t="s">
        <v>93</v>
      </c>
      <c r="D95" s="115" t="s">
        <v>84</v>
      </c>
      <c r="E95" s="115" t="s">
        <v>104</v>
      </c>
      <c r="F95" s="115" t="s">
        <v>23</v>
      </c>
      <c r="G95" s="127"/>
      <c r="H95" s="116"/>
      <c r="I95" s="116">
        <v>100</v>
      </c>
      <c r="J95" s="116">
        <f>Tableau1[[#This Row],[Crédit]]+Tableau1[[#This Row],[Débit]]</f>
        <v>100</v>
      </c>
      <c r="K95" s="41" t="str">
        <f>IF(Tableau1[[#This Row],[Crédit]]&lt;&gt;"","Crédit",IF(Tableau1[[#This Row],[Débit]]&lt;&gt;"","Débit",""))</f>
        <v>Débit</v>
      </c>
      <c r="L95" s="109">
        <f>IF(A94="Compte",Tableau1[[#This Row],[Solde Courant]],L94+Tableau1[[#This Row],[Solde Courant]])</f>
        <v>-35872.120000000003</v>
      </c>
      <c r="M95" s="125">
        <v>42319</v>
      </c>
      <c r="N95" s="109"/>
      <c r="O95" s="117" t="s">
        <v>223</v>
      </c>
    </row>
    <row r="96" spans="1:15">
      <c r="A96" s="1" t="s">
        <v>23</v>
      </c>
      <c r="B96" s="149">
        <v>42319</v>
      </c>
      <c r="C96" s="2" t="s">
        <v>94</v>
      </c>
      <c r="D96" s="115" t="s">
        <v>84</v>
      </c>
      <c r="E96" s="115" t="s">
        <v>104</v>
      </c>
      <c r="F96" s="115" t="s">
        <v>99</v>
      </c>
      <c r="G96" s="127"/>
      <c r="H96" s="116">
        <v>-100</v>
      </c>
      <c r="I96" s="116"/>
      <c r="J96" s="116">
        <f>Tableau1[[#This Row],[Crédit]]+Tableau1[[#This Row],[Débit]]</f>
        <v>-100</v>
      </c>
      <c r="K96" s="41" t="str">
        <f>IF(Tableau1[[#This Row],[Crédit]]&lt;&gt;"","Crédit",IF(Tableau1[[#This Row],[Débit]]&lt;&gt;"","Débit",""))</f>
        <v>Crédit</v>
      </c>
      <c r="L96" s="109">
        <f>IF(A95="Compte",Tableau1[[#This Row],[Solde Courant]],L95+Tableau1[[#This Row],[Solde Courant]])</f>
        <v>-35972.120000000003</v>
      </c>
      <c r="M96" s="125">
        <v>42319</v>
      </c>
      <c r="N96" s="109"/>
      <c r="O96" s="117" t="s">
        <v>224</v>
      </c>
    </row>
    <row r="97" spans="1:15">
      <c r="A97" s="1" t="s">
        <v>13</v>
      </c>
      <c r="B97" s="149">
        <v>42322</v>
      </c>
      <c r="C97" s="2" t="s">
        <v>92</v>
      </c>
      <c r="D97" s="128" t="s">
        <v>3</v>
      </c>
      <c r="E97" s="128" t="s">
        <v>70</v>
      </c>
      <c r="F97" s="128" t="s">
        <v>71</v>
      </c>
      <c r="G97" s="129"/>
      <c r="H97" s="130"/>
      <c r="I97" s="130">
        <v>-200.12</v>
      </c>
      <c r="J97" s="130">
        <f>Tableau1[[#This Row],[Crédit]]+Tableau1[[#This Row],[Débit]]</f>
        <v>-200.12</v>
      </c>
      <c r="K97" s="41" t="str">
        <f>IF(Tableau1[[#This Row],[Crédit]]&lt;&gt;"","Crédit",IF(Tableau1[[#This Row],[Débit]]&lt;&gt;"","Débit",""))</f>
        <v>Débit</v>
      </c>
      <c r="L97" s="109">
        <f>IF(A96="Compte",Tableau1[[#This Row],[Solde Courant]],L96+Tableau1[[#This Row],[Solde Courant]])</f>
        <v>-36172.240000000005</v>
      </c>
      <c r="M97" s="125" t="s">
        <v>216</v>
      </c>
      <c r="N97" s="109">
        <v>109</v>
      </c>
      <c r="O97" s="131" t="s">
        <v>196</v>
      </c>
    </row>
    <row r="98" spans="1:15">
      <c r="A98" s="1" t="s">
        <v>13</v>
      </c>
      <c r="B98" s="149">
        <v>42322</v>
      </c>
      <c r="C98" s="2" t="s">
        <v>92</v>
      </c>
      <c r="D98" s="115" t="s">
        <v>3</v>
      </c>
      <c r="E98" s="115" t="s">
        <v>70</v>
      </c>
      <c r="F98" s="115" t="s">
        <v>71</v>
      </c>
      <c r="G98" s="127"/>
      <c r="H98" s="116"/>
      <c r="I98" s="116">
        <v>-200.12</v>
      </c>
      <c r="J98" s="116">
        <f>Tableau1[[#This Row],[Crédit]]+Tableau1[[#This Row],[Débit]]</f>
        <v>-200.12</v>
      </c>
      <c r="K98" s="41" t="str">
        <f>IF(Tableau1[[#This Row],[Crédit]]&lt;&gt;"","Crédit",IF(Tableau1[[#This Row],[Débit]]&lt;&gt;"","Débit",""))</f>
        <v>Débit</v>
      </c>
      <c r="L98" s="109">
        <f>IF(A97="Compte",Tableau1[[#This Row],[Solde Courant]],L97+Tableau1[[#This Row],[Solde Courant]])</f>
        <v>-36372.360000000008</v>
      </c>
      <c r="M98" s="125" t="s">
        <v>222</v>
      </c>
      <c r="N98" s="109">
        <v>109</v>
      </c>
      <c r="O98" s="117" t="s">
        <v>221</v>
      </c>
    </row>
    <row r="99" spans="1:15">
      <c r="A99" s="4" t="s">
        <v>14</v>
      </c>
      <c r="B99" s="150">
        <v>42323</v>
      </c>
      <c r="C99" s="132" t="s">
        <v>143</v>
      </c>
      <c r="D99" s="133" t="s">
        <v>82</v>
      </c>
      <c r="E99" s="133" t="s">
        <v>70</v>
      </c>
      <c r="F99" s="133" t="s">
        <v>71</v>
      </c>
      <c r="G99" s="134"/>
      <c r="H99" s="135"/>
      <c r="I99" s="135">
        <v>-20</v>
      </c>
      <c r="J99" s="135">
        <f>Tableau1[[#This Row],[Crédit]]+Tableau1[[#This Row],[Débit]]</f>
        <v>-20</v>
      </c>
      <c r="K99" s="136" t="str">
        <f>IF(Tableau1[[#This Row],[Crédit]]&lt;&gt;"","Crédit",IF(Tableau1[[#This Row],[Débit]]&lt;&gt;"","Débit",""))</f>
        <v>Débit</v>
      </c>
      <c r="L99" s="137">
        <f>IF(A98="Compte",Tableau1[[#This Row],[Solde Courant]],L98+Tableau1[[#This Row],[Solde Courant]])</f>
        <v>-36392.360000000008</v>
      </c>
      <c r="M99" s="138" t="s">
        <v>218</v>
      </c>
      <c r="N99" s="137"/>
      <c r="O99" s="139" t="s">
        <v>199</v>
      </c>
    </row>
    <row r="100" spans="1:15">
      <c r="A100" s="1" t="s">
        <v>14</v>
      </c>
      <c r="B100" s="149">
        <v>42324</v>
      </c>
      <c r="C100" s="2" t="s">
        <v>143</v>
      </c>
      <c r="D100" s="115" t="s">
        <v>82</v>
      </c>
      <c r="E100" s="115" t="s">
        <v>70</v>
      </c>
      <c r="F100" s="115" t="s">
        <v>71</v>
      </c>
      <c r="G100" s="127"/>
      <c r="H100" s="116"/>
      <c r="I100" s="116">
        <v>-20</v>
      </c>
      <c r="J100" s="116">
        <f>Tableau1[[#This Row],[Crédit]]+Tableau1[[#This Row],[Débit]]</f>
        <v>-20</v>
      </c>
      <c r="K100" s="41" t="str">
        <f>IF(Tableau1[[#This Row],[Crédit]]&lt;&gt;"","Crédit",IF(Tableau1[[#This Row],[Débit]]&lt;&gt;"","Débit",""))</f>
        <v>Débit</v>
      </c>
      <c r="L100" s="109">
        <f>IF(A99="Compte",Tableau1[[#This Row],[Solde Courant]],L99+Tableau1[[#This Row],[Solde Courant]])</f>
        <v>-36412.360000000008</v>
      </c>
      <c r="M100" s="125" t="s">
        <v>219</v>
      </c>
      <c r="N100" s="109"/>
      <c r="O100" s="117" t="s">
        <v>225</v>
      </c>
    </row>
    <row r="101" spans="1:15">
      <c r="A101" s="1" t="s">
        <v>14</v>
      </c>
      <c r="B101" s="149">
        <v>42324</v>
      </c>
      <c r="C101" s="2" t="s">
        <v>143</v>
      </c>
      <c r="D101" s="115" t="s">
        <v>82</v>
      </c>
      <c r="E101" s="115" t="s">
        <v>70</v>
      </c>
      <c r="F101" s="115" t="s">
        <v>71</v>
      </c>
      <c r="G101" s="127"/>
      <c r="H101" s="116"/>
      <c r="I101" s="116">
        <v>-20</v>
      </c>
      <c r="J101" s="116">
        <f>Tableau1[[#This Row],[Crédit]]+Tableau1[[#This Row],[Débit]]</f>
        <v>-20</v>
      </c>
      <c r="K101" s="41" t="str">
        <f>IF(Tableau1[[#This Row],[Crédit]]&lt;&gt;"","Crédit",IF(Tableau1[[#This Row],[Débit]]&lt;&gt;"","Débit",""))</f>
        <v>Débit</v>
      </c>
      <c r="L101" s="109">
        <f>IF(A100="Compte",Tableau1[[#This Row],[Solde Courant]],L100+Tableau1[[#This Row],[Solde Courant]])</f>
        <v>-36432.360000000008</v>
      </c>
      <c r="M101" s="125" t="s">
        <v>232</v>
      </c>
      <c r="N101" s="109"/>
      <c r="O101" s="117" t="s">
        <v>231</v>
      </c>
    </row>
    <row r="102" spans="1:15">
      <c r="A102" s="1" t="s">
        <v>13</v>
      </c>
      <c r="B102" s="149">
        <v>42326</v>
      </c>
      <c r="C102" s="2" t="s">
        <v>143</v>
      </c>
      <c r="D102" s="115" t="s">
        <v>78</v>
      </c>
      <c r="E102" s="115" t="s">
        <v>104</v>
      </c>
      <c r="F102" s="115" t="s">
        <v>76</v>
      </c>
      <c r="G102" s="127"/>
      <c r="H102" s="116"/>
      <c r="I102" s="116">
        <v>-36</v>
      </c>
      <c r="J102" s="116">
        <f>Tableau1[[#This Row],[Crédit]]+Tableau1[[#This Row],[Débit]]</f>
        <v>-36</v>
      </c>
      <c r="K102" s="41" t="str">
        <f>IF(Tableau1[[#This Row],[Crédit]]&lt;&gt;"","Crédit",IF(Tableau1[[#This Row],[Débit]]&lt;&gt;"","Débit",""))</f>
        <v>Débit</v>
      </c>
      <c r="L102" s="109">
        <f>IF(A101="Compte",Tableau1[[#This Row],[Solde Courant]],L101+Tableau1[[#This Row],[Solde Courant]])</f>
        <v>-36468.360000000008</v>
      </c>
      <c r="M102" s="125" t="s">
        <v>227</v>
      </c>
      <c r="N102" s="109"/>
      <c r="O102" s="117" t="s">
        <v>226</v>
      </c>
    </row>
    <row r="103" spans="1:15">
      <c r="A103" s="1" t="s">
        <v>76</v>
      </c>
      <c r="B103" s="149">
        <v>42326</v>
      </c>
      <c r="C103" s="2" t="s">
        <v>93</v>
      </c>
      <c r="D103" s="115" t="s">
        <v>78</v>
      </c>
      <c r="E103" s="115" t="s">
        <v>104</v>
      </c>
      <c r="F103" s="115" t="s">
        <v>13</v>
      </c>
      <c r="G103" s="127"/>
      <c r="H103" s="116">
        <v>36</v>
      </c>
      <c r="I103" s="116"/>
      <c r="J103" s="116">
        <f>Tableau1[[#This Row],[Crédit]]+Tableau1[[#This Row],[Débit]]</f>
        <v>36</v>
      </c>
      <c r="K103" s="41" t="str">
        <f>IF(Tableau1[[#This Row],[Crédit]]&lt;&gt;"","Crédit",IF(Tableau1[[#This Row],[Débit]]&lt;&gt;"","Débit",""))</f>
        <v>Crédit</v>
      </c>
      <c r="L103" s="109">
        <f>IF(A102="Compte",Tableau1[[#This Row],[Solde Courant]],L102+Tableau1[[#This Row],[Solde Courant]])</f>
        <v>-36432.360000000008</v>
      </c>
      <c r="M103" s="125" t="s">
        <v>227</v>
      </c>
      <c r="N103" s="109"/>
      <c r="O103" s="117" t="s">
        <v>228</v>
      </c>
    </row>
    <row r="104" spans="1:15">
      <c r="A104" s="1" t="s">
        <v>14</v>
      </c>
      <c r="B104" s="149">
        <v>42309</v>
      </c>
      <c r="C104" s="2" t="s">
        <v>95</v>
      </c>
      <c r="D104" s="115" t="s">
        <v>122</v>
      </c>
      <c r="E104" s="115" t="s">
        <v>104</v>
      </c>
      <c r="F104" s="115" t="s">
        <v>17</v>
      </c>
      <c r="G104" s="195"/>
      <c r="H104" s="116"/>
      <c r="I104" s="116">
        <v>-200</v>
      </c>
      <c r="J104" s="116">
        <f>Tableau1[[#This Row],[Crédit]]+Tableau1[[#This Row],[Débit]]</f>
        <v>-200</v>
      </c>
      <c r="K104" s="41" t="str">
        <f>IF(Tableau1[[#This Row],[Crédit]]&lt;&gt;"","Crédit",IF(Tableau1[[#This Row],[Débit]]&lt;&gt;"","Débit",""))</f>
        <v>Débit</v>
      </c>
      <c r="L104" s="109">
        <f>IF(A103="Compte",Tableau1[[#This Row],[Solde Courant]],L103+Tableau1[[#This Row],[Solde Courant]])</f>
        <v>-36632.360000000008</v>
      </c>
      <c r="M104" s="125"/>
      <c r="N104" s="109"/>
      <c r="O104" s="117" t="s">
        <v>259</v>
      </c>
    </row>
    <row r="105" spans="1:15">
      <c r="A105" s="1" t="s">
        <v>17</v>
      </c>
      <c r="B105" s="149">
        <v>42309</v>
      </c>
      <c r="C105" s="2" t="s">
        <v>95</v>
      </c>
      <c r="D105" s="115" t="s">
        <v>122</v>
      </c>
      <c r="E105" s="115" t="s">
        <v>104</v>
      </c>
      <c r="F105" s="115" t="s">
        <v>14</v>
      </c>
      <c r="G105" s="195"/>
      <c r="H105" s="116">
        <v>200</v>
      </c>
      <c r="I105" s="116"/>
      <c r="J105" s="116">
        <f>Tableau1[[#This Row],[Crédit]]+Tableau1[[#This Row],[Débit]]</f>
        <v>200</v>
      </c>
      <c r="K105" s="41" t="str">
        <f>IF(Tableau1[[#This Row],[Crédit]]&lt;&gt;"","Crédit",IF(Tableau1[[#This Row],[Débit]]&lt;&gt;"","Débit",""))</f>
        <v>Crédit</v>
      </c>
      <c r="L105" s="109">
        <f>IF(A104="Compte",Tableau1[[#This Row],[Solde Courant]],L104+Tableau1[[#This Row],[Solde Courant]])</f>
        <v>-36432.360000000008</v>
      </c>
      <c r="M105" s="125"/>
      <c r="N105" s="109"/>
      <c r="O105" s="117" t="s">
        <v>260</v>
      </c>
    </row>
    <row r="106" spans="1:15">
      <c r="A106" s="1" t="s">
        <v>13</v>
      </c>
      <c r="B106" s="149">
        <v>42309</v>
      </c>
      <c r="C106" s="2" t="s">
        <v>95</v>
      </c>
      <c r="D106" s="115" t="s">
        <v>122</v>
      </c>
      <c r="E106" s="115" t="s">
        <v>104</v>
      </c>
      <c r="F106" s="115" t="s">
        <v>17</v>
      </c>
      <c r="G106" s="195"/>
      <c r="H106" s="116"/>
      <c r="I106" s="116">
        <v>-201</v>
      </c>
      <c r="J106" s="116">
        <f>Tableau1[[#This Row],[Crédit]]+Tableau1[[#This Row],[Débit]]</f>
        <v>-201</v>
      </c>
      <c r="K106" s="41" t="str">
        <f>IF(Tableau1[[#This Row],[Crédit]]&lt;&gt;"","Crédit",IF(Tableau1[[#This Row],[Débit]]&lt;&gt;"","Débit",""))</f>
        <v>Débit</v>
      </c>
      <c r="L106" s="109">
        <f>IF(A105="Compte",Tableau1[[#This Row],[Solde Courant]],L105+Tableau1[[#This Row],[Solde Courant]])</f>
        <v>-36633.360000000008</v>
      </c>
      <c r="M106" s="125"/>
      <c r="N106" s="109"/>
      <c r="O106" s="117" t="s">
        <v>261</v>
      </c>
    </row>
    <row r="107" spans="1:15">
      <c r="A107" s="1" t="s">
        <v>17</v>
      </c>
      <c r="B107" s="149">
        <v>42309</v>
      </c>
      <c r="C107" s="2" t="s">
        <v>95</v>
      </c>
      <c r="D107" s="115" t="s">
        <v>122</v>
      </c>
      <c r="E107" s="115" t="s">
        <v>104</v>
      </c>
      <c r="F107" s="115" t="s">
        <v>13</v>
      </c>
      <c r="G107" s="195"/>
      <c r="H107" s="116">
        <v>201</v>
      </c>
      <c r="I107" s="116"/>
      <c r="J107" s="116">
        <f>Tableau1[[#This Row],[Crédit]]+Tableau1[[#This Row],[Débit]]</f>
        <v>201</v>
      </c>
      <c r="K107" s="41" t="str">
        <f>IF(Tableau1[[#This Row],[Crédit]]&lt;&gt;"","Crédit",IF(Tableau1[[#This Row],[Débit]]&lt;&gt;"","Débit",""))</f>
        <v>Crédit</v>
      </c>
      <c r="L107" s="109">
        <f>IF(A106="Compte",Tableau1[[#This Row],[Solde Courant]],L106+Tableau1[[#This Row],[Solde Courant]])</f>
        <v>-36432.360000000008</v>
      </c>
      <c r="M107" s="125"/>
      <c r="N107" s="109"/>
      <c r="O107" s="117" t="s">
        <v>262</v>
      </c>
    </row>
    <row r="108" spans="1:15">
      <c r="A108" s="1" t="s">
        <v>14</v>
      </c>
      <c r="B108" s="149">
        <v>42310</v>
      </c>
      <c r="C108" s="2" t="s">
        <v>94</v>
      </c>
      <c r="D108" s="115" t="s">
        <v>87</v>
      </c>
      <c r="E108" s="115" t="s">
        <v>70</v>
      </c>
      <c r="F108" s="115" t="s">
        <v>71</v>
      </c>
      <c r="G108" s="195"/>
      <c r="H108" s="116"/>
      <c r="I108" s="116">
        <v>-300</v>
      </c>
      <c r="J108" s="116">
        <f>Tableau1[[#This Row],[Crédit]]+Tableau1[[#This Row],[Débit]]</f>
        <v>-300</v>
      </c>
      <c r="K108" s="41" t="str">
        <f>IF(Tableau1[[#This Row],[Crédit]]&lt;&gt;"","Crédit",IF(Tableau1[[#This Row],[Débit]]&lt;&gt;"","Débit",""))</f>
        <v>Débit</v>
      </c>
      <c r="L108" s="109">
        <f>IF(A107="Compte",Tableau1[[#This Row],[Solde Courant]],L107+Tableau1[[#This Row],[Solde Courant]])</f>
        <v>-36732.360000000008</v>
      </c>
      <c r="M108" s="125"/>
      <c r="N108" s="109"/>
      <c r="O108" s="117" t="s">
        <v>263</v>
      </c>
    </row>
    <row r="109" spans="1:15">
      <c r="A109" s="1" t="s">
        <v>14</v>
      </c>
      <c r="B109" s="149">
        <v>42311</v>
      </c>
      <c r="C109" s="2" t="s">
        <v>93</v>
      </c>
      <c r="D109" s="115" t="s">
        <v>123</v>
      </c>
      <c r="E109" s="115" t="s">
        <v>22</v>
      </c>
      <c r="F109" s="115" t="s">
        <v>6</v>
      </c>
      <c r="G109" s="195"/>
      <c r="H109" s="116">
        <v>400</v>
      </c>
      <c r="I109" s="116"/>
      <c r="J109" s="116">
        <f>Tableau1[[#This Row],[Crédit]]+Tableau1[[#This Row],[Débit]]</f>
        <v>400</v>
      </c>
      <c r="K109" s="41" t="str">
        <f>IF(Tableau1[[#This Row],[Crédit]]&lt;&gt;"","Crédit",IF(Tableau1[[#This Row],[Débit]]&lt;&gt;"","Débit",""))</f>
        <v>Crédit</v>
      </c>
      <c r="L109" s="109">
        <f>IF(A108="Compte",Tableau1[[#This Row],[Solde Courant]],L108+Tableau1[[#This Row],[Solde Courant]])</f>
        <v>-36332.360000000008</v>
      </c>
      <c r="M109" s="125"/>
      <c r="N109" s="109"/>
      <c r="O109" s="117"/>
    </row>
    <row r="110" spans="1:15">
      <c r="A110" s="1" t="s">
        <v>14</v>
      </c>
      <c r="B110" s="149">
        <v>42312</v>
      </c>
      <c r="C110" s="2" t="s">
        <v>94</v>
      </c>
      <c r="D110" s="115" t="s">
        <v>118</v>
      </c>
      <c r="E110" s="115" t="s">
        <v>37</v>
      </c>
      <c r="F110" s="115" t="s">
        <v>38</v>
      </c>
      <c r="G110" s="195"/>
      <c r="H110" s="116">
        <v>500</v>
      </c>
      <c r="I110" s="116"/>
      <c r="J110" s="116">
        <f>Tableau1[[#This Row],[Crédit]]+Tableau1[[#This Row],[Débit]]</f>
        <v>500</v>
      </c>
      <c r="K110" s="41" t="str">
        <f>IF(Tableau1[[#This Row],[Crédit]]&lt;&gt;"","Crédit",IF(Tableau1[[#This Row],[Débit]]&lt;&gt;"","Débit",""))</f>
        <v>Crédit</v>
      </c>
      <c r="L110" s="109">
        <f>IF(A109="Compte",Tableau1[[#This Row],[Solde Courant]],L109+Tableau1[[#This Row],[Solde Courant]])</f>
        <v>-35832.360000000008</v>
      </c>
      <c r="M110" s="125"/>
      <c r="N110" s="109"/>
      <c r="O110" s="117"/>
    </row>
    <row r="111" spans="1:15">
      <c r="A111" s="1" t="s">
        <v>76</v>
      </c>
      <c r="B111" s="149">
        <v>42320</v>
      </c>
      <c r="C111" s="2" t="s">
        <v>93</v>
      </c>
      <c r="D111" s="115" t="s">
        <v>79</v>
      </c>
      <c r="E111" s="115" t="s">
        <v>70</v>
      </c>
      <c r="F111" s="115" t="s">
        <v>71</v>
      </c>
      <c r="G111" s="195"/>
      <c r="H111" s="116"/>
      <c r="I111" s="116">
        <v>-110</v>
      </c>
      <c r="J111" s="116">
        <f>Tableau1[[#This Row],[Crédit]]+Tableau1[[#This Row],[Débit]]</f>
        <v>-110</v>
      </c>
      <c r="K111" s="41" t="str">
        <f>IF(Tableau1[[#This Row],[Crédit]]&lt;&gt;"","Crédit",IF(Tableau1[[#This Row],[Débit]]&lt;&gt;"","Débit",""))</f>
        <v>Débit</v>
      </c>
      <c r="L111" s="109">
        <f>IF(A110="Compte",Tableau1[[#This Row],[Solde Courant]],L110+Tableau1[[#This Row],[Solde Courant]])</f>
        <v>-35942.360000000008</v>
      </c>
      <c r="M111" s="125"/>
      <c r="N111" s="109"/>
      <c r="O111" s="117" t="s">
        <v>264</v>
      </c>
    </row>
    <row r="112" spans="1:15">
      <c r="A112" s="1" t="s">
        <v>14</v>
      </c>
      <c r="B112" s="149">
        <v>42313</v>
      </c>
      <c r="C112" s="2" t="s">
        <v>143</v>
      </c>
      <c r="D112" s="115" t="s">
        <v>83</v>
      </c>
      <c r="E112" s="115" t="s">
        <v>29</v>
      </c>
      <c r="F112" s="115" t="s">
        <v>31</v>
      </c>
      <c r="G112" s="195"/>
      <c r="H112" s="116"/>
      <c r="I112" s="116">
        <v>-20</v>
      </c>
      <c r="J112" s="116">
        <f>Tableau1[[#This Row],[Crédit]]+Tableau1[[#This Row],[Débit]]</f>
        <v>-20</v>
      </c>
      <c r="K112" s="41" t="str">
        <f>IF(Tableau1[[#This Row],[Crédit]]&lt;&gt;"","Crédit",IF(Tableau1[[#This Row],[Débit]]&lt;&gt;"","Débit",""))</f>
        <v>Débit</v>
      </c>
      <c r="L112" s="109">
        <f>IF(A111="Compte",Tableau1[[#This Row],[Solde Courant]],L111+Tableau1[[#This Row],[Solde Courant]])</f>
        <v>-35962.360000000008</v>
      </c>
      <c r="M112" s="125"/>
      <c r="N112" s="109"/>
      <c r="O112" s="117"/>
    </row>
    <row r="113" spans="1:15">
      <c r="A113" s="1" t="s">
        <v>14</v>
      </c>
      <c r="B113" s="149">
        <v>42309</v>
      </c>
      <c r="C113" s="2" t="s">
        <v>95</v>
      </c>
      <c r="D113" s="115" t="s">
        <v>122</v>
      </c>
      <c r="E113" s="115" t="s">
        <v>104</v>
      </c>
      <c r="F113" s="115" t="s">
        <v>17</v>
      </c>
      <c r="G113" s="195"/>
      <c r="H113" s="116"/>
      <c r="I113" s="116">
        <v>-200</v>
      </c>
      <c r="J113" s="116">
        <f>Tableau1[[#This Row],[Crédit]]+Tableau1[[#This Row],[Débit]]</f>
        <v>-200</v>
      </c>
      <c r="K113" s="41" t="str">
        <f>IF(Tableau1[[#This Row],[Crédit]]&lt;&gt;"","Crédit",IF(Tableau1[[#This Row],[Débit]]&lt;&gt;"","Débit",""))</f>
        <v>Débit</v>
      </c>
      <c r="L113" s="109">
        <f>IF(A112="Compte",Tableau1[[#This Row],[Solde Courant]],L112+Tableau1[[#This Row],[Solde Courant]])</f>
        <v>-36162.360000000008</v>
      </c>
      <c r="M113" s="125"/>
      <c r="N113" s="109"/>
      <c r="O113" s="117" t="s">
        <v>265</v>
      </c>
    </row>
    <row r="114" spans="1:15">
      <c r="A114" s="1" t="s">
        <v>17</v>
      </c>
      <c r="B114" s="149">
        <v>42309</v>
      </c>
      <c r="C114" s="2" t="s">
        <v>95</v>
      </c>
      <c r="D114" s="115" t="s">
        <v>122</v>
      </c>
      <c r="E114" s="115" t="s">
        <v>104</v>
      </c>
      <c r="F114" s="115" t="s">
        <v>14</v>
      </c>
      <c r="G114" s="195"/>
      <c r="H114" s="116">
        <v>200</v>
      </c>
      <c r="I114" s="116"/>
      <c r="J114" s="116">
        <f>Tableau1[[#This Row],[Crédit]]+Tableau1[[#This Row],[Débit]]</f>
        <v>200</v>
      </c>
      <c r="K114" s="41" t="str">
        <f>IF(Tableau1[[#This Row],[Crédit]]&lt;&gt;"","Crédit",IF(Tableau1[[#This Row],[Débit]]&lt;&gt;"","Débit",""))</f>
        <v>Crédit</v>
      </c>
      <c r="L114" s="109">
        <f>IF(A113="Compte",Tableau1[[#This Row],[Solde Courant]],L113+Tableau1[[#This Row],[Solde Courant]])</f>
        <v>-35962.360000000008</v>
      </c>
      <c r="M114" s="125"/>
      <c r="N114" s="109"/>
      <c r="O114" s="117" t="s">
        <v>266</v>
      </c>
    </row>
    <row r="115" spans="1:15">
      <c r="A115" s="1" t="s">
        <v>13</v>
      </c>
      <c r="B115" s="149">
        <v>42309</v>
      </c>
      <c r="C115" s="2" t="s">
        <v>95</v>
      </c>
      <c r="D115" s="115" t="s">
        <v>122</v>
      </c>
      <c r="E115" s="115" t="s">
        <v>104</v>
      </c>
      <c r="F115" s="115" t="s">
        <v>17</v>
      </c>
      <c r="G115" s="195"/>
      <c r="H115" s="116"/>
      <c r="I115" s="116">
        <v>-201</v>
      </c>
      <c r="J115" s="116">
        <f>Tableau1[[#This Row],[Crédit]]+Tableau1[[#This Row],[Débit]]</f>
        <v>-201</v>
      </c>
      <c r="K115" s="41" t="str">
        <f>IF(Tableau1[[#This Row],[Crédit]]&lt;&gt;"","Crédit",IF(Tableau1[[#This Row],[Débit]]&lt;&gt;"","Débit",""))</f>
        <v>Débit</v>
      </c>
      <c r="L115" s="109">
        <f>IF(A114="Compte",Tableau1[[#This Row],[Solde Courant]],L114+Tableau1[[#This Row],[Solde Courant]])</f>
        <v>-36163.360000000008</v>
      </c>
      <c r="M115" s="125"/>
      <c r="N115" s="109"/>
      <c r="O115" s="117" t="s">
        <v>267</v>
      </c>
    </row>
    <row r="116" spans="1:15">
      <c r="A116" s="1" t="s">
        <v>17</v>
      </c>
      <c r="B116" s="149">
        <v>42309</v>
      </c>
      <c r="C116" s="2" t="s">
        <v>95</v>
      </c>
      <c r="D116" s="115" t="s">
        <v>122</v>
      </c>
      <c r="E116" s="115" t="s">
        <v>104</v>
      </c>
      <c r="F116" s="115" t="s">
        <v>13</v>
      </c>
      <c r="G116" s="195"/>
      <c r="H116" s="116">
        <v>201</v>
      </c>
      <c r="I116" s="116"/>
      <c r="J116" s="116">
        <f>Tableau1[[#This Row],[Crédit]]+Tableau1[[#This Row],[Débit]]</f>
        <v>201</v>
      </c>
      <c r="K116" s="41" t="str">
        <f>IF(Tableau1[[#This Row],[Crédit]]&lt;&gt;"","Crédit",IF(Tableau1[[#This Row],[Débit]]&lt;&gt;"","Débit",""))</f>
        <v>Crédit</v>
      </c>
      <c r="L116" s="109">
        <f>IF(A115="Compte",Tableau1[[#This Row],[Solde Courant]],L115+Tableau1[[#This Row],[Solde Courant]])</f>
        <v>-35962.360000000008</v>
      </c>
      <c r="M116" s="125"/>
      <c r="N116" s="109"/>
      <c r="O116" s="117" t="s">
        <v>268</v>
      </c>
    </row>
    <row r="117" spans="1:15">
      <c r="A117" s="1" t="s">
        <v>14</v>
      </c>
      <c r="B117" s="149">
        <v>42310</v>
      </c>
      <c r="C117" s="2" t="s">
        <v>94</v>
      </c>
      <c r="D117" s="115" t="s">
        <v>87</v>
      </c>
      <c r="E117" s="115" t="s">
        <v>70</v>
      </c>
      <c r="F117" s="115" t="s">
        <v>71</v>
      </c>
      <c r="G117" s="195"/>
      <c r="H117" s="116"/>
      <c r="I117" s="116">
        <v>-300</v>
      </c>
      <c r="J117" s="116">
        <f>Tableau1[[#This Row],[Crédit]]+Tableau1[[#This Row],[Débit]]</f>
        <v>-300</v>
      </c>
      <c r="K117" s="41" t="str">
        <f>IF(Tableau1[[#This Row],[Crédit]]&lt;&gt;"","Crédit",IF(Tableau1[[#This Row],[Débit]]&lt;&gt;"","Débit",""))</f>
        <v>Débit</v>
      </c>
      <c r="L117" s="109">
        <f>IF(A116="Compte",Tableau1[[#This Row],[Solde Courant]],L116+Tableau1[[#This Row],[Solde Courant]])</f>
        <v>-36262.360000000008</v>
      </c>
      <c r="M117" s="125"/>
      <c r="N117" s="109"/>
      <c r="O117" s="117" t="s">
        <v>269</v>
      </c>
    </row>
    <row r="118" spans="1:15">
      <c r="A118" s="1" t="s">
        <v>14</v>
      </c>
      <c r="B118" s="149">
        <v>42311</v>
      </c>
      <c r="C118" s="2" t="s">
        <v>93</v>
      </c>
      <c r="D118" s="115" t="s">
        <v>123</v>
      </c>
      <c r="E118" s="115" t="s">
        <v>22</v>
      </c>
      <c r="F118" s="115" t="s">
        <v>6</v>
      </c>
      <c r="G118" s="195"/>
      <c r="H118" s="116">
        <v>400</v>
      </c>
      <c r="I118" s="116"/>
      <c r="J118" s="116">
        <f>Tableau1[[#This Row],[Crédit]]+Tableau1[[#This Row],[Débit]]</f>
        <v>400</v>
      </c>
      <c r="K118" s="41" t="str">
        <f>IF(Tableau1[[#This Row],[Crédit]]&lt;&gt;"","Crédit",IF(Tableau1[[#This Row],[Débit]]&lt;&gt;"","Débit",""))</f>
        <v>Crédit</v>
      </c>
      <c r="L118" s="109">
        <f>IF(A117="Compte",Tableau1[[#This Row],[Solde Courant]],L117+Tableau1[[#This Row],[Solde Courant]])</f>
        <v>-35862.360000000008</v>
      </c>
      <c r="M118" s="125"/>
      <c r="N118" s="109"/>
      <c r="O118" s="117"/>
    </row>
    <row r="119" spans="1:15">
      <c r="A119" s="1" t="s">
        <v>14</v>
      </c>
      <c r="B119" s="149">
        <v>42312</v>
      </c>
      <c r="C119" s="2" t="s">
        <v>94</v>
      </c>
      <c r="D119" s="115" t="s">
        <v>118</v>
      </c>
      <c r="E119" s="115" t="s">
        <v>37</v>
      </c>
      <c r="F119" s="115" t="s">
        <v>38</v>
      </c>
      <c r="G119" s="195"/>
      <c r="H119" s="116">
        <v>500</v>
      </c>
      <c r="I119" s="116"/>
      <c r="J119" s="116">
        <f>Tableau1[[#This Row],[Crédit]]+Tableau1[[#This Row],[Débit]]</f>
        <v>500</v>
      </c>
      <c r="K119" s="41" t="str">
        <f>IF(Tableau1[[#This Row],[Crédit]]&lt;&gt;"","Crédit",IF(Tableau1[[#This Row],[Débit]]&lt;&gt;"","Débit",""))</f>
        <v>Crédit</v>
      </c>
      <c r="L119" s="109">
        <f>IF(A118="Compte",Tableau1[[#This Row],[Solde Courant]],L118+Tableau1[[#This Row],[Solde Courant]])</f>
        <v>-35362.360000000008</v>
      </c>
      <c r="M119" s="125"/>
      <c r="N119" s="109"/>
      <c r="O119" s="117"/>
    </row>
    <row r="120" spans="1:15">
      <c r="A120" s="1" t="s">
        <v>76</v>
      </c>
      <c r="B120" s="149">
        <v>42320</v>
      </c>
      <c r="C120" s="2" t="s">
        <v>93</v>
      </c>
      <c r="D120" s="115" t="s">
        <v>79</v>
      </c>
      <c r="E120" s="115" t="s">
        <v>70</v>
      </c>
      <c r="F120" s="115" t="s">
        <v>71</v>
      </c>
      <c r="G120" s="195"/>
      <c r="H120" s="116"/>
      <c r="I120" s="116">
        <v>-110</v>
      </c>
      <c r="J120" s="116">
        <f>Tableau1[[#This Row],[Crédit]]+Tableau1[[#This Row],[Débit]]</f>
        <v>-110</v>
      </c>
      <c r="K120" s="41" t="str">
        <f>IF(Tableau1[[#This Row],[Crédit]]&lt;&gt;"","Crédit",IF(Tableau1[[#This Row],[Débit]]&lt;&gt;"","Débit",""))</f>
        <v>Débit</v>
      </c>
      <c r="L120" s="109">
        <f>IF(A119="Compte",Tableau1[[#This Row],[Solde Courant]],L119+Tableau1[[#This Row],[Solde Courant]])</f>
        <v>-35472.360000000008</v>
      </c>
      <c r="M120" s="125"/>
      <c r="N120" s="109"/>
      <c r="O120" s="117" t="s">
        <v>270</v>
      </c>
    </row>
    <row r="121" spans="1:15">
      <c r="A121" s="1" t="s">
        <v>14</v>
      </c>
      <c r="B121" s="149">
        <v>42313</v>
      </c>
      <c r="C121" s="2" t="s">
        <v>143</v>
      </c>
      <c r="D121" s="115" t="s">
        <v>83</v>
      </c>
      <c r="E121" s="115" t="s">
        <v>29</v>
      </c>
      <c r="F121" s="115" t="s">
        <v>31</v>
      </c>
      <c r="G121" s="195"/>
      <c r="H121" s="116">
        <v>20</v>
      </c>
      <c r="I121" s="116"/>
      <c r="J121" s="116">
        <f>Tableau1[[#This Row],[Crédit]]+Tableau1[[#This Row],[Débit]]</f>
        <v>20</v>
      </c>
      <c r="K121" s="41" t="str">
        <f>IF(Tableau1[[#This Row],[Crédit]]&lt;&gt;"","Crédit",IF(Tableau1[[#This Row],[Débit]]&lt;&gt;"","Débit",""))</f>
        <v>Crédit</v>
      </c>
      <c r="L121" s="109">
        <f>IF(A120="Compte",Tableau1[[#This Row],[Solde Courant]],L120+Tableau1[[#This Row],[Solde Courant]])</f>
        <v>-35452.360000000008</v>
      </c>
      <c r="M121" s="125"/>
      <c r="N121" s="109"/>
      <c r="O121" s="117"/>
    </row>
  </sheetData>
  <sheetProtection sheet="1" objects="1" scenarios="1"/>
  <sortState ref="A2:N771">
    <sortCondition ref="B1"/>
  </sortState>
  <dataConsolidate/>
  <mergeCells count="1">
    <mergeCell ref="A2:O2"/>
  </mergeCells>
  <conditionalFormatting sqref="H4:J121 I32:J1048576">
    <cfRule type="cellIs" dxfId="12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AW25"/>
  <sheetViews>
    <sheetView workbookViewId="0">
      <selection activeCell="D26" sqref="D26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6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22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31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34</v>
      </c>
      <c r="C6" s="6" t="s">
        <v>35</v>
      </c>
      <c r="D6" s="6" t="s">
        <v>36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39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 ht="11.25"/>
    <row r="16" spans="1:49" s="5" customFormat="1" ht="11.25"/>
    <row r="17" spans="2:6" s="5" customFormat="1" ht="11.25"/>
    <row r="18" spans="2:6" s="5" customFormat="1">
      <c r="B18"/>
      <c r="C18"/>
      <c r="D18"/>
      <c r="E18"/>
    </row>
    <row r="19" spans="2:6" s="5" customFormat="1">
      <c r="B19"/>
      <c r="C19"/>
      <c r="D19"/>
      <c r="E19"/>
    </row>
    <row r="20" spans="2:6" s="5" customFormat="1">
      <c r="B20"/>
      <c r="C20"/>
      <c r="D20"/>
      <c r="E20"/>
    </row>
    <row r="21" spans="2:6" s="5" customFormat="1" ht="11.25"/>
    <row r="22" spans="2:6" s="5" customFormat="1" ht="11.25"/>
    <row r="23" spans="2:6" s="5" customFormat="1" ht="11.25"/>
    <row r="24" spans="2:6" s="5" customFormat="1">
      <c r="E24"/>
      <c r="F24"/>
    </row>
    <row r="25" spans="2:6" s="5" customFormat="1" ht="11.25"/>
  </sheetData>
  <conditionalFormatting sqref="A2:A1048576">
    <cfRule type="expression" dxfId="11" priority="9">
      <formula>A2&lt;&gt;""</formula>
    </cfRule>
  </conditionalFormatting>
  <conditionalFormatting sqref="B2:XFD1048576">
    <cfRule type="expression" dxfId="10" priority="4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/>
  <dimension ref="A1:G26"/>
  <sheetViews>
    <sheetView workbookViewId="0">
      <selection activeCell="B37" sqref="B37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7">
      <c r="A1" s="7" t="s">
        <v>1</v>
      </c>
      <c r="B1" s="159" t="s">
        <v>170</v>
      </c>
      <c r="C1" s="160"/>
    </row>
    <row r="2" spans="1:7">
      <c r="A2" s="10" t="s">
        <v>78</v>
      </c>
      <c r="B2" s="107" t="s">
        <v>171</v>
      </c>
      <c r="C2" s="107" t="s">
        <v>172</v>
      </c>
    </row>
    <row r="3" spans="1:7">
      <c r="A3" s="10" t="s">
        <v>79</v>
      </c>
      <c r="B3" s="87" t="s">
        <v>103</v>
      </c>
      <c r="C3" s="87" t="s">
        <v>173</v>
      </c>
      <c r="D3" s="87" t="s">
        <v>234</v>
      </c>
    </row>
    <row r="4" spans="1:7">
      <c r="A4" s="10" t="s">
        <v>80</v>
      </c>
      <c r="B4" s="87" t="s">
        <v>168</v>
      </c>
      <c r="C4" s="87" t="s">
        <v>174</v>
      </c>
      <c r="D4" s="87" t="s">
        <v>181</v>
      </c>
      <c r="E4" s="87" t="s">
        <v>185</v>
      </c>
      <c r="F4" s="87" t="s">
        <v>186</v>
      </c>
      <c r="G4" s="87" t="s">
        <v>187</v>
      </c>
    </row>
    <row r="5" spans="1:7">
      <c r="A5" s="10" t="s">
        <v>81</v>
      </c>
      <c r="B5" s="87"/>
    </row>
    <row r="6" spans="1:7">
      <c r="A6" s="10" t="s">
        <v>82</v>
      </c>
      <c r="B6" s="87"/>
    </row>
    <row r="7" spans="1:7">
      <c r="A7" s="10" t="s">
        <v>83</v>
      </c>
    </row>
    <row r="8" spans="1:7">
      <c r="A8" s="10" t="s">
        <v>84</v>
      </c>
    </row>
    <row r="9" spans="1:7">
      <c r="A9" s="10" t="s">
        <v>3</v>
      </c>
    </row>
    <row r="10" spans="1:7">
      <c r="A10" s="10" t="s">
        <v>77</v>
      </c>
    </row>
    <row r="11" spans="1:7">
      <c r="A11" s="10" t="s">
        <v>85</v>
      </c>
    </row>
    <row r="12" spans="1:7">
      <c r="A12" s="10" t="s">
        <v>86</v>
      </c>
    </row>
    <row r="13" spans="1:7">
      <c r="A13" s="10" t="s">
        <v>87</v>
      </c>
    </row>
    <row r="14" spans="1:7">
      <c r="A14" s="10" t="s">
        <v>88</v>
      </c>
    </row>
    <row r="15" spans="1:7">
      <c r="A15" s="10" t="s">
        <v>89</v>
      </c>
    </row>
    <row r="16" spans="1:7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175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9" priority="7">
      <formula>A2&lt;&gt;""</formula>
    </cfRule>
  </conditionalFormatting>
  <conditionalFormatting sqref="B3:C4 B9:C1048576 E4:G4 B5:B8">
    <cfRule type="expression" dxfId="8" priority="8">
      <formula>B3&lt;&gt;""</formula>
    </cfRule>
  </conditionalFormatting>
  <conditionalFormatting sqref="D4">
    <cfRule type="expression" dxfId="7" priority="2">
      <formula>D4&lt;&gt;""</formula>
    </cfRule>
  </conditionalFormatting>
  <conditionalFormatting sqref="D3">
    <cfRule type="expression" dxfId="6" priority="1">
      <formula>D3&lt;&gt;""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6"/>
  <dimension ref="A1:J25"/>
  <sheetViews>
    <sheetView workbookViewId="0">
      <selection activeCell="I2" sqref="I2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61" t="s">
        <v>115</v>
      </c>
      <c r="D1" s="161"/>
      <c r="E1" s="44" t="s">
        <v>91</v>
      </c>
      <c r="F1" s="45" t="s">
        <v>125</v>
      </c>
      <c r="G1" s="45" t="s">
        <v>17</v>
      </c>
      <c r="H1" s="112" t="s">
        <v>71</v>
      </c>
      <c r="I1" s="113" t="s">
        <v>183</v>
      </c>
      <c r="J1" s="113" t="s">
        <v>184</v>
      </c>
    </row>
    <row r="2" spans="1:10">
      <c r="A2" s="39" t="s">
        <v>14</v>
      </c>
      <c r="B2" s="96">
        <v>23</v>
      </c>
      <c r="C2" s="37" t="s">
        <v>101</v>
      </c>
      <c r="D2" s="38" t="s">
        <v>121</v>
      </c>
      <c r="E2" s="15" t="s">
        <v>143</v>
      </c>
      <c r="F2" s="162" t="s">
        <v>126</v>
      </c>
      <c r="G2" s="163" t="s">
        <v>167</v>
      </c>
      <c r="H2" t="s">
        <v>176</v>
      </c>
      <c r="I2" s="114">
        <v>23</v>
      </c>
      <c r="J2" s="114">
        <v>40</v>
      </c>
    </row>
    <row r="3" spans="1:10">
      <c r="A3" s="39" t="s">
        <v>76</v>
      </c>
      <c r="B3" s="96" t="s">
        <v>140</v>
      </c>
      <c r="C3" s="37" t="s">
        <v>102</v>
      </c>
      <c r="D3" s="38" t="s">
        <v>121</v>
      </c>
      <c r="E3" s="15" t="s">
        <v>92</v>
      </c>
      <c r="F3" s="162"/>
      <c r="G3" s="164"/>
      <c r="H3" t="s">
        <v>178</v>
      </c>
    </row>
    <row r="4" spans="1:10">
      <c r="A4" s="40" t="s">
        <v>99</v>
      </c>
      <c r="B4" s="96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42350</v>
      </c>
      <c r="H4" t="s">
        <v>177</v>
      </c>
    </row>
    <row r="5" spans="1:10">
      <c r="A5" s="39" t="s">
        <v>13</v>
      </c>
      <c r="B5" s="96">
        <v>110</v>
      </c>
      <c r="C5" s="37" t="s">
        <v>106</v>
      </c>
      <c r="D5" s="38" t="s">
        <v>121</v>
      </c>
      <c r="E5" s="15" t="s">
        <v>94</v>
      </c>
      <c r="H5" t="s">
        <v>179</v>
      </c>
    </row>
    <row r="6" spans="1:10">
      <c r="A6" s="40" t="s">
        <v>15</v>
      </c>
      <c r="B6" s="96" t="s">
        <v>140</v>
      </c>
      <c r="C6" s="37" t="s">
        <v>107</v>
      </c>
      <c r="D6" s="38" t="s">
        <v>121</v>
      </c>
      <c r="E6" s="15" t="s">
        <v>95</v>
      </c>
      <c r="H6" t="s">
        <v>180</v>
      </c>
    </row>
    <row r="7" spans="1:10">
      <c r="A7" s="39" t="s">
        <v>16</v>
      </c>
      <c r="B7" s="96" t="s">
        <v>140</v>
      </c>
      <c r="C7" s="37" t="s">
        <v>108</v>
      </c>
      <c r="D7" s="38" t="s">
        <v>121</v>
      </c>
      <c r="E7" s="8" t="s">
        <v>96</v>
      </c>
    </row>
    <row r="8" spans="1:10">
      <c r="A8" s="40" t="s">
        <v>98</v>
      </c>
      <c r="B8" s="96" t="s">
        <v>140</v>
      </c>
      <c r="C8" s="37" t="s">
        <v>109</v>
      </c>
      <c r="D8" s="38" t="s">
        <v>121</v>
      </c>
      <c r="E8" s="8" t="s">
        <v>97</v>
      </c>
      <c r="G8" s="87"/>
    </row>
    <row r="9" spans="1:10">
      <c r="A9" s="40" t="s">
        <v>17</v>
      </c>
      <c r="B9" s="96" t="s">
        <v>189</v>
      </c>
      <c r="C9" s="37" t="s">
        <v>110</v>
      </c>
      <c r="D9" s="38" t="s">
        <v>121</v>
      </c>
    </row>
    <row r="10" spans="1:10">
      <c r="A10" s="5"/>
      <c r="B10" s="5"/>
      <c r="C10" s="37" t="s">
        <v>111</v>
      </c>
      <c r="D10" s="38" t="s">
        <v>121</v>
      </c>
      <c r="E10" s="5"/>
    </row>
    <row r="11" spans="1:10">
      <c r="A11" s="5"/>
      <c r="B11" s="5"/>
      <c r="C11" s="37" t="s">
        <v>112</v>
      </c>
      <c r="D11" s="38" t="s">
        <v>121</v>
      </c>
      <c r="E11" s="5"/>
    </row>
    <row r="12" spans="1:10">
      <c r="A12" s="5"/>
      <c r="B12" s="5"/>
      <c r="C12" s="37" t="s">
        <v>113</v>
      </c>
      <c r="D12" s="38" t="s">
        <v>121</v>
      </c>
      <c r="E12" s="4"/>
    </row>
    <row r="13" spans="1:10">
      <c r="A13" s="5"/>
      <c r="B13" s="5"/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5" priority="1">
      <formula>A2&lt;&gt;""</formula>
    </cfRule>
  </conditionalFormatting>
  <conditionalFormatting sqref="E10:E1048576 E2:E8">
    <cfRule type="expression" dxfId="4" priority="8">
      <formula>E2&lt;&gt;""</formula>
    </cfRule>
  </conditionalFormatting>
  <conditionalFormatting sqref="H2:H1048576">
    <cfRule type="expression" dxfId="3" priority="9">
      <formula>H2&lt;&gt;""</formula>
    </cfRule>
  </conditionalFormatting>
  <conditionalFormatting sqref="D2:D1048576">
    <cfRule type="cellIs" dxfId="2" priority="2" operator="equal">
      <formula>"Non Inscrite"</formula>
    </cfRule>
    <cfRule type="cellIs" dxfId="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Word.Document.8" dvAspect="DVASPECT_ICON" shapeId="3076" r:id="rId4">
          <objectPr defaultSize="0" r:id="rId5">
            <anchor moveWithCells="1">
              <from>
                <xdr:col>5</xdr:col>
                <xdr:colOff>561975</xdr:colOff>
                <xdr:row>8</xdr:row>
                <xdr:rowOff>152400</xdr:rowOff>
              </from>
              <to>
                <xdr:col>5</xdr:col>
                <xdr:colOff>1476375</xdr:colOff>
                <xdr:row>13</xdr:row>
                <xdr:rowOff>28575</xdr:rowOff>
              </to>
            </anchor>
          </objectPr>
        </oleObject>
      </mc:Choice>
      <mc:Fallback>
        <oleObject progId="Word.Document.8" dvAspect="DVASPECT_ICON" shapeId="3076" r:id="rId4"/>
      </mc:Fallback>
    </mc:AlternateContent>
  </oleObjec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16"/>
  <sheetViews>
    <sheetView tabSelected="1" zoomScale="85" zoomScaleNormal="85" workbookViewId="0">
      <pane ySplit="2" topLeftCell="A3" activePane="bottomLeft" state="frozen"/>
      <selection pane="bottomLeft" activeCell="D13" sqref="D13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8" customWidth="1"/>
    <col min="7" max="7" width="12.85546875" bestFit="1" customWidth="1"/>
    <col min="8" max="17" width="11.42578125" style="102"/>
    <col min="18" max="19" width="11.42578125" style="35"/>
  </cols>
  <sheetData>
    <row r="1" spans="1:19" ht="39" customHeight="1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5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7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7" t="s">
        <v>17</v>
      </c>
      <c r="G4" s="25" t="s">
        <v>12</v>
      </c>
      <c r="H4" s="55">
        <v>-111</v>
      </c>
      <c r="I4" s="99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70</v>
      </c>
      <c r="F5" s="97" t="s">
        <v>71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7" t="s">
        <v>6</v>
      </c>
      <c r="G6" s="19" t="s">
        <v>11</v>
      </c>
      <c r="H6" s="55">
        <v>310</v>
      </c>
      <c r="I6" s="99">
        <v>320</v>
      </c>
      <c r="J6" s="55">
        <v>330</v>
      </c>
      <c r="K6" s="99">
        <v>340</v>
      </c>
      <c r="L6" s="55">
        <v>350</v>
      </c>
      <c r="M6" s="99">
        <v>360</v>
      </c>
      <c r="N6" s="55">
        <v>370</v>
      </c>
      <c r="O6" s="99">
        <v>380</v>
      </c>
      <c r="P6" s="55">
        <v>390</v>
      </c>
      <c r="Q6" s="99">
        <v>400</v>
      </c>
      <c r="R6" s="99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7" t="s">
        <v>38</v>
      </c>
      <c r="G7" s="25" t="s">
        <v>11</v>
      </c>
      <c r="H7" s="100">
        <v>410</v>
      </c>
      <c r="I7" s="100">
        <v>420</v>
      </c>
      <c r="J7" s="100">
        <v>430</v>
      </c>
      <c r="K7" s="100">
        <v>440</v>
      </c>
      <c r="L7" s="100">
        <v>450</v>
      </c>
      <c r="M7" s="100">
        <v>460</v>
      </c>
      <c r="N7" s="100">
        <v>470</v>
      </c>
      <c r="O7" s="100">
        <v>480</v>
      </c>
      <c r="P7" s="100">
        <v>490</v>
      </c>
      <c r="Q7" s="100">
        <v>500</v>
      </c>
      <c r="R7" s="100">
        <v>500</v>
      </c>
      <c r="S7" s="36"/>
    </row>
    <row r="8" spans="1:19">
      <c r="A8" s="26" t="s">
        <v>17</v>
      </c>
      <c r="B8" s="32">
        <v>5</v>
      </c>
      <c r="C8" s="24" t="s">
        <v>95</v>
      </c>
      <c r="D8" s="25" t="s">
        <v>122</v>
      </c>
      <c r="E8" s="25" t="s">
        <v>39</v>
      </c>
      <c r="F8" s="97" t="s">
        <v>40</v>
      </c>
      <c r="G8" s="25" t="s">
        <v>12</v>
      </c>
      <c r="H8" s="100"/>
      <c r="I8" s="101"/>
      <c r="J8" s="36"/>
      <c r="K8" s="36"/>
      <c r="L8" s="36"/>
      <c r="M8" s="36"/>
      <c r="N8" s="36"/>
      <c r="O8" s="36">
        <v>-8888</v>
      </c>
      <c r="P8" s="36">
        <v>-412</v>
      </c>
      <c r="Q8" s="36"/>
      <c r="R8" s="36"/>
      <c r="S8" s="36"/>
    </row>
    <row r="9" spans="1:19">
      <c r="A9" s="29" t="s">
        <v>14</v>
      </c>
      <c r="B9" s="32">
        <v>6</v>
      </c>
      <c r="C9" s="24" t="s">
        <v>95</v>
      </c>
      <c r="D9" s="25" t="s">
        <v>103</v>
      </c>
      <c r="E9" s="25" t="s">
        <v>33</v>
      </c>
      <c r="F9" s="97" t="s">
        <v>34</v>
      </c>
      <c r="G9" s="25" t="s">
        <v>12</v>
      </c>
      <c r="H9" s="100"/>
      <c r="I9" s="101"/>
      <c r="J9" s="36"/>
      <c r="K9" s="36"/>
      <c r="L9" s="36"/>
      <c r="M9" s="36"/>
      <c r="N9" s="36"/>
      <c r="O9" s="36">
        <v>-9999</v>
      </c>
      <c r="P9" s="36"/>
      <c r="Q9" s="36"/>
      <c r="R9" s="36"/>
      <c r="S9" s="36"/>
    </row>
    <row r="10" spans="1:19">
      <c r="A10" s="29" t="s">
        <v>76</v>
      </c>
      <c r="B10" s="154" t="s">
        <v>238</v>
      </c>
      <c r="C10" s="24" t="s">
        <v>93</v>
      </c>
      <c r="D10" s="25" t="s">
        <v>78</v>
      </c>
      <c r="E10" s="155" t="s">
        <v>104</v>
      </c>
      <c r="F10" s="156" t="s">
        <v>13</v>
      </c>
      <c r="G10" s="25" t="s">
        <v>12</v>
      </c>
      <c r="H10" s="100">
        <v>100</v>
      </c>
      <c r="I10" s="101"/>
      <c r="J10" s="157"/>
      <c r="K10" s="157"/>
      <c r="L10" s="157"/>
      <c r="M10" s="157"/>
      <c r="N10" s="157"/>
      <c r="O10" s="157"/>
      <c r="P10" s="157"/>
      <c r="Q10" s="157"/>
      <c r="R10" s="157"/>
      <c r="S10" s="157"/>
    </row>
    <row r="11" spans="1:19">
      <c r="A11" s="29" t="s">
        <v>76</v>
      </c>
      <c r="B11" s="188">
        <v>12</v>
      </c>
      <c r="C11" s="189" t="s">
        <v>93</v>
      </c>
      <c r="D11" s="187" t="s">
        <v>80</v>
      </c>
      <c r="E11" s="190" t="s">
        <v>104</v>
      </c>
      <c r="F11" s="191" t="s">
        <v>14</v>
      </c>
      <c r="G11" s="187" t="s">
        <v>12</v>
      </c>
      <c r="H11" s="192"/>
      <c r="I11" s="193"/>
      <c r="J11" s="194"/>
      <c r="K11" s="194"/>
      <c r="L11" s="194"/>
      <c r="M11" s="194"/>
      <c r="N11" s="194"/>
      <c r="O11" s="194"/>
      <c r="P11" s="194"/>
      <c r="Q11" s="194"/>
      <c r="R11" s="194"/>
      <c r="S11" s="194"/>
    </row>
    <row r="12" spans="1:19">
      <c r="A12" s="29" t="s">
        <v>76</v>
      </c>
      <c r="B12" s="188">
        <v>12</v>
      </c>
      <c r="C12" s="189" t="s">
        <v>93</v>
      </c>
      <c r="D12" s="187" t="s">
        <v>80</v>
      </c>
      <c r="E12" s="190" t="s">
        <v>104</v>
      </c>
      <c r="F12" s="191" t="s">
        <v>14</v>
      </c>
      <c r="G12" s="187" t="s">
        <v>12</v>
      </c>
      <c r="H12" s="192">
        <v>100</v>
      </c>
      <c r="I12" s="193"/>
      <c r="J12" s="194"/>
      <c r="K12" s="194"/>
      <c r="L12" s="194"/>
      <c r="M12" s="194"/>
      <c r="N12" s="194"/>
      <c r="O12" s="194"/>
      <c r="P12" s="194"/>
      <c r="Q12" s="194"/>
      <c r="R12" s="194"/>
      <c r="S12" s="194"/>
    </row>
    <row r="13" spans="1:19">
      <c r="A13" s="29" t="s">
        <v>14</v>
      </c>
      <c r="B13" s="188">
        <v>4</v>
      </c>
      <c r="C13" s="189" t="s">
        <v>143</v>
      </c>
      <c r="D13" s="187" t="s">
        <v>83</v>
      </c>
      <c r="E13" s="190" t="s">
        <v>29</v>
      </c>
      <c r="F13" s="191" t="s">
        <v>31</v>
      </c>
      <c r="G13" s="187" t="s">
        <v>12</v>
      </c>
      <c r="H13" s="192">
        <v>-20</v>
      </c>
      <c r="I13" s="193"/>
      <c r="J13" s="194"/>
      <c r="K13" s="194"/>
      <c r="L13" s="194"/>
      <c r="M13" s="194"/>
      <c r="N13" s="194"/>
      <c r="O13" s="194"/>
      <c r="P13" s="194"/>
      <c r="Q13" s="194"/>
      <c r="R13" s="194"/>
      <c r="S13" s="194"/>
    </row>
    <row r="14" spans="1:19">
      <c r="A14" s="29" t="s">
        <v>76</v>
      </c>
      <c r="B14" s="188">
        <v>12</v>
      </c>
      <c r="C14" s="189" t="s">
        <v>93</v>
      </c>
      <c r="D14" s="187" t="s">
        <v>79</v>
      </c>
      <c r="E14" s="190" t="s">
        <v>70</v>
      </c>
      <c r="F14" s="191" t="s">
        <v>71</v>
      </c>
      <c r="G14" s="187" t="s">
        <v>12</v>
      </c>
      <c r="H14" s="192">
        <v>-10</v>
      </c>
      <c r="I14" s="193">
        <v>-20</v>
      </c>
      <c r="J14" s="194">
        <v>-30</v>
      </c>
      <c r="K14" s="194">
        <v>-40</v>
      </c>
      <c r="L14" s="194">
        <v>-50</v>
      </c>
      <c r="M14" s="194">
        <v>-60</v>
      </c>
      <c r="N14" s="194">
        <v>-70</v>
      </c>
      <c r="O14" s="194">
        <v>-80</v>
      </c>
      <c r="P14" s="194">
        <v>-90</v>
      </c>
      <c r="Q14" s="194">
        <v>-100</v>
      </c>
      <c r="R14" s="194">
        <v>-110</v>
      </c>
      <c r="S14" s="194">
        <v>-120</v>
      </c>
    </row>
    <row r="15" spans="1:19">
      <c r="A15" s="29" t="s">
        <v>76</v>
      </c>
      <c r="B15" s="188">
        <v>12</v>
      </c>
      <c r="C15" s="189" t="s">
        <v>93</v>
      </c>
      <c r="D15" s="187" t="s">
        <v>80</v>
      </c>
      <c r="E15" s="190" t="s">
        <v>104</v>
      </c>
      <c r="F15" s="191" t="s">
        <v>99</v>
      </c>
      <c r="G15" s="187" t="s">
        <v>12</v>
      </c>
      <c r="H15" s="192"/>
      <c r="I15" s="193"/>
      <c r="J15" s="194"/>
      <c r="K15" s="194"/>
      <c r="L15" s="194"/>
      <c r="M15" s="194"/>
      <c r="N15" s="194"/>
      <c r="O15" s="194"/>
      <c r="P15" s="194"/>
      <c r="Q15" s="194"/>
      <c r="R15" s="194"/>
      <c r="S15" s="194"/>
    </row>
    <row r="16" spans="1:19">
      <c r="A16" s="29" t="s">
        <v>14</v>
      </c>
      <c r="B16" s="188">
        <v>5</v>
      </c>
      <c r="C16" s="189" t="s">
        <v>143</v>
      </c>
      <c r="D16" s="187" t="s">
        <v>83</v>
      </c>
      <c r="E16" s="190" t="s">
        <v>29</v>
      </c>
      <c r="F16" s="191" t="s">
        <v>31</v>
      </c>
      <c r="G16" s="187" t="s">
        <v>11</v>
      </c>
      <c r="H16" s="192">
        <v>10</v>
      </c>
      <c r="I16" s="193">
        <v>11</v>
      </c>
      <c r="J16" s="194">
        <v>12</v>
      </c>
      <c r="K16" s="194">
        <v>13</v>
      </c>
      <c r="L16" s="194">
        <v>14</v>
      </c>
      <c r="M16" s="194">
        <v>15</v>
      </c>
      <c r="N16" s="194">
        <v>16</v>
      </c>
      <c r="O16" s="194">
        <v>17</v>
      </c>
      <c r="P16" s="194">
        <v>18</v>
      </c>
      <c r="Q16" s="194">
        <v>19</v>
      </c>
      <c r="R16" s="194">
        <v>20</v>
      </c>
      <c r="S16" s="194">
        <v>21</v>
      </c>
    </row>
  </sheetData>
  <sheetProtection sheet="1" objects="1" scenarios="1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L14"/>
  <sheetViews>
    <sheetView workbookViewId="0">
      <selection activeCell="A9" sqref="A9"/>
    </sheetView>
  </sheetViews>
  <sheetFormatPr baseColWidth="10" defaultRowHeight="12.75"/>
  <cols>
    <col min="1" max="1" width="9.85546875" style="91" bestFit="1" customWidth="1"/>
    <col min="2" max="2" width="14.140625" style="91" bestFit="1" customWidth="1"/>
    <col min="3" max="3" width="14.7109375" style="91" bestFit="1" customWidth="1"/>
    <col min="5" max="5" width="9.7109375" style="35" bestFit="1" customWidth="1"/>
    <col min="6" max="6" width="21" style="104" bestFit="1" customWidth="1"/>
    <col min="7" max="7" width="17.7109375" style="104" bestFit="1" customWidth="1"/>
    <col min="8" max="8" width="7.42578125" style="106" bestFit="1" customWidth="1"/>
    <col min="9" max="9" width="14.42578125" style="94" bestFit="1" customWidth="1"/>
    <col min="10" max="10" width="14" bestFit="1" customWidth="1"/>
  </cols>
  <sheetData>
    <row r="1" spans="1:12">
      <c r="A1" s="87" t="s">
        <v>0</v>
      </c>
      <c r="B1" s="87" t="s">
        <v>169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183</v>
      </c>
    </row>
    <row r="2" spans="1:12">
      <c r="A2" s="118">
        <v>42310</v>
      </c>
      <c r="B2" s="118" t="s">
        <v>168</v>
      </c>
      <c r="C2" s="118" t="s">
        <v>174</v>
      </c>
      <c r="D2" s="108" t="s">
        <v>80</v>
      </c>
      <c r="E2" s="119">
        <v>-200</v>
      </c>
      <c r="F2" s="120">
        <v>300</v>
      </c>
      <c r="G2" s="120" t="s">
        <v>178</v>
      </c>
      <c r="H2" s="121">
        <v>10</v>
      </c>
      <c r="I2" s="122" t="s">
        <v>193</v>
      </c>
      <c r="J2" s="123">
        <f>Tableau4[[#This Row],[Distance parcourue]]/100</f>
        <v>3</v>
      </c>
      <c r="K2" s="108"/>
      <c r="L2" s="108" t="s">
        <v>192</v>
      </c>
    </row>
    <row r="3" spans="1:12">
      <c r="A3" s="90">
        <v>42322</v>
      </c>
      <c r="B3" s="90" t="s">
        <v>168</v>
      </c>
      <c r="C3" s="90" t="s">
        <v>174</v>
      </c>
      <c r="D3" s="87" t="s">
        <v>3</v>
      </c>
      <c r="E3" s="92">
        <v>-200.12</v>
      </c>
      <c r="F3" s="103"/>
      <c r="G3" s="103" t="s">
        <v>177</v>
      </c>
      <c r="H3" s="105"/>
      <c r="I3" s="93"/>
      <c r="J3" s="95">
        <f>Tableau4[[#This Row],[Distance parcourue]]/100</f>
        <v>0</v>
      </c>
      <c r="K3" s="87" t="s">
        <v>216</v>
      </c>
      <c r="L3" s="87" t="s">
        <v>196</v>
      </c>
    </row>
    <row r="4" spans="1:12">
      <c r="A4" s="140">
        <v>42323</v>
      </c>
      <c r="B4" s="140" t="s">
        <v>103</v>
      </c>
      <c r="C4" s="140" t="s">
        <v>173</v>
      </c>
      <c r="D4" s="141" t="s">
        <v>82</v>
      </c>
      <c r="E4" s="142">
        <v>-20</v>
      </c>
      <c r="F4" s="143">
        <v>222</v>
      </c>
      <c r="G4" s="143" t="s">
        <v>176</v>
      </c>
      <c r="H4" s="144">
        <v>22</v>
      </c>
      <c r="I4" s="145" t="s">
        <v>200</v>
      </c>
      <c r="J4" s="146">
        <f>Tableau4[[#This Row],[Distance parcourue]]/100</f>
        <v>2.2200000000000002</v>
      </c>
      <c r="K4" s="141" t="s">
        <v>218</v>
      </c>
      <c r="L4" s="141" t="s">
        <v>199</v>
      </c>
    </row>
    <row r="5" spans="1:12">
      <c r="A5" s="118">
        <v>42323</v>
      </c>
      <c r="B5" s="118" t="s">
        <v>103</v>
      </c>
      <c r="C5" s="118" t="s">
        <v>173</v>
      </c>
      <c r="D5" s="108" t="s">
        <v>82</v>
      </c>
      <c r="E5" s="119">
        <v>-20</v>
      </c>
      <c r="F5" s="120">
        <v>222</v>
      </c>
      <c r="G5" s="120" t="s">
        <v>176</v>
      </c>
      <c r="H5" s="121">
        <v>22</v>
      </c>
      <c r="I5" s="122" t="s">
        <v>200</v>
      </c>
      <c r="J5" s="123">
        <f>Tableau4[[#This Row],[Distance parcourue]]/100</f>
        <v>2.2200000000000002</v>
      </c>
      <c r="K5" s="108" t="s">
        <v>217</v>
      </c>
      <c r="L5" s="108"/>
    </row>
    <row r="6" spans="1:12">
      <c r="A6" s="118">
        <v>42322</v>
      </c>
      <c r="B6" s="118" t="s">
        <v>168</v>
      </c>
      <c r="C6" s="118" t="s">
        <v>174</v>
      </c>
      <c r="D6" s="108" t="s">
        <v>3</v>
      </c>
      <c r="E6" s="119">
        <v>-200.12</v>
      </c>
      <c r="F6" s="120"/>
      <c r="G6" s="120" t="s">
        <v>177</v>
      </c>
      <c r="H6" s="121"/>
      <c r="I6" s="122"/>
      <c r="J6" s="123">
        <f>Tableau4[[#This Row],[Distance parcourue]]/100</f>
        <v>0</v>
      </c>
      <c r="K6" s="108" t="s">
        <v>222</v>
      </c>
      <c r="L6" s="108" t="s">
        <v>221</v>
      </c>
    </row>
    <row r="7" spans="1:12">
      <c r="A7" s="118">
        <v>42324</v>
      </c>
      <c r="B7" s="118" t="s">
        <v>103</v>
      </c>
      <c r="C7" s="118" t="s">
        <v>173</v>
      </c>
      <c r="D7" s="108" t="s">
        <v>82</v>
      </c>
      <c r="E7" s="119">
        <v>-20</v>
      </c>
      <c r="F7" s="120">
        <v>222</v>
      </c>
      <c r="G7" s="120" t="s">
        <v>176</v>
      </c>
      <c r="H7" s="121">
        <v>22</v>
      </c>
      <c r="I7" s="122" t="s">
        <v>200</v>
      </c>
      <c r="J7" s="123">
        <f>Tableau4[[#This Row],[Distance parcourue]]/100</f>
        <v>2.2200000000000002</v>
      </c>
      <c r="K7" s="108" t="s">
        <v>219</v>
      </c>
      <c r="L7" s="108" t="s">
        <v>225</v>
      </c>
    </row>
    <row r="8" spans="1:12">
      <c r="A8" s="118">
        <v>42324</v>
      </c>
      <c r="B8" s="118" t="s">
        <v>103</v>
      </c>
      <c r="C8" s="118" t="s">
        <v>173</v>
      </c>
      <c r="D8" s="108" t="s">
        <v>82</v>
      </c>
      <c r="E8" s="119">
        <v>-20</v>
      </c>
      <c r="F8" s="120">
        <v>222</v>
      </c>
      <c r="G8" s="120" t="s">
        <v>176</v>
      </c>
      <c r="H8" s="121">
        <v>22</v>
      </c>
      <c r="I8" s="122" t="s">
        <v>200</v>
      </c>
      <c r="J8" s="123">
        <f>Tableau4[[#This Row],[Distance parcourue]]/100</f>
        <v>2.2200000000000002</v>
      </c>
      <c r="K8" s="108" t="s">
        <v>232</v>
      </c>
      <c r="L8" s="108" t="s">
        <v>231</v>
      </c>
    </row>
    <row r="9" spans="1:12">
      <c r="A9" s="118">
        <v>42279</v>
      </c>
      <c r="B9" s="118"/>
      <c r="C9" s="118"/>
      <c r="D9" s="108" t="s">
        <v>87</v>
      </c>
      <c r="E9" s="119">
        <v>300</v>
      </c>
      <c r="F9" s="120"/>
      <c r="G9" s="120"/>
      <c r="H9" s="121"/>
      <c r="I9" s="122"/>
      <c r="J9" s="123">
        <f>Tableau4[[#This Row],[Distance parcourue]]/100</f>
        <v>0</v>
      </c>
      <c r="K9" s="108"/>
      <c r="L9" s="108" t="s">
        <v>256</v>
      </c>
    </row>
    <row r="10" spans="1:12">
      <c r="A10" s="118">
        <v>42289</v>
      </c>
      <c r="B10" s="118"/>
      <c r="C10" s="118"/>
      <c r="D10" s="108" t="s">
        <v>79</v>
      </c>
      <c r="E10" s="119">
        <v>100</v>
      </c>
      <c r="F10" s="120"/>
      <c r="G10" s="120"/>
      <c r="H10" s="121"/>
      <c r="I10" s="122"/>
      <c r="J10" s="123">
        <f>Tableau4[[#This Row],[Distance parcourue]]/100</f>
        <v>0</v>
      </c>
      <c r="K10" s="108"/>
      <c r="L10" s="108" t="s">
        <v>257</v>
      </c>
    </row>
    <row r="11" spans="1:12">
      <c r="A11" s="118">
        <v>42310</v>
      </c>
      <c r="B11" s="118"/>
      <c r="C11" s="118"/>
      <c r="D11" s="108" t="s">
        <v>87</v>
      </c>
      <c r="E11" s="119">
        <v>300</v>
      </c>
      <c r="F11" s="120"/>
      <c r="G11" s="120"/>
      <c r="H11" s="121"/>
      <c r="I11" s="122"/>
      <c r="J11" s="123">
        <f>Tableau4[[#This Row],[Distance parcourue]]/100</f>
        <v>0</v>
      </c>
      <c r="K11" s="108"/>
      <c r="L11" s="108" t="s">
        <v>263</v>
      </c>
    </row>
    <row r="12" spans="1:12">
      <c r="A12" s="118">
        <v>42320</v>
      </c>
      <c r="B12" s="118"/>
      <c r="C12" s="118"/>
      <c r="D12" s="108" t="s">
        <v>79</v>
      </c>
      <c r="E12" s="119">
        <v>110</v>
      </c>
      <c r="F12" s="120"/>
      <c r="G12" s="120"/>
      <c r="H12" s="121"/>
      <c r="I12" s="122"/>
      <c r="J12" s="123">
        <f>Tableau4[[#This Row],[Distance parcourue]]/100</f>
        <v>0</v>
      </c>
      <c r="K12" s="108"/>
      <c r="L12" s="108" t="s">
        <v>264</v>
      </c>
    </row>
    <row r="13" spans="1:12">
      <c r="A13" s="118">
        <v>42310</v>
      </c>
      <c r="B13" s="118"/>
      <c r="C13" s="118"/>
      <c r="D13" s="108" t="s">
        <v>87</v>
      </c>
      <c r="E13" s="119">
        <v>300</v>
      </c>
      <c r="F13" s="120"/>
      <c r="G13" s="120"/>
      <c r="H13" s="121"/>
      <c r="I13" s="122"/>
      <c r="J13" s="123">
        <f>Tableau4[[#This Row],[Distance parcourue]]/100</f>
        <v>0</v>
      </c>
      <c r="K13" s="108"/>
      <c r="L13" s="108" t="s">
        <v>269</v>
      </c>
    </row>
    <row r="14" spans="1:12">
      <c r="A14" s="118">
        <v>42320</v>
      </c>
      <c r="B14" s="118"/>
      <c r="C14" s="118"/>
      <c r="D14" s="108" t="s">
        <v>79</v>
      </c>
      <c r="E14" s="119">
        <v>110</v>
      </c>
      <c r="F14" s="120"/>
      <c r="G14" s="120"/>
      <c r="H14" s="121"/>
      <c r="I14" s="122"/>
      <c r="J14" s="123">
        <f>Tableau4[[#This Row],[Distance parcourue]]/100</f>
        <v>0</v>
      </c>
      <c r="K14" s="108"/>
      <c r="L14" s="108" t="s">
        <v>270</v>
      </c>
    </row>
  </sheetData>
  <sheetProtection sheet="1" objects="1" scenarios="1"/>
  <conditionalFormatting sqref="E2:E1048576">
    <cfRule type="cellIs" dxfId="0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6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67"/>
      <c r="B2" s="167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67"/>
      <c r="P2" s="167"/>
      <c r="Q2" s="168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5"/>
      <c r="T1" s="165"/>
    </row>
    <row r="2" spans="1:20" ht="21" thickBot="1">
      <c r="A2" s="177" t="s">
        <v>158</v>
      </c>
      <c r="B2" s="178"/>
      <c r="C2" s="178"/>
      <c r="D2" s="178"/>
      <c r="E2" s="178"/>
      <c r="F2" s="178"/>
      <c r="G2" s="178"/>
      <c r="H2" s="178"/>
      <c r="I2" s="179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80" t="s">
        <v>159</v>
      </c>
      <c r="B3" s="181"/>
      <c r="C3" s="181"/>
      <c r="D3" s="181"/>
      <c r="E3" s="181"/>
      <c r="F3" s="181"/>
      <c r="G3" s="181"/>
      <c r="H3" s="181"/>
      <c r="I3" s="181"/>
      <c r="J3" s="181"/>
      <c r="K3" s="181"/>
      <c r="L3" s="181"/>
      <c r="M3" s="181"/>
      <c r="N3" s="181"/>
      <c r="O3" s="181"/>
      <c r="P3" s="181"/>
      <c r="Q3" s="181"/>
      <c r="R3" s="182"/>
      <c r="S3" s="183" t="s">
        <v>144</v>
      </c>
      <c r="T3" s="184"/>
    </row>
    <row r="4" spans="1:20" ht="29.25" thickBot="1">
      <c r="A4" s="60" t="s">
        <v>145</v>
      </c>
      <c r="B4" s="185">
        <v>700</v>
      </c>
      <c r="C4" s="186"/>
      <c r="D4" s="60" t="s">
        <v>146</v>
      </c>
      <c r="E4" s="185">
        <v>200</v>
      </c>
      <c r="F4" s="186"/>
      <c r="G4" s="60" t="s">
        <v>3</v>
      </c>
      <c r="H4" s="185">
        <v>150</v>
      </c>
      <c r="I4" s="186"/>
      <c r="J4" s="60" t="s">
        <v>147</v>
      </c>
      <c r="K4" s="185">
        <v>120</v>
      </c>
      <c r="L4" s="186"/>
      <c r="M4" s="60" t="s">
        <v>148</v>
      </c>
      <c r="N4" s="185">
        <v>0</v>
      </c>
      <c r="O4" s="186"/>
      <c r="P4" s="60" t="s">
        <v>149</v>
      </c>
      <c r="Q4" s="185">
        <v>0</v>
      </c>
      <c r="R4" s="186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73">
        <f>B4-C17</f>
        <v>700</v>
      </c>
      <c r="C5" s="174"/>
      <c r="D5" s="64" t="s">
        <v>151</v>
      </c>
      <c r="E5" s="175">
        <f>E4-F17</f>
        <v>200</v>
      </c>
      <c r="F5" s="176"/>
      <c r="G5" s="64" t="s">
        <v>151</v>
      </c>
      <c r="H5" s="175">
        <f>H4-I17</f>
        <v>150</v>
      </c>
      <c r="I5" s="176"/>
      <c r="J5" s="64" t="s">
        <v>151</v>
      </c>
      <c r="K5" s="175">
        <f>K4-L17</f>
        <v>120</v>
      </c>
      <c r="L5" s="176"/>
      <c r="M5" s="64" t="s">
        <v>151</v>
      </c>
      <c r="N5" s="175">
        <f>N4-O17</f>
        <v>0</v>
      </c>
      <c r="O5" s="176"/>
      <c r="P5" s="64" t="s">
        <v>151</v>
      </c>
      <c r="Q5" s="175">
        <f>Q4-R17</f>
        <v>0</v>
      </c>
      <c r="R5" s="176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70"/>
    </row>
    <row r="19" spans="1:20" ht="16.5" thickBot="1">
      <c r="A19" s="86"/>
      <c r="B19" s="171"/>
      <c r="C19" s="171"/>
      <c r="D19" s="171"/>
      <c r="E19" s="171"/>
      <c r="F19" s="171"/>
      <c r="G19" s="171"/>
      <c r="H19" s="171"/>
      <c r="I19" s="171"/>
      <c r="J19" s="171"/>
      <c r="K19" s="171"/>
      <c r="L19" s="171"/>
      <c r="M19" s="171"/>
      <c r="N19" s="171"/>
      <c r="O19" s="171"/>
      <c r="P19" s="171"/>
      <c r="Q19" s="171"/>
      <c r="R19" s="171"/>
      <c r="S19" s="171"/>
      <c r="T19" s="172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2015-12-12T23:00:49Z</dcterms:modified>
</cp:coreProperties>
</file>