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120" windowWidth="15180" windowHeight="8505" tabRatio="804" activeTab="5"/>
  </bookViews>
  <sheets>
    <sheet name="TCD" sheetId="23" r:id="rId1"/>
    <sheet name="Crédit_Débit" sheetId="7" r:id="rId2"/>
    <sheet name="BD" sheetId="17" r:id="rId3"/>
    <sheet name="Système" sheetId="25" r:id="rId4"/>
    <sheet name="Mensualisation" sheetId="26" r:id="rId5"/>
    <sheet name="MensualisationBis" sheetId="28" r:id="rId6"/>
    <sheet name="Budjet" sheetId="27" r:id="rId7"/>
  </sheets>
  <definedNames>
    <definedName name="_xlnm._FilterDatabase" localSheetId="1" hidden="1">Crédit_Débit!$A$1:$H$28</definedName>
    <definedName name="Choix1">OFFSET(BD!$B$2,,,COUNTA(BD!$B:$B)-1)</definedName>
    <definedName name="Choix2">BD!$B$2:$XFD$2</definedName>
    <definedName name="compte">OFFSET(Système!$A$1,1,,COUNTA(Système!$A:$A)-1)</definedName>
    <definedName name="Tiers">OFFSET(BD!$A$1,1,,COUNTA(BD!$A:$A)-1)</definedName>
    <definedName name="Type_op">OFFSET(Système!$D$1,1,,COUNTA(Système!$D:$D)-1)</definedName>
  </definedNames>
  <calcPr calcId="145621"/>
  <pivotCaches>
    <pivotCache cacheId="6" r:id="rId8"/>
    <pivotCache cacheId="16" r:id="rId9"/>
    <pivotCache cacheId="132" r:id="rId10"/>
  </pivotCaches>
</workbook>
</file>

<file path=xl/calcChain.xml><?xml version="1.0" encoding="utf-8"?>
<calcChain xmlns="http://schemas.openxmlformats.org/spreadsheetml/2006/main">
  <c r="L2" i="7" l="1"/>
  <c r="L3" i="7"/>
  <c r="L4" i="7"/>
  <c r="L5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28" i="7"/>
  <c r="K2" i="7"/>
  <c r="K3" i="7"/>
  <c r="K4" i="7"/>
  <c r="K5" i="7"/>
  <c r="K6" i="7"/>
  <c r="K7" i="7"/>
  <c r="K8" i="7"/>
  <c r="K9" i="7"/>
  <c r="K10" i="7"/>
  <c r="K11" i="7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J2" i="7"/>
  <c r="J3" i="7"/>
  <c r="J4" i="7"/>
  <c r="J5" i="7"/>
  <c r="J6" i="7"/>
  <c r="J7" i="7"/>
  <c r="J8" i="7"/>
  <c r="J9" i="7"/>
  <c r="J10" i="7"/>
  <c r="J11" i="7"/>
  <c r="J12" i="7"/>
  <c r="J13" i="7"/>
  <c r="J14" i="7"/>
  <c r="J15" i="7"/>
  <c r="J16" i="7"/>
  <c r="J17" i="7"/>
  <c r="J18" i="7"/>
  <c r="J19" i="7"/>
  <c r="J20" i="7"/>
  <c r="J21" i="7"/>
  <c r="J22" i="7"/>
  <c r="J23" i="7"/>
  <c r="J24" i="7"/>
  <c r="J25" i="7"/>
  <c r="J26" i="7"/>
  <c r="J27" i="7"/>
  <c r="J28" i="7"/>
  <c r="I28" i="7"/>
  <c r="I27" i="7"/>
  <c r="I26" i="7"/>
  <c r="I25" i="7"/>
  <c r="I2" i="7"/>
  <c r="I3" i="7"/>
  <c r="I4" i="7"/>
  <c r="I5" i="7"/>
  <c r="I6" i="7"/>
  <c r="I7" i="7"/>
  <c r="I8" i="7"/>
  <c r="I9" i="7"/>
  <c r="I10" i="7"/>
  <c r="I11" i="7"/>
  <c r="I12" i="7"/>
  <c r="I13" i="7"/>
  <c r="I14" i="7"/>
  <c r="I15" i="7"/>
  <c r="I16" i="7"/>
  <c r="I17" i="7"/>
  <c r="I18" i="7"/>
  <c r="I19" i="7"/>
  <c r="I20" i="7"/>
  <c r="I21" i="7"/>
  <c r="I22" i="7"/>
  <c r="I23" i="7"/>
  <c r="I24" i="7"/>
  <c r="E2" i="17"/>
  <c r="D2" i="17"/>
  <c r="C2" i="17"/>
  <c r="F3" i="25" l="1"/>
  <c r="F1" i="25"/>
</calcChain>
</file>

<file path=xl/sharedStrings.xml><?xml version="1.0" encoding="utf-8"?>
<sst xmlns="http://schemas.openxmlformats.org/spreadsheetml/2006/main" count="532" uniqueCount="155">
  <si>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</si>
  <si>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</si>
  <si>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</si>
  <si>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</si>
  <si>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</si>
  <si>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</si>
  <si>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</si>
  <si>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</si>
  <si>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</si>
  <si>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</si>
  <si>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</si>
  <si>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solde antérieur (initialisation)</t>
  </si>
  <si>
    <t>Crédit</t>
  </si>
  <si>
    <t>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</si>
  <si>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</si>
  <si>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</si>
  <si>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</si>
  <si>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</si>
  <si>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</si>
  <si>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</si>
  <si>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</si>
  <si>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</si>
  <si>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</si>
  <si>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</si>
  <si>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</si>
  <si>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</si>
  <si>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</si>
  <si>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</si>
  <si>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</si>
  <si>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</si>
  <si>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</si>
  <si>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</si>
  <si>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Hygiène, soin</t>
  </si>
  <si>
    <t>Alimentation festif</t>
  </si>
  <si>
    <t>Dépenses de santé</t>
  </si>
  <si>
    <t>Généraliste</t>
  </si>
  <si>
    <t>Dentiste</t>
  </si>
  <si>
    <t>Pharmacie</t>
  </si>
  <si>
    <t>Emploi</t>
  </si>
  <si>
    <t>Salaire</t>
  </si>
  <si>
    <t>Habitation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</si>
  <si>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</si>
  <si>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</si>
  <si>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</si>
  <si>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</si>
  <si>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</si>
  <si>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</si>
  <si>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</si>
  <si>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</si>
  <si>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</si>
  <si>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</si>
  <si>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</si>
  <si>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</si>
  <si>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</si>
  <si>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</si>
  <si>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</si>
  <si>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</si>
  <si>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</si>
  <si>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</si>
  <si>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</si>
  <si>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</si>
  <si>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</si>
  <si>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</si>
  <si>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</si>
  <si>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</si>
  <si>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</si>
  <si>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</si>
  <si>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</si>
  <si>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</si>
  <si>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</si>
  <si>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</si>
  <si>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</si>
  <si>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</si>
  <si>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</si>
  <si>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</si>
  <si>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</si>
  <si>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</si>
  <si>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</si>
  <si>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</si>
  <si>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</si>
  <si>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</si>
  <si>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</si>
  <si>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</si>
  <si>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</si>
  <si>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</si>
  <si>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</si>
  <si>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</si>
  <si>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</si>
  <si>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</si>
  <si>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</si>
  <si>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</si>
  <si>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</si>
  <si>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CHI de Vesoul</t>
  </si>
  <si>
    <t>Type d'opération</t>
  </si>
  <si>
    <t>Carte Banquaire</t>
  </si>
  <si>
    <t>Chèque</t>
  </si>
  <si>
    <t>Versement</t>
  </si>
  <si>
    <t>Virement</t>
  </si>
  <si>
    <t>Prélèvement</t>
  </si>
  <si>
    <t>Report</t>
  </si>
  <si>
    <t>E-carte bleu</t>
  </si>
  <si>
    <t>Monnaie</t>
  </si>
  <si>
    <t>Rapprocher</t>
  </si>
  <si>
    <t>XXX - Monnaie</t>
  </si>
  <si>
    <t>YYY - Monnaie</t>
  </si>
  <si>
    <t>Opération</t>
  </si>
  <si>
    <t>Janvier</t>
  </si>
  <si>
    <t>Février</t>
  </si>
  <si>
    <t>GMF</t>
  </si>
  <si>
    <t>Sodebo</t>
  </si>
  <si>
    <t>E.leclerc</t>
  </si>
  <si>
    <t>Tarvernier</t>
  </si>
  <si>
    <t>XXX</t>
  </si>
  <si>
    <t>Transfert</t>
  </si>
  <si>
    <t>test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</si>
  <si>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</si>
  <si>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</si>
  <si>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</si>
  <si>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</si>
  <si>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</si>
  <si>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</si>
  <si>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</si>
  <si>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</si>
  <si>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</si>
  <si>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</si>
  <si>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Étiquettes de lignes</t>
  </si>
  <si>
    <t>Gifi</t>
  </si>
  <si>
    <t>Mensualisation</t>
  </si>
  <si>
    <t>non inscrite</t>
  </si>
  <si>
    <t>Mensualisation : Année de suivi</t>
  </si>
  <si>
    <t>Délais de mensualisation automatique</t>
  </si>
  <si>
    <t>Date du jour</t>
  </si>
  <si>
    <t>Total Crédits</t>
  </si>
  <si>
    <t>Crédits</t>
  </si>
  <si>
    <t>Total Débits</t>
  </si>
  <si>
    <t>Débits</t>
  </si>
  <si>
    <t>(Tous)</t>
  </si>
  <si>
    <t>Solde Courant</t>
  </si>
  <si>
    <t>Orange</t>
  </si>
  <si>
    <t>Travail YYY</t>
  </si>
  <si>
    <t>Travail XXX</t>
  </si>
  <si>
    <t>Debit/Credit</t>
  </si>
  <si>
    <t>Somme de Debit/Credit</t>
  </si>
  <si>
    <t>Total D/C</t>
  </si>
  <si>
    <t>D/C</t>
  </si>
  <si>
    <t>inscrite</t>
  </si>
  <si>
    <t>(vide)</t>
  </si>
  <si>
    <t>Mois</t>
  </si>
  <si>
    <t>Année</t>
  </si>
  <si>
    <t>(Plusieurs éléments)</t>
  </si>
  <si>
    <t>01</t>
  </si>
  <si>
    <t>02</t>
  </si>
  <si>
    <t>03</t>
  </si>
  <si>
    <t>04</t>
  </si>
  <si>
    <t>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</si>
</sst>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164" formatCode="[$-40C]d\-mmm\-yy;@"/>
    <numFmt numFmtId="165" formatCode="#,##0.00\ &quot;€&quot;"/>
    <numFmt numFmtId="166" formatCode="[$-F800]dddd\,\ mmmm\ dd\,\ yyyy"/>
    <numFmt numFmtId="169" formatCode="mmmm"/>
    <numFmt numFmtId="170" formatCode="dd/mm/yy;@"/>
  </numFmts>
  <fonts count="9" x14ac:knownFonts="1">
    <font>
      <sz val="10"/>
      <name val="Arial"/>
    </font>
    <font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</font>
    <font>
      <sz val="10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Alignment="1">
      <alignment vertical="top" wrapText="1"/>
    </xf>
    <xf numFmtId="164" fontId="0" fillId="0" borderId="0" xfId="0" applyNumberFormat="1" applyAlignment="1">
      <alignment vertical="top" wrapText="1"/>
    </xf>
    <xf numFmtId="8" fontId="0" fillId="0" borderId="0" xfId="0" applyNumberFormat="1" applyAlignment="1">
      <alignment vertical="top" wrapText="1"/>
    </xf>
    <xf numFmtId="0" fontId="0" fillId="0" borderId="0" xfId="0" pivotButton="1"/>
    <xf numFmtId="0" fontId="0" fillId="0" borderId="0" xfId="0" quotePrefix="1" applyAlignment="1">
      <alignment vertical="top" wrapText="1"/>
    </xf>
    <xf numFmtId="0" fontId="0" fillId="0" borderId="0" xfId="0" applyBorder="1" applyAlignment="1">
      <alignment vertical="top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Alignment="1">
      <alignment vertical="top" wrapText="1"/>
    </xf>
    <xf numFmtId="0" fontId="0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4" fillId="0" borderId="0" xfId="0" applyFont="1" applyBorder="1" applyAlignment="1">
      <alignment vertical="top" wrapText="1"/>
    </xf>
    <xf numFmtId="164" fontId="0" fillId="0" borderId="0" xfId="0" applyNumberFormat="1" applyBorder="1" applyAlignment="1">
      <alignment vertical="top" wrapText="1"/>
    </xf>
    <xf numFmtId="8" fontId="0" fillId="0" borderId="0" xfId="0" applyNumberFormat="1" applyBorder="1" applyAlignment="1">
      <alignment vertical="top" wrapText="1"/>
    </xf>
    <xf numFmtId="8" fontId="4" fillId="0" borderId="0" xfId="0" applyNumberFormat="1" applyFont="1" applyBorder="1" applyAlignment="1">
      <alignment vertical="top" wrapText="1"/>
    </xf>
    <xf numFmtId="8" fontId="0" fillId="0" borderId="0" xfId="0" quotePrefix="1" applyNumberFormat="1" applyAlignment="1">
      <alignment vertical="top" wrapText="1"/>
    </xf>
    <xf numFmtId="0" fontId="1" fillId="0" borderId="0" xfId="0" applyFont="1" applyFill="1" applyAlignment="1">
      <alignment vertical="top" wrapText="1"/>
    </xf>
    <xf numFmtId="164" fontId="1" fillId="0" borderId="0" xfId="0" applyNumberFormat="1" applyFont="1" applyFill="1" applyAlignment="1">
      <alignment vertical="top" wrapText="1"/>
    </xf>
    <xf numFmtId="0" fontId="0" fillId="0" borderId="0" xfId="0" applyFont="1" applyBorder="1" applyAlignment="1">
      <alignment vertical="top" wrapText="1"/>
    </xf>
    <xf numFmtId="8" fontId="0" fillId="0" borderId="0" xfId="0" applyNumberFormat="1" applyFont="1" applyBorder="1" applyAlignment="1">
      <alignment vertical="top" wrapText="1"/>
    </xf>
    <xf numFmtId="0" fontId="3" fillId="5" borderId="0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7" xfId="0" applyFont="1" applyFill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Fill="1" applyAlignment="1">
      <alignment vertical="top" wrapText="1"/>
    </xf>
    <xf numFmtId="164" fontId="4" fillId="0" borderId="0" xfId="0" applyNumberFormat="1" applyFont="1" applyFill="1" applyAlignment="1">
      <alignment vertical="top" wrapText="1"/>
    </xf>
    <xf numFmtId="0" fontId="0" fillId="0" borderId="0" xfId="0" applyBorder="1"/>
    <xf numFmtId="0" fontId="4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5" fontId="0" fillId="0" borderId="0" xfId="0" applyNumberFormat="1" applyAlignment="1">
      <alignment vertical="top" wrapText="1"/>
    </xf>
    <xf numFmtId="165" fontId="4" fillId="0" borderId="0" xfId="0" applyNumberFormat="1" applyFont="1" applyAlignment="1">
      <alignment vertical="top" wrapText="1"/>
    </xf>
    <xf numFmtId="165" fontId="4" fillId="0" borderId="0" xfId="0" applyNumberFormat="1" applyFont="1" applyBorder="1" applyAlignment="1">
      <alignment vertical="top" wrapText="1"/>
    </xf>
    <xf numFmtId="165" fontId="0" fillId="0" borderId="0" xfId="0" applyNumberFormat="1" applyFont="1" applyBorder="1" applyAlignment="1">
      <alignment vertical="top" wrapText="1"/>
    </xf>
    <xf numFmtId="165" fontId="0" fillId="0" borderId="0" xfId="0" applyNumberFormat="1"/>
    <xf numFmtId="165" fontId="0" fillId="0" borderId="0" xfId="0" quotePrefix="1" applyNumberFormat="1" applyAlignment="1">
      <alignment vertical="top" wrapText="1"/>
    </xf>
    <xf numFmtId="165" fontId="4" fillId="0" borderId="0" xfId="0" quotePrefix="1" applyNumberFormat="1" applyFont="1" applyAlignment="1">
      <alignment vertical="top" wrapText="1"/>
    </xf>
    <xf numFmtId="164" fontId="4" fillId="0" borderId="0" xfId="0" applyNumberFormat="1" applyFont="1" applyBorder="1" applyAlignment="1">
      <alignment vertical="top" wrapText="1"/>
    </xf>
    <xf numFmtId="165" fontId="6" fillId="0" borderId="0" xfId="0" applyNumberFormat="1" applyFont="1" applyFill="1" applyAlignment="1">
      <alignment horizontal="center" vertical="center"/>
    </xf>
    <xf numFmtId="165" fontId="6" fillId="0" borderId="1" xfId="0" applyNumberFormat="1" applyFont="1" applyFill="1" applyBorder="1" applyAlignment="1">
      <alignment vertical="center"/>
    </xf>
    <xf numFmtId="165" fontId="6" fillId="0" borderId="5" xfId="0" applyNumberFormat="1" applyFont="1" applyFill="1" applyBorder="1" applyAlignment="1">
      <alignment vertical="center"/>
    </xf>
    <xf numFmtId="165" fontId="6" fillId="0" borderId="7" xfId="0" applyNumberFormat="1" applyFont="1" applyFill="1" applyBorder="1" applyAlignment="1">
      <alignment vertical="center"/>
    </xf>
    <xf numFmtId="165" fontId="6" fillId="0" borderId="8" xfId="0" applyNumberFormat="1" applyFont="1" applyFill="1" applyBorder="1" applyAlignment="1">
      <alignment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7" fillId="9" borderId="9" xfId="0" applyFont="1" applyFill="1" applyBorder="1" applyAlignment="1">
      <alignment vertical="top" wrapText="1"/>
    </xf>
    <xf numFmtId="0" fontId="7" fillId="8" borderId="9" xfId="0" applyFont="1" applyFill="1" applyBorder="1" applyAlignment="1">
      <alignment vertical="top" wrapText="1"/>
    </xf>
    <xf numFmtId="0" fontId="0" fillId="10" borderId="0" xfId="0" applyFill="1"/>
    <xf numFmtId="166" fontId="4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left" indent="1"/>
    </xf>
    <xf numFmtId="0" fontId="0" fillId="0" borderId="0" xfId="0" quotePrefix="1" applyAlignment="1">
      <alignment vertical="top"/>
    </xf>
    <xf numFmtId="0" fontId="0" fillId="7" borderId="1" xfId="0" applyFill="1" applyBorder="1" applyAlignment="1">
      <alignment horizontal="center" vertical="center"/>
    </xf>
    <xf numFmtId="14" fontId="0" fillId="0" borderId="0" xfId="0" applyNumberFormat="1"/>
    <xf numFmtId="0" fontId="0" fillId="0" borderId="0" xfId="0" applyFont="1" applyAlignment="1">
      <alignment vertical="top" wrapText="1"/>
    </xf>
    <xf numFmtId="165" fontId="0" fillId="0" borderId="0" xfId="0" applyNumberFormat="1" applyFont="1" applyAlignment="1">
      <alignment vertical="top" wrapText="1"/>
    </xf>
    <xf numFmtId="8" fontId="0" fillId="0" borderId="0" xfId="0" applyNumberFormat="1" applyFont="1" applyAlignment="1">
      <alignment vertical="top" wrapText="1"/>
    </xf>
    <xf numFmtId="0" fontId="4" fillId="0" borderId="0" xfId="0" applyNumberFormat="1" applyFont="1" applyBorder="1" applyAlignment="1">
      <alignment vertical="top" wrapText="1"/>
    </xf>
    <xf numFmtId="0" fontId="0" fillId="0" borderId="0" xfId="0" applyNumberFormat="1" applyFont="1" applyBorder="1" applyAlignment="1">
      <alignment vertical="top" wrapText="1"/>
    </xf>
    <xf numFmtId="0" fontId="0" fillId="0" borderId="0" xfId="0" applyNumberFormat="1" applyFont="1" applyAlignment="1">
      <alignment vertical="top" wrapText="1"/>
    </xf>
    <xf numFmtId="169" fontId="1" fillId="0" borderId="0" xfId="0" applyNumberFormat="1" applyFont="1" applyFill="1" applyAlignment="1">
      <alignment vertical="top" wrapText="1"/>
    </xf>
    <xf numFmtId="169" fontId="0" fillId="0" borderId="0" xfId="0" quotePrefix="1" applyNumberFormat="1" applyAlignment="1">
      <alignment vertical="top" wrapText="1"/>
    </xf>
    <xf numFmtId="169" fontId="4" fillId="0" borderId="0" xfId="0" applyNumberFormat="1" applyFont="1" applyBorder="1" applyAlignment="1">
      <alignment vertical="top" wrapText="1"/>
    </xf>
    <xf numFmtId="169" fontId="0" fillId="0" borderId="0" xfId="0" applyNumberFormat="1" applyFont="1" applyBorder="1" applyAlignment="1">
      <alignment vertical="top" wrapText="1"/>
    </xf>
    <xf numFmtId="169" fontId="0" fillId="0" borderId="0" xfId="0" applyNumberFormat="1" applyFont="1" applyAlignment="1">
      <alignment vertical="top" wrapText="1"/>
    </xf>
    <xf numFmtId="169" fontId="0" fillId="0" borderId="0" xfId="0" applyNumberFormat="1" applyAlignment="1">
      <alignment vertical="top" wrapText="1"/>
    </xf>
    <xf numFmtId="169" fontId="8" fillId="8" borderId="10" xfId="0" applyNumberFormat="1" applyFont="1" applyFill="1" applyBorder="1" applyAlignment="1">
      <alignment vertical="top" wrapText="1"/>
    </xf>
    <xf numFmtId="170" fontId="0" fillId="0" borderId="0" xfId="0" pivotButton="1" applyNumberFormat="1"/>
    <xf numFmtId="170" fontId="0" fillId="0" borderId="0" xfId="0" applyNumberFormat="1"/>
  </cellXfs>
  <cellStyles count="1">
    <cellStyle name="Normal" xfId="0" builtinId="0"/>
  </cellStyles>
  <dxfs count="169">
    <dxf>
      <numFmt numFmtId="168" formatCode="00"/>
    </dxf>
    <dxf>
      <numFmt numFmtId="170" formatCode="dd/mm/yy;@"/>
    </dxf>
    <dxf>
      <numFmt numFmtId="170" formatCode="dd/mm/yy;@"/>
    </dxf>
    <dxf>
      <numFmt numFmtId="170" formatCode="dd/mm/yy;@"/>
    </dxf>
    <dxf>
      <numFmt numFmtId="170" formatCode="dd/mm/yy;@"/>
    </dxf>
    <dxf>
      <numFmt numFmtId="170" formatCode="dd/mm/yy;@"/>
    </dxf>
    <dxf>
      <numFmt numFmtId="170" formatCode="dd/mm/yy;@"/>
    </dxf>
    <dxf>
      <numFmt numFmtId="170" formatCode="dd/mm/yy;@"/>
    </dxf>
    <dxf>
      <numFmt numFmtId="170" formatCode="dd/m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mmmm"/>
      <alignment horizontal="general" vertical="top" textRotation="0" wrapText="1" indent="0" justifyLastLine="0" shrinkToFit="0" readingOrder="0"/>
    </dxf>
    <dxf>
      <numFmt numFmtId="168" formatCode="00"/>
    </dxf>
    <dxf>
      <numFmt numFmtId="170" formatCode="dd/mm/yy;@"/>
    </dxf>
    <dxf>
      <numFmt numFmtId="170" formatCode="dd/mm/yy;@"/>
    </dxf>
    <dxf>
      <numFmt numFmtId="170" formatCode="dd/mm/yy;@"/>
    </dxf>
    <dxf>
      <numFmt numFmtId="170" formatCode="dd/mm/yy;@"/>
    </dxf>
    <dxf>
      <numFmt numFmtId="170" formatCode="dd/mm/yy;@"/>
    </dxf>
    <dxf>
      <numFmt numFmtId="170" formatCode="dd/mm/yy;@"/>
    </dxf>
    <dxf>
      <numFmt numFmtId="170" formatCode="dd/mm/yy;@"/>
    </dxf>
    <dxf>
      <numFmt numFmtId="170" formatCode="dd/mm/yy;@"/>
    </dxf>
    <dxf>
      <numFmt numFmtId="169" formatCode="mmmm"/>
    </dxf>
    <dxf>
      <numFmt numFmtId="170" formatCode="dd/mm/yy;@"/>
    </dxf>
    <dxf>
      <numFmt numFmtId="169" formatCode="mmmm"/>
    </dxf>
    <dxf>
      <numFmt numFmtId="170" formatCode="dd/mm/yy;@"/>
    </dxf>
    <dxf>
      <numFmt numFmtId="169" formatCode="mmmm"/>
    </dxf>
    <dxf>
      <numFmt numFmtId="170" formatCode="dd/mm/yy;@"/>
    </dxf>
    <dxf>
      <numFmt numFmtId="169" formatCode="mmmm"/>
    </dxf>
    <dxf>
      <numFmt numFmtId="170" formatCode="dd/mm/yy;@"/>
    </dxf>
    <dxf>
      <numFmt numFmtId="169" formatCode="mmmm"/>
    </dxf>
    <dxf>
      <numFmt numFmtId="170" formatCode="dd/mm/yy;@"/>
    </dxf>
    <dxf>
      <numFmt numFmtId="169" formatCode="mmmm"/>
    </dxf>
    <dxf>
      <numFmt numFmtId="170" formatCode="dd/mm/yy;@"/>
    </dxf>
    <dxf>
      <numFmt numFmtId="169" formatCode="mmmm"/>
    </dxf>
    <dxf>
      <numFmt numFmtId="170" formatCode="dd/mm/yy;@"/>
    </dxf>
    <dxf>
      <numFmt numFmtId="169" formatCode="mmmm"/>
    </dxf>
    <dxf>
      <numFmt numFmtId="170" formatCode="dd/mm/yy;@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2" formatCode="#,##0.00\ &quot;€&quot;;[Red]\-#,##0.00\ &quot;€&quot;"/>
      <alignment horizontal="general" vertical="top" textRotation="0" wrapText="1" relativeIndent="0" justifyLastLine="0" shrinkToFit="0" readingOrder="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numFmt numFmtId="168" formatCode="00"/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numFmt numFmtId="168" formatCode="00"/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top" textRotation="0" wrapText="1" indent="0" justifyLastLine="0" shrinkToFit="0" readingOrder="0"/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</dxf>
    <dxf>
      <font>
        <condense val="0"/>
        <extend val="0"/>
        <color rgb="FF9C0006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relativeIndent="0" justifyLastLine="0" shrinkToFit="0" readingOrder="0"/>
    </dxf>
    <dxf>
      <numFmt numFmtId="12" formatCode="#,##0.00\ &quot;€&quot;;[Red]\-#,##0.00\ &quot;€&quot;"/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numFmt numFmtId="164" formatCode="[$-40C]d\-mmm\-yy;@"/>
      <alignment horizontal="general" vertical="top" textRotation="0" wrapText="1" relativeIndent="0" justifyLastLine="0" shrinkToFit="0" readingOrder="0"/>
    </dxf>
    <dxf>
      <numFmt numFmtId="164" formatCode="[$-40C]d\-mmm\-yy;@"/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numFmt numFmtId="0" formatCode="General"/>
      <fill>
        <patternFill>
          <fgColor indexed="64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276225</xdr:colOff>
      <xdr:row>13</xdr:row>
      <xdr:rowOff>114300</xdr:rowOff>
    </xdr:from>
    <xdr:to>
      <xdr:col>2</xdr:col>
      <xdr:colOff>571500</xdr:colOff>
      <xdr:row>15</xdr:row>
      <xdr:rowOff>85725</xdr:rowOff>
    </xdr:to>
    <xdr:sp macro="[0]!mensuel" textlink="">
      <xdr:nvSpPr>
        <xdr:cNvPr id="3" name="ZoneTexte 2"/>
        <xdr:cNvSpPr txBox="1"/>
      </xdr:nvSpPr>
      <xdr:spPr>
        <a:xfrm>
          <a:off x="3124200" y="2219325"/>
          <a:ext cx="1057275" cy="295275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Mensualisation 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" refreshedDate="42287.931142245368" createdVersion="4" refreshedVersion="4" minRefreshableVersion="3" recordCount="24">
  <cacheSource type="worksheet">
    <worksheetSource ref="A1:I1048576" sheet="Crédit_Débit"/>
  </cacheSource>
  <cacheFields count="9">
    <cacheField name="Compte" numFmtId="0">
      <sharedItems containsBlank="1" count="9">
        <s v="YYY - Compte Courant"/>
        <s v="YYY - Livret Epargne"/>
        <s v="YYY - Monnaie"/>
        <s v="XXX - Compte Courant"/>
        <s v="XXX - Livret caisse d'Epargne"/>
        <s v="XXX - Livret Compte courant"/>
        <s v="XXX - Monnaie"/>
        <s v="XYX - Compte Joint"/>
        <m/>
      </sharedItems>
    </cacheField>
    <cacheField name="Date" numFmtId="0">
      <sharedItems containsDate="1" containsBlank="1" containsMixedTypes="1" minDate="2015-04-15T00:00:00" maxDate="2016-03-13T00:00:00" count="16">
        <s v="solde antérieur (initialisation)"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2-02T00:00:00"/>
        <d v="2016-02-03T00:00:00"/>
        <d v="2016-03-10T00:00:00"/>
        <d v="2016-03-12T00:00:00"/>
        <d v="2015-04-15T00:00:00"/>
        <d v="2015-04-16T00:00:00"/>
        <d v="2015-05-20T00:00:00"/>
        <m/>
      </sharedItems>
    </cacheField>
    <cacheField name="Type d'opération" numFmtId="164">
      <sharedItems containsBlank="1"/>
    </cacheField>
    <cacheField name="Tiers" numFmtId="0">
      <sharedItems containsBlank="1"/>
    </cacheField>
    <cacheField name="Libellés principaux" numFmtId="0">
      <sharedItems containsBlank="1"/>
    </cacheField>
    <cacheField name="Libellés secondaires" numFmtId="0">
      <sharedItems containsBlank="1"/>
    </cacheField>
    <cacheField name="Crédit" numFmtId="165">
      <sharedItems containsString="0" containsBlank="1" containsNumber="1" containsInteger="1" minValue="30" maxValue="9000"/>
    </cacheField>
    <cacheField name="Débit" numFmtId="165">
      <sharedItems containsString="0" containsBlank="1" containsNumber="1" minValue="-52" maxValue="-2"/>
    </cacheField>
    <cacheField name="Debit/Credit" numFmtId="0">
      <sharedItems containsString="0" containsBlank="1" containsNumber="1" minValue="-52" maxValue="9000" count="21">
        <n v="9000"/>
        <n v="6000"/>
        <n v="50"/>
        <n v="1000"/>
        <n v="6100"/>
        <n v="300"/>
        <n v="60"/>
        <n v="1200"/>
        <n v="-3"/>
        <n v="-5"/>
        <n v="-52"/>
        <n v="-2"/>
        <n v="-6.9"/>
        <n v="-30"/>
        <n v="30"/>
        <n v="-10"/>
        <n v="-25"/>
        <n v="-50"/>
        <n v="-20"/>
        <n v="11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Ben" refreshedDate="42287.940412847223" createdVersion="3" refreshedVersion="4" minRefreshableVersion="3" recordCount="28">
  <cacheSource type="worksheet">
    <worksheetSource ref="A1:H1048576" sheet="Crédit_Débit"/>
  </cacheSource>
  <cacheFields count="8">
    <cacheField name="Compte" numFmtId="0">
      <sharedItems containsBlank="1" count="9">
        <s v="YYY - Compte Courant"/>
        <s v="YYY - Livret Epargne"/>
        <s v="YYY - Monnaie"/>
        <s v="XXX - Compte Courant"/>
        <s v="XXX - Livret caisse d'Epargne"/>
        <s v="XXX - Livret Compte courant"/>
        <s v="XXX - Monnaie"/>
        <s v="XYX - Compte Joint"/>
        <m/>
      </sharedItems>
    </cacheField>
    <cacheField name="Date" numFmtId="0">
      <sharedItems containsDate="1" containsBlank="1" containsMixedTypes="1" minDate="1899-12-31T00:00:00" maxDate="2016-03-13T00:00:00" count="20">
        <s v="solde antérieur (initialisation)"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2-02T00:00:00"/>
        <d v="2016-02-03T00:00:00"/>
        <d v="2016-03-10T00:00:00"/>
        <d v="2016-03-12T00:00:00"/>
        <d v="2015-04-15T00:00:00"/>
        <d v="2015-04-16T00:00:00"/>
        <d v="2015-05-20T00:00:00"/>
        <d v="1899-12-31T00:00:00"/>
        <d v="1900-01-01T00:00:00"/>
        <d v="1900-01-02T00:00:00"/>
        <d v="1900-01-03T00:00:00"/>
        <m/>
      </sharedItems>
    </cacheField>
    <cacheField name="Type d'opération" numFmtId="164">
      <sharedItems containsBlank="1" count="7">
        <m/>
        <s v="Prélèvement"/>
        <s v="Monnaie"/>
        <s v="Carte Banquaire"/>
        <s v="Virement"/>
        <s v="Versement"/>
        <s v="Chèque"/>
      </sharedItems>
    </cacheField>
    <cacheField name="Tiers" numFmtId="0">
      <sharedItems containsBlank="1" count="12">
        <m/>
        <s v="GMF"/>
        <s v="Sodebo"/>
        <s v="E.leclerc"/>
        <s v="Tarvernier"/>
        <s v="XXX"/>
        <s v="Cora"/>
        <s v="Gifi"/>
        <s v="EDF"/>
        <s v="Orange"/>
        <s v="Travail YYY"/>
        <s v="Travail XXX"/>
      </sharedItems>
    </cacheField>
    <cacheField name="Libellés principaux" numFmtId="0">
      <sharedItems containsBlank="1" count="8">
        <m/>
        <s v="Assurance"/>
        <s v="Courses"/>
        <s v="Transfert"/>
        <s v="Loisirs"/>
        <s v="Habitation"/>
        <s v="Emploi"/>
        <s v="Banque"/>
      </sharedItems>
    </cacheField>
    <cacheField name="Libellés secondaires" numFmtId="0">
      <sharedItems containsBlank="1" count="15">
        <m/>
        <s v="Assurance vie"/>
        <s v="Alimentation, boisson"/>
        <s v="Hygiène, soin"/>
        <s v="YYY - Compte Courant"/>
        <s v="YYY - Livret Epargne"/>
        <s v="Bricolage"/>
        <s v="Equipement maison"/>
        <s v="EDF"/>
        <s v="Téléphone mobile"/>
        <s v="Salaire"/>
        <s v="Alimentation"/>
        <s v="test"/>
        <s v="Carte bancaire"/>
        <s v="Assurance"/>
      </sharedItems>
    </cacheField>
    <cacheField name="Crédit" numFmtId="165">
      <sharedItems containsString="0" containsBlank="1" containsNumber="1" containsInteger="1" minValue="30" maxValue="9000"/>
    </cacheField>
    <cacheField name="Débit" numFmtId="165">
      <sharedItems containsString="0" containsBlank="1" containsNumber="1" minValue="-240" maxValue="-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Ben" refreshedDate="42287.962104861108" createdVersion="4" refreshedVersion="4" minRefreshableVersion="3" recordCount="32">
  <cacheSource type="worksheet">
    <worksheetSource ref="A1:M1048576" sheet="Crédit_Débit"/>
  </cacheSource>
  <cacheFields count="13">
    <cacheField name="Compte" numFmtId="0">
      <sharedItems containsBlank="1" count="9">
        <s v="YYY - Compte Courant"/>
        <s v="YYY - Livret Epargne"/>
        <s v="YYY - Monnaie"/>
        <s v="XXX - Compte Courant"/>
        <s v="XXX - Livret caisse d'Epargne"/>
        <s v="XXX - Livret Compte courant"/>
        <s v="XXX - Monnaie"/>
        <s v="XYX - Compte Joint"/>
        <m/>
      </sharedItems>
    </cacheField>
    <cacheField name="Date" numFmtId="0">
      <sharedItems containsDate="1" containsBlank="1" containsMixedTypes="1" minDate="1899-12-31T00:00:00" maxDate="2016-03-13T00:00:00"/>
    </cacheField>
    <cacheField name="Type d'opération" numFmtId="164">
      <sharedItems containsBlank="1" count="7">
        <m/>
        <s v="Prélèvement"/>
        <s v="Monnaie"/>
        <s v="Carte Banquaire"/>
        <s v="Virement"/>
        <s v="Versement"/>
        <s v="Chèque"/>
      </sharedItems>
    </cacheField>
    <cacheField name="Tiers" numFmtId="0">
      <sharedItems containsBlank="1" count="12">
        <m/>
        <s v="GMF"/>
        <s v="Sodebo"/>
        <s v="E.leclerc"/>
        <s v="Tarvernier"/>
        <s v="XXX"/>
        <s v="Cora"/>
        <s v="Gifi"/>
        <s v="EDF"/>
        <s v="Orange"/>
        <s v="Travail YYY"/>
        <s v="Travail XXX"/>
      </sharedItems>
    </cacheField>
    <cacheField name="Libellés principaux" numFmtId="0">
      <sharedItems containsBlank="1" count="8">
        <m/>
        <s v="Assurance"/>
        <s v="Courses"/>
        <s v="Transfert"/>
        <s v="Loisirs"/>
        <s v="Habitation"/>
        <s v="Emploi"/>
        <s v="Banque"/>
      </sharedItems>
    </cacheField>
    <cacheField name="Libellés secondaires" numFmtId="0">
      <sharedItems containsBlank="1" count="15">
        <m/>
        <s v="Assurance vie"/>
        <s v="Alimentation, boisson"/>
        <s v="Hygiène, soin"/>
        <s v="YYY - Compte Courant"/>
        <s v="YYY - Livret Epargne"/>
        <s v="Bricolage"/>
        <s v="Equipement maison"/>
        <s v="EDF"/>
        <s v="Téléphone mobile"/>
        <s v="Salaire"/>
        <s v="Alimentation"/>
        <s v="test"/>
        <s v="Carte bancaire"/>
        <s v="Assurance"/>
      </sharedItems>
    </cacheField>
    <cacheField name="Crédit" numFmtId="165">
      <sharedItems containsString="0" containsBlank="1" containsNumber="1" containsInteger="1" minValue="30" maxValue="9000"/>
    </cacheField>
    <cacheField name="Débit" numFmtId="165">
      <sharedItems containsString="0" containsBlank="1" containsNumber="1" minValue="-240" maxValue="-2"/>
    </cacheField>
    <cacheField name="Debit/Credit" numFmtId="0">
      <sharedItems containsString="0" containsBlank="1" containsNumber="1" minValue="-240" maxValue="9000"/>
    </cacheField>
    <cacheField name="Opération" numFmtId="0">
      <sharedItems containsBlank="1" count="3">
        <s v="Crédit"/>
        <s v="Débit"/>
        <m/>
      </sharedItems>
    </cacheField>
    <cacheField name="Année" numFmtId="0">
      <sharedItems containsString="0" containsBlank="1" containsNumber="1" containsInteger="1" minValue="0" maxValue="2016" count="5">
        <n v="0"/>
        <n v="2016"/>
        <n v="2015"/>
        <n v="1900"/>
        <m/>
      </sharedItems>
    </cacheField>
    <cacheField name="Mois" numFmtId="169">
      <sharedItems containsDate="1" containsBlank="1" containsMixedTypes="1" minDate="1899-12-31T00:00:00" maxDate="2016-01-05T00:00:00" count="39">
        <s v="solde antérieur (initialisation)"/>
        <s v="01"/>
        <s v="02"/>
        <s v="03"/>
        <s v="04"/>
        <s v="05"/>
        <m/>
        <n v="0" u="1"/>
        <d v="2016-02-02T00:00:00" u="1"/>
        <d v="1899-12-31T00:00:00" u="1"/>
        <n v="5" u="1"/>
        <s v="01/04/2015" u="1"/>
        <d v="2016-01-02T00:00:00" u="1"/>
        <d v="2016-03-12T00:00:00" u="1"/>
        <d v="2016-01-07T00:00:00" u="1"/>
        <n v="2" u="1"/>
        <d v="2015-04-15T00:00:00" u="1"/>
        <d v="2016-03-10T00:00:00" u="1"/>
        <d v="2015-05-20T00:00:00" u="1"/>
        <d v="1900-01-03T00:00:00" u="1"/>
        <s v="01/03/2016" u="1"/>
        <d v="2016-01-05T00:00:00" u="1"/>
        <d v="2016-02-03T00:00:00" u="1"/>
        <d v="1900-01-01T00:00:00" u="1"/>
        <s v="01/02/2016" u="1"/>
        <d v="2016-01-03T00:00:00" u="1"/>
        <n v="1" u="1"/>
        <n v="3" u="1"/>
        <s v="01/01/1900" u="1"/>
        <d v="1899-12-30T00:00:00" u="1"/>
        <s v="01/01/2016" u="1"/>
        <d v="2016-01-08T00:00:00" u="1"/>
        <d v="2015-04-16T00:00:00" u="1"/>
        <d v="1900-01-04T00:00:00" u="1"/>
        <d v="2016-01-06T00:00:00" u="1"/>
        <d v="1900-01-02T00:00:00" u="1"/>
        <n v="4" u="1"/>
        <s v="01/05/2015" u="1"/>
        <d v="2016-01-04T00:00:00" u="1"/>
      </sharedItems>
    </cacheField>
    <cacheField name="Rapprocher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m/>
    <m/>
    <m/>
    <m/>
    <n v="9000"/>
    <m/>
    <x v="0"/>
  </r>
  <r>
    <x v="1"/>
    <x v="0"/>
    <m/>
    <m/>
    <m/>
    <m/>
    <n v="6000"/>
    <m/>
    <x v="1"/>
  </r>
  <r>
    <x v="2"/>
    <x v="0"/>
    <m/>
    <m/>
    <m/>
    <m/>
    <n v="50"/>
    <m/>
    <x v="2"/>
  </r>
  <r>
    <x v="3"/>
    <x v="0"/>
    <m/>
    <m/>
    <m/>
    <m/>
    <n v="1000"/>
    <m/>
    <x v="3"/>
  </r>
  <r>
    <x v="4"/>
    <x v="0"/>
    <m/>
    <m/>
    <m/>
    <m/>
    <n v="6100"/>
    <m/>
    <x v="4"/>
  </r>
  <r>
    <x v="5"/>
    <x v="0"/>
    <m/>
    <m/>
    <m/>
    <m/>
    <n v="300"/>
    <m/>
    <x v="5"/>
  </r>
  <r>
    <x v="6"/>
    <x v="0"/>
    <m/>
    <m/>
    <m/>
    <m/>
    <n v="60"/>
    <m/>
    <x v="6"/>
  </r>
  <r>
    <x v="7"/>
    <x v="0"/>
    <m/>
    <m/>
    <m/>
    <m/>
    <n v="1200"/>
    <m/>
    <x v="7"/>
  </r>
  <r>
    <x v="0"/>
    <x v="1"/>
    <s v="Prélèvement"/>
    <s v="GMF"/>
    <s v="Assurance"/>
    <s v="Assurance vie"/>
    <m/>
    <n v="-3"/>
    <x v="8"/>
  </r>
  <r>
    <x v="3"/>
    <x v="2"/>
    <s v="Prélèvement"/>
    <s v="GMF"/>
    <s v="Assurance"/>
    <s v="Assurance vie"/>
    <m/>
    <n v="-3"/>
    <x v="8"/>
  </r>
  <r>
    <x v="2"/>
    <x v="3"/>
    <s v="Monnaie"/>
    <s v="Sodebo"/>
    <s v="Courses"/>
    <s v="Alimentation, boisson"/>
    <m/>
    <n v="-5"/>
    <x v="9"/>
  </r>
  <r>
    <x v="7"/>
    <x v="4"/>
    <s v="Carte Banquaire"/>
    <s v="E.leclerc"/>
    <s v="Courses"/>
    <s v="Alimentation, boisson"/>
    <m/>
    <n v="-52"/>
    <x v="10"/>
  </r>
  <r>
    <x v="7"/>
    <x v="4"/>
    <s v="Carte Banquaire"/>
    <s v="E.leclerc"/>
    <s v="Courses"/>
    <s v="Hygiène, soin"/>
    <m/>
    <n v="-2"/>
    <x v="11"/>
  </r>
  <r>
    <x v="6"/>
    <x v="5"/>
    <s v="Monnaie"/>
    <s v="Tarvernier"/>
    <s v="Courses"/>
    <s v="Alimentation, boisson"/>
    <m/>
    <n v="-6.9"/>
    <x v="12"/>
  </r>
  <r>
    <x v="1"/>
    <x v="6"/>
    <s v="Virement"/>
    <s v="XXX"/>
    <s v="Transfert"/>
    <s v="YYY - Compte Courant"/>
    <m/>
    <n v="-30"/>
    <x v="13"/>
  </r>
  <r>
    <x v="0"/>
    <x v="7"/>
    <s v="Versement"/>
    <s v="XXX"/>
    <s v="Transfert"/>
    <s v="YYY - Livret Epargne"/>
    <n v="30"/>
    <m/>
    <x v="14"/>
  </r>
  <r>
    <x v="0"/>
    <x v="8"/>
    <s v="Chèque"/>
    <s v="Cora"/>
    <s v="Loisirs"/>
    <s v="Bricolage"/>
    <m/>
    <n v="-10"/>
    <x v="15"/>
  </r>
  <r>
    <x v="5"/>
    <x v="9"/>
    <s v="Carte Banquaire"/>
    <s v="Gifi"/>
    <s v="Habitation"/>
    <s v="Equipement maison"/>
    <m/>
    <n v="-25"/>
    <x v="16"/>
  </r>
  <r>
    <x v="7"/>
    <x v="10"/>
    <s v="Prélèvement"/>
    <s v="EDF"/>
    <s v="Habitation"/>
    <s v="EDF"/>
    <m/>
    <n v="-50"/>
    <x v="17"/>
  </r>
  <r>
    <x v="7"/>
    <x v="11"/>
    <s v="Prélèvement"/>
    <s v="Orange"/>
    <s v="Habitation"/>
    <s v="Téléphone mobile"/>
    <m/>
    <n v="-20"/>
    <x v="18"/>
  </r>
  <r>
    <x v="0"/>
    <x v="12"/>
    <s v="Versement"/>
    <s v="Travail YYY"/>
    <s v="Emploi"/>
    <s v="Salaire"/>
    <n v="1000"/>
    <m/>
    <x v="3"/>
  </r>
  <r>
    <x v="3"/>
    <x v="13"/>
    <s v="Versement"/>
    <s v="Travail XXX"/>
    <s v="Emploi"/>
    <s v="Salaire"/>
    <n v="1100"/>
    <m/>
    <x v="19"/>
  </r>
  <r>
    <x v="5"/>
    <x v="14"/>
    <s v="Prélèvement"/>
    <s v="Travail XXX"/>
    <s v="Emploi"/>
    <s v="Alimentation"/>
    <m/>
    <n v="-30"/>
    <x v="13"/>
  </r>
  <r>
    <x v="8"/>
    <x v="15"/>
    <m/>
    <m/>
    <m/>
    <m/>
    <m/>
    <m/>
    <x v="2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8">
  <r>
    <x v="0"/>
    <x v="0"/>
    <x v="0"/>
    <x v="0"/>
    <x v="0"/>
    <x v="0"/>
    <n v="9000"/>
    <m/>
  </r>
  <r>
    <x v="1"/>
    <x v="0"/>
    <x v="0"/>
    <x v="0"/>
    <x v="0"/>
    <x v="0"/>
    <n v="6000"/>
    <m/>
  </r>
  <r>
    <x v="2"/>
    <x v="0"/>
    <x v="0"/>
    <x v="0"/>
    <x v="0"/>
    <x v="0"/>
    <n v="50"/>
    <m/>
  </r>
  <r>
    <x v="3"/>
    <x v="0"/>
    <x v="0"/>
    <x v="0"/>
    <x v="0"/>
    <x v="0"/>
    <n v="1000"/>
    <m/>
  </r>
  <r>
    <x v="4"/>
    <x v="0"/>
    <x v="0"/>
    <x v="0"/>
    <x v="0"/>
    <x v="0"/>
    <n v="6100"/>
    <m/>
  </r>
  <r>
    <x v="5"/>
    <x v="0"/>
    <x v="0"/>
    <x v="0"/>
    <x v="0"/>
    <x v="0"/>
    <n v="300"/>
    <m/>
  </r>
  <r>
    <x v="6"/>
    <x v="0"/>
    <x v="0"/>
    <x v="0"/>
    <x v="0"/>
    <x v="0"/>
    <n v="60"/>
    <m/>
  </r>
  <r>
    <x v="7"/>
    <x v="0"/>
    <x v="0"/>
    <x v="0"/>
    <x v="0"/>
    <x v="0"/>
    <n v="1200"/>
    <m/>
  </r>
  <r>
    <x v="0"/>
    <x v="1"/>
    <x v="1"/>
    <x v="1"/>
    <x v="1"/>
    <x v="1"/>
    <m/>
    <n v="-3"/>
  </r>
  <r>
    <x v="3"/>
    <x v="2"/>
    <x v="1"/>
    <x v="1"/>
    <x v="1"/>
    <x v="1"/>
    <m/>
    <n v="-3"/>
  </r>
  <r>
    <x v="2"/>
    <x v="3"/>
    <x v="2"/>
    <x v="2"/>
    <x v="2"/>
    <x v="2"/>
    <m/>
    <n v="-5"/>
  </r>
  <r>
    <x v="7"/>
    <x v="4"/>
    <x v="3"/>
    <x v="3"/>
    <x v="2"/>
    <x v="2"/>
    <m/>
    <n v="-52"/>
  </r>
  <r>
    <x v="7"/>
    <x v="4"/>
    <x v="3"/>
    <x v="3"/>
    <x v="2"/>
    <x v="3"/>
    <m/>
    <n v="-2"/>
  </r>
  <r>
    <x v="6"/>
    <x v="5"/>
    <x v="2"/>
    <x v="4"/>
    <x v="2"/>
    <x v="2"/>
    <m/>
    <n v="-6.9"/>
  </r>
  <r>
    <x v="1"/>
    <x v="6"/>
    <x v="4"/>
    <x v="5"/>
    <x v="3"/>
    <x v="4"/>
    <m/>
    <n v="-30"/>
  </r>
  <r>
    <x v="0"/>
    <x v="7"/>
    <x v="5"/>
    <x v="5"/>
    <x v="3"/>
    <x v="5"/>
    <n v="30"/>
    <m/>
  </r>
  <r>
    <x v="0"/>
    <x v="8"/>
    <x v="6"/>
    <x v="6"/>
    <x v="4"/>
    <x v="6"/>
    <m/>
    <n v="-10"/>
  </r>
  <r>
    <x v="5"/>
    <x v="9"/>
    <x v="3"/>
    <x v="7"/>
    <x v="5"/>
    <x v="7"/>
    <m/>
    <n v="-25"/>
  </r>
  <r>
    <x v="7"/>
    <x v="10"/>
    <x v="1"/>
    <x v="8"/>
    <x v="5"/>
    <x v="8"/>
    <m/>
    <n v="-50"/>
  </r>
  <r>
    <x v="7"/>
    <x v="11"/>
    <x v="1"/>
    <x v="9"/>
    <x v="5"/>
    <x v="9"/>
    <m/>
    <n v="-20"/>
  </r>
  <r>
    <x v="0"/>
    <x v="12"/>
    <x v="5"/>
    <x v="10"/>
    <x v="6"/>
    <x v="10"/>
    <n v="1000"/>
    <m/>
  </r>
  <r>
    <x v="3"/>
    <x v="13"/>
    <x v="5"/>
    <x v="11"/>
    <x v="6"/>
    <x v="10"/>
    <n v="1100"/>
    <m/>
  </r>
  <r>
    <x v="5"/>
    <x v="14"/>
    <x v="1"/>
    <x v="11"/>
    <x v="6"/>
    <x v="11"/>
    <m/>
    <n v="-30"/>
  </r>
  <r>
    <x v="0"/>
    <x v="15"/>
    <x v="1"/>
    <x v="0"/>
    <x v="3"/>
    <x v="12"/>
    <m/>
    <n v="-140"/>
  </r>
  <r>
    <x v="0"/>
    <x v="16"/>
    <x v="4"/>
    <x v="0"/>
    <x v="7"/>
    <x v="13"/>
    <m/>
    <n v="-240"/>
  </r>
  <r>
    <x v="0"/>
    <x v="17"/>
    <x v="5"/>
    <x v="0"/>
    <x v="7"/>
    <x v="14"/>
    <n v="340"/>
    <m/>
  </r>
  <r>
    <x v="0"/>
    <x v="18"/>
    <x v="4"/>
    <x v="0"/>
    <x v="6"/>
    <x v="10"/>
    <n v="440"/>
    <m/>
  </r>
  <r>
    <x v="8"/>
    <x v="19"/>
    <x v="0"/>
    <x v="0"/>
    <x v="0"/>
    <x v="0"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32">
  <r>
    <x v="0"/>
    <s v="solde antérieur (initialisation)"/>
    <x v="0"/>
    <x v="0"/>
    <x v="0"/>
    <x v="0"/>
    <n v="9000"/>
    <m/>
    <n v="9000"/>
    <x v="0"/>
    <x v="0"/>
    <x v="0"/>
    <m/>
  </r>
  <r>
    <x v="1"/>
    <s v="solde antérieur (initialisation)"/>
    <x v="0"/>
    <x v="0"/>
    <x v="0"/>
    <x v="0"/>
    <n v="6000"/>
    <m/>
    <n v="6000"/>
    <x v="0"/>
    <x v="0"/>
    <x v="0"/>
    <m/>
  </r>
  <r>
    <x v="2"/>
    <s v="solde antérieur (initialisation)"/>
    <x v="0"/>
    <x v="0"/>
    <x v="0"/>
    <x v="0"/>
    <n v="50"/>
    <m/>
    <n v="50"/>
    <x v="0"/>
    <x v="0"/>
    <x v="0"/>
    <m/>
  </r>
  <r>
    <x v="3"/>
    <s v="solde antérieur (initialisation)"/>
    <x v="0"/>
    <x v="0"/>
    <x v="0"/>
    <x v="0"/>
    <n v="1000"/>
    <m/>
    <n v="1000"/>
    <x v="0"/>
    <x v="0"/>
    <x v="0"/>
    <m/>
  </r>
  <r>
    <x v="4"/>
    <s v="solde antérieur (initialisation)"/>
    <x v="0"/>
    <x v="0"/>
    <x v="0"/>
    <x v="0"/>
    <n v="6100"/>
    <m/>
    <n v="6100"/>
    <x v="0"/>
    <x v="0"/>
    <x v="0"/>
    <m/>
  </r>
  <r>
    <x v="5"/>
    <s v="solde antérieur (initialisation)"/>
    <x v="0"/>
    <x v="0"/>
    <x v="0"/>
    <x v="0"/>
    <n v="300"/>
    <m/>
    <n v="300"/>
    <x v="0"/>
    <x v="0"/>
    <x v="0"/>
    <m/>
  </r>
  <r>
    <x v="6"/>
    <s v="solde antérieur (initialisation)"/>
    <x v="0"/>
    <x v="0"/>
    <x v="0"/>
    <x v="0"/>
    <n v="60"/>
    <m/>
    <n v="60"/>
    <x v="0"/>
    <x v="0"/>
    <x v="0"/>
    <m/>
  </r>
  <r>
    <x v="7"/>
    <s v="solde antérieur (initialisation)"/>
    <x v="0"/>
    <x v="0"/>
    <x v="0"/>
    <x v="0"/>
    <n v="1200"/>
    <m/>
    <n v="1200"/>
    <x v="0"/>
    <x v="0"/>
    <x v="0"/>
    <m/>
  </r>
  <r>
    <x v="0"/>
    <d v="2016-01-02T00:00:00"/>
    <x v="1"/>
    <x v="1"/>
    <x v="1"/>
    <x v="1"/>
    <m/>
    <n v="-3"/>
    <n v="-3"/>
    <x v="1"/>
    <x v="1"/>
    <x v="1"/>
    <m/>
  </r>
  <r>
    <x v="3"/>
    <d v="2016-01-03T00:00:00"/>
    <x v="1"/>
    <x v="1"/>
    <x v="1"/>
    <x v="1"/>
    <m/>
    <n v="-3"/>
    <n v="-3"/>
    <x v="1"/>
    <x v="1"/>
    <x v="1"/>
    <m/>
  </r>
  <r>
    <x v="2"/>
    <d v="2016-01-04T00:00:00"/>
    <x v="2"/>
    <x v="2"/>
    <x v="2"/>
    <x v="2"/>
    <m/>
    <n v="-5"/>
    <n v="-5"/>
    <x v="1"/>
    <x v="1"/>
    <x v="1"/>
    <m/>
  </r>
  <r>
    <x v="7"/>
    <d v="2016-01-05T00:00:00"/>
    <x v="3"/>
    <x v="3"/>
    <x v="2"/>
    <x v="2"/>
    <m/>
    <n v="-52"/>
    <n v="-52"/>
    <x v="1"/>
    <x v="1"/>
    <x v="1"/>
    <m/>
  </r>
  <r>
    <x v="7"/>
    <d v="2016-01-05T00:00:00"/>
    <x v="3"/>
    <x v="3"/>
    <x v="2"/>
    <x v="3"/>
    <m/>
    <n v="-2"/>
    <n v="-2"/>
    <x v="1"/>
    <x v="1"/>
    <x v="1"/>
    <m/>
  </r>
  <r>
    <x v="6"/>
    <d v="2016-01-06T00:00:00"/>
    <x v="2"/>
    <x v="4"/>
    <x v="2"/>
    <x v="2"/>
    <m/>
    <n v="-6.9"/>
    <n v="-6.9"/>
    <x v="1"/>
    <x v="1"/>
    <x v="1"/>
    <m/>
  </r>
  <r>
    <x v="1"/>
    <d v="2016-01-07T00:00:00"/>
    <x v="4"/>
    <x v="5"/>
    <x v="3"/>
    <x v="4"/>
    <m/>
    <n v="-30"/>
    <n v="-30"/>
    <x v="1"/>
    <x v="1"/>
    <x v="1"/>
    <m/>
  </r>
  <r>
    <x v="0"/>
    <d v="2016-01-08T00:00:00"/>
    <x v="5"/>
    <x v="5"/>
    <x v="3"/>
    <x v="5"/>
    <n v="30"/>
    <m/>
    <n v="30"/>
    <x v="0"/>
    <x v="1"/>
    <x v="1"/>
    <m/>
  </r>
  <r>
    <x v="0"/>
    <d v="2016-02-02T00:00:00"/>
    <x v="6"/>
    <x v="6"/>
    <x v="4"/>
    <x v="6"/>
    <m/>
    <n v="-10"/>
    <n v="-10"/>
    <x v="1"/>
    <x v="1"/>
    <x v="2"/>
    <m/>
  </r>
  <r>
    <x v="5"/>
    <d v="2016-02-03T00:00:00"/>
    <x v="3"/>
    <x v="7"/>
    <x v="5"/>
    <x v="7"/>
    <m/>
    <n v="-25"/>
    <n v="-25"/>
    <x v="1"/>
    <x v="1"/>
    <x v="2"/>
    <m/>
  </r>
  <r>
    <x v="7"/>
    <d v="2016-03-10T00:00:00"/>
    <x v="1"/>
    <x v="8"/>
    <x v="5"/>
    <x v="8"/>
    <m/>
    <n v="-50"/>
    <n v="-50"/>
    <x v="1"/>
    <x v="1"/>
    <x v="3"/>
    <m/>
  </r>
  <r>
    <x v="7"/>
    <d v="2016-03-12T00:00:00"/>
    <x v="1"/>
    <x v="9"/>
    <x v="5"/>
    <x v="9"/>
    <m/>
    <n v="-20"/>
    <n v="-20"/>
    <x v="1"/>
    <x v="1"/>
    <x v="3"/>
    <m/>
  </r>
  <r>
    <x v="0"/>
    <d v="2015-04-15T00:00:00"/>
    <x v="5"/>
    <x v="10"/>
    <x v="6"/>
    <x v="10"/>
    <n v="1000"/>
    <m/>
    <n v="1000"/>
    <x v="0"/>
    <x v="2"/>
    <x v="4"/>
    <m/>
  </r>
  <r>
    <x v="3"/>
    <d v="2015-04-16T00:00:00"/>
    <x v="5"/>
    <x v="11"/>
    <x v="6"/>
    <x v="10"/>
    <n v="1100"/>
    <m/>
    <n v="1100"/>
    <x v="0"/>
    <x v="2"/>
    <x v="4"/>
    <m/>
  </r>
  <r>
    <x v="5"/>
    <d v="2015-05-20T00:00:00"/>
    <x v="1"/>
    <x v="11"/>
    <x v="6"/>
    <x v="11"/>
    <m/>
    <n v="-30"/>
    <n v="-30"/>
    <x v="1"/>
    <x v="2"/>
    <x v="5"/>
    <m/>
  </r>
  <r>
    <x v="0"/>
    <d v="1899-12-31T00:00:00"/>
    <x v="1"/>
    <x v="0"/>
    <x v="3"/>
    <x v="12"/>
    <m/>
    <n v="-140"/>
    <n v="-140"/>
    <x v="1"/>
    <x v="3"/>
    <x v="1"/>
    <m/>
  </r>
  <r>
    <x v="0"/>
    <d v="1900-01-01T00:00:00"/>
    <x v="4"/>
    <x v="0"/>
    <x v="7"/>
    <x v="13"/>
    <m/>
    <n v="-240"/>
    <n v="-240"/>
    <x v="1"/>
    <x v="3"/>
    <x v="1"/>
    <m/>
  </r>
  <r>
    <x v="0"/>
    <d v="1900-01-02T00:00:00"/>
    <x v="5"/>
    <x v="0"/>
    <x v="7"/>
    <x v="14"/>
    <n v="340"/>
    <m/>
    <n v="340"/>
    <x v="0"/>
    <x v="3"/>
    <x v="1"/>
    <m/>
  </r>
  <r>
    <x v="0"/>
    <d v="1900-01-03T00:00:00"/>
    <x v="4"/>
    <x v="0"/>
    <x v="6"/>
    <x v="10"/>
    <n v="440"/>
    <m/>
    <n v="440"/>
    <x v="0"/>
    <x v="3"/>
    <x v="1"/>
    <m/>
  </r>
  <r>
    <x v="8"/>
    <m/>
    <x v="0"/>
    <x v="0"/>
    <x v="0"/>
    <x v="0"/>
    <m/>
    <m/>
    <m/>
    <x v="2"/>
    <x v="4"/>
    <x v="6"/>
    <m/>
  </r>
  <r>
    <x v="8"/>
    <m/>
    <x v="0"/>
    <x v="0"/>
    <x v="0"/>
    <x v="0"/>
    <m/>
    <m/>
    <m/>
    <x v="2"/>
    <x v="4"/>
    <x v="6"/>
    <m/>
  </r>
  <r>
    <x v="8"/>
    <m/>
    <x v="0"/>
    <x v="0"/>
    <x v="0"/>
    <x v="0"/>
    <m/>
    <m/>
    <m/>
    <x v="2"/>
    <x v="4"/>
    <x v="6"/>
    <m/>
  </r>
  <r>
    <x v="8"/>
    <m/>
    <x v="0"/>
    <x v="0"/>
    <x v="0"/>
    <x v="0"/>
    <m/>
    <m/>
    <m/>
    <x v="2"/>
    <x v="4"/>
    <x v="6"/>
    <m/>
  </r>
  <r>
    <x v="8"/>
    <m/>
    <x v="0"/>
    <x v="0"/>
    <x v="0"/>
    <x v="0"/>
    <m/>
    <m/>
    <m/>
    <x v="2"/>
    <x v="4"/>
    <x v="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colHeaderCaption="Date">
  <location ref="A19:AQ45" firstHeaderRow="1" firstDataRow="3" firstDataCol="1" rowPageCount="1" colPageCount="1"/>
  <pivotFields count="8">
    <pivotField axis="axisPage" showAll="0">
      <items count="10">
        <item x="3"/>
        <item x="4"/>
        <item x="5"/>
        <item x="6"/>
        <item x="7"/>
        <item x="0"/>
        <item x="1"/>
        <item x="2"/>
        <item x="8"/>
        <item t="default"/>
      </items>
    </pivotField>
    <pivotField axis="axisCol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showAll="0"/>
    <pivotField axis="axisRow" showAll="0">
      <items count="9">
        <item x="1"/>
        <item x="2"/>
        <item x="5"/>
        <item x="4"/>
        <item x="3"/>
        <item x="0"/>
        <item x="6"/>
        <item x="7"/>
        <item t="default"/>
      </items>
    </pivotField>
    <pivotField axis="axisRow" showAll="0">
      <items count="16">
        <item x="2"/>
        <item x="1"/>
        <item x="6"/>
        <item x="7"/>
        <item x="3"/>
        <item x="0"/>
        <item x="4"/>
        <item x="5"/>
        <item x="8"/>
        <item x="9"/>
        <item x="10"/>
        <item x="11"/>
        <item x="12"/>
        <item x="13"/>
        <item x="14"/>
        <item t="default"/>
      </items>
    </pivotField>
    <pivotField dataField="1" showAll="0"/>
    <pivotField dataField="1" showAll="0"/>
  </pivotFields>
  <rowFields count="2">
    <field x="4"/>
    <field x="5"/>
  </rowFields>
  <rowItems count="24">
    <i>
      <x/>
    </i>
    <i r="1">
      <x v="1"/>
    </i>
    <i>
      <x v="1"/>
    </i>
    <i r="1">
      <x/>
    </i>
    <i r="1">
      <x v="4"/>
    </i>
    <i>
      <x v="2"/>
    </i>
    <i r="1">
      <x v="3"/>
    </i>
    <i r="1">
      <x v="8"/>
    </i>
    <i r="1">
      <x v="9"/>
    </i>
    <i>
      <x v="3"/>
    </i>
    <i r="1">
      <x v="2"/>
    </i>
    <i>
      <x v="4"/>
    </i>
    <i r="1">
      <x v="6"/>
    </i>
    <i r="1">
      <x v="7"/>
    </i>
    <i r="1">
      <x v="12"/>
    </i>
    <i>
      <x v="5"/>
    </i>
    <i r="1">
      <x v="5"/>
    </i>
    <i>
      <x v="6"/>
    </i>
    <i r="1">
      <x v="10"/>
    </i>
    <i r="1">
      <x v="11"/>
    </i>
    <i>
      <x v="7"/>
    </i>
    <i r="1">
      <x v="13"/>
    </i>
    <i r="1">
      <x v="14"/>
    </i>
    <i t="grand">
      <x/>
    </i>
  </rowItems>
  <colFields count="2">
    <field x="1"/>
    <field x="-2"/>
  </colFields>
  <colItems count="42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>
      <x v="6"/>
      <x/>
    </i>
    <i r="1" i="1">
      <x v="1"/>
    </i>
    <i>
      <x v="7"/>
      <x/>
    </i>
    <i r="1" i="1">
      <x v="1"/>
    </i>
    <i>
      <x v="8"/>
      <x/>
    </i>
    <i r="1" i="1">
      <x v="1"/>
    </i>
    <i>
      <x v="9"/>
      <x/>
    </i>
    <i r="1" i="1">
      <x v="1"/>
    </i>
    <i>
      <x v="10"/>
      <x/>
    </i>
    <i r="1" i="1">
      <x v="1"/>
    </i>
    <i>
      <x v="11"/>
      <x/>
    </i>
    <i r="1" i="1">
      <x v="1"/>
    </i>
    <i>
      <x v="12"/>
      <x/>
    </i>
    <i r="1" i="1">
      <x v="1"/>
    </i>
    <i>
      <x v="13"/>
      <x/>
    </i>
    <i r="1" i="1">
      <x v="1"/>
    </i>
    <i>
      <x v="14"/>
      <x/>
    </i>
    <i r="1" i="1">
      <x v="1"/>
    </i>
    <i>
      <x v="15"/>
      <x/>
    </i>
    <i r="1" i="1">
      <x v="1"/>
    </i>
    <i>
      <x v="16"/>
      <x/>
    </i>
    <i r="1" i="1">
      <x v="1"/>
    </i>
    <i>
      <x v="17"/>
      <x/>
    </i>
    <i r="1" i="1">
      <x v="1"/>
    </i>
    <i>
      <x v="18"/>
      <x/>
    </i>
    <i r="1" i="1">
      <x v="1"/>
    </i>
    <i>
      <x v="19"/>
      <x/>
    </i>
    <i r="1" i="1">
      <x v="1"/>
    </i>
    <i t="grand">
      <x/>
    </i>
    <i t="grand" i="1">
      <x/>
    </i>
  </colItems>
  <pageFields count="1">
    <pageField fld="0" hier="-1"/>
  </pageFields>
  <dataFields count="2">
    <dataField name="Crédits" fld="6" baseField="7" baseItem="0"/>
    <dataField name="Débits" fld="7" baseField="6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8" cacheId="6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olHeaderCaption="Date">
  <location ref="A2:AW13" firstHeaderRow="1" firstDataRow="3" firstDataCol="1"/>
  <pivotFields count="9">
    <pivotField axis="axisRow" showAll="0">
      <items count="10">
        <item x="3"/>
        <item x="4"/>
        <item x="5"/>
        <item x="6"/>
        <item x="7"/>
        <item x="0"/>
        <item x="1"/>
        <item x="2"/>
        <item h="1" x="8"/>
        <item t="default"/>
      </items>
    </pivotField>
    <pivotField axis="axisCol" showAl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showAll="0"/>
    <pivotField showAll="0"/>
    <pivotField showAll="0"/>
    <pivotField showAll="0"/>
    <pivotField dataField="1" showAll="0"/>
    <pivotField dataField="1" showAll="0"/>
    <pivotField dataField="1" showAll="0" defaultSubtotal="0">
      <items count="21">
        <item x="10"/>
        <item x="17"/>
        <item x="13"/>
        <item x="16"/>
        <item x="18"/>
        <item x="15"/>
        <item x="12"/>
        <item x="9"/>
        <item x="8"/>
        <item x="11"/>
        <item x="14"/>
        <item x="2"/>
        <item x="6"/>
        <item x="5"/>
        <item x="3"/>
        <item x="19"/>
        <item x="7"/>
        <item x="1"/>
        <item x="4"/>
        <item x="0"/>
        <item x="20"/>
      </items>
    </pivotField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2">
    <field x="1"/>
    <field x="-2"/>
  </colFields>
  <colItems count="48">
    <i>
      <x/>
      <x/>
    </i>
    <i r="1" i="1">
      <x v="1"/>
    </i>
    <i r="1" i="2">
      <x v="2"/>
    </i>
    <i>
      <x v="1"/>
      <x/>
    </i>
    <i r="1" i="1">
      <x v="1"/>
    </i>
    <i r="1" i="2">
      <x v="2"/>
    </i>
    <i>
      <x v="2"/>
      <x/>
    </i>
    <i r="1" i="1">
      <x v="1"/>
    </i>
    <i r="1" i="2">
      <x v="2"/>
    </i>
    <i>
      <x v="3"/>
      <x/>
    </i>
    <i r="1" i="1">
      <x v="1"/>
    </i>
    <i r="1" i="2">
      <x v="2"/>
    </i>
    <i>
      <x v="4"/>
      <x/>
    </i>
    <i r="1" i="1">
      <x v="1"/>
    </i>
    <i r="1" i="2">
      <x v="2"/>
    </i>
    <i>
      <x v="5"/>
      <x/>
    </i>
    <i r="1" i="1">
      <x v="1"/>
    </i>
    <i r="1" i="2">
      <x v="2"/>
    </i>
    <i>
      <x v="6"/>
      <x/>
    </i>
    <i r="1" i="1">
      <x v="1"/>
    </i>
    <i r="1" i="2">
      <x v="2"/>
    </i>
    <i>
      <x v="7"/>
      <x/>
    </i>
    <i r="1" i="1">
      <x v="1"/>
    </i>
    <i r="1" i="2">
      <x v="2"/>
    </i>
    <i>
      <x v="8"/>
      <x/>
    </i>
    <i r="1" i="1">
      <x v="1"/>
    </i>
    <i r="1" i="2">
      <x v="2"/>
    </i>
    <i>
      <x v="9"/>
      <x/>
    </i>
    <i r="1" i="1">
      <x v="1"/>
    </i>
    <i r="1" i="2">
      <x v="2"/>
    </i>
    <i>
      <x v="10"/>
      <x/>
    </i>
    <i r="1" i="1">
      <x v="1"/>
    </i>
    <i r="1" i="2">
      <x v="2"/>
    </i>
    <i>
      <x v="11"/>
      <x/>
    </i>
    <i r="1" i="1">
      <x v="1"/>
    </i>
    <i r="1" i="2">
      <x v="2"/>
    </i>
    <i>
      <x v="12"/>
      <x/>
    </i>
    <i r="1" i="1">
      <x v="1"/>
    </i>
    <i r="1" i="2">
      <x v="2"/>
    </i>
    <i>
      <x v="13"/>
      <x/>
    </i>
    <i r="1" i="1">
      <x v="1"/>
    </i>
    <i r="1" i="2">
      <x v="2"/>
    </i>
    <i>
      <x v="14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Crédits" fld="6" baseField="0" baseItem="0"/>
    <dataField name="Débits" fld="7" baseField="0" baseItem="0"/>
    <dataField name="D/C" fld="8" baseField="0" baseItem="0"/>
  </dataField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2" cacheId="132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colHeaderCaption="Mois">
  <location ref="A3:L20" firstHeaderRow="1" firstDataRow="2" firstDataCol="6" rowPageCount="1" colPageCount="1"/>
  <pivotFields count="13">
    <pivotField axis="axisRow" outline="0" showAll="0" measureFilter="1" defaultSubtotal="0">
      <items count="9">
        <item x="3"/>
        <item x="4"/>
        <item x="5"/>
        <item x="6"/>
        <item x="7"/>
        <item x="0"/>
        <item x="1"/>
        <item x="2"/>
        <item x="8"/>
      </items>
    </pivotField>
    <pivotField showAll="0"/>
    <pivotField axis="axisRow" outline="0" showAll="0" defaultSubtotal="0">
      <items count="7">
        <item x="3"/>
        <item x="6"/>
        <item x="2"/>
        <item x="1"/>
        <item x="5"/>
        <item x="4"/>
        <item x="0"/>
      </items>
    </pivotField>
    <pivotField axis="axisRow" outline="0" showAll="0" defaultSubtotal="0">
      <items count="12">
        <item x="6"/>
        <item x="3"/>
        <item x="8"/>
        <item x="7"/>
        <item x="1"/>
        <item x="9"/>
        <item x="2"/>
        <item x="4"/>
        <item x="11"/>
        <item x="10"/>
        <item x="5"/>
        <item x="0"/>
      </items>
    </pivotField>
    <pivotField axis="axisRow" outline="0" showAll="0" defaultSubtotal="0">
      <items count="8">
        <item x="1"/>
        <item x="2"/>
        <item x="5"/>
        <item x="4"/>
        <item x="3"/>
        <item x="0"/>
        <item x="6"/>
        <item x="7"/>
      </items>
    </pivotField>
    <pivotField axis="axisRow" outline="0" showAll="0" defaultSubtotal="0">
      <items count="15">
        <item x="2"/>
        <item x="1"/>
        <item x="6"/>
        <item x="7"/>
        <item x="3"/>
        <item x="0"/>
        <item x="4"/>
        <item x="5"/>
        <item x="8"/>
        <item x="9"/>
        <item x="10"/>
        <item x="11"/>
        <item x="12"/>
        <item x="13"/>
        <item x="14"/>
      </items>
    </pivotField>
    <pivotField showAll="0"/>
    <pivotField showAll="0"/>
    <pivotField dataField="1" outline="0" showAll="0" defaultSubtotal="0"/>
    <pivotField axis="axisRow" showAll="0" defaultSubtotal="0">
      <items count="3">
        <item x="0"/>
        <item x="1"/>
        <item x="2"/>
      </items>
    </pivotField>
    <pivotField axis="axisPage" multipleItemSelectionAllowed="1" showAll="0" defaultSubtotal="0">
      <items count="5">
        <item h="1" x="0"/>
        <item h="1" x="3"/>
        <item x="2"/>
        <item x="1"/>
        <item h="1" x="4"/>
      </items>
    </pivotField>
    <pivotField axis="axisCol" showAll="0" measureFilter="1" defaultSubtotal="0">
      <items count="39">
        <item x="6"/>
        <item m="1" x="29"/>
        <item m="1" x="9"/>
        <item m="1" x="23"/>
        <item m="1" x="35"/>
        <item m="1" x="19"/>
        <item m="1" x="33"/>
        <item x="0"/>
        <item m="1" x="12"/>
        <item m="1" x="25"/>
        <item m="1" x="38"/>
        <item m="1" x="21"/>
        <item m="1" x="34"/>
        <item m="1" x="14"/>
        <item m="1" x="31"/>
        <item m="1" x="8"/>
        <item m="1" x="22"/>
        <item m="1" x="17"/>
        <item m="1" x="13"/>
        <item m="1" x="16"/>
        <item m="1" x="32"/>
        <item m="1" x="18"/>
        <item m="1" x="26"/>
        <item m="1" x="15"/>
        <item m="1" x="27"/>
        <item m="1" x="36"/>
        <item m="1" x="10"/>
        <item m="1" x="7"/>
        <item m="1" x="30"/>
        <item m="1" x="24"/>
        <item m="1" x="20"/>
        <item m="1" x="11"/>
        <item m="1" x="37"/>
        <item m="1" x="28"/>
        <item x="1"/>
        <item x="2"/>
        <item x="3"/>
        <item x="4"/>
        <item x="5"/>
      </items>
    </pivotField>
    <pivotField showAll="0" defaultSubtotal="0"/>
  </pivotFields>
  <rowFields count="6">
    <field x="0"/>
    <field x="2"/>
    <field x="3"/>
    <field x="4"/>
    <field x="5"/>
    <field x="9"/>
  </rowFields>
  <rowItems count="16">
    <i>
      <x/>
      <x v="3"/>
      <x v="4"/>
      <x/>
      <x v="1"/>
      <x v="1"/>
    </i>
    <i r="1">
      <x v="4"/>
      <x v="8"/>
      <x v="6"/>
      <x v="10"/>
      <x/>
    </i>
    <i>
      <x v="2"/>
      <x/>
      <x v="3"/>
      <x v="2"/>
      <x v="3"/>
      <x v="1"/>
    </i>
    <i r="1">
      <x v="3"/>
      <x v="8"/>
      <x v="6"/>
      <x v="11"/>
      <x v="1"/>
    </i>
    <i>
      <x v="3"/>
      <x v="2"/>
      <x v="7"/>
      <x v="1"/>
      <x/>
      <x v="1"/>
    </i>
    <i>
      <x v="4"/>
      <x/>
      <x v="1"/>
      <x v="1"/>
      <x/>
      <x v="1"/>
    </i>
    <i r="4">
      <x v="4"/>
      <x v="1"/>
    </i>
    <i r="1">
      <x v="3"/>
      <x v="2"/>
      <x v="2"/>
      <x v="8"/>
      <x v="1"/>
    </i>
    <i r="2">
      <x v="5"/>
      <x v="2"/>
      <x v="9"/>
      <x v="1"/>
    </i>
    <i>
      <x v="5"/>
      <x v="1"/>
      <x/>
      <x v="3"/>
      <x v="2"/>
      <x v="1"/>
    </i>
    <i r="1">
      <x v="3"/>
      <x v="4"/>
      <x/>
      <x v="1"/>
      <x v="1"/>
    </i>
    <i r="1">
      <x v="4"/>
      <x v="9"/>
      <x v="6"/>
      <x v="10"/>
      <x/>
    </i>
    <i r="2">
      <x v="10"/>
      <x v="4"/>
      <x v="7"/>
      <x/>
    </i>
    <i>
      <x v="6"/>
      <x v="5"/>
      <x v="10"/>
      <x v="4"/>
      <x v="6"/>
      <x v="1"/>
    </i>
    <i>
      <x v="7"/>
      <x v="2"/>
      <x v="6"/>
      <x v="1"/>
      <x/>
      <x v="1"/>
    </i>
    <i t="grand">
      <x/>
    </i>
  </rowItems>
  <colFields count="1">
    <field x="11"/>
  </colFields>
  <colItems count="6">
    <i>
      <x v="34"/>
    </i>
    <i>
      <x v="35"/>
    </i>
    <i>
      <x v="36"/>
    </i>
    <i>
      <x v="37"/>
    </i>
    <i>
      <x v="38"/>
    </i>
    <i t="grand">
      <x/>
    </i>
  </colItems>
  <pageFields count="1">
    <pageField fld="10" hier="-1"/>
  </pageFields>
  <dataFields count="1">
    <dataField name="Somme de Debit/Credit" fld="8" baseField="9" baseItem="1"/>
  </dataFields>
  <formats count="9">
    <format dxfId="111">
      <pivotArea dataOnly="0" labelOnly="1" fieldPosition="0">
        <references count="1">
          <reference field="11" count="7">
            <x v="0"/>
            <x v="22"/>
            <x v="23"/>
            <x v="24"/>
            <x v="25"/>
            <x v="26"/>
            <x v="27"/>
          </reference>
        </references>
      </pivotArea>
    </format>
    <format dxfId="34">
      <pivotArea field="0" type="button" dataOnly="0" labelOnly="1" outline="0" axis="axisRow" fieldPosition="0"/>
    </format>
    <format dxfId="32">
      <pivotArea field="2" type="button" dataOnly="0" labelOnly="1" outline="0" axis="axisRow" fieldPosition="1"/>
    </format>
    <format dxfId="30">
      <pivotArea field="3" type="button" dataOnly="0" labelOnly="1" outline="0" axis="axisRow" fieldPosition="2"/>
    </format>
    <format dxfId="28">
      <pivotArea field="4" type="button" dataOnly="0" labelOnly="1" outline="0" axis="axisRow" fieldPosition="3"/>
    </format>
    <format dxfId="26">
      <pivotArea field="5" type="button" dataOnly="0" labelOnly="1" outline="0" axis="axisRow" fieldPosition="4"/>
    </format>
    <format dxfId="24">
      <pivotArea field="9" type="button" dataOnly="0" labelOnly="1" outline="0" axis="axisRow" fieldPosition="5"/>
    </format>
    <format dxfId="22">
      <pivotArea dataOnly="0" labelOnly="1" fieldPosition="0">
        <references count="1">
          <reference field="11" count="5">
            <x v="28"/>
            <x v="29"/>
            <x v="30"/>
            <x v="31"/>
            <x v="32"/>
          </reference>
        </references>
      </pivotArea>
    </format>
    <format dxfId="20">
      <pivotArea dataOnly="0" labelOnly="1" grandCol="1" outline="0" fieldPosition="0"/>
    </format>
  </formats>
  <pivotTableStyleInfo name="PivotStyleLight16" showRowHeaders="1" showColHeaders="1" showRowStripes="0" showColStripes="0" showLastColumn="1"/>
  <filters count="2">
    <filter fld="11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  <filter fld="0" type="valueNotEqual" evalOrder="-1" id="2" iMeasureFld="0">
      <autoFilter ref="A1">
        <filterColumn colId="0">
          <customFilters>
            <customFilter operator="notEqual" val="0"/>
          </customFilters>
        </filterColumn>
      </autoFilter>
    </filter>
  </filters>
</pivotTableDefinition>
</file>

<file path=xl/tables/table1.xml><?xml version="1.0" encoding="utf-8"?>
<table xmlns="http://schemas.openxmlformats.org/spreadsheetml/2006/main" id="1" name="Tableau1" displayName="Tableau1" ref="A1:O28" totalsRowShown="0" headerRowDxfId="145" dataDxfId="144">
  <autoFilter ref="A1:O28"/>
  <sortState ref="A2:Q1336">
    <sortCondition ref="B1316"/>
  </sortState>
  <tableColumns count="15">
    <tableColumn id="1" name="Compte" dataDxfId="143"/>
    <tableColumn id="3" name="Date" dataDxfId="142"/>
    <tableColumn id="8" name="Type d'opération" dataDxfId="141"/>
    <tableColumn id="4" name="Tiers" dataDxfId="140"/>
    <tableColumn id="5" name="Libellés principaux" dataDxfId="139"/>
    <tableColumn id="9" name="Libellés secondaires" dataDxfId="138"/>
    <tableColumn id="2" name="Crédit" dataDxfId="137"/>
    <tableColumn id="6" name="Débit" dataDxfId="136"/>
    <tableColumn id="13" name="Debit/Credit" dataDxfId="133">
      <calculatedColumnFormula>Tableau1[[#This Row],[Crédit]]+Tableau1[[#This Row],[Débit]]</calculatedColumnFormula>
    </tableColumn>
    <tableColumn id="14" name="Opération" dataDxfId="132">
      <calculatedColumnFormula>IF(Tableau1[[#This Row],[Crédit]]&lt;&gt;"","Crédit",IF(Tableau1[[#This Row],[Débit]]&lt;&gt;"","Débit",""))</calculatedColumnFormula>
    </tableColumn>
    <tableColumn id="16" name="Année" dataDxfId="117">
      <calculatedColumnFormula>IFERROR(YEAR(Tableau1[[#This Row],[Date]]), 0)</calculatedColumnFormula>
    </tableColumn>
    <tableColumn id="15" name="Mois" dataDxfId="9">
      <calculatedColumnFormula>IFERROR(IF(MONTH(Tableau1[[#This Row],[Date]]) &lt;10,"0","") &amp;  MONTH(Tableau1[[#This Row],[Date]]),Tableau1[[#This Row],[Date]])</calculatedColumnFormula>
    </tableColumn>
    <tableColumn id="10" name="Rapprocher" dataDxfId="50">
      <calculatedColumnFormula>IFERROR("01/" &amp;  IF(MONTH(Tableau1[[#This Row],[Date]]) &lt;10,"0","") &amp;  MONTH(Tableau1[[#This Row],[Date]] &amp; "/" &amp; Tableau1[[#This Row],[Année]]), Tableau1[[#This Row],[Date]])</calculatedColumnFormula>
    </tableColumn>
    <tableColumn id="11" name="Solde Courant" dataDxfId="135"/>
    <tableColumn id="7" name="Note" dataDxfId="13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S7" totalsRowShown="0" headerRowDxfId="168" dataDxfId="166" headerRowBorderDxfId="167" tableBorderDxfId="165" totalsRowBorderDxfId="164">
  <autoFilter ref="A1:S7"/>
  <tableColumns count="19">
    <tableColumn id="1" name="Compte"/>
    <tableColumn id="2" name="Date" dataDxfId="163"/>
    <tableColumn id="3" name="Type d'opération" dataDxfId="162"/>
    <tableColumn id="4" name="Tiers" dataDxfId="161"/>
    <tableColumn id="5" name="Libellés principaux" dataDxfId="160"/>
    <tableColumn id="6" name="Libellés secondaires" dataDxfId="159"/>
    <tableColumn id="9" name="Opération" dataDxfId="158"/>
    <tableColumn id="7" name="Janvier" dataDxfId="157"/>
    <tableColumn id="8" name="Février" dataDxfId="156"/>
    <tableColumn id="10" name="Mars" dataDxfId="155"/>
    <tableColumn id="11" name="Avril" dataDxfId="154"/>
    <tableColumn id="12" name="Mai" dataDxfId="153"/>
    <tableColumn id="13" name="Juin" dataDxfId="152"/>
    <tableColumn id="14" name="Juillet" dataDxfId="151"/>
    <tableColumn id="15" name="Août" dataDxfId="150"/>
    <tableColumn id="16" name="Septembre" dataDxfId="149"/>
    <tableColumn id="17" name="Octobre" dataDxfId="148"/>
    <tableColumn id="18" name="Novembre" dataDxfId="147"/>
    <tableColumn id="19" name="Décembre" dataDxfId="146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W45"/>
  <sheetViews>
    <sheetView workbookViewId="0">
      <selection activeCell="C16" sqref="C16"/>
    </sheetView>
  </sheetViews>
  <sheetFormatPr baseColWidth="10" defaultRowHeight="12.75" x14ac:dyDescent="0.2"/>
  <cols>
    <col min="1" max="1" width="24.7109375" customWidth="1"/>
    <col min="2" max="2" width="28" customWidth="1"/>
    <col min="3" max="3" width="6.5703125" customWidth="1"/>
    <col min="4" max="4" width="10.140625" customWidth="1"/>
    <col min="5" max="5" width="6.5703125" customWidth="1"/>
    <col min="6" max="6" width="10.140625" customWidth="1"/>
    <col min="7" max="7" width="6.5703125" customWidth="1"/>
    <col min="8" max="8" width="10.140625" customWidth="1"/>
    <col min="9" max="9" width="6.5703125" customWidth="1"/>
    <col min="10" max="10" width="10.140625" customWidth="1"/>
    <col min="11" max="11" width="6.5703125" customWidth="1"/>
    <col min="12" max="12" width="10.140625" customWidth="1"/>
    <col min="13" max="13" width="6.5703125" customWidth="1"/>
    <col min="14" max="14" width="10.140625" customWidth="1"/>
    <col min="15" max="15" width="6.5703125" customWidth="1"/>
    <col min="16" max="16" width="10.140625" customWidth="1"/>
    <col min="17" max="17" width="6.5703125" customWidth="1"/>
    <col min="18" max="18" width="10.140625" customWidth="1"/>
    <col min="19" max="19" width="6.5703125" customWidth="1"/>
    <col min="20" max="20" width="10.140625" customWidth="1"/>
    <col min="21" max="21" width="6.5703125" customWidth="1"/>
    <col min="22" max="22" width="10.140625" customWidth="1"/>
    <col min="23" max="23" width="6.5703125" customWidth="1"/>
    <col min="24" max="24" width="10.140625" customWidth="1"/>
    <col min="25" max="25" width="6.5703125" customWidth="1"/>
    <col min="26" max="26" width="10.140625" customWidth="1"/>
    <col min="27" max="27" width="6.5703125" customWidth="1"/>
    <col min="28" max="28" width="10.140625" customWidth="1"/>
    <col min="29" max="29" width="6.5703125" customWidth="1"/>
    <col min="30" max="30" width="10.140625" customWidth="1"/>
    <col min="31" max="31" width="6.5703125" customWidth="1"/>
    <col min="32" max="32" width="10.140625" customWidth="1"/>
    <col min="33" max="33" width="6.5703125" customWidth="1"/>
    <col min="34" max="34" width="10.140625" customWidth="1"/>
    <col min="35" max="35" width="6.5703125" customWidth="1"/>
    <col min="36" max="36" width="10.140625" customWidth="1"/>
    <col min="37" max="37" width="6.5703125" customWidth="1"/>
    <col min="38" max="38" width="10.140625" customWidth="1"/>
    <col min="39" max="39" width="6.5703125" customWidth="1"/>
    <col min="40" max="40" width="7.28515625" customWidth="1"/>
    <col min="41" max="41" width="6.5703125" customWidth="1"/>
    <col min="42" max="42" width="12.42578125" customWidth="1"/>
    <col min="43" max="43" width="11.7109375" customWidth="1"/>
    <col min="44" max="44" width="10.140625" customWidth="1"/>
    <col min="45" max="45" width="6.5703125" customWidth="1"/>
    <col min="46" max="46" width="4.140625" customWidth="1"/>
    <col min="47" max="47" width="12.42578125" customWidth="1"/>
    <col min="48" max="48" width="11.7109375" customWidth="1"/>
    <col min="49" max="49" width="9.28515625" customWidth="1"/>
    <col min="50" max="50" width="12.140625" bestFit="1" customWidth="1"/>
    <col min="51" max="51" width="6.5703125" customWidth="1"/>
    <col min="52" max="52" width="17.140625" bestFit="1" customWidth="1"/>
    <col min="53" max="53" width="16.42578125" bestFit="1" customWidth="1"/>
    <col min="54" max="54" width="12.140625" bestFit="1" customWidth="1"/>
    <col min="55" max="55" width="6.5703125" customWidth="1"/>
    <col min="56" max="56" width="17.140625" bestFit="1" customWidth="1"/>
    <col min="57" max="57" width="16.42578125" bestFit="1" customWidth="1"/>
    <col min="58" max="58" width="12.140625" bestFit="1" customWidth="1"/>
    <col min="59" max="59" width="6.5703125" customWidth="1"/>
    <col min="60" max="60" width="17.140625" bestFit="1" customWidth="1"/>
    <col min="61" max="61" width="16.42578125" bestFit="1" customWidth="1"/>
    <col min="62" max="62" width="12.140625" bestFit="1" customWidth="1"/>
    <col min="63" max="63" width="6.5703125" customWidth="1"/>
    <col min="64" max="64" width="17.140625" bestFit="1" customWidth="1"/>
    <col min="65" max="65" width="16.42578125" bestFit="1" customWidth="1"/>
    <col min="66" max="66" width="12.140625" bestFit="1" customWidth="1"/>
    <col min="67" max="67" width="6.5703125" customWidth="1"/>
    <col min="68" max="68" width="17.140625" bestFit="1" customWidth="1"/>
    <col min="69" max="69" width="16.42578125" bestFit="1" customWidth="1"/>
    <col min="70" max="70" width="12.140625" bestFit="1" customWidth="1"/>
    <col min="71" max="71" width="6.5703125" customWidth="1"/>
    <col min="72" max="72" width="17.140625" bestFit="1" customWidth="1"/>
    <col min="73" max="73" width="16.42578125" bestFit="1" customWidth="1"/>
    <col min="74" max="74" width="12.140625" bestFit="1" customWidth="1"/>
    <col min="75" max="75" width="6.5703125" customWidth="1"/>
    <col min="76" max="76" width="17.140625" bestFit="1" customWidth="1"/>
    <col min="77" max="77" width="16.42578125" bestFit="1" customWidth="1"/>
    <col min="78" max="78" width="12.42578125" bestFit="1" customWidth="1"/>
    <col min="79" max="79" width="11.7109375" bestFit="1" customWidth="1"/>
  </cols>
  <sheetData>
    <row r="1" spans="1:49" ht="15" customHeight="1" x14ac:dyDescent="0.2"/>
    <row r="2" spans="1:49" x14ac:dyDescent="0.2">
      <c r="B2" s="4" t="s">
        <v>0</v>
      </c>
    </row>
    <row r="3" spans="1:49" x14ac:dyDescent="0.2">
      <c r="B3" t="s">
        <v>11</v>
      </c>
      <c r="E3" s="69">
        <v>42371</v>
      </c>
      <c r="H3" s="69">
        <v>42372</v>
      </c>
      <c r="K3" s="69">
        <v>42373</v>
      </c>
      <c r="N3" s="69">
        <v>42374</v>
      </c>
      <c r="Q3" s="69">
        <v>42375</v>
      </c>
      <c r="T3" s="69">
        <v>42376</v>
      </c>
      <c r="W3" s="69">
        <v>42377</v>
      </c>
      <c r="Z3" s="69">
        <v>42402</v>
      </c>
      <c r="AC3" s="69">
        <v>42403</v>
      </c>
      <c r="AF3" s="69">
        <v>42439</v>
      </c>
      <c r="AI3" s="69">
        <v>42441</v>
      </c>
      <c r="AL3" s="69">
        <v>42109</v>
      </c>
      <c r="AO3" s="69">
        <v>42110</v>
      </c>
      <c r="AR3" s="69">
        <v>42144</v>
      </c>
      <c r="AU3" t="s">
        <v>132</v>
      </c>
      <c r="AV3" t="s">
        <v>134</v>
      </c>
      <c r="AW3" t="s">
        <v>143</v>
      </c>
    </row>
    <row r="4" spans="1:49" x14ac:dyDescent="0.2">
      <c r="A4" s="4" t="s">
        <v>125</v>
      </c>
      <c r="B4" t="s">
        <v>133</v>
      </c>
      <c r="C4" t="s">
        <v>135</v>
      </c>
      <c r="D4" t="s">
        <v>144</v>
      </c>
      <c r="E4" t="s">
        <v>133</v>
      </c>
      <c r="F4" t="s">
        <v>135</v>
      </c>
      <c r="G4" t="s">
        <v>144</v>
      </c>
      <c r="H4" t="s">
        <v>133</v>
      </c>
      <c r="I4" t="s">
        <v>135</v>
      </c>
      <c r="J4" t="s">
        <v>144</v>
      </c>
      <c r="K4" t="s">
        <v>133</v>
      </c>
      <c r="L4" t="s">
        <v>135</v>
      </c>
      <c r="M4" t="s">
        <v>144</v>
      </c>
      <c r="N4" t="s">
        <v>133</v>
      </c>
      <c r="O4" t="s">
        <v>135</v>
      </c>
      <c r="P4" t="s">
        <v>144</v>
      </c>
      <c r="Q4" t="s">
        <v>133</v>
      </c>
      <c r="R4" t="s">
        <v>135</v>
      </c>
      <c r="S4" t="s">
        <v>144</v>
      </c>
      <c r="T4" t="s">
        <v>133</v>
      </c>
      <c r="U4" t="s">
        <v>135</v>
      </c>
      <c r="V4" t="s">
        <v>144</v>
      </c>
      <c r="W4" t="s">
        <v>133</v>
      </c>
      <c r="X4" t="s">
        <v>135</v>
      </c>
      <c r="Y4" t="s">
        <v>144</v>
      </c>
      <c r="Z4" t="s">
        <v>133</v>
      </c>
      <c r="AA4" t="s">
        <v>135</v>
      </c>
      <c r="AB4" t="s">
        <v>144</v>
      </c>
      <c r="AC4" t="s">
        <v>133</v>
      </c>
      <c r="AD4" t="s">
        <v>135</v>
      </c>
      <c r="AE4" t="s">
        <v>144</v>
      </c>
      <c r="AF4" t="s">
        <v>133</v>
      </c>
      <c r="AG4" t="s">
        <v>135</v>
      </c>
      <c r="AH4" t="s">
        <v>144</v>
      </c>
      <c r="AI4" t="s">
        <v>133</v>
      </c>
      <c r="AJ4" t="s">
        <v>135</v>
      </c>
      <c r="AK4" t="s">
        <v>144</v>
      </c>
      <c r="AL4" t="s">
        <v>133</v>
      </c>
      <c r="AM4" t="s">
        <v>135</v>
      </c>
      <c r="AN4" t="s">
        <v>144</v>
      </c>
      <c r="AO4" t="s">
        <v>133</v>
      </c>
      <c r="AP4" t="s">
        <v>135</v>
      </c>
      <c r="AQ4" t="s">
        <v>144</v>
      </c>
      <c r="AR4" t="s">
        <v>133</v>
      </c>
      <c r="AS4" t="s">
        <v>135</v>
      </c>
      <c r="AT4" t="s">
        <v>144</v>
      </c>
    </row>
    <row r="5" spans="1:49" x14ac:dyDescent="0.2">
      <c r="A5" s="45" t="s">
        <v>14</v>
      </c>
      <c r="B5" s="42">
        <v>1000</v>
      </c>
      <c r="C5" s="42"/>
      <c r="D5" s="42">
        <v>1000</v>
      </c>
      <c r="E5" s="42"/>
      <c r="F5" s="42"/>
      <c r="G5" s="42"/>
      <c r="H5" s="42"/>
      <c r="I5" s="42">
        <v>-3</v>
      </c>
      <c r="J5" s="42">
        <v>-3</v>
      </c>
      <c r="K5" s="42"/>
      <c r="L5" s="42"/>
      <c r="M5" s="42"/>
      <c r="N5" s="42"/>
      <c r="O5" s="42"/>
      <c r="P5" s="42"/>
      <c r="Q5" s="42"/>
      <c r="R5" s="42"/>
      <c r="S5" s="42"/>
      <c r="T5" s="42"/>
      <c r="U5" s="42"/>
      <c r="V5" s="42"/>
      <c r="W5" s="42"/>
      <c r="X5" s="42"/>
      <c r="Y5" s="42"/>
      <c r="Z5" s="42"/>
      <c r="AA5" s="42"/>
      <c r="AB5" s="42"/>
      <c r="AC5" s="42"/>
      <c r="AD5" s="42"/>
      <c r="AE5" s="42"/>
      <c r="AF5" s="42"/>
      <c r="AG5" s="42"/>
      <c r="AH5" s="42"/>
      <c r="AI5" s="42"/>
      <c r="AJ5" s="42"/>
      <c r="AK5" s="42"/>
      <c r="AL5" s="42"/>
      <c r="AM5" s="42"/>
      <c r="AN5" s="42"/>
      <c r="AO5" s="42">
        <v>1100</v>
      </c>
      <c r="AP5" s="42"/>
      <c r="AQ5" s="42">
        <v>1100</v>
      </c>
      <c r="AR5" s="42"/>
      <c r="AS5" s="42"/>
      <c r="AT5" s="42"/>
      <c r="AU5" s="42">
        <v>2100</v>
      </c>
      <c r="AV5" s="42">
        <v>-3</v>
      </c>
      <c r="AW5" s="42">
        <v>2097</v>
      </c>
    </row>
    <row r="6" spans="1:49" x14ac:dyDescent="0.2">
      <c r="A6" s="45" t="s">
        <v>16</v>
      </c>
      <c r="B6" s="42">
        <v>6100</v>
      </c>
      <c r="C6" s="42"/>
      <c r="D6" s="42">
        <v>6100</v>
      </c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  <c r="AJ6" s="42"/>
      <c r="AK6" s="42"/>
      <c r="AL6" s="42"/>
      <c r="AM6" s="42"/>
      <c r="AN6" s="42"/>
      <c r="AO6" s="42"/>
      <c r="AP6" s="42"/>
      <c r="AQ6" s="42"/>
      <c r="AR6" s="42"/>
      <c r="AS6" s="42"/>
      <c r="AT6" s="42"/>
      <c r="AU6" s="42">
        <v>6100</v>
      </c>
      <c r="AV6" s="42"/>
      <c r="AW6" s="42">
        <v>6100</v>
      </c>
    </row>
    <row r="7" spans="1:49" x14ac:dyDescent="0.2">
      <c r="A7" s="45" t="s">
        <v>17</v>
      </c>
      <c r="B7" s="42">
        <v>300</v>
      </c>
      <c r="C7" s="42"/>
      <c r="D7" s="42">
        <v>300</v>
      </c>
      <c r="E7" s="42"/>
      <c r="F7" s="42"/>
      <c r="G7" s="42"/>
      <c r="H7" s="42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  <c r="T7" s="42"/>
      <c r="U7" s="42"/>
      <c r="V7" s="42"/>
      <c r="W7" s="42"/>
      <c r="X7" s="42"/>
      <c r="Y7" s="42"/>
      <c r="Z7" s="42"/>
      <c r="AA7" s="42"/>
      <c r="AB7" s="42"/>
      <c r="AC7" s="42"/>
      <c r="AD7" s="42">
        <v>-25</v>
      </c>
      <c r="AE7" s="42">
        <v>-25</v>
      </c>
      <c r="AF7" s="42"/>
      <c r="AG7" s="42"/>
      <c r="AH7" s="42"/>
      <c r="AI7" s="42"/>
      <c r="AJ7" s="42"/>
      <c r="AK7" s="42"/>
      <c r="AL7" s="42"/>
      <c r="AM7" s="42"/>
      <c r="AN7" s="42"/>
      <c r="AO7" s="42"/>
      <c r="AP7" s="42"/>
      <c r="AQ7" s="42"/>
      <c r="AR7" s="42"/>
      <c r="AS7" s="42">
        <v>-30</v>
      </c>
      <c r="AT7" s="42">
        <v>-30</v>
      </c>
      <c r="AU7" s="42">
        <v>300</v>
      </c>
      <c r="AV7" s="42">
        <v>-55</v>
      </c>
      <c r="AW7" s="42">
        <v>245</v>
      </c>
    </row>
    <row r="8" spans="1:49" x14ac:dyDescent="0.2">
      <c r="A8" s="45" t="s">
        <v>103</v>
      </c>
      <c r="B8" s="42">
        <v>60</v>
      </c>
      <c r="C8" s="42"/>
      <c r="D8" s="42">
        <v>60</v>
      </c>
      <c r="E8" s="42"/>
      <c r="F8" s="42"/>
      <c r="G8" s="42"/>
      <c r="H8" s="42"/>
      <c r="I8" s="42"/>
      <c r="J8" s="42"/>
      <c r="K8" s="42"/>
      <c r="L8" s="42"/>
      <c r="M8" s="42"/>
      <c r="N8" s="42"/>
      <c r="O8" s="42"/>
      <c r="P8" s="42"/>
      <c r="Q8" s="42"/>
      <c r="R8" s="42">
        <v>-6.9</v>
      </c>
      <c r="S8" s="42">
        <v>-6.9</v>
      </c>
      <c r="T8" s="42"/>
      <c r="U8" s="42"/>
      <c r="V8" s="42"/>
      <c r="W8" s="42"/>
      <c r="X8" s="42"/>
      <c r="Y8" s="42"/>
      <c r="Z8" s="42"/>
      <c r="AA8" s="42"/>
      <c r="AB8" s="42"/>
      <c r="AC8" s="42"/>
      <c r="AD8" s="42"/>
      <c r="AE8" s="42"/>
      <c r="AF8" s="42"/>
      <c r="AG8" s="42"/>
      <c r="AH8" s="42"/>
      <c r="AI8" s="42"/>
      <c r="AJ8" s="42"/>
      <c r="AK8" s="42"/>
      <c r="AL8" s="42"/>
      <c r="AM8" s="42"/>
      <c r="AN8" s="42"/>
      <c r="AO8" s="42"/>
      <c r="AP8" s="42"/>
      <c r="AQ8" s="42"/>
      <c r="AR8" s="42"/>
      <c r="AS8" s="42"/>
      <c r="AT8" s="42"/>
      <c r="AU8" s="42">
        <v>60</v>
      </c>
      <c r="AV8" s="42">
        <v>-6.9</v>
      </c>
      <c r="AW8" s="42">
        <v>53.1</v>
      </c>
    </row>
    <row r="9" spans="1:49" x14ac:dyDescent="0.2">
      <c r="A9" s="45" t="s">
        <v>18</v>
      </c>
      <c r="B9" s="42">
        <v>1200</v>
      </c>
      <c r="C9" s="42"/>
      <c r="D9" s="42">
        <v>1200</v>
      </c>
      <c r="E9" s="42"/>
      <c r="F9" s="42"/>
      <c r="G9" s="42"/>
      <c r="H9" s="42"/>
      <c r="I9" s="42"/>
      <c r="J9" s="42"/>
      <c r="K9" s="42"/>
      <c r="L9" s="42"/>
      <c r="M9" s="42"/>
      <c r="N9" s="42"/>
      <c r="O9" s="42">
        <v>-54</v>
      </c>
      <c r="P9" s="42">
        <v>-54</v>
      </c>
      <c r="Q9" s="42"/>
      <c r="R9" s="42"/>
      <c r="S9" s="42"/>
      <c r="T9" s="42"/>
      <c r="U9" s="42"/>
      <c r="V9" s="42"/>
      <c r="W9" s="42"/>
      <c r="X9" s="42"/>
      <c r="Y9" s="42"/>
      <c r="Z9" s="42"/>
      <c r="AA9" s="42"/>
      <c r="AB9" s="42"/>
      <c r="AC9" s="42"/>
      <c r="AD9" s="42"/>
      <c r="AE9" s="42"/>
      <c r="AF9" s="42"/>
      <c r="AG9" s="42">
        <v>-50</v>
      </c>
      <c r="AH9" s="42">
        <v>-50</v>
      </c>
      <c r="AI9" s="42"/>
      <c r="AJ9" s="42">
        <v>-20</v>
      </c>
      <c r="AK9" s="42">
        <v>-20</v>
      </c>
      <c r="AL9" s="42"/>
      <c r="AM9" s="42"/>
      <c r="AN9" s="42"/>
      <c r="AO9" s="42"/>
      <c r="AP9" s="42"/>
      <c r="AQ9" s="42"/>
      <c r="AR9" s="42"/>
      <c r="AS9" s="42"/>
      <c r="AT9" s="42"/>
      <c r="AU9" s="42">
        <v>1200</v>
      </c>
      <c r="AV9" s="42">
        <v>-124</v>
      </c>
      <c r="AW9" s="42">
        <v>1076</v>
      </c>
    </row>
    <row r="10" spans="1:49" x14ac:dyDescent="0.2">
      <c r="A10" s="45" t="s">
        <v>15</v>
      </c>
      <c r="B10" s="42">
        <v>9000</v>
      </c>
      <c r="C10" s="42"/>
      <c r="D10" s="42">
        <v>9000</v>
      </c>
      <c r="E10" s="42"/>
      <c r="F10" s="42">
        <v>-3</v>
      </c>
      <c r="G10" s="42">
        <v>-3</v>
      </c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>
        <v>30</v>
      </c>
      <c r="X10" s="42"/>
      <c r="Y10" s="42">
        <v>30</v>
      </c>
      <c r="Z10" s="42"/>
      <c r="AA10" s="42">
        <v>-10</v>
      </c>
      <c r="AB10" s="42">
        <v>-10</v>
      </c>
      <c r="AC10" s="42"/>
      <c r="AD10" s="42"/>
      <c r="AE10" s="42"/>
      <c r="AF10" s="42"/>
      <c r="AG10" s="42"/>
      <c r="AH10" s="42"/>
      <c r="AI10" s="42"/>
      <c r="AJ10" s="42"/>
      <c r="AK10" s="42"/>
      <c r="AL10" s="42">
        <v>1000</v>
      </c>
      <c r="AM10" s="42"/>
      <c r="AN10" s="42">
        <v>1000</v>
      </c>
      <c r="AO10" s="42"/>
      <c r="AP10" s="42"/>
      <c r="AQ10" s="42"/>
      <c r="AR10" s="42"/>
      <c r="AS10" s="42"/>
      <c r="AT10" s="42"/>
      <c r="AU10" s="42">
        <v>10030</v>
      </c>
      <c r="AV10" s="42">
        <v>-13</v>
      </c>
      <c r="AW10" s="42">
        <v>10017</v>
      </c>
    </row>
    <row r="11" spans="1:49" x14ac:dyDescent="0.2">
      <c r="A11" s="45" t="s">
        <v>77</v>
      </c>
      <c r="B11" s="42">
        <v>6000</v>
      </c>
      <c r="C11" s="42"/>
      <c r="D11" s="42">
        <v>6000</v>
      </c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>
        <v>-30</v>
      </c>
      <c r="V11" s="42">
        <v>-30</v>
      </c>
      <c r="W11" s="42"/>
      <c r="X11" s="42"/>
      <c r="Y11" s="42"/>
      <c r="Z11" s="42"/>
      <c r="AA11" s="42"/>
      <c r="AB11" s="42"/>
      <c r="AC11" s="42"/>
      <c r="AD11" s="42"/>
      <c r="AE11" s="42"/>
      <c r="AF11" s="42"/>
      <c r="AG11" s="42"/>
      <c r="AH11" s="42"/>
      <c r="AI11" s="42"/>
      <c r="AJ11" s="42"/>
      <c r="AK11" s="42"/>
      <c r="AL11" s="42"/>
      <c r="AM11" s="42"/>
      <c r="AN11" s="42"/>
      <c r="AO11" s="42"/>
      <c r="AP11" s="42"/>
      <c r="AQ11" s="42"/>
      <c r="AR11" s="42"/>
      <c r="AS11" s="42"/>
      <c r="AT11" s="42"/>
      <c r="AU11" s="42">
        <v>6000</v>
      </c>
      <c r="AV11" s="42">
        <v>-30</v>
      </c>
      <c r="AW11" s="42">
        <v>5970</v>
      </c>
    </row>
    <row r="12" spans="1:49" x14ac:dyDescent="0.2">
      <c r="A12" s="45" t="s">
        <v>104</v>
      </c>
      <c r="B12" s="42">
        <v>50</v>
      </c>
      <c r="C12" s="42"/>
      <c r="D12" s="42">
        <v>50</v>
      </c>
      <c r="E12" s="42"/>
      <c r="F12" s="42"/>
      <c r="G12" s="42"/>
      <c r="H12" s="42"/>
      <c r="I12" s="42"/>
      <c r="J12" s="42"/>
      <c r="K12" s="42"/>
      <c r="L12" s="42">
        <v>-5</v>
      </c>
      <c r="M12" s="42">
        <v>-5</v>
      </c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  <c r="AE12" s="42"/>
      <c r="AF12" s="42"/>
      <c r="AG12" s="42"/>
      <c r="AH12" s="42"/>
      <c r="AI12" s="42"/>
      <c r="AJ12" s="42"/>
      <c r="AK12" s="42"/>
      <c r="AL12" s="42"/>
      <c r="AM12" s="42"/>
      <c r="AN12" s="42"/>
      <c r="AO12" s="42"/>
      <c r="AP12" s="42"/>
      <c r="AQ12" s="42"/>
      <c r="AR12" s="42"/>
      <c r="AS12" s="42"/>
      <c r="AT12" s="42"/>
      <c r="AU12" s="42">
        <v>50</v>
      </c>
      <c r="AV12" s="42">
        <v>-5</v>
      </c>
      <c r="AW12" s="42">
        <v>45</v>
      </c>
    </row>
    <row r="13" spans="1:49" x14ac:dyDescent="0.2">
      <c r="A13" s="45" t="s">
        <v>8</v>
      </c>
      <c r="B13" s="42">
        <v>23710</v>
      </c>
      <c r="C13" s="42"/>
      <c r="D13" s="42">
        <v>23710</v>
      </c>
      <c r="E13" s="42"/>
      <c r="F13" s="42">
        <v>-3</v>
      </c>
      <c r="G13" s="42">
        <v>-3</v>
      </c>
      <c r="H13" s="42"/>
      <c r="I13" s="42">
        <v>-3</v>
      </c>
      <c r="J13" s="42">
        <v>-3</v>
      </c>
      <c r="K13" s="42"/>
      <c r="L13" s="42">
        <v>-5</v>
      </c>
      <c r="M13" s="42">
        <v>-5</v>
      </c>
      <c r="N13" s="42"/>
      <c r="O13" s="42">
        <v>-54</v>
      </c>
      <c r="P13" s="42">
        <v>-54</v>
      </c>
      <c r="Q13" s="42"/>
      <c r="R13" s="42">
        <v>-6.9</v>
      </c>
      <c r="S13" s="42">
        <v>-6.9</v>
      </c>
      <c r="T13" s="42"/>
      <c r="U13" s="42">
        <v>-30</v>
      </c>
      <c r="V13" s="42">
        <v>-30</v>
      </c>
      <c r="W13" s="42">
        <v>30</v>
      </c>
      <c r="X13" s="42"/>
      <c r="Y13" s="42">
        <v>30</v>
      </c>
      <c r="Z13" s="42"/>
      <c r="AA13" s="42">
        <v>-10</v>
      </c>
      <c r="AB13" s="42">
        <v>-10</v>
      </c>
      <c r="AC13" s="42"/>
      <c r="AD13" s="42">
        <v>-25</v>
      </c>
      <c r="AE13" s="42">
        <v>-25</v>
      </c>
      <c r="AF13" s="42"/>
      <c r="AG13" s="42">
        <v>-50</v>
      </c>
      <c r="AH13" s="42">
        <v>-50</v>
      </c>
      <c r="AI13" s="42"/>
      <c r="AJ13" s="42">
        <v>-20</v>
      </c>
      <c r="AK13" s="42">
        <v>-20</v>
      </c>
      <c r="AL13" s="42">
        <v>1000</v>
      </c>
      <c r="AM13" s="42"/>
      <c r="AN13" s="42">
        <v>1000</v>
      </c>
      <c r="AO13" s="42">
        <v>1100</v>
      </c>
      <c r="AP13" s="42"/>
      <c r="AQ13" s="42">
        <v>1100</v>
      </c>
      <c r="AR13" s="42"/>
      <c r="AS13" s="42">
        <v>-30</v>
      </c>
      <c r="AT13" s="42">
        <v>-30</v>
      </c>
      <c r="AU13" s="42">
        <v>25840</v>
      </c>
      <c r="AV13" s="42">
        <v>-236.9</v>
      </c>
      <c r="AW13" s="42">
        <v>25603.1</v>
      </c>
    </row>
    <row r="15" spans="1:49" x14ac:dyDescent="0.2">
      <c r="A15" s="45"/>
      <c r="B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</row>
    <row r="16" spans="1:49" x14ac:dyDescent="0.2">
      <c r="A16" s="45"/>
      <c r="B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</row>
    <row r="17" spans="1:43" x14ac:dyDescent="0.2">
      <c r="A17" s="4" t="s">
        <v>2</v>
      </c>
      <c r="B17" t="s">
        <v>136</v>
      </c>
    </row>
    <row r="19" spans="1:43" x14ac:dyDescent="0.2">
      <c r="B19" s="4" t="s">
        <v>0</v>
      </c>
    </row>
    <row r="20" spans="1:43" x14ac:dyDescent="0.2">
      <c r="B20" t="s">
        <v>11</v>
      </c>
      <c r="D20" s="69">
        <v>42371</v>
      </c>
      <c r="F20" s="69">
        <v>42372</v>
      </c>
      <c r="H20" s="69">
        <v>42373</v>
      </c>
      <c r="J20" s="69">
        <v>42374</v>
      </c>
      <c r="L20" s="69">
        <v>42375</v>
      </c>
      <c r="N20" s="69">
        <v>42376</v>
      </c>
      <c r="P20" s="69">
        <v>42377</v>
      </c>
      <c r="R20" s="69">
        <v>42402</v>
      </c>
      <c r="T20" s="69">
        <v>42403</v>
      </c>
      <c r="V20" s="69">
        <v>42439</v>
      </c>
      <c r="X20" s="69">
        <v>42441</v>
      </c>
      <c r="Z20" s="69">
        <v>42109</v>
      </c>
      <c r="AB20" s="69">
        <v>42110</v>
      </c>
      <c r="AD20" s="69">
        <v>42144</v>
      </c>
      <c r="AF20" s="69">
        <v>1</v>
      </c>
      <c r="AH20" s="69">
        <v>2</v>
      </c>
      <c r="AJ20" s="69">
        <v>3</v>
      </c>
      <c r="AL20" s="69">
        <v>4</v>
      </c>
      <c r="AN20" t="s">
        <v>146</v>
      </c>
      <c r="AP20" t="s">
        <v>132</v>
      </c>
      <c r="AQ20" t="s">
        <v>134</v>
      </c>
    </row>
    <row r="21" spans="1:43" x14ac:dyDescent="0.2">
      <c r="A21" s="4" t="s">
        <v>125</v>
      </c>
      <c r="B21" t="s">
        <v>133</v>
      </c>
      <c r="C21" t="s">
        <v>135</v>
      </c>
      <c r="D21" t="s">
        <v>133</v>
      </c>
      <c r="E21" t="s">
        <v>135</v>
      </c>
      <c r="F21" t="s">
        <v>133</v>
      </c>
      <c r="G21" t="s">
        <v>135</v>
      </c>
      <c r="H21" t="s">
        <v>133</v>
      </c>
      <c r="I21" t="s">
        <v>135</v>
      </c>
      <c r="J21" t="s">
        <v>133</v>
      </c>
      <c r="K21" t="s">
        <v>135</v>
      </c>
      <c r="L21" t="s">
        <v>133</v>
      </c>
      <c r="M21" t="s">
        <v>135</v>
      </c>
      <c r="N21" t="s">
        <v>133</v>
      </c>
      <c r="O21" t="s">
        <v>135</v>
      </c>
      <c r="P21" t="s">
        <v>133</v>
      </c>
      <c r="Q21" t="s">
        <v>135</v>
      </c>
      <c r="R21" t="s">
        <v>133</v>
      </c>
      <c r="S21" t="s">
        <v>135</v>
      </c>
      <c r="T21" t="s">
        <v>133</v>
      </c>
      <c r="U21" t="s">
        <v>135</v>
      </c>
      <c r="V21" t="s">
        <v>133</v>
      </c>
      <c r="W21" t="s">
        <v>135</v>
      </c>
      <c r="X21" t="s">
        <v>133</v>
      </c>
      <c r="Y21" t="s">
        <v>135</v>
      </c>
      <c r="Z21" t="s">
        <v>133</v>
      </c>
      <c r="AA21" t="s">
        <v>135</v>
      </c>
      <c r="AB21" t="s">
        <v>133</v>
      </c>
      <c r="AC21" t="s">
        <v>135</v>
      </c>
      <c r="AD21" t="s">
        <v>133</v>
      </c>
      <c r="AE21" t="s">
        <v>135</v>
      </c>
      <c r="AF21" t="s">
        <v>133</v>
      </c>
      <c r="AG21" t="s">
        <v>135</v>
      </c>
      <c r="AH21" t="s">
        <v>133</v>
      </c>
      <c r="AI21" t="s">
        <v>135</v>
      </c>
      <c r="AJ21" t="s">
        <v>133</v>
      </c>
      <c r="AK21" t="s">
        <v>135</v>
      </c>
      <c r="AL21" t="s">
        <v>133</v>
      </c>
      <c r="AM21" t="s">
        <v>135</v>
      </c>
      <c r="AN21" t="s">
        <v>133</v>
      </c>
      <c r="AO21" t="s">
        <v>135</v>
      </c>
    </row>
    <row r="22" spans="1:43" x14ac:dyDescent="0.2">
      <c r="A22" s="45" t="s">
        <v>6</v>
      </c>
      <c r="B22" s="42"/>
      <c r="C22" s="42"/>
      <c r="D22" s="42"/>
      <c r="E22" s="42">
        <v>-3</v>
      </c>
      <c r="F22" s="42"/>
      <c r="G22" s="42">
        <v>-3</v>
      </c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  <c r="AJ22" s="42"/>
      <c r="AK22" s="42"/>
      <c r="AL22" s="42"/>
      <c r="AM22" s="42"/>
      <c r="AN22" s="42"/>
      <c r="AO22" s="42"/>
      <c r="AP22" s="42"/>
      <c r="AQ22" s="42">
        <v>-6</v>
      </c>
    </row>
    <row r="23" spans="1:43" x14ac:dyDescent="0.2">
      <c r="A23" s="66" t="s">
        <v>21</v>
      </c>
      <c r="B23" s="42"/>
      <c r="C23" s="42"/>
      <c r="D23" s="42"/>
      <c r="E23" s="42">
        <v>-3</v>
      </c>
      <c r="F23" s="42"/>
      <c r="G23" s="42">
        <v>-3</v>
      </c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2"/>
      <c r="AD23" s="42"/>
      <c r="AE23" s="42"/>
      <c r="AF23" s="42"/>
      <c r="AG23" s="42"/>
      <c r="AH23" s="42"/>
      <c r="AI23" s="42"/>
      <c r="AJ23" s="42"/>
      <c r="AK23" s="42"/>
      <c r="AL23" s="42"/>
      <c r="AM23" s="42"/>
      <c r="AN23" s="42"/>
      <c r="AO23" s="42"/>
      <c r="AP23" s="42"/>
      <c r="AQ23" s="42">
        <v>-6</v>
      </c>
    </row>
    <row r="24" spans="1:43" x14ac:dyDescent="0.2">
      <c r="A24" s="45" t="s">
        <v>30</v>
      </c>
      <c r="B24" s="42"/>
      <c r="C24" s="42"/>
      <c r="D24" s="42"/>
      <c r="E24" s="42"/>
      <c r="F24" s="42"/>
      <c r="G24" s="42"/>
      <c r="H24" s="42"/>
      <c r="I24" s="42">
        <v>-5</v>
      </c>
      <c r="J24" s="42"/>
      <c r="K24" s="42">
        <v>-54</v>
      </c>
      <c r="L24" s="42"/>
      <c r="M24" s="42">
        <v>-6.9</v>
      </c>
      <c r="N24" s="42"/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  <c r="AJ24" s="42"/>
      <c r="AK24" s="42"/>
      <c r="AL24" s="42"/>
      <c r="AM24" s="42"/>
      <c r="AN24" s="42"/>
      <c r="AO24" s="42"/>
      <c r="AP24" s="42"/>
      <c r="AQ24" s="42">
        <v>-65.900000000000006</v>
      </c>
    </row>
    <row r="25" spans="1:43" x14ac:dyDescent="0.2">
      <c r="A25" s="66" t="s">
        <v>31</v>
      </c>
      <c r="B25" s="42"/>
      <c r="C25" s="42"/>
      <c r="D25" s="42"/>
      <c r="E25" s="42"/>
      <c r="F25" s="42"/>
      <c r="G25" s="42"/>
      <c r="H25" s="42"/>
      <c r="I25" s="42">
        <v>-5</v>
      </c>
      <c r="J25" s="42"/>
      <c r="K25" s="42">
        <v>-52</v>
      </c>
      <c r="L25" s="42"/>
      <c r="M25" s="42">
        <v>-6.9</v>
      </c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42"/>
      <c r="AA25" s="42"/>
      <c r="AB25" s="42"/>
      <c r="AC25" s="42"/>
      <c r="AD25" s="42"/>
      <c r="AE25" s="42"/>
      <c r="AF25" s="42"/>
      <c r="AG25" s="42"/>
      <c r="AH25" s="42"/>
      <c r="AI25" s="42"/>
      <c r="AJ25" s="42"/>
      <c r="AK25" s="42"/>
      <c r="AL25" s="42"/>
      <c r="AM25" s="42"/>
      <c r="AN25" s="42"/>
      <c r="AO25" s="42"/>
      <c r="AP25" s="42"/>
      <c r="AQ25" s="42">
        <v>-63.9</v>
      </c>
    </row>
    <row r="26" spans="1:43" x14ac:dyDescent="0.2">
      <c r="A26" s="66" t="s">
        <v>32</v>
      </c>
      <c r="B26" s="42"/>
      <c r="C26" s="42"/>
      <c r="D26" s="42"/>
      <c r="E26" s="42"/>
      <c r="F26" s="42"/>
      <c r="G26" s="42"/>
      <c r="H26" s="42"/>
      <c r="I26" s="42"/>
      <c r="J26" s="42"/>
      <c r="K26" s="42">
        <v>-2</v>
      </c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2"/>
      <c r="AC26" s="42"/>
      <c r="AD26" s="42"/>
      <c r="AE26" s="42"/>
      <c r="AF26" s="42"/>
      <c r="AG26" s="42"/>
      <c r="AH26" s="42"/>
      <c r="AI26" s="42"/>
      <c r="AJ26" s="42"/>
      <c r="AK26" s="42"/>
      <c r="AL26" s="42"/>
      <c r="AM26" s="42"/>
      <c r="AN26" s="42"/>
      <c r="AO26" s="42"/>
      <c r="AP26" s="42"/>
      <c r="AQ26" s="42">
        <v>-2</v>
      </c>
    </row>
    <row r="27" spans="1:43" x14ac:dyDescent="0.2">
      <c r="A27" s="45" t="s">
        <v>40</v>
      </c>
      <c r="B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>
        <v>-25</v>
      </c>
      <c r="V27" s="42"/>
      <c r="W27" s="42">
        <v>-50</v>
      </c>
      <c r="X27" s="42"/>
      <c r="Y27" s="42">
        <v>-20</v>
      </c>
      <c r="Z27" s="42"/>
      <c r="AA27" s="42"/>
      <c r="AB27" s="42"/>
      <c r="AC27" s="42"/>
      <c r="AD27" s="42"/>
      <c r="AE27" s="42"/>
      <c r="AF27" s="42"/>
      <c r="AG27" s="42"/>
      <c r="AH27" s="42"/>
      <c r="AI27" s="42"/>
      <c r="AJ27" s="42"/>
      <c r="AK27" s="42"/>
      <c r="AL27" s="42"/>
      <c r="AM27" s="42"/>
      <c r="AN27" s="42"/>
      <c r="AO27" s="42"/>
      <c r="AP27" s="42"/>
      <c r="AQ27" s="42">
        <v>-95</v>
      </c>
    </row>
    <row r="28" spans="1:43" x14ac:dyDescent="0.2">
      <c r="A28" s="66" t="s">
        <v>44</v>
      </c>
      <c r="B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>
        <v>-25</v>
      </c>
      <c r="V28" s="42"/>
      <c r="W28" s="42"/>
      <c r="X28" s="42"/>
      <c r="Y28" s="42"/>
      <c r="Z28" s="42"/>
      <c r="AA28" s="42"/>
      <c r="AB28" s="42"/>
      <c r="AC28" s="42"/>
      <c r="AD28" s="42"/>
      <c r="AE28" s="42"/>
      <c r="AF28" s="42"/>
      <c r="AG28" s="42"/>
      <c r="AH28" s="42"/>
      <c r="AI28" s="42"/>
      <c r="AJ28" s="42"/>
      <c r="AK28" s="42"/>
      <c r="AL28" s="42"/>
      <c r="AM28" s="42"/>
      <c r="AN28" s="42"/>
      <c r="AO28" s="42"/>
      <c r="AP28" s="42"/>
      <c r="AQ28" s="42">
        <v>-25</v>
      </c>
    </row>
    <row r="29" spans="1:43" x14ac:dyDescent="0.2">
      <c r="A29" s="66" t="s">
        <v>41</v>
      </c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>
        <v>-50</v>
      </c>
      <c r="X29" s="42"/>
      <c r="Y29" s="42"/>
      <c r="Z29" s="42"/>
      <c r="AA29" s="42"/>
      <c r="AB29" s="42"/>
      <c r="AC29" s="42"/>
      <c r="AD29" s="42"/>
      <c r="AE29" s="42"/>
      <c r="AF29" s="42"/>
      <c r="AG29" s="42"/>
      <c r="AH29" s="42"/>
      <c r="AI29" s="42"/>
      <c r="AJ29" s="42"/>
      <c r="AK29" s="42"/>
      <c r="AL29" s="42"/>
      <c r="AM29" s="42"/>
      <c r="AN29" s="42"/>
      <c r="AO29" s="42"/>
      <c r="AP29" s="42"/>
      <c r="AQ29" s="42">
        <v>-50</v>
      </c>
    </row>
    <row r="30" spans="1:43" x14ac:dyDescent="0.2">
      <c r="A30" s="66" t="s">
        <v>43</v>
      </c>
      <c r="B30" s="42"/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  <c r="O30" s="42"/>
      <c r="P30" s="42"/>
      <c r="Q30" s="42"/>
      <c r="R30" s="42"/>
      <c r="S30" s="42"/>
      <c r="T30" s="42"/>
      <c r="U30" s="42"/>
      <c r="V30" s="42"/>
      <c r="W30" s="42"/>
      <c r="X30" s="42"/>
      <c r="Y30" s="42">
        <v>-20</v>
      </c>
      <c r="Z30" s="42"/>
      <c r="AA30" s="42"/>
      <c r="AB30" s="42"/>
      <c r="AC30" s="42"/>
      <c r="AD30" s="42"/>
      <c r="AE30" s="42"/>
      <c r="AF30" s="42"/>
      <c r="AG30" s="42"/>
      <c r="AH30" s="42"/>
      <c r="AI30" s="42"/>
      <c r="AJ30" s="42"/>
      <c r="AK30" s="42"/>
      <c r="AL30" s="42"/>
      <c r="AM30" s="42"/>
      <c r="AN30" s="42"/>
      <c r="AO30" s="42"/>
      <c r="AP30" s="42"/>
      <c r="AQ30" s="42">
        <v>-20</v>
      </c>
    </row>
    <row r="31" spans="1:43" x14ac:dyDescent="0.2">
      <c r="A31" s="45" t="s">
        <v>7</v>
      </c>
      <c r="B31" s="42"/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>
        <v>-10</v>
      </c>
      <c r="T31" s="42"/>
      <c r="U31" s="42"/>
      <c r="V31" s="42"/>
      <c r="W31" s="42"/>
      <c r="X31" s="42"/>
      <c r="Y31" s="42"/>
      <c r="Z31" s="42"/>
      <c r="AA31" s="42"/>
      <c r="AB31" s="42"/>
      <c r="AC31" s="42"/>
      <c r="AD31" s="42"/>
      <c r="AE31" s="42"/>
      <c r="AF31" s="42"/>
      <c r="AG31" s="42"/>
      <c r="AH31" s="42"/>
      <c r="AI31" s="42"/>
      <c r="AJ31" s="42"/>
      <c r="AK31" s="42"/>
      <c r="AL31" s="42"/>
      <c r="AM31" s="42"/>
      <c r="AN31" s="42"/>
      <c r="AO31" s="42"/>
      <c r="AP31" s="42"/>
      <c r="AQ31" s="42">
        <v>-10</v>
      </c>
    </row>
    <row r="32" spans="1:43" x14ac:dyDescent="0.2">
      <c r="A32" s="66" t="s">
        <v>50</v>
      </c>
      <c r="B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>
        <v>-10</v>
      </c>
      <c r="T32" s="42"/>
      <c r="U32" s="42"/>
      <c r="V32" s="42"/>
      <c r="W32" s="42"/>
      <c r="X32" s="42"/>
      <c r="Y32" s="42"/>
      <c r="Z32" s="42"/>
      <c r="AA32" s="42"/>
      <c r="AB32" s="42"/>
      <c r="AC32" s="42"/>
      <c r="AD32" s="42"/>
      <c r="AE32" s="42"/>
      <c r="AF32" s="42"/>
      <c r="AG32" s="42"/>
      <c r="AH32" s="42"/>
      <c r="AI32" s="42"/>
      <c r="AJ32" s="42"/>
      <c r="AK32" s="42"/>
      <c r="AL32" s="42"/>
      <c r="AM32" s="42"/>
      <c r="AN32" s="42"/>
      <c r="AO32" s="42"/>
      <c r="AP32" s="42"/>
      <c r="AQ32" s="42">
        <v>-10</v>
      </c>
    </row>
    <row r="33" spans="1:43" x14ac:dyDescent="0.2">
      <c r="A33" s="45" t="s">
        <v>113</v>
      </c>
      <c r="B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>
        <v>-30</v>
      </c>
      <c r="P33" s="42">
        <v>30</v>
      </c>
      <c r="Q33" s="42"/>
      <c r="R33" s="42"/>
      <c r="S33" s="42"/>
      <c r="T33" s="42"/>
      <c r="U33" s="42"/>
      <c r="V33" s="42"/>
      <c r="W33" s="42"/>
      <c r="X33" s="42"/>
      <c r="Y33" s="42"/>
      <c r="Z33" s="42"/>
      <c r="AA33" s="42"/>
      <c r="AB33" s="42"/>
      <c r="AC33" s="42"/>
      <c r="AD33" s="42"/>
      <c r="AE33" s="42"/>
      <c r="AF33" s="42"/>
      <c r="AG33" s="42">
        <v>-140</v>
      </c>
      <c r="AH33" s="42"/>
      <c r="AI33" s="42"/>
      <c r="AJ33" s="42"/>
      <c r="AK33" s="42"/>
      <c r="AL33" s="42"/>
      <c r="AM33" s="42"/>
      <c r="AN33" s="42"/>
      <c r="AO33" s="42"/>
      <c r="AP33" s="42">
        <v>30</v>
      </c>
      <c r="AQ33" s="42">
        <v>-170</v>
      </c>
    </row>
    <row r="34" spans="1:43" x14ac:dyDescent="0.2">
      <c r="A34" s="66" t="s">
        <v>15</v>
      </c>
      <c r="B34" s="42"/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  <c r="O34" s="42">
        <v>-30</v>
      </c>
      <c r="P34" s="42"/>
      <c r="Q34" s="42"/>
      <c r="R34" s="42"/>
      <c r="S34" s="42"/>
      <c r="T34" s="42"/>
      <c r="U34" s="42"/>
      <c r="V34" s="42"/>
      <c r="W34" s="42"/>
      <c r="X34" s="42"/>
      <c r="Y34" s="42"/>
      <c r="Z34" s="42"/>
      <c r="AA34" s="42"/>
      <c r="AB34" s="42"/>
      <c r="AC34" s="42"/>
      <c r="AD34" s="42"/>
      <c r="AE34" s="42"/>
      <c r="AF34" s="42"/>
      <c r="AG34" s="42"/>
      <c r="AH34" s="42"/>
      <c r="AI34" s="42"/>
      <c r="AJ34" s="42"/>
      <c r="AK34" s="42"/>
      <c r="AL34" s="42"/>
      <c r="AM34" s="42"/>
      <c r="AN34" s="42"/>
      <c r="AO34" s="42"/>
      <c r="AP34" s="42"/>
      <c r="AQ34" s="42">
        <v>-30</v>
      </c>
    </row>
    <row r="35" spans="1:43" x14ac:dyDescent="0.2">
      <c r="A35" s="66" t="s">
        <v>77</v>
      </c>
      <c r="B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>
        <v>30</v>
      </c>
      <c r="Q35" s="42"/>
      <c r="R35" s="42"/>
      <c r="S35" s="42"/>
      <c r="T35" s="42"/>
      <c r="U35" s="42"/>
      <c r="V35" s="42"/>
      <c r="W35" s="42"/>
      <c r="X35" s="42"/>
      <c r="Y35" s="42"/>
      <c r="Z35" s="42"/>
      <c r="AA35" s="42"/>
      <c r="AB35" s="42"/>
      <c r="AC35" s="42"/>
      <c r="AD35" s="42"/>
      <c r="AE35" s="42"/>
      <c r="AF35" s="42"/>
      <c r="AG35" s="42"/>
      <c r="AH35" s="42"/>
      <c r="AI35" s="42"/>
      <c r="AJ35" s="42"/>
      <c r="AK35" s="42"/>
      <c r="AL35" s="42"/>
      <c r="AM35" s="42"/>
      <c r="AN35" s="42"/>
      <c r="AO35" s="42"/>
      <c r="AP35" s="42">
        <v>30</v>
      </c>
      <c r="AQ35" s="42"/>
    </row>
    <row r="36" spans="1:43" x14ac:dyDescent="0.2">
      <c r="A36" s="66" t="s">
        <v>114</v>
      </c>
      <c r="B36" s="42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  <c r="X36" s="42"/>
      <c r="Y36" s="42"/>
      <c r="Z36" s="42"/>
      <c r="AA36" s="42"/>
      <c r="AB36" s="42"/>
      <c r="AC36" s="42"/>
      <c r="AD36" s="42"/>
      <c r="AE36" s="42"/>
      <c r="AF36" s="42"/>
      <c r="AG36" s="42">
        <v>-140</v>
      </c>
      <c r="AH36" s="42"/>
      <c r="AI36" s="42"/>
      <c r="AJ36" s="42"/>
      <c r="AK36" s="42"/>
      <c r="AL36" s="42"/>
      <c r="AM36" s="42"/>
      <c r="AN36" s="42"/>
      <c r="AO36" s="42"/>
      <c r="AP36" s="42"/>
      <c r="AQ36" s="42">
        <v>-140</v>
      </c>
    </row>
    <row r="37" spans="1:43" x14ac:dyDescent="0.2">
      <c r="A37" s="45" t="s">
        <v>146</v>
      </c>
      <c r="B37" s="42">
        <v>23710</v>
      </c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2"/>
      <c r="X37" s="42"/>
      <c r="Y37" s="42"/>
      <c r="Z37" s="42"/>
      <c r="AA37" s="42"/>
      <c r="AB37" s="42"/>
      <c r="AC37" s="42"/>
      <c r="AD37" s="42"/>
      <c r="AE37" s="42"/>
      <c r="AF37" s="42"/>
      <c r="AG37" s="42"/>
      <c r="AH37" s="42"/>
      <c r="AI37" s="42"/>
      <c r="AJ37" s="42"/>
      <c r="AK37" s="42"/>
      <c r="AL37" s="42"/>
      <c r="AM37" s="42"/>
      <c r="AN37" s="42"/>
      <c r="AO37" s="42"/>
      <c r="AP37" s="42">
        <v>23710</v>
      </c>
      <c r="AQ37" s="42"/>
    </row>
    <row r="38" spans="1:43" x14ac:dyDescent="0.2">
      <c r="A38" s="66" t="s">
        <v>146</v>
      </c>
      <c r="B38" s="42">
        <v>23710</v>
      </c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B38" s="42"/>
      <c r="AC38" s="42"/>
      <c r="AD38" s="42"/>
      <c r="AE38" s="42"/>
      <c r="AF38" s="42"/>
      <c r="AG38" s="42"/>
      <c r="AH38" s="42"/>
      <c r="AI38" s="42"/>
      <c r="AJ38" s="42"/>
      <c r="AK38" s="42"/>
      <c r="AL38" s="42"/>
      <c r="AM38" s="42"/>
      <c r="AN38" s="42"/>
      <c r="AO38" s="42"/>
      <c r="AP38" s="42">
        <v>23710</v>
      </c>
      <c r="AQ38" s="42"/>
    </row>
    <row r="39" spans="1:43" x14ac:dyDescent="0.2">
      <c r="A39" s="45" t="s">
        <v>38</v>
      </c>
      <c r="B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2"/>
      <c r="W39" s="42"/>
      <c r="X39" s="42"/>
      <c r="Y39" s="42"/>
      <c r="Z39" s="42">
        <v>1000</v>
      </c>
      <c r="AA39" s="42"/>
      <c r="AB39" s="42">
        <v>1100</v>
      </c>
      <c r="AC39" s="42"/>
      <c r="AD39" s="42"/>
      <c r="AE39" s="42">
        <v>-30</v>
      </c>
      <c r="AF39" s="42"/>
      <c r="AG39" s="42"/>
      <c r="AH39" s="42"/>
      <c r="AI39" s="42"/>
      <c r="AJ39" s="42"/>
      <c r="AK39" s="42"/>
      <c r="AL39" s="42">
        <v>440</v>
      </c>
      <c r="AM39" s="42"/>
      <c r="AN39" s="42"/>
      <c r="AO39" s="42"/>
      <c r="AP39" s="42">
        <v>2540</v>
      </c>
      <c r="AQ39" s="42">
        <v>-30</v>
      </c>
    </row>
    <row r="40" spans="1:43" x14ac:dyDescent="0.2">
      <c r="A40" s="66" t="s">
        <v>39</v>
      </c>
      <c r="B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42"/>
      <c r="W40" s="42"/>
      <c r="X40" s="42"/>
      <c r="Y40" s="42"/>
      <c r="Z40" s="42">
        <v>1000</v>
      </c>
      <c r="AA40" s="42"/>
      <c r="AB40" s="42">
        <v>1100</v>
      </c>
      <c r="AC40" s="42"/>
      <c r="AD40" s="42"/>
      <c r="AE40" s="42"/>
      <c r="AF40" s="42"/>
      <c r="AG40" s="42"/>
      <c r="AH40" s="42"/>
      <c r="AI40" s="42"/>
      <c r="AJ40" s="42"/>
      <c r="AK40" s="42"/>
      <c r="AL40" s="42">
        <v>440</v>
      </c>
      <c r="AM40" s="42"/>
      <c r="AN40" s="42"/>
      <c r="AO40" s="42"/>
      <c r="AP40" s="42">
        <v>2540</v>
      </c>
      <c r="AQ40" s="42"/>
    </row>
    <row r="41" spans="1:43" x14ac:dyDescent="0.2">
      <c r="A41" s="66" t="s">
        <v>4</v>
      </c>
      <c r="B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2"/>
      <c r="X41" s="42"/>
      <c r="Y41" s="42"/>
      <c r="Z41" s="42"/>
      <c r="AA41" s="42"/>
      <c r="AB41" s="42"/>
      <c r="AC41" s="42"/>
      <c r="AD41" s="42"/>
      <c r="AE41" s="42">
        <v>-30</v>
      </c>
      <c r="AF41" s="42"/>
      <c r="AG41" s="42"/>
      <c r="AH41" s="42"/>
      <c r="AI41" s="42"/>
      <c r="AJ41" s="42"/>
      <c r="AK41" s="42"/>
      <c r="AL41" s="42"/>
      <c r="AM41" s="42"/>
      <c r="AN41" s="42"/>
      <c r="AO41" s="42"/>
      <c r="AP41" s="42"/>
      <c r="AQ41" s="42">
        <v>-30</v>
      </c>
    </row>
    <row r="42" spans="1:43" x14ac:dyDescent="0.2">
      <c r="A42" s="45" t="s">
        <v>23</v>
      </c>
      <c r="B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U42" s="42"/>
      <c r="V42" s="42"/>
      <c r="W42" s="42"/>
      <c r="X42" s="42"/>
      <c r="Y42" s="42"/>
      <c r="Z42" s="42"/>
      <c r="AA42" s="42"/>
      <c r="AB42" s="42"/>
      <c r="AC42" s="42"/>
      <c r="AD42" s="42"/>
      <c r="AE42" s="42"/>
      <c r="AF42" s="42"/>
      <c r="AG42" s="42"/>
      <c r="AH42" s="42"/>
      <c r="AI42" s="42">
        <v>-240</v>
      </c>
      <c r="AJ42" s="42">
        <v>340</v>
      </c>
      <c r="AK42" s="42"/>
      <c r="AL42" s="42"/>
      <c r="AM42" s="42"/>
      <c r="AN42" s="42"/>
      <c r="AO42" s="42"/>
      <c r="AP42" s="42">
        <v>340</v>
      </c>
      <c r="AQ42" s="42">
        <v>-240</v>
      </c>
    </row>
    <row r="43" spans="1:43" x14ac:dyDescent="0.2">
      <c r="A43" s="66" t="s">
        <v>24</v>
      </c>
      <c r="B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2"/>
      <c r="X43" s="42"/>
      <c r="Y43" s="42"/>
      <c r="Z43" s="42"/>
      <c r="AA43" s="42"/>
      <c r="AB43" s="42"/>
      <c r="AC43" s="42"/>
      <c r="AD43" s="42"/>
      <c r="AE43" s="42"/>
      <c r="AF43" s="42"/>
      <c r="AG43" s="42"/>
      <c r="AH43" s="42"/>
      <c r="AI43" s="42">
        <v>-240</v>
      </c>
      <c r="AJ43" s="42"/>
      <c r="AK43" s="42"/>
      <c r="AL43" s="42"/>
      <c r="AM43" s="42"/>
      <c r="AN43" s="42"/>
      <c r="AO43" s="42"/>
      <c r="AP43" s="42"/>
      <c r="AQ43" s="42">
        <v>-240</v>
      </c>
    </row>
    <row r="44" spans="1:43" x14ac:dyDescent="0.2">
      <c r="A44" s="66" t="s">
        <v>6</v>
      </c>
      <c r="B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42"/>
      <c r="W44" s="42"/>
      <c r="X44" s="42"/>
      <c r="Y44" s="42"/>
      <c r="Z44" s="42"/>
      <c r="AA44" s="42"/>
      <c r="AB44" s="42"/>
      <c r="AC44" s="42"/>
      <c r="AD44" s="42"/>
      <c r="AE44" s="42"/>
      <c r="AF44" s="42"/>
      <c r="AG44" s="42"/>
      <c r="AH44" s="42"/>
      <c r="AI44" s="42"/>
      <c r="AJ44" s="42">
        <v>340</v>
      </c>
      <c r="AK44" s="42"/>
      <c r="AL44" s="42"/>
      <c r="AM44" s="42"/>
      <c r="AN44" s="42"/>
      <c r="AO44" s="42"/>
      <c r="AP44" s="42">
        <v>340</v>
      </c>
      <c r="AQ44" s="42"/>
    </row>
    <row r="45" spans="1:43" x14ac:dyDescent="0.2">
      <c r="A45" s="45" t="s">
        <v>8</v>
      </c>
      <c r="B45" s="42">
        <v>23710</v>
      </c>
      <c r="C45" s="42"/>
      <c r="D45" s="42"/>
      <c r="E45" s="42">
        <v>-3</v>
      </c>
      <c r="F45" s="42"/>
      <c r="G45" s="42">
        <v>-3</v>
      </c>
      <c r="H45" s="42"/>
      <c r="I45" s="42">
        <v>-5</v>
      </c>
      <c r="J45" s="42"/>
      <c r="K45" s="42">
        <v>-54</v>
      </c>
      <c r="L45" s="42"/>
      <c r="M45" s="42">
        <v>-6.9</v>
      </c>
      <c r="N45" s="42"/>
      <c r="O45" s="42">
        <v>-30</v>
      </c>
      <c r="P45" s="42">
        <v>30</v>
      </c>
      <c r="Q45" s="42"/>
      <c r="R45" s="42"/>
      <c r="S45" s="42">
        <v>-10</v>
      </c>
      <c r="T45" s="42"/>
      <c r="U45" s="42">
        <v>-25</v>
      </c>
      <c r="V45" s="42"/>
      <c r="W45" s="42">
        <v>-50</v>
      </c>
      <c r="X45" s="42"/>
      <c r="Y45" s="42">
        <v>-20</v>
      </c>
      <c r="Z45" s="42">
        <v>1000</v>
      </c>
      <c r="AA45" s="42"/>
      <c r="AB45" s="42">
        <v>1100</v>
      </c>
      <c r="AC45" s="42"/>
      <c r="AD45" s="42"/>
      <c r="AE45" s="42">
        <v>-30</v>
      </c>
      <c r="AF45" s="42"/>
      <c r="AG45" s="42">
        <v>-140</v>
      </c>
      <c r="AH45" s="42"/>
      <c r="AI45" s="42">
        <v>-240</v>
      </c>
      <c r="AJ45" s="42">
        <v>340</v>
      </c>
      <c r="AK45" s="42"/>
      <c r="AL45" s="42">
        <v>440</v>
      </c>
      <c r="AM45" s="42"/>
      <c r="AN45" s="42"/>
      <c r="AO45" s="42"/>
      <c r="AP45" s="42">
        <v>26620</v>
      </c>
      <c r="AQ45" s="42">
        <v>-616.9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8"/>
  <sheetViews>
    <sheetView topLeftCell="B1" workbookViewId="0">
      <pane ySplit="1" topLeftCell="A2" activePane="bottomLeft" state="frozen"/>
      <selection pane="bottomLeft" activeCell="L11" sqref="L11"/>
    </sheetView>
  </sheetViews>
  <sheetFormatPr baseColWidth="10" defaultColWidth="11.42578125" defaultRowHeight="12.75" x14ac:dyDescent="0.2"/>
  <cols>
    <col min="1" max="1" width="27.42578125" style="1" customWidth="1"/>
    <col min="2" max="2" width="11.28515625" style="2" bestFit="1" customWidth="1"/>
    <col min="3" max="3" width="14.28515625" style="2" bestFit="1" customWidth="1"/>
    <col min="4" max="4" width="20" style="1" bestFit="1" customWidth="1"/>
    <col min="5" max="5" width="17.140625" style="1" bestFit="1" customWidth="1"/>
    <col min="6" max="6" width="22" style="1" bestFit="1" customWidth="1"/>
    <col min="7" max="7" width="11.42578125" style="50"/>
    <col min="8" max="11" width="14.140625" style="46" customWidth="1"/>
    <col min="12" max="12" width="26.5703125" style="81" customWidth="1"/>
    <col min="13" max="14" width="11.7109375" style="1" customWidth="1"/>
    <col min="15" max="15" width="27" style="1" customWidth="1"/>
    <col min="16" max="16384" width="11.42578125" style="1"/>
  </cols>
  <sheetData>
    <row r="1" spans="1:15" s="28" customFormat="1" ht="39.75" customHeight="1" x14ac:dyDescent="0.2">
      <c r="A1" s="28" t="s">
        <v>2</v>
      </c>
      <c r="B1" s="29" t="s">
        <v>0</v>
      </c>
      <c r="C1" s="29" t="s">
        <v>93</v>
      </c>
      <c r="D1" s="28" t="s">
        <v>1</v>
      </c>
      <c r="E1" s="28" t="s">
        <v>19</v>
      </c>
      <c r="F1" s="28" t="s">
        <v>20</v>
      </c>
      <c r="G1" s="28" t="s">
        <v>12</v>
      </c>
      <c r="H1" s="28" t="s">
        <v>13</v>
      </c>
      <c r="I1" s="28" t="s">
        <v>141</v>
      </c>
      <c r="J1" s="28" t="s">
        <v>105</v>
      </c>
      <c r="K1" s="28" t="s">
        <v>148</v>
      </c>
      <c r="L1" s="76" t="s">
        <v>147</v>
      </c>
      <c r="M1" s="28" t="s">
        <v>102</v>
      </c>
      <c r="N1" s="28" t="s">
        <v>137</v>
      </c>
      <c r="O1" s="28" t="s">
        <v>10</v>
      </c>
    </row>
    <row r="2" spans="1:15" x14ac:dyDescent="0.2">
      <c r="A2" s="1" t="s">
        <v>15</v>
      </c>
      <c r="B2" s="67" t="s">
        <v>11</v>
      </c>
      <c r="G2" s="46">
        <v>9000</v>
      </c>
      <c r="H2" s="51"/>
      <c r="I2" s="5">
        <f>Tableau1[[#This Row],[Crédit]]+Tableau1[[#This Row],[Débit]]</f>
        <v>9000</v>
      </c>
      <c r="J2" s="5" t="str">
        <f>IF(Tableau1[[#This Row],[Crédit]]&lt;&gt;"","Crédit",IF(Tableau1[[#This Row],[Débit]]&lt;&gt;"","Débit",""))</f>
        <v>Crédit</v>
      </c>
      <c r="K2" s="5">
        <f>IFERROR(YEAR(Tableau1[[#This Row],[Date]]), 0)</f>
        <v>0</v>
      </c>
      <c r="L2" s="82" t="str">
        <f>IFERROR(IF(MONTH(Tableau1[[#This Row],[Date]]) &lt;10,"0","") &amp;  MONTH(Tableau1[[#This Row],[Date]]),Tableau1[[#This Row],[Date]])</f>
        <v>solde antérieur (initialisation)</v>
      </c>
      <c r="M2" s="27"/>
      <c r="N2" s="5"/>
      <c r="O2" s="5"/>
    </row>
    <row r="3" spans="1:15" x14ac:dyDescent="0.2">
      <c r="A3" s="1" t="s">
        <v>77</v>
      </c>
      <c r="B3" s="67" t="s">
        <v>11</v>
      </c>
      <c r="G3" s="46">
        <v>6000</v>
      </c>
      <c r="H3" s="51"/>
      <c r="I3" s="5">
        <f>Tableau1[[#This Row],[Crédit]]+Tableau1[[#This Row],[Débit]]</f>
        <v>6000</v>
      </c>
      <c r="J3" s="5" t="str">
        <f>IF(Tableau1[[#This Row],[Crédit]]&lt;&gt;"","Crédit",IF(Tableau1[[#This Row],[Débit]]&lt;&gt;"","Débit",""))</f>
        <v>Crédit</v>
      </c>
      <c r="K3" s="5">
        <f>IFERROR(YEAR(Tableau1[[#This Row],[Date]]), 0)</f>
        <v>0</v>
      </c>
      <c r="L3" s="77" t="str">
        <f>IFERROR(IF(MONTH(Tableau1[[#This Row],[Date]]) &lt;10,"0","") &amp;  MONTH(Tableau1[[#This Row],[Date]]),Tableau1[[#This Row],[Date]])</f>
        <v>solde antérieur (initialisation)</v>
      </c>
      <c r="M3" s="27"/>
      <c r="N3" s="5"/>
      <c r="O3" s="5"/>
    </row>
    <row r="4" spans="1:15" x14ac:dyDescent="0.2">
      <c r="A4" s="1" t="s">
        <v>104</v>
      </c>
      <c r="B4" s="67" t="s">
        <v>11</v>
      </c>
      <c r="D4" s="18"/>
      <c r="E4" s="18"/>
      <c r="F4" s="18"/>
      <c r="G4" s="47">
        <v>50</v>
      </c>
      <c r="H4" s="52"/>
      <c r="I4" s="5">
        <f>Tableau1[[#This Row],[Crédit]]+Tableau1[[#This Row],[Débit]]</f>
        <v>50</v>
      </c>
      <c r="J4" s="5" t="str">
        <f>IF(Tableau1[[#This Row],[Crédit]]&lt;&gt;"","Crédit",IF(Tableau1[[#This Row],[Débit]]&lt;&gt;"","Débit",""))</f>
        <v>Crédit</v>
      </c>
      <c r="K4" s="5">
        <f>IFERROR(YEAR(Tableau1[[#This Row],[Date]]), 0)</f>
        <v>0</v>
      </c>
      <c r="L4" s="77" t="str">
        <f>IFERROR(IF(MONTH(Tableau1[[#This Row],[Date]]) &lt;10,"0","") &amp;  MONTH(Tableau1[[#This Row],[Date]]),Tableau1[[#This Row],[Date]])</f>
        <v>solde antérieur (initialisation)</v>
      </c>
      <c r="M4" s="27"/>
      <c r="N4" s="27"/>
      <c r="O4" s="5"/>
    </row>
    <row r="5" spans="1:15" x14ac:dyDescent="0.2">
      <c r="A5" s="1" t="s">
        <v>14</v>
      </c>
      <c r="B5" s="67" t="s">
        <v>11</v>
      </c>
      <c r="G5" s="46">
        <v>1000</v>
      </c>
      <c r="H5" s="51"/>
      <c r="I5" s="5">
        <f>Tableau1[[#This Row],[Crédit]]+Tableau1[[#This Row],[Débit]]</f>
        <v>1000</v>
      </c>
      <c r="J5" s="5" t="str">
        <f>IF(Tableau1[[#This Row],[Crédit]]&lt;&gt;"","Crédit",IF(Tableau1[[#This Row],[Débit]]&lt;&gt;"","Débit",""))</f>
        <v>Crédit</v>
      </c>
      <c r="K5" s="5">
        <f>IFERROR(YEAR(Tableau1[[#This Row],[Date]]), 0)</f>
        <v>0</v>
      </c>
      <c r="L5" s="77" t="str">
        <f>IFERROR(IF(MONTH(Tableau1[[#This Row],[Date]]) &lt;10,"0","") &amp;  MONTH(Tableau1[[#This Row],[Date]]),Tableau1[[#This Row],[Date]])</f>
        <v>solde antérieur (initialisation)</v>
      </c>
      <c r="M5" s="27"/>
      <c r="N5" s="5"/>
      <c r="O5" s="5"/>
    </row>
    <row r="6" spans="1:15" x14ac:dyDescent="0.2">
      <c r="A6" s="1" t="s">
        <v>16</v>
      </c>
      <c r="B6" s="67" t="s">
        <v>11</v>
      </c>
      <c r="G6" s="46">
        <v>6100</v>
      </c>
      <c r="I6" s="5">
        <f>Tableau1[[#This Row],[Crédit]]+Tableau1[[#This Row],[Débit]]</f>
        <v>6100</v>
      </c>
      <c r="J6" s="5" t="str">
        <f>IF(Tableau1[[#This Row],[Crédit]]&lt;&gt;"","Crédit",IF(Tableau1[[#This Row],[Débit]]&lt;&gt;"","Débit",""))</f>
        <v>Crédit</v>
      </c>
      <c r="K6" s="5">
        <f>IFERROR(YEAR(Tableau1[[#This Row],[Date]]), 0)</f>
        <v>0</v>
      </c>
      <c r="L6" s="77" t="str">
        <f>IFERROR(IF(MONTH(Tableau1[[#This Row],[Date]]) &lt;10,"0","") &amp;  MONTH(Tableau1[[#This Row],[Date]]),Tableau1[[#This Row],[Date]])</f>
        <v>solde antérieur (initialisation)</v>
      </c>
      <c r="M6" s="3"/>
      <c r="N6" s="3"/>
      <c r="O6" s="5"/>
    </row>
    <row r="7" spans="1:15" x14ac:dyDescent="0.2">
      <c r="A7" s="1" t="s">
        <v>17</v>
      </c>
      <c r="B7" s="67" t="s">
        <v>11</v>
      </c>
      <c r="G7" s="46">
        <v>300</v>
      </c>
      <c r="I7" s="5">
        <f>Tableau1[[#This Row],[Crédit]]+Tableau1[[#This Row],[Débit]]</f>
        <v>300</v>
      </c>
      <c r="J7" s="5" t="str">
        <f>IF(Tableau1[[#This Row],[Crédit]]&lt;&gt;"","Crédit",IF(Tableau1[[#This Row],[Débit]]&lt;&gt;"","Débit",""))</f>
        <v>Crédit</v>
      </c>
      <c r="K7" s="5">
        <f>IFERROR(YEAR(Tableau1[[#This Row],[Date]]), 0)</f>
        <v>0</v>
      </c>
      <c r="L7" s="77" t="str">
        <f>IFERROR(IF(MONTH(Tableau1[[#This Row],[Date]]) &lt;10,"0","") &amp;  MONTH(Tableau1[[#This Row],[Date]]),Tableau1[[#This Row],[Date]])</f>
        <v>solde antérieur (initialisation)</v>
      </c>
      <c r="M7" s="3"/>
      <c r="N7" s="3"/>
      <c r="O7" s="5"/>
    </row>
    <row r="8" spans="1:15" x14ac:dyDescent="0.2">
      <c r="A8" s="1" t="s">
        <v>103</v>
      </c>
      <c r="B8" s="67" t="s">
        <v>11</v>
      </c>
      <c r="D8" s="18"/>
      <c r="E8" s="18"/>
      <c r="F8" s="18"/>
      <c r="G8" s="47">
        <v>60</v>
      </c>
      <c r="H8" s="47"/>
      <c r="I8" s="5">
        <f>Tableau1[[#This Row],[Crédit]]+Tableau1[[#This Row],[Débit]]</f>
        <v>60</v>
      </c>
      <c r="J8" s="5" t="str">
        <f>IF(Tableau1[[#This Row],[Crédit]]&lt;&gt;"","Crédit",IF(Tableau1[[#This Row],[Débit]]&lt;&gt;"","Débit",""))</f>
        <v>Crédit</v>
      </c>
      <c r="K8" s="5">
        <f>IFERROR(YEAR(Tableau1[[#This Row],[Date]]), 0)</f>
        <v>0</v>
      </c>
      <c r="L8" s="77" t="str">
        <f>IFERROR(IF(MONTH(Tableau1[[#This Row],[Date]]) &lt;10,"0","") &amp;  MONTH(Tableau1[[#This Row],[Date]]),Tableau1[[#This Row],[Date]])</f>
        <v>solde antérieur (initialisation)</v>
      </c>
      <c r="M8" s="3"/>
      <c r="N8" s="3"/>
      <c r="O8" s="5"/>
    </row>
    <row r="9" spans="1:15" x14ac:dyDescent="0.2">
      <c r="A9" s="1" t="s">
        <v>18</v>
      </c>
      <c r="B9" s="67" t="s">
        <v>11</v>
      </c>
      <c r="G9" s="46">
        <v>1200</v>
      </c>
      <c r="I9" s="5">
        <f>Tableau1[[#This Row],[Crédit]]+Tableau1[[#This Row],[Débit]]</f>
        <v>1200</v>
      </c>
      <c r="J9" s="5" t="str">
        <f>IF(Tableau1[[#This Row],[Crédit]]&lt;&gt;"","Crédit",IF(Tableau1[[#This Row],[Débit]]&lt;&gt;"","Débit",""))</f>
        <v>Crédit</v>
      </c>
      <c r="K9" s="5">
        <f>IFERROR(YEAR(Tableau1[[#This Row],[Date]]), 0)</f>
        <v>0</v>
      </c>
      <c r="L9" s="77" t="str">
        <f>IFERROR(IF(MONTH(Tableau1[[#This Row],[Date]]) &lt;10,"0","") &amp;  MONTH(Tableau1[[#This Row],[Date]]),Tableau1[[#This Row],[Date]])</f>
        <v>solde antérieur (initialisation)</v>
      </c>
      <c r="M9" s="3"/>
      <c r="N9" s="3"/>
      <c r="O9" s="5"/>
    </row>
    <row r="10" spans="1:15" x14ac:dyDescent="0.2">
      <c r="A10" s="6" t="s">
        <v>15</v>
      </c>
      <c r="B10" s="24">
        <v>42371</v>
      </c>
      <c r="C10" s="24" t="s">
        <v>98</v>
      </c>
      <c r="D10" s="23" t="s">
        <v>108</v>
      </c>
      <c r="E10" s="23" t="s">
        <v>6</v>
      </c>
      <c r="F10" s="23" t="s">
        <v>21</v>
      </c>
      <c r="G10" s="48"/>
      <c r="H10" s="48">
        <v>-3</v>
      </c>
      <c r="I10" s="26">
        <f>Tableau1[[#This Row],[Crédit]]+Tableau1[[#This Row],[Débit]]</f>
        <v>-3</v>
      </c>
      <c r="J10" s="73" t="str">
        <f>IF(Tableau1[[#This Row],[Crédit]]&lt;&gt;"","Crédit",IF(Tableau1[[#This Row],[Débit]]&lt;&gt;"","Débit",""))</f>
        <v>Débit</v>
      </c>
      <c r="K10" s="73">
        <f>IFERROR(YEAR(Tableau1[[#This Row],[Date]]), 0)</f>
        <v>2016</v>
      </c>
      <c r="L10" s="78" t="str">
        <f>IFERROR(IF(MONTH(Tableau1[[#This Row],[Date]]) &lt;10,"0","") &amp;  MONTH(Tableau1[[#This Row],[Date]]),Tableau1[[#This Row],[Date]])</f>
        <v>01</v>
      </c>
      <c r="M10" s="25"/>
      <c r="N10" s="25"/>
      <c r="O10" s="26"/>
    </row>
    <row r="11" spans="1:15" x14ac:dyDescent="0.2">
      <c r="A11" s="6" t="s">
        <v>14</v>
      </c>
      <c r="B11" s="24">
        <v>42372</v>
      </c>
      <c r="C11" s="24" t="s">
        <v>98</v>
      </c>
      <c r="D11" s="6" t="s">
        <v>108</v>
      </c>
      <c r="E11" s="23" t="s">
        <v>6</v>
      </c>
      <c r="F11" s="23" t="s">
        <v>21</v>
      </c>
      <c r="G11" s="49"/>
      <c r="H11" s="49">
        <v>-3</v>
      </c>
      <c r="I11" s="31">
        <f>Tableau1[[#This Row],[Crédit]]+Tableau1[[#This Row],[Débit]]</f>
        <v>-3</v>
      </c>
      <c r="J11" s="74" t="str">
        <f>IF(Tableau1[[#This Row],[Crédit]]&lt;&gt;"","Crédit",IF(Tableau1[[#This Row],[Débit]]&lt;&gt;"","Débit",""))</f>
        <v>Débit</v>
      </c>
      <c r="K11" s="74">
        <f>IFERROR(YEAR(Tableau1[[#This Row],[Date]]), 0)</f>
        <v>2016</v>
      </c>
      <c r="L11" s="79" t="str">
        <f>IFERROR(IF(MONTH(Tableau1[[#This Row],[Date]]) &lt;10,"0","") &amp;  MONTH(Tableau1[[#This Row],[Date]]),Tableau1[[#This Row],[Date]])</f>
        <v>01</v>
      </c>
      <c r="M11" s="25"/>
      <c r="N11" s="25"/>
      <c r="O11" s="31"/>
    </row>
    <row r="12" spans="1:15" x14ac:dyDescent="0.2">
      <c r="A12" s="6" t="s">
        <v>104</v>
      </c>
      <c r="B12" s="24">
        <v>42373</v>
      </c>
      <c r="C12" s="24" t="s">
        <v>101</v>
      </c>
      <c r="D12" s="6" t="s">
        <v>109</v>
      </c>
      <c r="E12" s="30" t="s">
        <v>30</v>
      </c>
      <c r="F12" s="30" t="s">
        <v>31</v>
      </c>
      <c r="G12" s="49"/>
      <c r="H12" s="49">
        <v>-5</v>
      </c>
      <c r="I12" s="31">
        <f>Tableau1[[#This Row],[Crédit]]+Tableau1[[#This Row],[Débit]]</f>
        <v>-5</v>
      </c>
      <c r="J12" s="74" t="str">
        <f>IF(Tableau1[[#This Row],[Crédit]]&lt;&gt;"","Crédit",IF(Tableau1[[#This Row],[Débit]]&lt;&gt;"","Débit",""))</f>
        <v>Débit</v>
      </c>
      <c r="K12" s="74">
        <f>IFERROR(YEAR(Tableau1[[#This Row],[Date]]), 0)</f>
        <v>2016</v>
      </c>
      <c r="L12" s="79" t="str">
        <f>IFERROR(IF(MONTH(Tableau1[[#This Row],[Date]]) &lt;10,"0","") &amp;  MONTH(Tableau1[[#This Row],[Date]]),Tableau1[[#This Row],[Date]])</f>
        <v>01</v>
      </c>
      <c r="M12" s="25"/>
      <c r="N12" s="25"/>
      <c r="O12" s="31"/>
    </row>
    <row r="13" spans="1:15" x14ac:dyDescent="0.2">
      <c r="A13" s="6" t="s">
        <v>18</v>
      </c>
      <c r="B13" s="24">
        <v>42374</v>
      </c>
      <c r="C13" s="24" t="s">
        <v>94</v>
      </c>
      <c r="D13" s="6" t="s">
        <v>110</v>
      </c>
      <c r="E13" s="30" t="s">
        <v>30</v>
      </c>
      <c r="F13" s="30" t="s">
        <v>31</v>
      </c>
      <c r="G13" s="49"/>
      <c r="H13" s="47">
        <v>-52</v>
      </c>
      <c r="I13" s="31">
        <f>Tableau1[[#This Row],[Crédit]]+Tableau1[[#This Row],[Débit]]</f>
        <v>-52</v>
      </c>
      <c r="J13" s="74" t="str">
        <f>IF(Tableau1[[#This Row],[Crédit]]&lt;&gt;"","Crédit",IF(Tableau1[[#This Row],[Débit]]&lt;&gt;"","Débit",""))</f>
        <v>Débit</v>
      </c>
      <c r="K13" s="74">
        <f>IFERROR(YEAR(Tableau1[[#This Row],[Date]]), 0)</f>
        <v>2016</v>
      </c>
      <c r="L13" s="79" t="str">
        <f>IFERROR(IF(MONTH(Tableau1[[#This Row],[Date]]) &lt;10,"0","") &amp;  MONTH(Tableau1[[#This Row],[Date]]),Tableau1[[#This Row],[Date]])</f>
        <v>01</v>
      </c>
      <c r="M13" s="25"/>
      <c r="N13" s="25"/>
      <c r="O13" s="31"/>
    </row>
    <row r="14" spans="1:15" x14ac:dyDescent="0.2">
      <c r="A14" s="6" t="s">
        <v>18</v>
      </c>
      <c r="B14" s="24">
        <v>42374</v>
      </c>
      <c r="C14" s="24" t="s">
        <v>94</v>
      </c>
      <c r="D14" s="6" t="s">
        <v>110</v>
      </c>
      <c r="E14" s="30" t="s">
        <v>30</v>
      </c>
      <c r="F14" s="30" t="s">
        <v>32</v>
      </c>
      <c r="G14" s="49"/>
      <c r="H14" s="49">
        <v>-2</v>
      </c>
      <c r="I14" s="31">
        <f>Tableau1[[#This Row],[Crédit]]+Tableau1[[#This Row],[Débit]]</f>
        <v>-2</v>
      </c>
      <c r="J14" s="74" t="str">
        <f>IF(Tableau1[[#This Row],[Crédit]]&lt;&gt;"","Crédit",IF(Tableau1[[#This Row],[Débit]]&lt;&gt;"","Débit",""))</f>
        <v>Débit</v>
      </c>
      <c r="K14" s="74">
        <f>IFERROR(YEAR(Tableau1[[#This Row],[Date]]), 0)</f>
        <v>2016</v>
      </c>
      <c r="L14" s="79" t="str">
        <f>IFERROR(IF(MONTH(Tableau1[[#This Row],[Date]]) &lt;10,"0","") &amp;  MONTH(Tableau1[[#This Row],[Date]]),Tableau1[[#This Row],[Date]])</f>
        <v>01</v>
      </c>
      <c r="M14" s="25"/>
      <c r="N14" s="25"/>
      <c r="O14" s="31"/>
    </row>
    <row r="15" spans="1:15" x14ac:dyDescent="0.2">
      <c r="A15" s="6" t="s">
        <v>103</v>
      </c>
      <c r="B15" s="24">
        <v>42375</v>
      </c>
      <c r="C15" s="24" t="s">
        <v>101</v>
      </c>
      <c r="D15" s="6" t="s">
        <v>111</v>
      </c>
      <c r="E15" s="30" t="s">
        <v>30</v>
      </c>
      <c r="F15" s="30" t="s">
        <v>31</v>
      </c>
      <c r="G15" s="49"/>
      <c r="H15" s="49">
        <v>-6.9</v>
      </c>
      <c r="I15" s="31">
        <f>Tableau1[[#This Row],[Crédit]]+Tableau1[[#This Row],[Débit]]</f>
        <v>-6.9</v>
      </c>
      <c r="J15" s="74" t="str">
        <f>IF(Tableau1[[#This Row],[Crédit]]&lt;&gt;"","Crédit",IF(Tableau1[[#This Row],[Débit]]&lt;&gt;"","Débit",""))</f>
        <v>Débit</v>
      </c>
      <c r="K15" s="74">
        <f>IFERROR(YEAR(Tableau1[[#This Row],[Date]]), 0)</f>
        <v>2016</v>
      </c>
      <c r="L15" s="79" t="str">
        <f>IFERROR(IF(MONTH(Tableau1[[#This Row],[Date]]) &lt;10,"0","") &amp;  MONTH(Tableau1[[#This Row],[Date]]),Tableau1[[#This Row],[Date]])</f>
        <v>01</v>
      </c>
      <c r="M15" s="25"/>
      <c r="N15" s="25"/>
      <c r="O15" s="31"/>
    </row>
    <row r="16" spans="1:15" x14ac:dyDescent="0.2">
      <c r="A16" s="6" t="s">
        <v>77</v>
      </c>
      <c r="B16" s="24">
        <v>42376</v>
      </c>
      <c r="C16" s="24" t="s">
        <v>97</v>
      </c>
      <c r="D16" s="6" t="s">
        <v>112</v>
      </c>
      <c r="E16" s="30" t="s">
        <v>113</v>
      </c>
      <c r="F16" s="30" t="s">
        <v>15</v>
      </c>
      <c r="G16" s="49"/>
      <c r="H16" s="49">
        <v>-30</v>
      </c>
      <c r="I16" s="31">
        <f>Tableau1[[#This Row],[Crédit]]+Tableau1[[#This Row],[Débit]]</f>
        <v>-30</v>
      </c>
      <c r="J16" s="74" t="str">
        <f>IF(Tableau1[[#This Row],[Crédit]]&lt;&gt;"","Crédit",IF(Tableau1[[#This Row],[Débit]]&lt;&gt;"","Débit",""))</f>
        <v>Débit</v>
      </c>
      <c r="K16" s="74">
        <f>IFERROR(YEAR(Tableau1[[#This Row],[Date]]), 0)</f>
        <v>2016</v>
      </c>
      <c r="L16" s="79" t="str">
        <f>IFERROR(IF(MONTH(Tableau1[[#This Row],[Date]]) &lt;10,"0","") &amp;  MONTH(Tableau1[[#This Row],[Date]]),Tableau1[[#This Row],[Date]])</f>
        <v>01</v>
      </c>
      <c r="M16" s="25"/>
      <c r="N16" s="25"/>
      <c r="O16" s="31"/>
    </row>
    <row r="17" spans="1:15" x14ac:dyDescent="0.2">
      <c r="A17" s="6" t="s">
        <v>15</v>
      </c>
      <c r="B17" s="24">
        <v>42377</v>
      </c>
      <c r="C17" s="24" t="s">
        <v>96</v>
      </c>
      <c r="D17" s="23" t="s">
        <v>112</v>
      </c>
      <c r="E17" s="23" t="s">
        <v>113</v>
      </c>
      <c r="F17" s="23" t="s">
        <v>77</v>
      </c>
      <c r="G17" s="48">
        <v>30</v>
      </c>
      <c r="H17" s="48"/>
      <c r="I17" s="26">
        <f>Tableau1[[#This Row],[Crédit]]+Tableau1[[#This Row],[Débit]]</f>
        <v>30</v>
      </c>
      <c r="J17" s="73" t="str">
        <f>IF(Tableau1[[#This Row],[Crédit]]&lt;&gt;"","Crédit",IF(Tableau1[[#This Row],[Débit]]&lt;&gt;"","Débit",""))</f>
        <v>Crédit</v>
      </c>
      <c r="K17" s="73">
        <f>IFERROR(YEAR(Tableau1[[#This Row],[Date]]), 0)</f>
        <v>2016</v>
      </c>
      <c r="L17" s="78" t="str">
        <f>IFERROR(IF(MONTH(Tableau1[[#This Row],[Date]]) &lt;10,"0","") &amp;  MONTH(Tableau1[[#This Row],[Date]]),Tableau1[[#This Row],[Date]])</f>
        <v>01</v>
      </c>
      <c r="M17" s="25"/>
      <c r="N17" s="25"/>
      <c r="O17" s="26"/>
    </row>
    <row r="18" spans="1:15" x14ac:dyDescent="0.2">
      <c r="A18" s="6" t="s">
        <v>15</v>
      </c>
      <c r="B18" s="24">
        <v>42402</v>
      </c>
      <c r="C18" s="24" t="s">
        <v>95</v>
      </c>
      <c r="D18" s="23" t="s">
        <v>85</v>
      </c>
      <c r="E18" s="23" t="s">
        <v>7</v>
      </c>
      <c r="F18" s="23" t="s">
        <v>50</v>
      </c>
      <c r="G18" s="48"/>
      <c r="H18" s="48">
        <v>-10</v>
      </c>
      <c r="I18" s="26">
        <f>Tableau1[[#This Row],[Crédit]]+Tableau1[[#This Row],[Débit]]</f>
        <v>-10</v>
      </c>
      <c r="J18" s="73" t="str">
        <f>IF(Tableau1[[#This Row],[Crédit]]&lt;&gt;"","Crédit",IF(Tableau1[[#This Row],[Débit]]&lt;&gt;"","Débit",""))</f>
        <v>Débit</v>
      </c>
      <c r="K18" s="73">
        <f>IFERROR(YEAR(Tableau1[[#This Row],[Date]]), 0)</f>
        <v>2016</v>
      </c>
      <c r="L18" s="78" t="str">
        <f>IFERROR(IF(MONTH(Tableau1[[#This Row],[Date]]) &lt;10,"0","") &amp;  MONTH(Tableau1[[#This Row],[Date]]),Tableau1[[#This Row],[Date]])</f>
        <v>02</v>
      </c>
      <c r="M18" s="25"/>
      <c r="N18" s="25"/>
      <c r="O18" s="26"/>
    </row>
    <row r="19" spans="1:15" x14ac:dyDescent="0.2">
      <c r="A19" s="6" t="s">
        <v>17</v>
      </c>
      <c r="B19" s="24">
        <v>42403</v>
      </c>
      <c r="C19" s="24" t="s">
        <v>94</v>
      </c>
      <c r="D19" s="23" t="s">
        <v>126</v>
      </c>
      <c r="E19" s="23" t="s">
        <v>40</v>
      </c>
      <c r="F19" s="23" t="s">
        <v>44</v>
      </c>
      <c r="G19" s="48"/>
      <c r="H19" s="48">
        <v>-25</v>
      </c>
      <c r="I19" s="26">
        <f>Tableau1[[#This Row],[Crédit]]+Tableau1[[#This Row],[Débit]]</f>
        <v>-25</v>
      </c>
      <c r="J19" s="73" t="str">
        <f>IF(Tableau1[[#This Row],[Crédit]]&lt;&gt;"","Crédit",IF(Tableau1[[#This Row],[Débit]]&lt;&gt;"","Débit",""))</f>
        <v>Débit</v>
      </c>
      <c r="K19" s="73">
        <f>IFERROR(YEAR(Tableau1[[#This Row],[Date]]), 0)</f>
        <v>2016</v>
      </c>
      <c r="L19" s="78" t="str">
        <f>IFERROR(IF(MONTH(Tableau1[[#This Row],[Date]]) &lt;10,"0","") &amp;  MONTH(Tableau1[[#This Row],[Date]]),Tableau1[[#This Row],[Date]])</f>
        <v>02</v>
      </c>
      <c r="M19" s="25"/>
      <c r="N19" s="25"/>
      <c r="O19" s="26"/>
    </row>
    <row r="20" spans="1:15" x14ac:dyDescent="0.2">
      <c r="A20" s="6" t="s">
        <v>18</v>
      </c>
      <c r="B20" s="24">
        <v>42439</v>
      </c>
      <c r="C20" s="24" t="s">
        <v>98</v>
      </c>
      <c r="D20" s="23" t="s">
        <v>41</v>
      </c>
      <c r="E20" s="23" t="s">
        <v>40</v>
      </c>
      <c r="F20" s="23" t="s">
        <v>41</v>
      </c>
      <c r="G20" s="48"/>
      <c r="H20" s="48">
        <v>-50</v>
      </c>
      <c r="I20" s="26">
        <f>Tableau1[[#This Row],[Crédit]]+Tableau1[[#This Row],[Débit]]</f>
        <v>-50</v>
      </c>
      <c r="J20" s="73" t="str">
        <f>IF(Tableau1[[#This Row],[Crédit]]&lt;&gt;"","Crédit",IF(Tableau1[[#This Row],[Débit]]&lt;&gt;"","Débit",""))</f>
        <v>Débit</v>
      </c>
      <c r="K20" s="73">
        <f>IFERROR(YEAR(Tableau1[[#This Row],[Date]]), 0)</f>
        <v>2016</v>
      </c>
      <c r="L20" s="78" t="str">
        <f>IFERROR(IF(MONTH(Tableau1[[#This Row],[Date]]) &lt;10,"0","") &amp;  MONTH(Tableau1[[#This Row],[Date]]),Tableau1[[#This Row],[Date]])</f>
        <v>03</v>
      </c>
      <c r="M20" s="25"/>
      <c r="N20" s="25"/>
      <c r="O20" s="26"/>
    </row>
    <row r="21" spans="1:15" x14ac:dyDescent="0.2">
      <c r="A21" s="6" t="s">
        <v>18</v>
      </c>
      <c r="B21" s="53">
        <v>42441</v>
      </c>
      <c r="C21" s="24" t="s">
        <v>98</v>
      </c>
      <c r="D21" s="23" t="s">
        <v>138</v>
      </c>
      <c r="E21" s="23" t="s">
        <v>40</v>
      </c>
      <c r="F21" s="23" t="s">
        <v>43</v>
      </c>
      <c r="G21" s="48"/>
      <c r="H21" s="48">
        <v>-20</v>
      </c>
      <c r="I21" s="26">
        <f>Tableau1[[#This Row],[Crédit]]+Tableau1[[#This Row],[Débit]]</f>
        <v>-20</v>
      </c>
      <c r="J21" s="73" t="str">
        <f>IF(Tableau1[[#This Row],[Crédit]]&lt;&gt;"","Crédit",IF(Tableau1[[#This Row],[Débit]]&lt;&gt;"","Débit",""))</f>
        <v>Débit</v>
      </c>
      <c r="K21" s="73">
        <f>IFERROR(YEAR(Tableau1[[#This Row],[Date]]), 0)</f>
        <v>2016</v>
      </c>
      <c r="L21" s="78" t="str">
        <f>IFERROR(IF(MONTH(Tableau1[[#This Row],[Date]]) &lt;10,"0","") &amp;  MONTH(Tableau1[[#This Row],[Date]]),Tableau1[[#This Row],[Date]])</f>
        <v>03</v>
      </c>
      <c r="M21" s="25"/>
      <c r="N21" s="25"/>
      <c r="O21" s="26"/>
    </row>
    <row r="22" spans="1:15" x14ac:dyDescent="0.2">
      <c r="A22" s="6" t="s">
        <v>15</v>
      </c>
      <c r="B22" s="24">
        <v>42109</v>
      </c>
      <c r="C22" s="24" t="s">
        <v>96</v>
      </c>
      <c r="D22" s="23" t="s">
        <v>139</v>
      </c>
      <c r="E22" s="23" t="s">
        <v>38</v>
      </c>
      <c r="F22" s="23" t="s">
        <v>39</v>
      </c>
      <c r="G22" s="48">
        <v>1000</v>
      </c>
      <c r="H22" s="48"/>
      <c r="I22" s="26">
        <f>Tableau1[[#This Row],[Crédit]]+Tableau1[[#This Row],[Débit]]</f>
        <v>1000</v>
      </c>
      <c r="J22" s="73" t="str">
        <f>IF(Tableau1[[#This Row],[Crédit]]&lt;&gt;"","Crédit",IF(Tableau1[[#This Row],[Débit]]&lt;&gt;"","Débit",""))</f>
        <v>Crédit</v>
      </c>
      <c r="K22" s="73">
        <f>IFERROR(YEAR(Tableau1[[#This Row],[Date]]), 0)</f>
        <v>2015</v>
      </c>
      <c r="L22" s="78" t="str">
        <f>IFERROR(IF(MONTH(Tableau1[[#This Row],[Date]]) &lt;10,"0","") &amp;  MONTH(Tableau1[[#This Row],[Date]]),Tableau1[[#This Row],[Date]])</f>
        <v>04</v>
      </c>
      <c r="M22" s="25"/>
      <c r="N22" s="25"/>
      <c r="O22" s="26"/>
    </row>
    <row r="23" spans="1:15" x14ac:dyDescent="0.2">
      <c r="A23" s="6" t="s">
        <v>14</v>
      </c>
      <c r="B23" s="24">
        <v>42110</v>
      </c>
      <c r="C23" s="24" t="s">
        <v>96</v>
      </c>
      <c r="D23" s="23" t="s">
        <v>140</v>
      </c>
      <c r="E23" s="23" t="s">
        <v>38</v>
      </c>
      <c r="F23" s="23" t="s">
        <v>39</v>
      </c>
      <c r="G23" s="48">
        <v>1100</v>
      </c>
      <c r="H23" s="48"/>
      <c r="I23" s="26">
        <f>Tableau1[[#This Row],[Crédit]]+Tableau1[[#This Row],[Débit]]</f>
        <v>1100</v>
      </c>
      <c r="J23" s="73" t="str">
        <f>IF(Tableau1[[#This Row],[Crédit]]&lt;&gt;"","Crédit",IF(Tableau1[[#This Row],[Débit]]&lt;&gt;"","Débit",""))</f>
        <v>Crédit</v>
      </c>
      <c r="K23" s="73">
        <f>IFERROR(YEAR(Tableau1[[#This Row],[Date]]), 0)</f>
        <v>2015</v>
      </c>
      <c r="L23" s="78" t="str">
        <f>IFERROR(IF(MONTH(Tableau1[[#This Row],[Date]]) &lt;10,"0","") &amp;  MONTH(Tableau1[[#This Row],[Date]]),Tableau1[[#This Row],[Date]])</f>
        <v>04</v>
      </c>
      <c r="M23" s="25"/>
      <c r="N23" s="25"/>
      <c r="O23" s="26"/>
    </row>
    <row r="24" spans="1:15" x14ac:dyDescent="0.2">
      <c r="A24" s="6" t="s">
        <v>17</v>
      </c>
      <c r="B24" s="24">
        <v>42144</v>
      </c>
      <c r="C24" s="24" t="s">
        <v>98</v>
      </c>
      <c r="D24" s="23" t="s">
        <v>140</v>
      </c>
      <c r="E24" s="23" t="s">
        <v>38</v>
      </c>
      <c r="F24" s="23" t="s">
        <v>4</v>
      </c>
      <c r="G24" s="48"/>
      <c r="H24" s="48">
        <v>-30</v>
      </c>
      <c r="I24" s="26">
        <f>Tableau1[[#This Row],[Crédit]]+Tableau1[[#This Row],[Débit]]</f>
        <v>-30</v>
      </c>
      <c r="J24" s="73" t="str">
        <f>IF(Tableau1[[#This Row],[Crédit]]&lt;&gt;"","Crédit",IF(Tableau1[[#This Row],[Débit]]&lt;&gt;"","Débit",""))</f>
        <v>Débit</v>
      </c>
      <c r="K24" s="73">
        <f>IFERROR(YEAR(Tableau1[[#This Row],[Date]]), 0)</f>
        <v>2015</v>
      </c>
      <c r="L24" s="78" t="str">
        <f>IFERROR(IF(MONTH(Tableau1[[#This Row],[Date]]) &lt;10,"0","") &amp;  MONTH(Tableau1[[#This Row],[Date]]),Tableau1[[#This Row],[Date]])</f>
        <v>05</v>
      </c>
      <c r="M24" s="25"/>
      <c r="N24" s="25"/>
      <c r="O24" s="26"/>
    </row>
    <row r="25" spans="1:15" x14ac:dyDescent="0.2">
      <c r="A25" s="1" t="s">
        <v>15</v>
      </c>
      <c r="B25" s="2">
        <v>1</v>
      </c>
      <c r="C25" s="2" t="s">
        <v>98</v>
      </c>
      <c r="D25" s="70"/>
      <c r="E25" s="70" t="s">
        <v>113</v>
      </c>
      <c r="F25" s="70" t="s">
        <v>114</v>
      </c>
      <c r="G25" s="71"/>
      <c r="H25" s="71">
        <v>-140</v>
      </c>
      <c r="I25" s="72">
        <f>Tableau1[[#This Row],[Crédit]]+Tableau1[[#This Row],[Débit]]</f>
        <v>-140</v>
      </c>
      <c r="J25" s="75" t="str">
        <f>IF(Tableau1[[#This Row],[Crédit]]&lt;&gt;"","Crédit",IF(Tableau1[[#This Row],[Débit]]&lt;&gt;"","Débit",""))</f>
        <v>Débit</v>
      </c>
      <c r="K25" s="75">
        <f>IFERROR(YEAR(Tableau1[[#This Row],[Date]]), 0)</f>
        <v>1900</v>
      </c>
      <c r="L25" s="80" t="str">
        <f>IFERROR(IF(MONTH(Tableau1[[#This Row],[Date]]) &lt;10,"0","") &amp;  MONTH(Tableau1[[#This Row],[Date]]),Tableau1[[#This Row],[Date]])</f>
        <v>01</v>
      </c>
      <c r="M25" s="3"/>
      <c r="N25" s="3"/>
      <c r="O25" s="72"/>
    </row>
    <row r="26" spans="1:15" x14ac:dyDescent="0.2">
      <c r="A26" s="1" t="s">
        <v>15</v>
      </c>
      <c r="B26" s="2">
        <v>2</v>
      </c>
      <c r="C26" s="2" t="s">
        <v>97</v>
      </c>
      <c r="D26" s="70"/>
      <c r="E26" s="70" t="s">
        <v>23</v>
      </c>
      <c r="F26" s="70" t="s">
        <v>24</v>
      </c>
      <c r="G26" s="71"/>
      <c r="H26" s="71">
        <v>-240</v>
      </c>
      <c r="I26" s="72">
        <f>Tableau1[[#This Row],[Crédit]]+Tableau1[[#This Row],[Débit]]</f>
        <v>-240</v>
      </c>
      <c r="J26" s="75" t="str">
        <f>IF(Tableau1[[#This Row],[Crédit]]&lt;&gt;"","Crédit",IF(Tableau1[[#This Row],[Débit]]&lt;&gt;"","Débit",""))</f>
        <v>Débit</v>
      </c>
      <c r="K26" s="75">
        <f>IFERROR(YEAR(Tableau1[[#This Row],[Date]]), 0)</f>
        <v>1900</v>
      </c>
      <c r="L26" s="80" t="str">
        <f>IFERROR(IF(MONTH(Tableau1[[#This Row],[Date]]) &lt;10,"0","") &amp;  MONTH(Tableau1[[#This Row],[Date]]),Tableau1[[#This Row],[Date]])</f>
        <v>01</v>
      </c>
      <c r="M26" s="3"/>
      <c r="N26" s="3"/>
      <c r="O26" s="72"/>
    </row>
    <row r="27" spans="1:15" x14ac:dyDescent="0.2">
      <c r="A27" s="1" t="s">
        <v>15</v>
      </c>
      <c r="B27" s="2">
        <v>3</v>
      </c>
      <c r="C27" s="2" t="s">
        <v>96</v>
      </c>
      <c r="D27" s="70"/>
      <c r="E27" s="70" t="s">
        <v>23</v>
      </c>
      <c r="F27" s="70" t="s">
        <v>6</v>
      </c>
      <c r="G27" s="71">
        <v>340</v>
      </c>
      <c r="H27" s="71"/>
      <c r="I27" s="72">
        <f>Tableau1[[#This Row],[Crédit]]+Tableau1[[#This Row],[Débit]]</f>
        <v>340</v>
      </c>
      <c r="J27" s="75" t="str">
        <f>IF(Tableau1[[#This Row],[Crédit]]&lt;&gt;"","Crédit",IF(Tableau1[[#This Row],[Débit]]&lt;&gt;"","Débit",""))</f>
        <v>Crédit</v>
      </c>
      <c r="K27" s="75">
        <f>IFERROR(YEAR(Tableau1[[#This Row],[Date]]), 0)</f>
        <v>1900</v>
      </c>
      <c r="L27" s="80" t="str">
        <f>IFERROR(IF(MONTH(Tableau1[[#This Row],[Date]]) &lt;10,"0","") &amp;  MONTH(Tableau1[[#This Row],[Date]]),Tableau1[[#This Row],[Date]])</f>
        <v>01</v>
      </c>
      <c r="M27" s="3"/>
      <c r="N27" s="3"/>
      <c r="O27" s="72"/>
    </row>
    <row r="28" spans="1:15" x14ac:dyDescent="0.2">
      <c r="A28" s="1" t="s">
        <v>15</v>
      </c>
      <c r="B28" s="2">
        <v>4</v>
      </c>
      <c r="C28" s="2" t="s">
        <v>97</v>
      </c>
      <c r="D28" s="70"/>
      <c r="E28" s="70" t="s">
        <v>38</v>
      </c>
      <c r="F28" s="70" t="s">
        <v>39</v>
      </c>
      <c r="G28" s="71">
        <v>440</v>
      </c>
      <c r="H28" s="71"/>
      <c r="I28" s="72">
        <f>Tableau1[[#This Row],[Crédit]]+Tableau1[[#This Row],[Débit]]</f>
        <v>440</v>
      </c>
      <c r="J28" s="75" t="str">
        <f>IF(Tableau1[[#This Row],[Crédit]]&lt;&gt;"","Crédit",IF(Tableau1[[#This Row],[Débit]]&lt;&gt;"","Débit",""))</f>
        <v>Crédit</v>
      </c>
      <c r="K28" s="75">
        <f>IFERROR(YEAR(Tableau1[[#This Row],[Date]]), 0)</f>
        <v>1900</v>
      </c>
      <c r="L28" s="80" t="str">
        <f>IFERROR(IF(MONTH(Tableau1[[#This Row],[Date]]) &lt;10,"0","") &amp;  MONTH(Tableau1[[#This Row],[Date]]),Tableau1[[#This Row],[Date]])</f>
        <v>01</v>
      </c>
      <c r="M28" s="3"/>
      <c r="N28" s="3"/>
      <c r="O28" s="72"/>
    </row>
  </sheetData>
  <sortState ref="A2:N771">
    <sortCondition ref="B1"/>
  </sortState>
  <dataConsolidate/>
  <conditionalFormatting sqref="G1:G28 M1:O1048576 H25:L31 A1:F1048576 H14:H24 H1:H12 H33:L1048576 H32:K32">
    <cfRule type="expression" dxfId="131" priority="16">
      <formula>AND(MONTH($B1)=MONTH(TODAY()),YEAR($B1)=YEAR(TODAY()))</formula>
    </cfRule>
  </conditionalFormatting>
  <conditionalFormatting sqref="H10">
    <cfRule type="expression" dxfId="130" priority="11">
      <formula>AND(MONTH($B1)=MONTH(TODAY()),YEAR($B1)=YEAR(TODAY()))</formula>
    </cfRule>
  </conditionalFormatting>
  <conditionalFormatting sqref="H25:L31 H2:H28 H33:L1048576 H32:K32">
    <cfRule type="cellIs" dxfId="129" priority="10" operator="lessThan">
      <formula>0</formula>
    </cfRule>
  </conditionalFormatting>
  <conditionalFormatting sqref="I1:L1">
    <cfRule type="expression" dxfId="128" priority="5">
      <formula>AND(MONTH($B1)=MONTH(TODAY()),YEAR($B1)=YEAR(TODAY()))</formula>
    </cfRule>
  </conditionalFormatting>
  <conditionalFormatting sqref="I3:L28 I2:K2">
    <cfRule type="expression" dxfId="114" priority="6">
      <formula>AND(MONTH($B2)=MONTH(TODAY()),YEAR($B2)=YEAR(TODAY()))</formula>
    </cfRule>
  </conditionalFormatting>
  <conditionalFormatting sqref="L2">
    <cfRule type="expression" dxfId="113" priority="3">
      <formula>AND(MONTH($B2)=MONTH(TODAY()),YEAR($B2)=YEAR(TODAY()))</formula>
    </cfRule>
  </conditionalFormatting>
  <conditionalFormatting sqref="L32">
    <cfRule type="expression" dxfId="110" priority="2">
      <formula>AND(MONTH($B32)=MONTH(TODAY()),YEAR($B32)=YEAR(TODAY()))</formula>
    </cfRule>
  </conditionalFormatting>
  <conditionalFormatting sqref="L32">
    <cfRule type="cellIs" dxfId="108" priority="1" operator="lessThan">
      <formula>0</formula>
    </cfRule>
  </conditionalFormatting>
  <dataValidations count="5">
    <dataValidation type="list" allowBlank="1" showInputMessage="1" showErrorMessage="1" sqref="E1:F9">
      <formula1>categ</formula1>
    </dataValidation>
    <dataValidation type="list" allowBlank="1" showInputMessage="1" showErrorMessage="1" sqref="A1:A1048576">
      <formula1>compte</formula1>
    </dataValidation>
    <dataValidation type="list" allowBlank="1" showInputMessage="1" showErrorMessage="1" sqref="C10:C1048576">
      <formula1>Type_op</formula1>
    </dataValidation>
    <dataValidation type="list" allowBlank="1" showInputMessage="1" showErrorMessage="1" sqref="E10:E1048576">
      <formula1>Choix1</formula1>
    </dataValidation>
    <dataValidation type="list" allowBlank="1" showInputMessage="1" showErrorMessage="1" sqref="F10:F1048576">
      <formula1>OFFSET(Choix2,MATCH(E10,Choix1,0)-1,1,,COUNTA(OFFSET(Choix2,MATCH(E10,Choix1,0)-1,0))-1)</formula1>
    </dataValidation>
  </dataValidations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X27"/>
  <sheetViews>
    <sheetView workbookViewId="0">
      <selection activeCell="A37" sqref="A37"/>
    </sheetView>
  </sheetViews>
  <sheetFormatPr baseColWidth="10" defaultRowHeight="12.75" x14ac:dyDescent="0.2"/>
  <cols>
    <col min="1" max="1" width="20" style="11" customWidth="1"/>
    <col min="2" max="3" width="15.85546875" bestFit="1" customWidth="1"/>
    <col min="4" max="4" width="15.5703125" bestFit="1" customWidth="1"/>
    <col min="5" max="5" width="14.85546875" bestFit="1" customWidth="1"/>
    <col min="6" max="6" width="14.42578125" bestFit="1" customWidth="1"/>
    <col min="7" max="7" width="8" bestFit="1" customWidth="1"/>
    <col min="8" max="8" width="11.5703125" bestFit="1" customWidth="1"/>
    <col min="9" max="9" width="8.5703125" bestFit="1" customWidth="1"/>
    <col min="10" max="10" width="13.42578125" bestFit="1" customWidth="1"/>
    <col min="11" max="11" width="4.5703125" bestFit="1" customWidth="1"/>
    <col min="12" max="12" width="6.7109375" bestFit="1" customWidth="1"/>
    <col min="13" max="13" width="7.85546875" bestFit="1" customWidth="1"/>
    <col min="14" max="14" width="15.42578125" bestFit="1" customWidth="1"/>
  </cols>
  <sheetData>
    <row r="1" spans="1:50" x14ac:dyDescent="0.2">
      <c r="A1" s="9" t="s">
        <v>1</v>
      </c>
      <c r="B1" s="14" t="s">
        <v>19</v>
      </c>
      <c r="C1" s="16" t="s">
        <v>20</v>
      </c>
    </row>
    <row r="2" spans="1:50" x14ac:dyDescent="0.2">
      <c r="A2" s="12" t="s">
        <v>79</v>
      </c>
      <c r="B2" s="32" t="s">
        <v>113</v>
      </c>
      <c r="C2" s="7" t="str">
        <f>Système!$A$2</f>
        <v>YYY - Compte Courant</v>
      </c>
      <c r="D2" s="7" t="str">
        <f>Système!$A$3</f>
        <v>YYY - Livret Epargne</v>
      </c>
      <c r="E2" s="7" t="str">
        <f>Système!$A$4</f>
        <v>YYY - Monnaie</v>
      </c>
      <c r="F2" s="7"/>
    </row>
    <row r="3" spans="1:50" x14ac:dyDescent="0.2">
      <c r="A3" s="12" t="s">
        <v>80</v>
      </c>
      <c r="B3" s="15" t="s">
        <v>6</v>
      </c>
      <c r="C3" s="7" t="s">
        <v>21</v>
      </c>
      <c r="D3" s="7" t="s">
        <v>22</v>
      </c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8"/>
      <c r="R3" s="8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</row>
    <row r="4" spans="1:50" x14ac:dyDescent="0.2">
      <c r="A4" s="12" t="s">
        <v>81</v>
      </c>
      <c r="B4" s="7" t="s">
        <v>23</v>
      </c>
      <c r="C4" s="7" t="s">
        <v>24</v>
      </c>
      <c r="D4" s="7" t="s">
        <v>6</v>
      </c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8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</row>
    <row r="5" spans="1:50" x14ac:dyDescent="0.2">
      <c r="A5" s="12" t="s">
        <v>82</v>
      </c>
      <c r="B5" s="8" t="s">
        <v>25</v>
      </c>
      <c r="C5" s="8" t="s">
        <v>26</v>
      </c>
      <c r="D5" s="8" t="s">
        <v>27</v>
      </c>
      <c r="E5" s="8" t="s">
        <v>28</v>
      </c>
      <c r="F5" s="8" t="s">
        <v>29</v>
      </c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</row>
    <row r="6" spans="1:50" x14ac:dyDescent="0.2">
      <c r="A6" s="12" t="s">
        <v>83</v>
      </c>
      <c r="B6" s="8" t="s">
        <v>30</v>
      </c>
      <c r="C6" s="8" t="s">
        <v>31</v>
      </c>
      <c r="D6" s="8" t="s">
        <v>32</v>
      </c>
      <c r="E6" s="8" t="s">
        <v>33</v>
      </c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</row>
    <row r="7" spans="1:50" x14ac:dyDescent="0.2">
      <c r="A7" s="12" t="s">
        <v>84</v>
      </c>
      <c r="B7" s="8" t="s">
        <v>34</v>
      </c>
      <c r="C7" s="8" t="s">
        <v>35</v>
      </c>
      <c r="D7" s="8" t="s">
        <v>36</v>
      </c>
      <c r="E7" s="8" t="s">
        <v>37</v>
      </c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</row>
    <row r="8" spans="1:50" x14ac:dyDescent="0.2">
      <c r="A8" s="12" t="s">
        <v>85</v>
      </c>
      <c r="B8" s="8" t="s">
        <v>38</v>
      </c>
      <c r="C8" s="8" t="s">
        <v>39</v>
      </c>
      <c r="D8" s="8" t="s">
        <v>4</v>
      </c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7"/>
      <c r="Q8" s="8"/>
      <c r="R8" s="8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</row>
    <row r="9" spans="1:50" x14ac:dyDescent="0.2">
      <c r="A9" s="12" t="s">
        <v>3</v>
      </c>
      <c r="B9" s="8" t="s">
        <v>40</v>
      </c>
      <c r="C9" s="8" t="s">
        <v>41</v>
      </c>
      <c r="D9" s="8" t="s">
        <v>42</v>
      </c>
      <c r="E9" s="8" t="s">
        <v>43</v>
      </c>
      <c r="F9" s="8" t="s">
        <v>44</v>
      </c>
      <c r="G9" s="8" t="s">
        <v>6</v>
      </c>
      <c r="H9" s="8" t="s">
        <v>45</v>
      </c>
      <c r="I9" s="8" t="s">
        <v>46</v>
      </c>
      <c r="J9" s="8"/>
      <c r="K9" s="8"/>
      <c r="L9" s="8"/>
      <c r="M9" s="8"/>
      <c r="N9" s="8"/>
      <c r="O9" s="7"/>
      <c r="P9" s="7"/>
      <c r="Q9" s="8"/>
      <c r="R9" s="8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</row>
    <row r="10" spans="1:50" x14ac:dyDescent="0.2">
      <c r="A10" s="12" t="s">
        <v>78</v>
      </c>
      <c r="B10" s="8" t="s">
        <v>9</v>
      </c>
      <c r="C10" s="8" t="s">
        <v>47</v>
      </c>
      <c r="D10" s="8" t="s">
        <v>48</v>
      </c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</row>
    <row r="11" spans="1:50" x14ac:dyDescent="0.2">
      <c r="A11" s="12" t="s">
        <v>86</v>
      </c>
      <c r="B11" s="8" t="s">
        <v>7</v>
      </c>
      <c r="C11" s="8" t="s">
        <v>49</v>
      </c>
      <c r="D11" s="8" t="s">
        <v>50</v>
      </c>
      <c r="E11" s="8" t="s">
        <v>51</v>
      </c>
      <c r="F11" s="8" t="s">
        <v>52</v>
      </c>
      <c r="G11" s="8" t="s">
        <v>53</v>
      </c>
      <c r="H11" s="8" t="s">
        <v>54</v>
      </c>
      <c r="I11" s="8" t="s">
        <v>5</v>
      </c>
      <c r="J11" s="8" t="s">
        <v>55</v>
      </c>
      <c r="K11" s="8" t="s">
        <v>56</v>
      </c>
      <c r="L11" s="8" t="s">
        <v>57</v>
      </c>
      <c r="M11" s="8" t="s">
        <v>58</v>
      </c>
      <c r="N11" s="8" t="s">
        <v>59</v>
      </c>
      <c r="O11" s="8" t="s">
        <v>60</v>
      </c>
      <c r="P11" s="8"/>
      <c r="Q11" s="8"/>
      <c r="R11" s="8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</row>
    <row r="12" spans="1:50" x14ac:dyDescent="0.2">
      <c r="A12" s="12" t="s">
        <v>87</v>
      </c>
      <c r="B12" s="8" t="s">
        <v>61</v>
      </c>
      <c r="C12" s="8" t="s">
        <v>62</v>
      </c>
      <c r="D12" s="8" t="s">
        <v>63</v>
      </c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</row>
    <row r="13" spans="1:50" x14ac:dyDescent="0.2">
      <c r="A13" s="12" t="s">
        <v>88</v>
      </c>
      <c r="B13" s="8" t="s">
        <v>64</v>
      </c>
      <c r="C13" s="8" t="s">
        <v>65</v>
      </c>
      <c r="D13" s="8" t="s">
        <v>66</v>
      </c>
      <c r="E13" s="8" t="s">
        <v>67</v>
      </c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</row>
    <row r="14" spans="1:50" x14ac:dyDescent="0.2">
      <c r="A14" s="12" t="s">
        <v>89</v>
      </c>
      <c r="B14" s="7" t="s">
        <v>68</v>
      </c>
      <c r="C14" s="7" t="s">
        <v>69</v>
      </c>
      <c r="D14" s="7" t="s">
        <v>70</v>
      </c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8"/>
      <c r="Q14" s="8"/>
      <c r="R14" s="8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</row>
    <row r="15" spans="1:50" s="7" customFormat="1" ht="11.25" x14ac:dyDescent="0.2">
      <c r="A15" s="12" t="s">
        <v>90</v>
      </c>
      <c r="B15" s="8" t="s">
        <v>71</v>
      </c>
      <c r="C15" s="8" t="s">
        <v>69</v>
      </c>
      <c r="D15" s="8" t="s">
        <v>6</v>
      </c>
      <c r="E15" s="8" t="s">
        <v>72</v>
      </c>
      <c r="F15" s="8" t="s">
        <v>73</v>
      </c>
      <c r="G15" s="8" t="s">
        <v>70</v>
      </c>
      <c r="H15" s="8" t="s">
        <v>74</v>
      </c>
      <c r="I15" s="8" t="s">
        <v>75</v>
      </c>
      <c r="J15" s="8" t="s">
        <v>76</v>
      </c>
      <c r="K15" s="8"/>
      <c r="L15" s="8"/>
      <c r="M15" s="8"/>
      <c r="N15" s="8"/>
      <c r="O15" s="8"/>
      <c r="P15" s="8"/>
      <c r="Q15" s="8"/>
      <c r="R15" s="8"/>
    </row>
    <row r="16" spans="1:50" s="7" customFormat="1" ht="11.25" x14ac:dyDescent="0.2">
      <c r="A16" s="12" t="s">
        <v>91</v>
      </c>
    </row>
    <row r="17" spans="1:1" s="7" customFormat="1" ht="11.25" x14ac:dyDescent="0.2">
      <c r="A17" s="12" t="s">
        <v>112</v>
      </c>
    </row>
    <row r="18" spans="1:1" s="7" customFormat="1" ht="11.25" x14ac:dyDescent="0.2">
      <c r="A18" s="12" t="s">
        <v>5</v>
      </c>
    </row>
    <row r="19" spans="1:1" s="7" customFormat="1" ht="11.25" x14ac:dyDescent="0.2">
      <c r="A19" s="13" t="s">
        <v>92</v>
      </c>
    </row>
    <row r="20" spans="1:1" s="7" customFormat="1" ht="11.25" x14ac:dyDescent="0.2"/>
    <row r="21" spans="1:1" s="7" customFormat="1" ht="11.25" x14ac:dyDescent="0.2"/>
    <row r="22" spans="1:1" s="7" customFormat="1" ht="11.25" x14ac:dyDescent="0.2"/>
    <row r="23" spans="1:1" s="7" customFormat="1" ht="11.25" x14ac:dyDescent="0.2"/>
    <row r="24" spans="1:1" s="7" customFormat="1" ht="11.25" x14ac:dyDescent="0.2"/>
    <row r="25" spans="1:1" s="7" customFormat="1" ht="11.25" x14ac:dyDescent="0.2"/>
    <row r="26" spans="1:1" s="7" customFormat="1" ht="11.25" x14ac:dyDescent="0.2"/>
    <row r="27" spans="1:1" s="7" customFormat="1" ht="11.25" x14ac:dyDescent="0.2">
      <c r="A27" s="11"/>
    </row>
  </sheetData>
  <conditionalFormatting sqref="A2:A1048576">
    <cfRule type="expression" dxfId="127" priority="4">
      <formula>A2&lt;&gt;""</formula>
    </cfRule>
  </conditionalFormatting>
  <conditionalFormatting sqref="B2:B1048576">
    <cfRule type="expression" dxfId="126" priority="3">
      <formula>B2&lt;&gt;""</formula>
    </cfRule>
  </conditionalFormatting>
  <conditionalFormatting sqref="C2:XFD1048576">
    <cfRule type="expression" dxfId="125" priority="2">
      <formula>C2&lt;&gt;""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6"/>
  <sheetViews>
    <sheetView workbookViewId="0">
      <selection activeCell="B2" sqref="B2"/>
    </sheetView>
  </sheetViews>
  <sheetFormatPr baseColWidth="10" defaultRowHeight="12.75" x14ac:dyDescent="0.2"/>
  <cols>
    <col min="1" max="1" width="25" bestFit="1" customWidth="1"/>
    <col min="4" max="4" width="20" customWidth="1"/>
    <col min="5" max="5" width="33" bestFit="1" customWidth="1"/>
    <col min="6" max="6" width="20.7109375" bestFit="1" customWidth="1"/>
  </cols>
  <sheetData>
    <row r="1" spans="1:6" x14ac:dyDescent="0.2">
      <c r="A1" s="64" t="s">
        <v>2</v>
      </c>
      <c r="B1" s="68" t="s">
        <v>127</v>
      </c>
      <c r="C1" s="68"/>
      <c r="D1" s="9" t="s">
        <v>93</v>
      </c>
      <c r="E1" s="61" t="s">
        <v>129</v>
      </c>
      <c r="F1" s="60">
        <f ca="1" xml:space="preserve"> YEAR( TODAY() )</f>
        <v>2015</v>
      </c>
    </row>
    <row r="2" spans="1:6" x14ac:dyDescent="0.2">
      <c r="A2" s="62" t="s">
        <v>15</v>
      </c>
      <c r="B2" s="59" t="s">
        <v>106</v>
      </c>
      <c r="C2" s="60" t="s">
        <v>128</v>
      </c>
      <c r="D2" s="17" t="s">
        <v>94</v>
      </c>
      <c r="E2" s="61" t="s">
        <v>130</v>
      </c>
      <c r="F2" s="60"/>
    </row>
    <row r="3" spans="1:6" x14ac:dyDescent="0.2">
      <c r="A3" s="62" t="s">
        <v>77</v>
      </c>
      <c r="B3" s="59" t="s">
        <v>107</v>
      </c>
      <c r="C3" s="60" t="s">
        <v>128</v>
      </c>
      <c r="D3" s="17" t="s">
        <v>95</v>
      </c>
      <c r="E3" s="61" t="s">
        <v>131</v>
      </c>
      <c r="F3" s="65">
        <f ca="1">TODAY()</f>
        <v>42287</v>
      </c>
    </row>
    <row r="4" spans="1:6" x14ac:dyDescent="0.2">
      <c r="A4" s="63" t="s">
        <v>104</v>
      </c>
      <c r="B4" s="59" t="s">
        <v>115</v>
      </c>
      <c r="C4" s="60" t="s">
        <v>128</v>
      </c>
      <c r="D4" s="17" t="s">
        <v>96</v>
      </c>
    </row>
    <row r="5" spans="1:6" x14ac:dyDescent="0.2">
      <c r="A5" s="62" t="s">
        <v>14</v>
      </c>
      <c r="B5" s="59" t="s">
        <v>116</v>
      </c>
      <c r="C5" s="60" t="s">
        <v>145</v>
      </c>
      <c r="D5" s="17" t="s">
        <v>97</v>
      </c>
    </row>
    <row r="6" spans="1:6" x14ac:dyDescent="0.2">
      <c r="A6" s="63" t="s">
        <v>16</v>
      </c>
      <c r="B6" s="59" t="s">
        <v>117</v>
      </c>
      <c r="C6" s="60" t="s">
        <v>128</v>
      </c>
      <c r="D6" s="17" t="s">
        <v>98</v>
      </c>
    </row>
    <row r="7" spans="1:6" x14ac:dyDescent="0.2">
      <c r="A7" s="62" t="s">
        <v>17</v>
      </c>
      <c r="B7" s="59" t="s">
        <v>118</v>
      </c>
      <c r="C7" s="60" t="s">
        <v>128</v>
      </c>
      <c r="D7" s="17" t="s">
        <v>99</v>
      </c>
    </row>
    <row r="8" spans="1:6" x14ac:dyDescent="0.2">
      <c r="A8" s="63" t="s">
        <v>103</v>
      </c>
      <c r="B8" s="59" t="s">
        <v>119</v>
      </c>
      <c r="C8" s="60" t="s">
        <v>128</v>
      </c>
      <c r="D8" s="10" t="s">
        <v>100</v>
      </c>
    </row>
    <row r="9" spans="1:6" x14ac:dyDescent="0.2">
      <c r="A9" s="63" t="s">
        <v>18</v>
      </c>
      <c r="B9" s="59" t="s">
        <v>120</v>
      </c>
      <c r="C9" s="60" t="s">
        <v>128</v>
      </c>
      <c r="D9" s="10" t="s">
        <v>101</v>
      </c>
    </row>
    <row r="10" spans="1:6" x14ac:dyDescent="0.2">
      <c r="A10" s="7"/>
      <c r="B10" s="59" t="s">
        <v>121</v>
      </c>
      <c r="C10" s="60" t="s">
        <v>128</v>
      </c>
      <c r="D10" s="7"/>
    </row>
    <row r="11" spans="1:6" x14ac:dyDescent="0.2">
      <c r="A11" s="7"/>
      <c r="B11" s="59" t="s">
        <v>122</v>
      </c>
      <c r="C11" s="60" t="s">
        <v>128</v>
      </c>
      <c r="D11" s="7"/>
    </row>
    <row r="12" spans="1:6" x14ac:dyDescent="0.2">
      <c r="A12" s="7"/>
      <c r="B12" s="59" t="s">
        <v>123</v>
      </c>
      <c r="C12" s="60" t="s">
        <v>128</v>
      </c>
      <c r="D12" s="6"/>
    </row>
    <row r="13" spans="1:6" x14ac:dyDescent="0.2">
      <c r="A13" s="7"/>
      <c r="B13" s="59" t="s">
        <v>124</v>
      </c>
      <c r="C13" s="60" t="s">
        <v>128</v>
      </c>
    </row>
    <row r="14" spans="1:6" x14ac:dyDescent="0.2">
      <c r="A14" s="7"/>
      <c r="D14" s="7"/>
    </row>
    <row r="15" spans="1:6" x14ac:dyDescent="0.2">
      <c r="A15" s="7"/>
      <c r="D15" s="7"/>
    </row>
    <row r="16" spans="1:6" x14ac:dyDescent="0.2">
      <c r="A16" s="7"/>
      <c r="D16" s="7"/>
    </row>
    <row r="17" spans="1:4" x14ac:dyDescent="0.2">
      <c r="A17" s="7"/>
      <c r="D17" s="7"/>
    </row>
    <row r="18" spans="1:4" x14ac:dyDescent="0.2">
      <c r="A18" s="7"/>
      <c r="D18" s="7"/>
    </row>
    <row r="19" spans="1:4" x14ac:dyDescent="0.2">
      <c r="A19" s="7"/>
      <c r="D19" s="7"/>
    </row>
    <row r="20" spans="1:4" x14ac:dyDescent="0.2">
      <c r="A20" s="7"/>
      <c r="D20" s="7"/>
    </row>
    <row r="21" spans="1:4" x14ac:dyDescent="0.2">
      <c r="A21" s="7"/>
      <c r="D21" s="7"/>
    </row>
    <row r="22" spans="1:4" x14ac:dyDescent="0.2">
      <c r="D22" s="7"/>
    </row>
    <row r="23" spans="1:4" x14ac:dyDescent="0.2">
      <c r="D23" s="7"/>
    </row>
    <row r="24" spans="1:4" x14ac:dyDescent="0.2">
      <c r="D24" s="7"/>
    </row>
    <row r="25" spans="1:4" x14ac:dyDescent="0.2">
      <c r="D25" s="7"/>
    </row>
    <row r="26" spans="1:4" x14ac:dyDescent="0.2">
      <c r="D26" s="7"/>
    </row>
  </sheetData>
  <mergeCells count="1">
    <mergeCell ref="B1:C1"/>
  </mergeCells>
  <conditionalFormatting sqref="D2:D1048576 A3:A1048576">
    <cfRule type="expression" dxfId="124" priority="6">
      <formula>A2&lt;&gt;""</formula>
    </cfRule>
  </conditionalFormatting>
  <conditionalFormatting sqref="D2:D1048576">
    <cfRule type="expression" dxfId="123" priority="5">
      <formula>D2&lt;&gt;""</formula>
    </cfRule>
  </conditionalFormatting>
  <conditionalFormatting sqref="A2:A8">
    <cfRule type="expression" dxfId="122" priority="3">
      <formula>AND(MONTH($B2)=MONTH(TODAY()),YEAR($B2)=YEAR(TODAY()))</formula>
    </cfRule>
  </conditionalFormatting>
  <conditionalFormatting sqref="A2">
    <cfRule type="expression" dxfId="121" priority="2">
      <formula>A2&lt;&gt;""</formula>
    </cfRule>
  </conditionalFormatting>
  <conditionalFormatting sqref="A9">
    <cfRule type="expression" dxfId="120" priority="1">
      <formula>AND(MONTH($B9)=MONTH(TODAY()),YEAR($B9)=YEAR(TODAY()))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7"/>
  <sheetViews>
    <sheetView zoomScale="85" zoomScaleNormal="85" workbookViewId="0">
      <selection activeCell="I5" sqref="I5"/>
    </sheetView>
  </sheetViews>
  <sheetFormatPr baseColWidth="10" defaultRowHeight="12.75" x14ac:dyDescent="0.2"/>
  <cols>
    <col min="1" max="1" width="20.140625" bestFit="1" customWidth="1"/>
    <col min="2" max="2" width="7.42578125" style="44" bestFit="1" customWidth="1"/>
    <col min="3" max="3" width="18.28515625" customWidth="1"/>
    <col min="5" max="5" width="15.42578125" bestFit="1" customWidth="1"/>
    <col min="6" max="6" width="14.140625" bestFit="1" customWidth="1"/>
    <col min="7" max="7" width="14.140625" customWidth="1"/>
    <col min="8" max="19" width="11.42578125" style="50"/>
  </cols>
  <sheetData>
    <row r="1" spans="1:19" ht="25.5" x14ac:dyDescent="0.2">
      <c r="A1" s="38" t="s">
        <v>2</v>
      </c>
      <c r="B1" s="39" t="s">
        <v>0</v>
      </c>
      <c r="C1" s="39" t="s">
        <v>93</v>
      </c>
      <c r="D1" s="38" t="s">
        <v>1</v>
      </c>
      <c r="E1" s="38" t="s">
        <v>19</v>
      </c>
      <c r="F1" s="38" t="s">
        <v>20</v>
      </c>
      <c r="G1" s="38" t="s">
        <v>105</v>
      </c>
      <c r="H1" s="19" t="s">
        <v>106</v>
      </c>
      <c r="I1" s="33" t="s">
        <v>107</v>
      </c>
      <c r="J1" s="41" t="s">
        <v>115</v>
      </c>
      <c r="K1" s="41" t="s">
        <v>116</v>
      </c>
      <c r="L1" s="41" t="s">
        <v>117</v>
      </c>
      <c r="M1" s="41" t="s">
        <v>118</v>
      </c>
      <c r="N1" s="41" t="s">
        <v>119</v>
      </c>
      <c r="O1" s="41" t="s">
        <v>120</v>
      </c>
      <c r="P1" s="41" t="s">
        <v>121</v>
      </c>
      <c r="Q1" s="41" t="s">
        <v>122</v>
      </c>
      <c r="R1" s="41" t="s">
        <v>123</v>
      </c>
      <c r="S1" s="41" t="s">
        <v>124</v>
      </c>
    </row>
    <row r="2" spans="1:19" x14ac:dyDescent="0.2">
      <c r="A2" s="20" t="s">
        <v>15</v>
      </c>
      <c r="B2" s="43">
        <v>1</v>
      </c>
      <c r="C2" s="21" t="s">
        <v>98</v>
      </c>
      <c r="D2" s="22"/>
      <c r="E2" s="22" t="s">
        <v>113</v>
      </c>
      <c r="F2" s="23" t="s">
        <v>114</v>
      </c>
      <c r="G2" s="22" t="s">
        <v>13</v>
      </c>
      <c r="H2" s="55">
        <v>-110</v>
      </c>
      <c r="I2" s="55">
        <v>-120</v>
      </c>
      <c r="J2" s="55">
        <v>-130</v>
      </c>
      <c r="K2" s="55">
        <v>-140</v>
      </c>
      <c r="L2" s="55">
        <v>-150</v>
      </c>
      <c r="M2" s="55">
        <v>-160</v>
      </c>
      <c r="N2" s="55">
        <v>-170</v>
      </c>
      <c r="O2" s="55">
        <v>-180</v>
      </c>
      <c r="P2" s="55">
        <v>-190</v>
      </c>
      <c r="Q2" s="55">
        <v>-200</v>
      </c>
      <c r="R2" s="54"/>
      <c r="S2" s="54"/>
    </row>
    <row r="3" spans="1:19" x14ac:dyDescent="0.2">
      <c r="A3" s="20" t="s">
        <v>15</v>
      </c>
      <c r="B3" s="43">
        <v>2</v>
      </c>
      <c r="C3" s="21" t="s">
        <v>97</v>
      </c>
      <c r="D3" s="22"/>
      <c r="E3" s="22" t="s">
        <v>23</v>
      </c>
      <c r="F3" s="23" t="s">
        <v>24</v>
      </c>
      <c r="G3" s="22" t="s">
        <v>13</v>
      </c>
      <c r="H3" s="55">
        <v>-210</v>
      </c>
      <c r="I3" s="55">
        <v>-220</v>
      </c>
      <c r="J3" s="55">
        <v>-230</v>
      </c>
      <c r="K3" s="55">
        <v>-240</v>
      </c>
      <c r="L3" s="55">
        <v>-250</v>
      </c>
      <c r="M3" s="55">
        <v>-260</v>
      </c>
      <c r="N3" s="55">
        <v>-270</v>
      </c>
      <c r="O3" s="55">
        <v>-280</v>
      </c>
      <c r="P3" s="55">
        <v>-290</v>
      </c>
      <c r="Q3" s="55">
        <v>-300</v>
      </c>
      <c r="R3" s="54"/>
      <c r="S3" s="54"/>
    </row>
    <row r="4" spans="1:19" x14ac:dyDescent="0.2">
      <c r="A4" s="20" t="s">
        <v>15</v>
      </c>
      <c r="B4" s="43">
        <v>3</v>
      </c>
      <c r="C4" s="21" t="s">
        <v>96</v>
      </c>
      <c r="D4" s="22"/>
      <c r="E4" s="22" t="s">
        <v>23</v>
      </c>
      <c r="F4" s="23" t="s">
        <v>6</v>
      </c>
      <c r="G4" s="22" t="s">
        <v>12</v>
      </c>
      <c r="H4" s="55">
        <v>310</v>
      </c>
      <c r="I4" s="56">
        <v>320</v>
      </c>
      <c r="J4" s="55">
        <v>330</v>
      </c>
      <c r="K4" s="56">
        <v>340</v>
      </c>
      <c r="L4" s="55">
        <v>350</v>
      </c>
      <c r="M4" s="56">
        <v>360</v>
      </c>
      <c r="N4" s="55">
        <v>370</v>
      </c>
      <c r="O4" s="56">
        <v>380</v>
      </c>
      <c r="P4" s="55">
        <v>390</v>
      </c>
      <c r="Q4" s="56">
        <v>400</v>
      </c>
      <c r="R4" s="54"/>
      <c r="S4" s="54"/>
    </row>
    <row r="5" spans="1:19" x14ac:dyDescent="0.2">
      <c r="A5" s="34" t="s">
        <v>15</v>
      </c>
      <c r="B5" s="43">
        <v>4</v>
      </c>
      <c r="C5" s="35" t="s">
        <v>97</v>
      </c>
      <c r="D5" s="36"/>
      <c r="E5" s="36" t="s">
        <v>38</v>
      </c>
      <c r="F5" s="23" t="s">
        <v>39</v>
      </c>
      <c r="G5" s="36" t="s">
        <v>12</v>
      </c>
      <c r="H5" s="57">
        <v>410</v>
      </c>
      <c r="I5" s="57">
        <v>420</v>
      </c>
      <c r="J5" s="57">
        <v>430</v>
      </c>
      <c r="K5" s="57">
        <v>440</v>
      </c>
      <c r="L5" s="57">
        <v>450</v>
      </c>
      <c r="M5" s="57">
        <v>460</v>
      </c>
      <c r="N5" s="57">
        <v>470</v>
      </c>
      <c r="O5" s="57">
        <v>480</v>
      </c>
      <c r="P5" s="57">
        <v>490</v>
      </c>
      <c r="Q5" s="57">
        <v>500</v>
      </c>
      <c r="R5" s="54"/>
      <c r="S5" s="54"/>
    </row>
    <row r="6" spans="1:19" x14ac:dyDescent="0.2">
      <c r="A6" s="37" t="s">
        <v>18</v>
      </c>
      <c r="B6" s="43">
        <v>5</v>
      </c>
      <c r="C6" s="35" t="s">
        <v>98</v>
      </c>
      <c r="D6" s="36"/>
      <c r="E6" s="36" t="s">
        <v>40</v>
      </c>
      <c r="F6" s="23" t="s">
        <v>41</v>
      </c>
      <c r="G6" s="36" t="s">
        <v>13</v>
      </c>
      <c r="H6" s="57"/>
      <c r="I6" s="58"/>
      <c r="J6" s="54"/>
      <c r="K6" s="54"/>
      <c r="L6" s="54"/>
      <c r="M6" s="54"/>
      <c r="N6" s="54"/>
      <c r="O6" s="54"/>
      <c r="P6" s="54"/>
      <c r="Q6" s="54"/>
      <c r="R6" s="54"/>
      <c r="S6" s="54"/>
    </row>
    <row r="7" spans="1:19" x14ac:dyDescent="0.2">
      <c r="A7" s="40" t="s">
        <v>15</v>
      </c>
      <c r="B7" s="43">
        <v>6</v>
      </c>
      <c r="C7" s="35" t="s">
        <v>98</v>
      </c>
      <c r="D7" s="36" t="s">
        <v>112</v>
      </c>
      <c r="E7" s="36" t="s">
        <v>34</v>
      </c>
      <c r="F7" s="36" t="s">
        <v>35</v>
      </c>
      <c r="G7" s="36" t="s">
        <v>13</v>
      </c>
      <c r="H7" s="57"/>
      <c r="I7" s="58"/>
      <c r="J7" s="54"/>
      <c r="K7" s="54"/>
      <c r="L7" s="54"/>
      <c r="M7" s="54"/>
      <c r="N7" s="54"/>
      <c r="O7" s="54"/>
      <c r="P7" s="54"/>
      <c r="Q7" s="54"/>
      <c r="R7" s="54"/>
      <c r="S7" s="54"/>
    </row>
  </sheetData>
  <conditionalFormatting sqref="A1:G1">
    <cfRule type="expression" dxfId="119" priority="2">
      <formula>AND(MONTH($B1)=MONTH(TODAY()),YEAR($B1)=YEAR(TODAY()))</formula>
    </cfRule>
  </conditionalFormatting>
  <conditionalFormatting sqref="F2:F7">
    <cfRule type="expression" dxfId="118" priority="1">
      <formula>AND(MONTH($B2)=MONTH(TODAY()),YEAR($B2)=YEAR(TODAY()))</formula>
    </cfRule>
  </conditionalFormatting>
  <dataValidations count="7">
    <dataValidation type="list" allowBlank="1" showInputMessage="1" showErrorMessage="1" sqref="E2:E1048576">
      <formula1>Choix1</formula1>
    </dataValidation>
    <dataValidation type="list" allowBlank="1" showInputMessage="1" showErrorMessage="1" sqref="D2:D7">
      <formula1>type</formula1>
    </dataValidation>
    <dataValidation type="list" allowBlank="1" showInputMessage="1" showErrorMessage="1" sqref="A1:A1048576">
      <formula1>compte</formula1>
    </dataValidation>
    <dataValidation type="list" allowBlank="1" showInputMessage="1" showErrorMessage="1" sqref="E1:G1">
      <formula1>categ</formula1>
    </dataValidation>
    <dataValidation type="list" allowBlank="1" showInputMessage="1" showErrorMessage="1" sqref="C2:C1048576">
      <formula1>Type_op</formula1>
    </dataValidation>
    <dataValidation type="list" allowBlank="1" showInputMessage="1" showErrorMessage="1" sqref="G2:G1048576">
      <formula1>"Débit,Crédit"</formula1>
    </dataValidation>
    <dataValidation type="list" allowBlank="1" showInputMessage="1" showErrorMessage="1" sqref="F2:F1048576">
      <formula1>OFFSET(Choix2,MATCH(E2,Choix1,0)-1,1,,COUNTA(OFFSET(Choix2,MATCH(E2,Choix1,0)-1,0))-1)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pane ySplit="4" topLeftCell="A5" activePane="bottomLeft" state="frozenSplit"/>
      <selection pane="bottomLeft" activeCell="A23" sqref="A23"/>
    </sheetView>
  </sheetViews>
  <sheetFormatPr baseColWidth="10" defaultRowHeight="12.75" x14ac:dyDescent="0.2"/>
  <cols>
    <col min="1" max="1" width="29.140625" customWidth="1"/>
    <col min="2" max="2" width="20.42578125" customWidth="1"/>
    <col min="3" max="3" width="12.5703125" customWidth="1"/>
    <col min="4" max="4" width="20.85546875" customWidth="1"/>
    <col min="5" max="5" width="22.140625" customWidth="1"/>
    <col min="6" max="6" width="12.28515625" customWidth="1"/>
    <col min="7" max="7" width="7.42578125" bestFit="1" customWidth="1"/>
    <col min="8" max="9" width="3.5703125" bestFit="1" customWidth="1"/>
    <col min="10" max="10" width="5" bestFit="1" customWidth="1"/>
    <col min="11" max="11" width="3.5703125" bestFit="1" customWidth="1"/>
    <col min="12" max="14" width="13.140625" customWidth="1"/>
    <col min="15" max="22" width="10.140625" customWidth="1"/>
    <col min="23" max="23" width="13.140625" customWidth="1"/>
    <col min="24" max="25" width="10.140625" customWidth="1"/>
    <col min="26" max="26" width="6" customWidth="1"/>
    <col min="27" max="27" width="13.140625" customWidth="1"/>
    <col min="28" max="28" width="6.5703125" customWidth="1"/>
    <col min="29" max="29" width="10.140625" customWidth="1"/>
    <col min="30" max="30" width="6.5703125" customWidth="1"/>
    <col min="31" max="31" width="10.140625" customWidth="1"/>
    <col min="32" max="32" width="6.5703125" customWidth="1"/>
    <col min="33" max="33" width="10.140625" customWidth="1"/>
    <col min="34" max="34" width="6.5703125" customWidth="1"/>
    <col min="35" max="35" width="10.140625" customWidth="1"/>
    <col min="36" max="36" width="6.5703125" customWidth="1"/>
    <col min="37" max="37" width="10.140625" customWidth="1"/>
    <col min="38" max="38" width="6.5703125" customWidth="1"/>
    <col min="39" max="39" width="10.140625" customWidth="1"/>
    <col min="40" max="40" width="6.5703125" customWidth="1"/>
    <col min="41" max="41" width="10.140625" customWidth="1"/>
    <col min="42" max="42" width="6.5703125" customWidth="1"/>
    <col min="43" max="43" width="10.140625" customWidth="1"/>
    <col min="44" max="44" width="6.5703125" customWidth="1"/>
    <col min="45" max="45" width="7.28515625" customWidth="1"/>
    <col min="46" max="46" width="6.5703125" customWidth="1"/>
    <col min="47" max="47" width="12.42578125" customWidth="1"/>
    <col min="48" max="48" width="11.7109375" customWidth="1"/>
    <col min="49" max="49" width="11.7109375" bestFit="1" customWidth="1"/>
  </cols>
  <sheetData>
    <row r="1" spans="1:12" x14ac:dyDescent="0.2">
      <c r="A1" s="4" t="s">
        <v>148</v>
      </c>
      <c r="B1" t="s">
        <v>149</v>
      </c>
    </row>
    <row r="3" spans="1:12" x14ac:dyDescent="0.2">
      <c r="A3" s="4" t="s">
        <v>142</v>
      </c>
      <c r="G3" s="4" t="s">
        <v>147</v>
      </c>
    </row>
    <row r="4" spans="1:12" s="84" customFormat="1" x14ac:dyDescent="0.2">
      <c r="A4" s="83" t="s">
        <v>125</v>
      </c>
      <c r="B4" s="83" t="s">
        <v>93</v>
      </c>
      <c r="C4" s="83" t="s">
        <v>1</v>
      </c>
      <c r="D4" s="83" t="s">
        <v>19</v>
      </c>
      <c r="E4" s="83" t="s">
        <v>20</v>
      </c>
      <c r="F4" s="83" t="s">
        <v>105</v>
      </c>
      <c r="G4" t="s">
        <v>150</v>
      </c>
      <c r="H4" t="s">
        <v>151</v>
      </c>
      <c r="I4" t="s">
        <v>152</v>
      </c>
      <c r="J4" t="s">
        <v>153</v>
      </c>
      <c r="K4" t="s">
        <v>154</v>
      </c>
      <c r="L4" s="84" t="s">
        <v>8</v>
      </c>
    </row>
    <row r="5" spans="1:12" x14ac:dyDescent="0.2">
      <c r="A5" s="45" t="s">
        <v>14</v>
      </c>
      <c r="B5" s="45" t="s">
        <v>98</v>
      </c>
      <c r="C5" s="45" t="s">
        <v>108</v>
      </c>
      <c r="D5" s="45" t="s">
        <v>6</v>
      </c>
      <c r="E5" s="45" t="s">
        <v>21</v>
      </c>
      <c r="F5" s="45" t="s">
        <v>13</v>
      </c>
      <c r="G5" s="42">
        <v>-3</v>
      </c>
      <c r="H5" s="42"/>
      <c r="I5" s="42"/>
      <c r="J5" s="42"/>
      <c r="K5" s="42"/>
      <c r="L5" s="42">
        <v>-3</v>
      </c>
    </row>
    <row r="6" spans="1:12" x14ac:dyDescent="0.2">
      <c r="B6" s="45" t="s">
        <v>96</v>
      </c>
      <c r="C6" s="45" t="s">
        <v>140</v>
      </c>
      <c r="D6" s="45" t="s">
        <v>38</v>
      </c>
      <c r="E6" s="45" t="s">
        <v>39</v>
      </c>
      <c r="F6" s="45" t="s">
        <v>12</v>
      </c>
      <c r="G6" s="42"/>
      <c r="H6" s="42"/>
      <c r="I6" s="42"/>
      <c r="J6" s="42">
        <v>1100</v>
      </c>
      <c r="K6" s="42"/>
      <c r="L6" s="42">
        <v>1100</v>
      </c>
    </row>
    <row r="7" spans="1:12" x14ac:dyDescent="0.2">
      <c r="A7" s="45" t="s">
        <v>17</v>
      </c>
      <c r="B7" s="45" t="s">
        <v>94</v>
      </c>
      <c r="C7" s="45" t="s">
        <v>126</v>
      </c>
      <c r="D7" s="45" t="s">
        <v>40</v>
      </c>
      <c r="E7" s="45" t="s">
        <v>44</v>
      </c>
      <c r="F7" s="45" t="s">
        <v>13</v>
      </c>
      <c r="G7" s="42"/>
      <c r="H7" s="42">
        <v>-25</v>
      </c>
      <c r="I7" s="42"/>
      <c r="J7" s="42"/>
      <c r="K7" s="42"/>
      <c r="L7" s="42">
        <v>-25</v>
      </c>
    </row>
    <row r="8" spans="1:12" x14ac:dyDescent="0.2">
      <c r="B8" s="45" t="s">
        <v>98</v>
      </c>
      <c r="C8" s="45" t="s">
        <v>140</v>
      </c>
      <c r="D8" s="45" t="s">
        <v>38</v>
      </c>
      <c r="E8" s="45" t="s">
        <v>4</v>
      </c>
      <c r="F8" s="45" t="s">
        <v>13</v>
      </c>
      <c r="G8" s="42"/>
      <c r="H8" s="42"/>
      <c r="I8" s="42"/>
      <c r="J8" s="42"/>
      <c r="K8" s="42">
        <v>-30</v>
      </c>
      <c r="L8" s="42">
        <v>-30</v>
      </c>
    </row>
    <row r="9" spans="1:12" x14ac:dyDescent="0.2">
      <c r="A9" s="45" t="s">
        <v>103</v>
      </c>
      <c r="B9" s="45" t="s">
        <v>101</v>
      </c>
      <c r="C9" s="45" t="s">
        <v>111</v>
      </c>
      <c r="D9" s="45" t="s">
        <v>30</v>
      </c>
      <c r="E9" s="45" t="s">
        <v>31</v>
      </c>
      <c r="F9" s="45" t="s">
        <v>13</v>
      </c>
      <c r="G9" s="42">
        <v>-6.9</v>
      </c>
      <c r="H9" s="42"/>
      <c r="I9" s="42"/>
      <c r="J9" s="42"/>
      <c r="K9" s="42"/>
      <c r="L9" s="42">
        <v>-6.9</v>
      </c>
    </row>
    <row r="10" spans="1:12" x14ac:dyDescent="0.2">
      <c r="A10" s="45" t="s">
        <v>18</v>
      </c>
      <c r="B10" s="45" t="s">
        <v>94</v>
      </c>
      <c r="C10" s="45" t="s">
        <v>110</v>
      </c>
      <c r="D10" s="45" t="s">
        <v>30</v>
      </c>
      <c r="E10" s="45" t="s">
        <v>31</v>
      </c>
      <c r="F10" s="45" t="s">
        <v>13</v>
      </c>
      <c r="G10" s="42">
        <v>-52</v>
      </c>
      <c r="H10" s="42"/>
      <c r="I10" s="42"/>
      <c r="J10" s="42"/>
      <c r="K10" s="42"/>
      <c r="L10" s="42">
        <v>-52</v>
      </c>
    </row>
    <row r="11" spans="1:12" x14ac:dyDescent="0.2">
      <c r="E11" s="45" t="s">
        <v>32</v>
      </c>
      <c r="F11" s="45" t="s">
        <v>13</v>
      </c>
      <c r="G11" s="42">
        <v>-2</v>
      </c>
      <c r="H11" s="42"/>
      <c r="I11" s="42"/>
      <c r="J11" s="42"/>
      <c r="K11" s="42"/>
      <c r="L11" s="42">
        <v>-2</v>
      </c>
    </row>
    <row r="12" spans="1:12" x14ac:dyDescent="0.2">
      <c r="B12" s="45" t="s">
        <v>98</v>
      </c>
      <c r="C12" s="45" t="s">
        <v>41</v>
      </c>
      <c r="D12" s="45" t="s">
        <v>40</v>
      </c>
      <c r="E12" s="45" t="s">
        <v>41</v>
      </c>
      <c r="F12" s="45" t="s">
        <v>13</v>
      </c>
      <c r="G12" s="42"/>
      <c r="H12" s="42"/>
      <c r="I12" s="42">
        <v>-50</v>
      </c>
      <c r="J12" s="42"/>
      <c r="K12" s="42"/>
      <c r="L12" s="42">
        <v>-50</v>
      </c>
    </row>
    <row r="13" spans="1:12" x14ac:dyDescent="0.2">
      <c r="C13" s="45" t="s">
        <v>138</v>
      </c>
      <c r="D13" s="45" t="s">
        <v>40</v>
      </c>
      <c r="E13" s="45" t="s">
        <v>43</v>
      </c>
      <c r="F13" s="45" t="s">
        <v>13</v>
      </c>
      <c r="G13" s="42"/>
      <c r="H13" s="42"/>
      <c r="I13" s="42">
        <v>-20</v>
      </c>
      <c r="J13" s="42"/>
      <c r="K13" s="42"/>
      <c r="L13" s="42">
        <v>-20</v>
      </c>
    </row>
    <row r="14" spans="1:12" x14ac:dyDescent="0.2">
      <c r="A14" s="45" t="s">
        <v>15</v>
      </c>
      <c r="B14" s="45" t="s">
        <v>95</v>
      </c>
      <c r="C14" s="45" t="s">
        <v>85</v>
      </c>
      <c r="D14" s="45" t="s">
        <v>7</v>
      </c>
      <c r="E14" s="45" t="s">
        <v>50</v>
      </c>
      <c r="F14" s="45" t="s">
        <v>13</v>
      </c>
      <c r="G14" s="42"/>
      <c r="H14" s="42">
        <v>-10</v>
      </c>
      <c r="I14" s="42"/>
      <c r="J14" s="42"/>
      <c r="K14" s="42"/>
      <c r="L14" s="42">
        <v>-10</v>
      </c>
    </row>
    <row r="15" spans="1:12" x14ac:dyDescent="0.2">
      <c r="B15" s="45" t="s">
        <v>98</v>
      </c>
      <c r="C15" s="45" t="s">
        <v>108</v>
      </c>
      <c r="D15" s="45" t="s">
        <v>6</v>
      </c>
      <c r="E15" s="45" t="s">
        <v>21</v>
      </c>
      <c r="F15" s="45" t="s">
        <v>13</v>
      </c>
      <c r="G15" s="42">
        <v>-3</v>
      </c>
      <c r="H15" s="42"/>
      <c r="I15" s="42"/>
      <c r="J15" s="42"/>
      <c r="K15" s="42"/>
      <c r="L15" s="42">
        <v>-3</v>
      </c>
    </row>
    <row r="16" spans="1:12" x14ac:dyDescent="0.2">
      <c r="B16" s="45" t="s">
        <v>96</v>
      </c>
      <c r="C16" s="45" t="s">
        <v>139</v>
      </c>
      <c r="D16" s="45" t="s">
        <v>38</v>
      </c>
      <c r="E16" s="45" t="s">
        <v>39</v>
      </c>
      <c r="F16" s="45" t="s">
        <v>12</v>
      </c>
      <c r="G16" s="42"/>
      <c r="H16" s="42"/>
      <c r="I16" s="42"/>
      <c r="J16" s="42">
        <v>1000</v>
      </c>
      <c r="K16" s="42"/>
      <c r="L16" s="42">
        <v>1000</v>
      </c>
    </row>
    <row r="17" spans="1:12" x14ac:dyDescent="0.2">
      <c r="C17" s="45" t="s">
        <v>112</v>
      </c>
      <c r="D17" s="45" t="s">
        <v>113</v>
      </c>
      <c r="E17" s="45" t="s">
        <v>77</v>
      </c>
      <c r="F17" s="45" t="s">
        <v>12</v>
      </c>
      <c r="G17" s="42">
        <v>30</v>
      </c>
      <c r="H17" s="42"/>
      <c r="I17" s="42"/>
      <c r="J17" s="42"/>
      <c r="K17" s="42"/>
      <c r="L17" s="42">
        <v>30</v>
      </c>
    </row>
    <row r="18" spans="1:12" x14ac:dyDescent="0.2">
      <c r="A18" s="45" t="s">
        <v>77</v>
      </c>
      <c r="B18" s="45" t="s">
        <v>97</v>
      </c>
      <c r="C18" s="45" t="s">
        <v>112</v>
      </c>
      <c r="D18" s="45" t="s">
        <v>113</v>
      </c>
      <c r="E18" s="45" t="s">
        <v>15</v>
      </c>
      <c r="F18" s="45" t="s">
        <v>13</v>
      </c>
      <c r="G18" s="42">
        <v>-30</v>
      </c>
      <c r="H18" s="42"/>
      <c r="I18" s="42"/>
      <c r="J18" s="42"/>
      <c r="K18" s="42"/>
      <c r="L18" s="42">
        <v>-30</v>
      </c>
    </row>
    <row r="19" spans="1:12" x14ac:dyDescent="0.2">
      <c r="A19" s="45" t="s">
        <v>104</v>
      </c>
      <c r="B19" s="45" t="s">
        <v>101</v>
      </c>
      <c r="C19" s="45" t="s">
        <v>109</v>
      </c>
      <c r="D19" s="45" t="s">
        <v>30</v>
      </c>
      <c r="E19" s="45" t="s">
        <v>31</v>
      </c>
      <c r="F19" s="45" t="s">
        <v>13</v>
      </c>
      <c r="G19" s="42">
        <v>-5</v>
      </c>
      <c r="H19" s="42"/>
      <c r="I19" s="42"/>
      <c r="J19" s="42"/>
      <c r="K19" s="42"/>
      <c r="L19" s="42">
        <v>-5</v>
      </c>
    </row>
    <row r="20" spans="1:12" x14ac:dyDescent="0.2">
      <c r="A20" s="45" t="s">
        <v>8</v>
      </c>
      <c r="G20" s="42">
        <v>-71.900000000000006</v>
      </c>
      <c r="H20" s="42">
        <v>-35</v>
      </c>
      <c r="I20" s="42">
        <v>-70</v>
      </c>
      <c r="J20" s="42">
        <v>2100</v>
      </c>
      <c r="K20" s="42">
        <v>-30</v>
      </c>
      <c r="L20" s="42">
        <v>1893.1</v>
      </c>
    </row>
  </sheetData>
  <pageMargins left="0.7" right="0.7" top="0.75" bottom="0.75" header="0.3" footer="0.3"/>
  <pageSetup paperSize="9" orientation="portrait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F30" sqref="F30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TCD</vt:lpstr>
      <vt:lpstr>Crédit_Débit</vt:lpstr>
      <vt:lpstr>BD</vt:lpstr>
      <vt:lpstr>Système</vt:lpstr>
      <vt:lpstr>Mensualisation</vt:lpstr>
      <vt:lpstr>MensualisationBis</vt:lpstr>
      <vt:lpstr>Budjet</vt:lpstr>
      <vt:lpstr>Choix2</vt:lpstr>
    </vt:vector>
  </TitlesOfParts>
  <Company>home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Ben</cp:lastModifiedBy>
  <dcterms:created xsi:type="dcterms:W3CDTF">2004-03-07T20:52:29Z</dcterms:created>
  <dcterms:modified xsi:type="dcterms:W3CDTF">2015-10-10T21:06:42Z</dcterms:modified>
</cp:coreProperties>
</file>