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-28740" yWindow="0" windowWidth="24240" windowHeight="13740" tabRatio="500"/>
  </bookViews>
  <sheets>
    <sheet name="Plan tréso" sheetId="8" r:id="rId1"/>
    <sheet name="Réel" sheetId="4" r:id="rId2"/>
    <sheet name="Budget" sheetId="3" r:id="rId3"/>
    <sheet name="Donnees" sheetId="6" r:id="rId4"/>
    <sheet name="Plan tréso-SAVE" sheetId="5" r:id="rId5"/>
  </sheets>
  <externalReferences>
    <externalReference r:id="rId6"/>
    <externalReference r:id="rId7"/>
  </externalReferences>
  <definedNames>
    <definedName name="_xlnm._FilterDatabase" localSheetId="2" hidden="1">Budget!$A$1:$AK$474</definedName>
    <definedName name="_xlnm._FilterDatabase" localSheetId="3" hidden="1">Donnees!$A$1:$O$1</definedName>
    <definedName name="_xlnm._FilterDatabase" localSheetId="4" hidden="1">'Plan tréso-SAVE'!$A$1:$M$21</definedName>
    <definedName name="_xlnm._FilterDatabase" localSheetId="1" hidden="1">Réel!$A$1:$M$459</definedName>
    <definedName name="Autres" localSheetId="2">#REF!</definedName>
    <definedName name="Autres" localSheetId="0">#REF!</definedName>
    <definedName name="Autres">#REF!</definedName>
    <definedName name="CEA" localSheetId="2">#REF!</definedName>
    <definedName name="CEA" localSheetId="0">#REF!</definedName>
    <definedName name="CEA">#REF!</definedName>
    <definedName name="CET" localSheetId="2">#REF!</definedName>
    <definedName name="CET" localSheetId="0">#REF!</definedName>
    <definedName name="CET">#REF!</definedName>
    <definedName name="Clients_Groupe" localSheetId="2">#REF!</definedName>
    <definedName name="Clients_Groupe" localSheetId="0">#REF!</definedName>
    <definedName name="Clients_Groupe">#REF!</definedName>
    <definedName name="Cotisations_Taxes" localSheetId="2">#REF!</definedName>
    <definedName name="Cotisations_Taxes" localSheetId="0">#REF!</definedName>
    <definedName name="Cotisations_Taxes">#REF!</definedName>
    <definedName name="Decaissement" localSheetId="2">#REF!</definedName>
    <definedName name="Decaissement" localSheetId="0">#REF!</definedName>
    <definedName name="Decaissement">#REF!</definedName>
    <definedName name="Deplacements" localSheetId="2">#REF!</definedName>
    <definedName name="Deplacements" localSheetId="0">#REF!</definedName>
    <definedName name="Deplacements">#REF!</definedName>
    <definedName name="Dividendes" localSheetId="2">#REF!</definedName>
    <definedName name="Dividendes" localSheetId="0">#REF!</definedName>
    <definedName name="Dividendes">#REF!</definedName>
    <definedName name="EI_Leydet" localSheetId="2">#REF!</definedName>
    <definedName name="EI_Leydet" localSheetId="0">#REF!</definedName>
    <definedName name="EI_Leydet">#REF!</definedName>
    <definedName name="Emprunts" localSheetId="2">#REF!</definedName>
    <definedName name="Emprunts" localSheetId="0">#REF!</definedName>
    <definedName name="Emprunts">#REF!</definedName>
    <definedName name="Encaissement" localSheetId="2">#REF!</definedName>
    <definedName name="Encaissement" localSheetId="0">#REF!</definedName>
    <definedName name="Encaissement">#REF!</definedName>
    <definedName name="Entitees" localSheetId="2">#REF!</definedName>
    <definedName name="Entitees" localSheetId="0">#REF!</definedName>
    <definedName name="Entitees">#REF!</definedName>
    <definedName name="Etat_Impots" localSheetId="2">#REF!</definedName>
    <definedName name="Etat_Impots" localSheetId="0">#REF!</definedName>
    <definedName name="Etat_Impots">#REF!</definedName>
    <definedName name="Ex_Com" localSheetId="2">#REF!</definedName>
    <definedName name="Ex_Com" localSheetId="0">#REF!</definedName>
    <definedName name="Ex_Com">#REF!</definedName>
    <definedName name="Ex_Com_Audit" localSheetId="2">#REF!</definedName>
    <definedName name="Ex_Com_Audit" localSheetId="0">#REF!</definedName>
    <definedName name="Ex_Com_Audit">#REF!</definedName>
    <definedName name="Ex_Com_Compta" localSheetId="2">#REF!</definedName>
    <definedName name="Ex_Com_Compta" localSheetId="0">#REF!</definedName>
    <definedName name="Ex_Com_Compta">#REF!</definedName>
    <definedName name="Ex_Com_Consult" localSheetId="2">#REF!</definedName>
    <definedName name="Ex_Com_Consult" localSheetId="0">#REF!</definedName>
    <definedName name="Ex_Com_Consult">#REF!</definedName>
    <definedName name="Ex_Com_GRH" localSheetId="2">#REF!</definedName>
    <definedName name="Ex_Com_GRH" localSheetId="0">#REF!</definedName>
    <definedName name="Ex_Com_GRH">#REF!</definedName>
    <definedName name="Ex_Dom" localSheetId="2">#REF!</definedName>
    <definedName name="Ex_Dom" localSheetId="0">#REF!</definedName>
    <definedName name="Ex_Dom">#REF!</definedName>
    <definedName name="FECD" localSheetId="2">#REF!</definedName>
    <definedName name="FECD" localSheetId="0">#REF!</definedName>
    <definedName name="FECD">#REF!</definedName>
    <definedName name="Fiduciaire_Victoria" localSheetId="2">#REF!</definedName>
    <definedName name="Fiduciaire_Victoria" localSheetId="0">#REF!</definedName>
    <definedName name="Fiduciaire_Victoria">#REF!</definedName>
    <definedName name="Fournisseurs" localSheetId="2">#REF!</definedName>
    <definedName name="Fournisseurs" localSheetId="0">#REF!</definedName>
    <definedName name="Fournisseurs">#REF!</definedName>
    <definedName name="FPM" localSheetId="2">#REF!</definedName>
    <definedName name="FPM" localSheetId="0">#REF!</definedName>
    <definedName name="FPM">#REF!</definedName>
    <definedName name="Frais_Bancaires" localSheetId="2">#REF!</definedName>
    <definedName name="Frais_Bancaires" localSheetId="0">#REF!</definedName>
    <definedName name="Frais_Bancaires">#REF!</definedName>
    <definedName name="HAC" localSheetId="2">#REF!</definedName>
    <definedName name="HAC" localSheetId="0">#REF!</definedName>
    <definedName name="HAC">#REF!</definedName>
    <definedName name="IE_IDF" localSheetId="2">#REF!</definedName>
    <definedName name="IE_IDF" localSheetId="0">#REF!</definedName>
    <definedName name="IE_IDF">#REF!</definedName>
    <definedName name="IE_IDF_Audit" localSheetId="2">#REF!</definedName>
    <definedName name="IE_IDF_Audit" localSheetId="0">#REF!</definedName>
    <definedName name="IE_IDF_Audit">#REF!</definedName>
    <definedName name="IE_Paris_Nord" localSheetId="2">#REF!</definedName>
    <definedName name="IE_Paris_Nord" localSheetId="0">#REF!</definedName>
    <definedName name="IE_Paris_Nord">#REF!</definedName>
    <definedName name="Impayes" localSheetId="2">#REF!</definedName>
    <definedName name="Impayes" localSheetId="0">#REF!</definedName>
    <definedName name="Impayes">#REF!</definedName>
    <definedName name="Liste_ide">OFFSET([1]Code1!$A$2,0,0,COUNTA([1]Code1!$A:$A)-1)</definedName>
    <definedName name="Loyers" localSheetId="2">#REF!</definedName>
    <definedName name="Loyers" localSheetId="0">#REF!</definedName>
    <definedName name="Loyers">#REF!</definedName>
    <definedName name="MGF_Audit" localSheetId="2">#REF!</definedName>
    <definedName name="MGF_Audit" localSheetId="0">#REF!</definedName>
    <definedName name="MGF_Audit">#REF!</definedName>
    <definedName name="Operations" localSheetId="2">#REF!</definedName>
    <definedName name="Operations" localSheetId="0">#REF!</definedName>
    <definedName name="Operations">#REF!</definedName>
    <definedName name="PAP_Gestion" localSheetId="2">#REF!</definedName>
    <definedName name="PAP_Gestion" localSheetId="0">#REF!</definedName>
    <definedName name="PAP_Gestion">#REF!</definedName>
    <definedName name="Personnel" localSheetId="2">#REF!</definedName>
    <definedName name="Personnel" localSheetId="0">#REF!</definedName>
    <definedName name="Personnel">#REF!</definedName>
    <definedName name="Prelevements" localSheetId="2">#REF!</definedName>
    <definedName name="Prelevements" localSheetId="0">#REF!</definedName>
    <definedName name="Prelevements">#REF!</definedName>
    <definedName name="Reçus_Divers" localSheetId="2">#REF!</definedName>
    <definedName name="Reçus_Divers" localSheetId="0">#REF!</definedName>
    <definedName name="Reçus_Divers">#REF!</definedName>
    <definedName name="Remise_Cheques" localSheetId="2">#REF!</definedName>
    <definedName name="Remise_Cheques" localSheetId="0">#REF!</definedName>
    <definedName name="Remise_Cheques">#REF!</definedName>
    <definedName name="SKA" localSheetId="2">#REF!</definedName>
    <definedName name="SKA" localSheetId="0">#REF!</definedName>
    <definedName name="SKA">#REF!</definedName>
    <definedName name="TNS" localSheetId="2">#REF!</definedName>
    <definedName name="TNS" localSheetId="0">#REF!</definedName>
    <definedName name="TNS">#REF!</definedName>
    <definedName name="Virements" localSheetId="2">#REF!</definedName>
    <definedName name="Virements" localSheetId="0">#REF!</definedName>
    <definedName name="Virements">#REF!</definedName>
    <definedName name="Virements_Tresorerie" localSheetId="2">#REF!</definedName>
    <definedName name="Virements_Tresorerie" localSheetId="0">#REF!</definedName>
    <definedName name="Virements_Tresorerie">#REF!</definedName>
    <definedName name="_xlnm.Print_Area" localSheetId="1">Réel!$G$1:$M$165</definedName>
  </definedNames>
  <calcPr calcId="145621" concurrentCalc="0"/>
  <pivotCaches>
    <pivotCache cacheId="202" r:id="rId8"/>
    <pivotCache cacheId="232" r:id="rId9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6" i="8" l="1"/>
  <c r="C26" i="8"/>
  <c r="D26" i="8"/>
  <c r="E26" i="8"/>
  <c r="F26" i="8"/>
  <c r="G26" i="8"/>
  <c r="H26" i="8"/>
  <c r="I26" i="8"/>
  <c r="C21" i="5"/>
  <c r="O3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0" i="3"/>
  <c r="O221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O301" i="3"/>
  <c r="O302" i="3"/>
  <c r="O303" i="3"/>
  <c r="O304" i="3"/>
  <c r="O305" i="3"/>
  <c r="O306" i="3"/>
  <c r="O307" i="3"/>
  <c r="O308" i="3"/>
  <c r="O309" i="3"/>
  <c r="O310" i="3"/>
  <c r="O311" i="3"/>
  <c r="O312" i="3"/>
  <c r="O313" i="3"/>
  <c r="O314" i="3"/>
  <c r="O315" i="3"/>
  <c r="O316" i="3"/>
  <c r="O317" i="3"/>
  <c r="O318" i="3"/>
  <c r="O319" i="3"/>
  <c r="O320" i="3"/>
  <c r="O321" i="3"/>
  <c r="O322" i="3"/>
  <c r="O323" i="3"/>
  <c r="O324" i="3"/>
  <c r="O325" i="3"/>
  <c r="O326" i="3"/>
  <c r="O327" i="3"/>
  <c r="O328" i="3"/>
  <c r="O329" i="3"/>
  <c r="O330" i="3"/>
  <c r="O331" i="3"/>
  <c r="O332" i="3"/>
  <c r="O333" i="3"/>
  <c r="O334" i="3"/>
  <c r="O335" i="3"/>
  <c r="O336" i="3"/>
  <c r="O337" i="3"/>
  <c r="O338" i="3"/>
  <c r="O339" i="3"/>
  <c r="O340" i="3"/>
  <c r="O341" i="3"/>
  <c r="O342" i="3"/>
  <c r="O343" i="3"/>
  <c r="O344" i="3"/>
  <c r="O345" i="3"/>
  <c r="O346" i="3"/>
  <c r="O347" i="3"/>
  <c r="O348" i="3"/>
  <c r="O349" i="3"/>
  <c r="O350" i="3"/>
  <c r="O351" i="3"/>
  <c r="O352" i="3"/>
  <c r="O353" i="3"/>
  <c r="O354" i="3"/>
  <c r="O355" i="3"/>
  <c r="O356" i="3"/>
  <c r="O357" i="3"/>
  <c r="O358" i="3"/>
  <c r="O359" i="3"/>
  <c r="O360" i="3"/>
  <c r="O361" i="3"/>
  <c r="O362" i="3"/>
  <c r="O363" i="3"/>
  <c r="O364" i="3"/>
  <c r="O365" i="3"/>
  <c r="O366" i="3"/>
  <c r="O367" i="3"/>
  <c r="O368" i="3"/>
  <c r="O369" i="3"/>
  <c r="O370" i="3"/>
  <c r="O371" i="3"/>
  <c r="O372" i="3"/>
  <c r="O373" i="3"/>
  <c r="O374" i="3"/>
  <c r="O375" i="3"/>
  <c r="O376" i="3"/>
  <c r="O377" i="3"/>
  <c r="O378" i="3"/>
  <c r="O379" i="3"/>
  <c r="O380" i="3"/>
  <c r="O381" i="3"/>
  <c r="O382" i="3"/>
  <c r="O383" i="3"/>
  <c r="O384" i="3"/>
  <c r="O385" i="3"/>
  <c r="O386" i="3"/>
  <c r="O387" i="3"/>
  <c r="O388" i="3"/>
  <c r="O389" i="3"/>
  <c r="O390" i="3"/>
  <c r="O391" i="3"/>
  <c r="O392" i="3"/>
  <c r="O393" i="3"/>
  <c r="O394" i="3"/>
  <c r="O395" i="3"/>
  <c r="O396" i="3"/>
  <c r="O397" i="3"/>
  <c r="O398" i="3"/>
  <c r="O399" i="3"/>
  <c r="O400" i="3"/>
  <c r="O401" i="3"/>
  <c r="O402" i="3"/>
  <c r="O403" i="3"/>
  <c r="O404" i="3"/>
  <c r="O405" i="3"/>
  <c r="O406" i="3"/>
  <c r="O407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O431" i="3"/>
  <c r="O432" i="3"/>
  <c r="O433" i="3"/>
  <c r="O434" i="3"/>
  <c r="O435" i="3"/>
  <c r="O436" i="3"/>
  <c r="O437" i="3"/>
  <c r="O438" i="3"/>
  <c r="O439" i="3"/>
  <c r="O440" i="3"/>
  <c r="O441" i="3"/>
  <c r="O442" i="3"/>
  <c r="O443" i="3"/>
  <c r="O444" i="3"/>
  <c r="O445" i="3"/>
  <c r="O446" i="3"/>
  <c r="O447" i="3"/>
  <c r="O448" i="3"/>
  <c r="O449" i="3"/>
  <c r="O450" i="3"/>
  <c r="O451" i="3"/>
  <c r="O452" i="3"/>
  <c r="O453" i="3"/>
  <c r="O454" i="3"/>
  <c r="O455" i="3"/>
  <c r="O456" i="3"/>
  <c r="O457" i="3"/>
  <c r="O458" i="3"/>
  <c r="O459" i="3"/>
  <c r="O2" i="3"/>
  <c r="O3" i="4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O298" i="4"/>
  <c r="O299" i="4"/>
  <c r="O300" i="4"/>
  <c r="O301" i="4"/>
  <c r="O302" i="4"/>
  <c r="O303" i="4"/>
  <c r="O304" i="4"/>
  <c r="O305" i="4"/>
  <c r="O306" i="4"/>
  <c r="O307" i="4"/>
  <c r="O308" i="4"/>
  <c r="O309" i="4"/>
  <c r="O310" i="4"/>
  <c r="O311" i="4"/>
  <c r="O312" i="4"/>
  <c r="O313" i="4"/>
  <c r="O314" i="4"/>
  <c r="O315" i="4"/>
  <c r="O316" i="4"/>
  <c r="O317" i="4"/>
  <c r="O318" i="4"/>
  <c r="O319" i="4"/>
  <c r="O320" i="4"/>
  <c r="O321" i="4"/>
  <c r="O322" i="4"/>
  <c r="O323" i="4"/>
  <c r="O324" i="4"/>
  <c r="O325" i="4"/>
  <c r="O326" i="4"/>
  <c r="O327" i="4"/>
  <c r="O328" i="4"/>
  <c r="O329" i="4"/>
  <c r="O330" i="4"/>
  <c r="O331" i="4"/>
  <c r="O332" i="4"/>
  <c r="O333" i="4"/>
  <c r="O334" i="4"/>
  <c r="O335" i="4"/>
  <c r="O336" i="4"/>
  <c r="O337" i="4"/>
  <c r="O338" i="4"/>
  <c r="O339" i="4"/>
  <c r="O340" i="4"/>
  <c r="O341" i="4"/>
  <c r="O342" i="4"/>
  <c r="O343" i="4"/>
  <c r="O344" i="4"/>
  <c r="O345" i="4"/>
  <c r="O346" i="4"/>
  <c r="O347" i="4"/>
  <c r="O348" i="4"/>
  <c r="O349" i="4"/>
  <c r="O350" i="4"/>
  <c r="O351" i="4"/>
  <c r="O352" i="4"/>
  <c r="O353" i="4"/>
  <c r="O354" i="4"/>
  <c r="O355" i="4"/>
  <c r="O356" i="4"/>
  <c r="O357" i="4"/>
  <c r="O358" i="4"/>
  <c r="O359" i="4"/>
  <c r="O360" i="4"/>
  <c r="O361" i="4"/>
  <c r="O362" i="4"/>
  <c r="O363" i="4"/>
  <c r="O364" i="4"/>
  <c r="O365" i="4"/>
  <c r="O366" i="4"/>
  <c r="O367" i="4"/>
  <c r="O368" i="4"/>
  <c r="O369" i="4"/>
  <c r="O370" i="4"/>
  <c r="O371" i="4"/>
  <c r="O372" i="4"/>
  <c r="O373" i="4"/>
  <c r="O374" i="4"/>
  <c r="O375" i="4"/>
  <c r="O376" i="4"/>
  <c r="O377" i="4"/>
  <c r="O378" i="4"/>
  <c r="O379" i="4"/>
  <c r="O380" i="4"/>
  <c r="O381" i="4"/>
  <c r="O382" i="4"/>
  <c r="O383" i="4"/>
  <c r="O384" i="4"/>
  <c r="O385" i="4"/>
  <c r="O386" i="4"/>
  <c r="O387" i="4"/>
  <c r="O388" i="4"/>
  <c r="O389" i="4"/>
  <c r="O390" i="4"/>
  <c r="O391" i="4"/>
  <c r="O392" i="4"/>
  <c r="O393" i="4"/>
  <c r="O394" i="4"/>
  <c r="O395" i="4"/>
  <c r="O396" i="4"/>
  <c r="O397" i="4"/>
  <c r="O398" i="4"/>
  <c r="O399" i="4"/>
  <c r="O400" i="4"/>
  <c r="O401" i="4"/>
  <c r="O402" i="4"/>
  <c r="O403" i="4"/>
  <c r="O404" i="4"/>
  <c r="O405" i="4"/>
  <c r="O406" i="4"/>
  <c r="O407" i="4"/>
  <c r="O408" i="4"/>
  <c r="O409" i="4"/>
  <c r="O410" i="4"/>
  <c r="O411" i="4"/>
  <c r="O412" i="4"/>
  <c r="O413" i="4"/>
  <c r="O414" i="4"/>
  <c r="O415" i="4"/>
  <c r="O416" i="4"/>
  <c r="O417" i="4"/>
  <c r="O418" i="4"/>
  <c r="O419" i="4"/>
  <c r="O420" i="4"/>
  <c r="O421" i="4"/>
  <c r="O422" i="4"/>
  <c r="O423" i="4"/>
  <c r="O424" i="4"/>
  <c r="O425" i="4"/>
  <c r="O426" i="4"/>
  <c r="O427" i="4"/>
  <c r="O428" i="4"/>
  <c r="O429" i="4"/>
  <c r="O430" i="4"/>
  <c r="O431" i="4"/>
  <c r="O432" i="4"/>
  <c r="O433" i="4"/>
  <c r="O434" i="4"/>
  <c r="O435" i="4"/>
  <c r="O436" i="4"/>
  <c r="O437" i="4"/>
  <c r="O438" i="4"/>
  <c r="O439" i="4"/>
  <c r="O440" i="4"/>
  <c r="O441" i="4"/>
  <c r="O442" i="4"/>
  <c r="O443" i="4"/>
  <c r="O444" i="4"/>
  <c r="O445" i="4"/>
  <c r="O446" i="4"/>
  <c r="O447" i="4"/>
  <c r="O448" i="4"/>
  <c r="O449" i="4"/>
  <c r="O450" i="4"/>
  <c r="O451" i="4"/>
  <c r="O452" i="4"/>
  <c r="O453" i="4"/>
  <c r="O454" i="4"/>
  <c r="O455" i="4"/>
  <c r="O456" i="4"/>
  <c r="O457" i="4"/>
  <c r="O458" i="4"/>
  <c r="O459" i="4"/>
  <c r="O2" i="4"/>
  <c r="D8" i="3"/>
  <c r="P8" i="3"/>
  <c r="D7" i="3"/>
  <c r="P7" i="3"/>
  <c r="D6" i="3"/>
  <c r="P6" i="3"/>
  <c r="D5" i="3"/>
  <c r="P5" i="3"/>
  <c r="D4" i="3"/>
  <c r="P4" i="3"/>
  <c r="D3" i="3"/>
  <c r="P3" i="3"/>
  <c r="D2" i="3"/>
  <c r="P2" i="3"/>
  <c r="D9" i="3"/>
  <c r="P9" i="3"/>
  <c r="D10" i="3"/>
  <c r="P10" i="3"/>
  <c r="D11" i="3"/>
  <c r="P11" i="3"/>
  <c r="D12" i="3"/>
  <c r="P12" i="3"/>
  <c r="D13" i="3"/>
  <c r="P13" i="3"/>
  <c r="D14" i="3"/>
  <c r="P14" i="3"/>
  <c r="D15" i="3"/>
  <c r="P15" i="3"/>
  <c r="D16" i="3"/>
  <c r="P16" i="3"/>
  <c r="D17" i="3"/>
  <c r="P17" i="3"/>
  <c r="D18" i="3"/>
  <c r="P18" i="3"/>
  <c r="D19" i="3"/>
  <c r="P19" i="3"/>
  <c r="D20" i="3"/>
  <c r="P20" i="3"/>
  <c r="D21" i="3"/>
  <c r="P21" i="3"/>
  <c r="D22" i="3"/>
  <c r="P22" i="3"/>
  <c r="D23" i="3"/>
  <c r="P23" i="3"/>
  <c r="D24" i="3"/>
  <c r="P24" i="3"/>
  <c r="D25" i="3"/>
  <c r="P25" i="3"/>
  <c r="D26" i="3"/>
  <c r="P26" i="3"/>
  <c r="D27" i="3"/>
  <c r="P27" i="3"/>
  <c r="D28" i="3"/>
  <c r="P28" i="3"/>
  <c r="D29" i="3"/>
  <c r="P29" i="3"/>
  <c r="D30" i="3"/>
  <c r="P30" i="3"/>
  <c r="D31" i="3"/>
  <c r="P31" i="3"/>
  <c r="D32" i="3"/>
  <c r="P32" i="3"/>
  <c r="D33" i="3"/>
  <c r="P33" i="3"/>
  <c r="D34" i="3"/>
  <c r="P34" i="3"/>
  <c r="D35" i="3"/>
  <c r="P35" i="3"/>
  <c r="D36" i="3"/>
  <c r="P36" i="3"/>
  <c r="D37" i="3"/>
  <c r="P37" i="3"/>
  <c r="D38" i="3"/>
  <c r="P38" i="3"/>
  <c r="D39" i="3"/>
  <c r="P39" i="3"/>
  <c r="D40" i="3"/>
  <c r="P40" i="3"/>
  <c r="D41" i="3"/>
  <c r="P41" i="3"/>
  <c r="D42" i="3"/>
  <c r="P42" i="3"/>
  <c r="D43" i="3"/>
  <c r="P43" i="3"/>
  <c r="D44" i="3"/>
  <c r="P44" i="3"/>
  <c r="D45" i="3"/>
  <c r="P45" i="3"/>
  <c r="D46" i="3"/>
  <c r="P46" i="3"/>
  <c r="D47" i="3"/>
  <c r="P47" i="3"/>
  <c r="D48" i="3"/>
  <c r="P48" i="3"/>
  <c r="D49" i="3"/>
  <c r="P49" i="3"/>
  <c r="D50" i="3"/>
  <c r="P50" i="3"/>
  <c r="D51" i="3"/>
  <c r="P51" i="3"/>
  <c r="D52" i="3"/>
  <c r="P52" i="3"/>
  <c r="D53" i="3"/>
  <c r="P53" i="3"/>
  <c r="D54" i="3"/>
  <c r="P54" i="3"/>
  <c r="D55" i="3"/>
  <c r="P55" i="3"/>
  <c r="D56" i="3"/>
  <c r="P56" i="3"/>
  <c r="D57" i="3"/>
  <c r="P57" i="3"/>
  <c r="D58" i="3"/>
  <c r="P58" i="3"/>
  <c r="D59" i="3"/>
  <c r="P59" i="3"/>
  <c r="D60" i="3"/>
  <c r="P60" i="3"/>
  <c r="D61" i="3"/>
  <c r="P61" i="3"/>
  <c r="D62" i="3"/>
  <c r="P62" i="3"/>
  <c r="D63" i="3"/>
  <c r="P63" i="3"/>
  <c r="D64" i="3"/>
  <c r="P64" i="3"/>
  <c r="D65" i="3"/>
  <c r="P65" i="3"/>
  <c r="D66" i="3"/>
  <c r="P66" i="3"/>
  <c r="D67" i="3"/>
  <c r="P67" i="3"/>
  <c r="D68" i="3"/>
  <c r="P68" i="3"/>
  <c r="D69" i="3"/>
  <c r="P69" i="3"/>
  <c r="D70" i="3"/>
  <c r="P70" i="3"/>
  <c r="D71" i="3"/>
  <c r="P71" i="3"/>
  <c r="D72" i="3"/>
  <c r="P72" i="3"/>
  <c r="D73" i="3"/>
  <c r="P73" i="3"/>
  <c r="D74" i="3"/>
  <c r="P74" i="3"/>
  <c r="D75" i="3"/>
  <c r="P75" i="3"/>
  <c r="D76" i="3"/>
  <c r="P76" i="3"/>
  <c r="D77" i="3"/>
  <c r="P77" i="3"/>
  <c r="D78" i="3"/>
  <c r="P78" i="3"/>
  <c r="D79" i="3"/>
  <c r="P79" i="3"/>
  <c r="D80" i="3"/>
  <c r="P80" i="3"/>
  <c r="D81" i="3"/>
  <c r="P81" i="3"/>
  <c r="D82" i="3"/>
  <c r="P82" i="3"/>
  <c r="D83" i="3"/>
  <c r="P83" i="3"/>
  <c r="D84" i="3"/>
  <c r="P84" i="3"/>
  <c r="D85" i="3"/>
  <c r="P85" i="3"/>
  <c r="D86" i="3"/>
  <c r="P86" i="3"/>
  <c r="D87" i="3"/>
  <c r="P87" i="3"/>
  <c r="D88" i="3"/>
  <c r="P88" i="3"/>
  <c r="D89" i="3"/>
  <c r="P89" i="3"/>
  <c r="D90" i="3"/>
  <c r="P90" i="3"/>
  <c r="D91" i="3"/>
  <c r="P91" i="3"/>
  <c r="D92" i="3"/>
  <c r="P92" i="3"/>
  <c r="D93" i="3"/>
  <c r="P93" i="3"/>
  <c r="D94" i="3"/>
  <c r="P94" i="3"/>
  <c r="D95" i="3"/>
  <c r="P95" i="3"/>
  <c r="D96" i="3"/>
  <c r="P96" i="3"/>
  <c r="D97" i="3"/>
  <c r="P97" i="3"/>
  <c r="D98" i="3"/>
  <c r="P98" i="3"/>
  <c r="D99" i="3"/>
  <c r="P99" i="3"/>
  <c r="D100" i="3"/>
  <c r="P100" i="3"/>
  <c r="D101" i="3"/>
  <c r="P101" i="3"/>
  <c r="D102" i="3"/>
  <c r="P102" i="3"/>
  <c r="D103" i="3"/>
  <c r="P103" i="3"/>
  <c r="D104" i="3"/>
  <c r="P104" i="3"/>
  <c r="D105" i="3"/>
  <c r="P105" i="3"/>
  <c r="D106" i="3"/>
  <c r="P106" i="3"/>
  <c r="D107" i="3"/>
  <c r="P107" i="3"/>
  <c r="D108" i="3"/>
  <c r="P108" i="3"/>
  <c r="D109" i="3"/>
  <c r="P109" i="3"/>
  <c r="D110" i="3"/>
  <c r="P110" i="3"/>
  <c r="D111" i="3"/>
  <c r="P111" i="3"/>
  <c r="D112" i="3"/>
  <c r="P112" i="3"/>
  <c r="D113" i="3"/>
  <c r="P113" i="3"/>
  <c r="D114" i="3"/>
  <c r="P114" i="3"/>
  <c r="D115" i="3"/>
  <c r="P115" i="3"/>
  <c r="D116" i="3"/>
  <c r="P116" i="3"/>
  <c r="D117" i="3"/>
  <c r="P117" i="3"/>
  <c r="D118" i="3"/>
  <c r="P118" i="3"/>
  <c r="D119" i="3"/>
  <c r="P119" i="3"/>
  <c r="D120" i="3"/>
  <c r="P120" i="3"/>
  <c r="D121" i="3"/>
  <c r="P121" i="3"/>
  <c r="D122" i="3"/>
  <c r="P122" i="3"/>
  <c r="D123" i="3"/>
  <c r="P123" i="3"/>
  <c r="D124" i="3"/>
  <c r="P124" i="3"/>
  <c r="D125" i="3"/>
  <c r="P125" i="3"/>
  <c r="D126" i="3"/>
  <c r="P126" i="3"/>
  <c r="D127" i="3"/>
  <c r="P127" i="3"/>
  <c r="D128" i="3"/>
  <c r="P128" i="3"/>
  <c r="D129" i="3"/>
  <c r="P129" i="3"/>
  <c r="D130" i="3"/>
  <c r="P130" i="3"/>
  <c r="D131" i="3"/>
  <c r="P131" i="3"/>
  <c r="D132" i="3"/>
  <c r="P132" i="3"/>
  <c r="D133" i="3"/>
  <c r="P133" i="3"/>
  <c r="D134" i="3"/>
  <c r="P134" i="3"/>
  <c r="D135" i="3"/>
  <c r="P135" i="3"/>
  <c r="D136" i="3"/>
  <c r="P136" i="3"/>
  <c r="D137" i="3"/>
  <c r="P137" i="3"/>
  <c r="D138" i="3"/>
  <c r="P138" i="3"/>
  <c r="D139" i="3"/>
  <c r="P139" i="3"/>
  <c r="D140" i="3"/>
  <c r="P140" i="3"/>
  <c r="D141" i="3"/>
  <c r="P141" i="3"/>
  <c r="D142" i="3"/>
  <c r="P142" i="3"/>
  <c r="D143" i="3"/>
  <c r="P143" i="3"/>
  <c r="D144" i="3"/>
  <c r="P144" i="3"/>
  <c r="D145" i="3"/>
  <c r="P145" i="3"/>
  <c r="D146" i="3"/>
  <c r="P146" i="3"/>
  <c r="D147" i="3"/>
  <c r="P147" i="3"/>
  <c r="D148" i="3"/>
  <c r="P148" i="3"/>
  <c r="D149" i="3"/>
  <c r="P149" i="3"/>
  <c r="D150" i="3"/>
  <c r="P150" i="3"/>
  <c r="D151" i="3"/>
  <c r="P151" i="3"/>
  <c r="D152" i="3"/>
  <c r="P152" i="3"/>
  <c r="D153" i="3"/>
  <c r="P153" i="3"/>
  <c r="D154" i="3"/>
  <c r="P154" i="3"/>
  <c r="D155" i="3"/>
  <c r="P155" i="3"/>
  <c r="D156" i="3"/>
  <c r="P156" i="3"/>
  <c r="D157" i="3"/>
  <c r="P157" i="3"/>
  <c r="D158" i="3"/>
  <c r="P158" i="3"/>
  <c r="D159" i="3"/>
  <c r="P159" i="3"/>
  <c r="D160" i="3"/>
  <c r="P160" i="3"/>
  <c r="D161" i="3"/>
  <c r="P161" i="3"/>
  <c r="D162" i="3"/>
  <c r="P162" i="3"/>
  <c r="D163" i="3"/>
  <c r="P163" i="3"/>
  <c r="D164" i="3"/>
  <c r="P164" i="3"/>
  <c r="D165" i="3"/>
  <c r="P165" i="3"/>
  <c r="D166" i="3"/>
  <c r="P166" i="3"/>
  <c r="D167" i="3"/>
  <c r="P167" i="3"/>
  <c r="D168" i="3"/>
  <c r="P168" i="3"/>
  <c r="D169" i="3"/>
  <c r="P169" i="3"/>
  <c r="D170" i="3"/>
  <c r="P170" i="3"/>
  <c r="D171" i="3"/>
  <c r="P171" i="3"/>
  <c r="D172" i="3"/>
  <c r="P172" i="3"/>
  <c r="D173" i="3"/>
  <c r="P173" i="3"/>
  <c r="D174" i="3"/>
  <c r="P174" i="3"/>
  <c r="D175" i="3"/>
  <c r="P175" i="3"/>
  <c r="D176" i="3"/>
  <c r="P176" i="3"/>
  <c r="D177" i="3"/>
  <c r="P177" i="3"/>
  <c r="D178" i="3"/>
  <c r="P178" i="3"/>
  <c r="D179" i="3"/>
  <c r="P179" i="3"/>
  <c r="D180" i="3"/>
  <c r="P180" i="3"/>
  <c r="D181" i="3"/>
  <c r="P181" i="3"/>
  <c r="D182" i="3"/>
  <c r="P182" i="3"/>
  <c r="D183" i="3"/>
  <c r="P183" i="3"/>
  <c r="D184" i="3"/>
  <c r="P184" i="3"/>
  <c r="D185" i="3"/>
  <c r="P185" i="3"/>
  <c r="D186" i="3"/>
  <c r="P186" i="3"/>
  <c r="D187" i="3"/>
  <c r="P187" i="3"/>
  <c r="D188" i="3"/>
  <c r="P188" i="3"/>
  <c r="D189" i="3"/>
  <c r="P189" i="3"/>
  <c r="D190" i="3"/>
  <c r="P190" i="3"/>
  <c r="D191" i="3"/>
  <c r="P191" i="3"/>
  <c r="D192" i="3"/>
  <c r="P192" i="3"/>
  <c r="D193" i="3"/>
  <c r="P193" i="3"/>
  <c r="D194" i="3"/>
  <c r="P194" i="3"/>
  <c r="D195" i="3"/>
  <c r="P195" i="3"/>
  <c r="D196" i="3"/>
  <c r="P196" i="3"/>
  <c r="D197" i="3"/>
  <c r="P197" i="3"/>
  <c r="D198" i="3"/>
  <c r="P198" i="3"/>
  <c r="D199" i="3"/>
  <c r="P199" i="3"/>
  <c r="D200" i="3"/>
  <c r="P200" i="3"/>
  <c r="D201" i="3"/>
  <c r="P201" i="3"/>
  <c r="D202" i="3"/>
  <c r="P202" i="3"/>
  <c r="D203" i="3"/>
  <c r="P203" i="3"/>
  <c r="D204" i="3"/>
  <c r="P204" i="3"/>
  <c r="D205" i="3"/>
  <c r="P205" i="3"/>
  <c r="D206" i="3"/>
  <c r="P206" i="3"/>
  <c r="D207" i="3"/>
  <c r="P207" i="3"/>
  <c r="D208" i="3"/>
  <c r="P208" i="3"/>
  <c r="D209" i="3"/>
  <c r="P209" i="3"/>
  <c r="D210" i="3"/>
  <c r="P210" i="3"/>
  <c r="D211" i="3"/>
  <c r="P211" i="3"/>
  <c r="D212" i="3"/>
  <c r="P212" i="3"/>
  <c r="D213" i="3"/>
  <c r="P213" i="3"/>
  <c r="D214" i="3"/>
  <c r="P214" i="3"/>
  <c r="D215" i="3"/>
  <c r="P215" i="3"/>
  <c r="D216" i="3"/>
  <c r="P216" i="3"/>
  <c r="D217" i="3"/>
  <c r="P217" i="3"/>
  <c r="D218" i="3"/>
  <c r="P218" i="3"/>
  <c r="D219" i="3"/>
  <c r="P219" i="3"/>
  <c r="D220" i="3"/>
  <c r="P220" i="3"/>
  <c r="D221" i="3"/>
  <c r="P221" i="3"/>
  <c r="D222" i="3"/>
  <c r="P222" i="3"/>
  <c r="D223" i="3"/>
  <c r="P223" i="3"/>
  <c r="D224" i="3"/>
  <c r="P224" i="3"/>
  <c r="D225" i="3"/>
  <c r="P225" i="3"/>
  <c r="D226" i="3"/>
  <c r="P226" i="3"/>
  <c r="D227" i="3"/>
  <c r="P227" i="3"/>
  <c r="D228" i="3"/>
  <c r="P228" i="3"/>
  <c r="D229" i="3"/>
  <c r="P229" i="3"/>
  <c r="D230" i="3"/>
  <c r="P230" i="3"/>
  <c r="D231" i="3"/>
  <c r="P231" i="3"/>
  <c r="D232" i="3"/>
  <c r="P232" i="3"/>
  <c r="D233" i="3"/>
  <c r="P233" i="3"/>
  <c r="D234" i="3"/>
  <c r="P234" i="3"/>
  <c r="D235" i="3"/>
  <c r="P235" i="3"/>
  <c r="D236" i="3"/>
  <c r="P236" i="3"/>
  <c r="D237" i="3"/>
  <c r="P237" i="3"/>
  <c r="D238" i="3"/>
  <c r="P238" i="3"/>
  <c r="D239" i="3"/>
  <c r="P239" i="3"/>
  <c r="D240" i="3"/>
  <c r="P240" i="3"/>
  <c r="D241" i="3"/>
  <c r="P241" i="3"/>
  <c r="D242" i="3"/>
  <c r="P242" i="3"/>
  <c r="D243" i="3"/>
  <c r="P243" i="3"/>
  <c r="D244" i="3"/>
  <c r="P244" i="3"/>
  <c r="D245" i="3"/>
  <c r="P245" i="3"/>
  <c r="D246" i="3"/>
  <c r="P246" i="3"/>
  <c r="D247" i="3"/>
  <c r="P247" i="3"/>
  <c r="D248" i="3"/>
  <c r="P248" i="3"/>
  <c r="D249" i="3"/>
  <c r="P249" i="3"/>
  <c r="D250" i="3"/>
  <c r="P250" i="3"/>
  <c r="D251" i="3"/>
  <c r="P251" i="3"/>
  <c r="D252" i="3"/>
  <c r="P252" i="3"/>
  <c r="D253" i="3"/>
  <c r="P253" i="3"/>
  <c r="D254" i="3"/>
  <c r="P254" i="3"/>
  <c r="D255" i="3"/>
  <c r="P255" i="3"/>
  <c r="D256" i="3"/>
  <c r="P256" i="3"/>
  <c r="D257" i="3"/>
  <c r="P257" i="3"/>
  <c r="D258" i="3"/>
  <c r="P258" i="3"/>
  <c r="D259" i="3"/>
  <c r="P259" i="3"/>
  <c r="D260" i="3"/>
  <c r="P260" i="3"/>
  <c r="D261" i="3"/>
  <c r="P261" i="3"/>
  <c r="D262" i="3"/>
  <c r="P262" i="3"/>
  <c r="D263" i="3"/>
  <c r="P263" i="3"/>
  <c r="D264" i="3"/>
  <c r="P264" i="3"/>
  <c r="D265" i="3"/>
  <c r="P265" i="3"/>
  <c r="D266" i="3"/>
  <c r="P266" i="3"/>
  <c r="D267" i="3"/>
  <c r="P267" i="3"/>
  <c r="D268" i="3"/>
  <c r="P268" i="3"/>
  <c r="D269" i="3"/>
  <c r="P269" i="3"/>
  <c r="D270" i="3"/>
  <c r="P270" i="3"/>
  <c r="D271" i="3"/>
  <c r="P271" i="3"/>
  <c r="D272" i="3"/>
  <c r="P272" i="3"/>
  <c r="D273" i="3"/>
  <c r="P273" i="3"/>
  <c r="D274" i="3"/>
  <c r="P274" i="3"/>
  <c r="D275" i="3"/>
  <c r="P275" i="3"/>
  <c r="D276" i="3"/>
  <c r="P276" i="3"/>
  <c r="D277" i="3"/>
  <c r="P277" i="3"/>
  <c r="D278" i="3"/>
  <c r="P278" i="3"/>
  <c r="D279" i="3"/>
  <c r="P279" i="3"/>
  <c r="D280" i="3"/>
  <c r="P280" i="3"/>
  <c r="D281" i="3"/>
  <c r="P281" i="3"/>
  <c r="D282" i="3"/>
  <c r="P282" i="3"/>
  <c r="D283" i="3"/>
  <c r="P283" i="3"/>
  <c r="D284" i="3"/>
  <c r="P284" i="3"/>
  <c r="D285" i="3"/>
  <c r="P285" i="3"/>
  <c r="D286" i="3"/>
  <c r="P286" i="3"/>
  <c r="D287" i="3"/>
  <c r="P287" i="3"/>
  <c r="D288" i="3"/>
  <c r="P288" i="3"/>
  <c r="D289" i="3"/>
  <c r="P289" i="3"/>
  <c r="D290" i="3"/>
  <c r="P290" i="3"/>
  <c r="D291" i="3"/>
  <c r="P291" i="3"/>
  <c r="D292" i="3"/>
  <c r="P292" i="3"/>
  <c r="D293" i="3"/>
  <c r="P293" i="3"/>
  <c r="D294" i="3"/>
  <c r="P294" i="3"/>
  <c r="D295" i="3"/>
  <c r="P295" i="3"/>
  <c r="D296" i="3"/>
  <c r="P296" i="3"/>
  <c r="D297" i="3"/>
  <c r="P297" i="3"/>
  <c r="D298" i="3"/>
  <c r="P298" i="3"/>
  <c r="D299" i="3"/>
  <c r="P299" i="3"/>
  <c r="D300" i="3"/>
  <c r="P300" i="3"/>
  <c r="D301" i="3"/>
  <c r="P301" i="3"/>
  <c r="D302" i="3"/>
  <c r="P302" i="3"/>
  <c r="D303" i="3"/>
  <c r="P303" i="3"/>
  <c r="D304" i="3"/>
  <c r="P304" i="3"/>
  <c r="D305" i="3"/>
  <c r="P305" i="3"/>
  <c r="D306" i="3"/>
  <c r="P306" i="3"/>
  <c r="D307" i="3"/>
  <c r="P307" i="3"/>
  <c r="D308" i="3"/>
  <c r="P308" i="3"/>
  <c r="D309" i="3"/>
  <c r="P309" i="3"/>
  <c r="D310" i="3"/>
  <c r="P310" i="3"/>
  <c r="D311" i="3"/>
  <c r="P311" i="3"/>
  <c r="D312" i="3"/>
  <c r="P312" i="3"/>
  <c r="D313" i="3"/>
  <c r="P313" i="3"/>
  <c r="D314" i="3"/>
  <c r="P314" i="3"/>
  <c r="D315" i="3"/>
  <c r="P315" i="3"/>
  <c r="D316" i="3"/>
  <c r="P316" i="3"/>
  <c r="D317" i="3"/>
  <c r="P317" i="3"/>
  <c r="D318" i="3"/>
  <c r="P318" i="3"/>
  <c r="D319" i="3"/>
  <c r="P319" i="3"/>
  <c r="D320" i="3"/>
  <c r="P320" i="3"/>
  <c r="D321" i="3"/>
  <c r="P321" i="3"/>
  <c r="D322" i="3"/>
  <c r="P322" i="3"/>
  <c r="D323" i="3"/>
  <c r="P323" i="3"/>
  <c r="D324" i="3"/>
  <c r="P324" i="3"/>
  <c r="D325" i="3"/>
  <c r="P325" i="3"/>
  <c r="D326" i="3"/>
  <c r="P326" i="3"/>
  <c r="D327" i="3"/>
  <c r="P327" i="3"/>
  <c r="D328" i="3"/>
  <c r="P328" i="3"/>
  <c r="D329" i="3"/>
  <c r="P329" i="3"/>
  <c r="D330" i="3"/>
  <c r="P330" i="3"/>
  <c r="D331" i="3"/>
  <c r="P331" i="3"/>
  <c r="D332" i="3"/>
  <c r="P332" i="3"/>
  <c r="D333" i="3"/>
  <c r="P333" i="3"/>
  <c r="D334" i="3"/>
  <c r="P334" i="3"/>
  <c r="D335" i="3"/>
  <c r="P335" i="3"/>
  <c r="D336" i="3"/>
  <c r="P336" i="3"/>
  <c r="D337" i="3"/>
  <c r="P337" i="3"/>
  <c r="D338" i="3"/>
  <c r="P338" i="3"/>
  <c r="D339" i="3"/>
  <c r="P339" i="3"/>
  <c r="D340" i="3"/>
  <c r="P340" i="3"/>
  <c r="D341" i="3"/>
  <c r="P341" i="3"/>
  <c r="D342" i="3"/>
  <c r="P342" i="3"/>
  <c r="D343" i="3"/>
  <c r="P343" i="3"/>
  <c r="D344" i="3"/>
  <c r="P344" i="3"/>
  <c r="D345" i="3"/>
  <c r="P345" i="3"/>
  <c r="D346" i="3"/>
  <c r="P346" i="3"/>
  <c r="D347" i="3"/>
  <c r="P347" i="3"/>
  <c r="D348" i="3"/>
  <c r="P348" i="3"/>
  <c r="D349" i="3"/>
  <c r="P349" i="3"/>
  <c r="D350" i="3"/>
  <c r="P350" i="3"/>
  <c r="D351" i="3"/>
  <c r="P351" i="3"/>
  <c r="D352" i="3"/>
  <c r="P352" i="3"/>
  <c r="D353" i="3"/>
  <c r="P353" i="3"/>
  <c r="D354" i="3"/>
  <c r="P354" i="3"/>
  <c r="D355" i="3"/>
  <c r="P355" i="3"/>
  <c r="D356" i="3"/>
  <c r="P356" i="3"/>
  <c r="D357" i="3"/>
  <c r="P357" i="3"/>
  <c r="D358" i="3"/>
  <c r="P358" i="3"/>
  <c r="D359" i="3"/>
  <c r="P359" i="3"/>
  <c r="D360" i="3"/>
  <c r="P360" i="3"/>
  <c r="D361" i="3"/>
  <c r="P361" i="3"/>
  <c r="D362" i="3"/>
  <c r="P362" i="3"/>
  <c r="D363" i="3"/>
  <c r="P363" i="3"/>
  <c r="D364" i="3"/>
  <c r="P364" i="3"/>
  <c r="D365" i="3"/>
  <c r="P365" i="3"/>
  <c r="D366" i="3"/>
  <c r="P366" i="3"/>
  <c r="D367" i="3"/>
  <c r="P367" i="3"/>
  <c r="D368" i="3"/>
  <c r="P368" i="3"/>
  <c r="D369" i="3"/>
  <c r="P369" i="3"/>
  <c r="D370" i="3"/>
  <c r="P370" i="3"/>
  <c r="D371" i="3"/>
  <c r="P371" i="3"/>
  <c r="D372" i="3"/>
  <c r="P372" i="3"/>
  <c r="D373" i="3"/>
  <c r="P373" i="3"/>
  <c r="D374" i="3"/>
  <c r="P374" i="3"/>
  <c r="D375" i="3"/>
  <c r="P375" i="3"/>
  <c r="D376" i="3"/>
  <c r="P376" i="3"/>
  <c r="D377" i="3"/>
  <c r="P377" i="3"/>
  <c r="D378" i="3"/>
  <c r="P378" i="3"/>
  <c r="D379" i="3"/>
  <c r="P379" i="3"/>
  <c r="D380" i="3"/>
  <c r="P380" i="3"/>
  <c r="D381" i="3"/>
  <c r="P381" i="3"/>
  <c r="D382" i="3"/>
  <c r="P382" i="3"/>
  <c r="D383" i="3"/>
  <c r="P383" i="3"/>
  <c r="D384" i="3"/>
  <c r="P384" i="3"/>
  <c r="D385" i="3"/>
  <c r="P385" i="3"/>
  <c r="P386" i="3"/>
  <c r="P387" i="3"/>
  <c r="P388" i="3"/>
  <c r="P389" i="3"/>
  <c r="P390" i="3"/>
  <c r="P391" i="3"/>
  <c r="P392" i="3"/>
  <c r="P393" i="3"/>
  <c r="P394" i="3"/>
  <c r="P395" i="3"/>
  <c r="P396" i="3"/>
  <c r="P397" i="3"/>
  <c r="P398" i="3"/>
  <c r="P399" i="3"/>
  <c r="P400" i="3"/>
  <c r="P401" i="3"/>
  <c r="P402" i="3"/>
  <c r="P403" i="3"/>
  <c r="P404" i="3"/>
  <c r="P405" i="3"/>
  <c r="P406" i="3"/>
  <c r="P407" i="3"/>
  <c r="P408" i="3"/>
  <c r="P409" i="3"/>
  <c r="P410" i="3"/>
  <c r="P411" i="3"/>
  <c r="P412" i="3"/>
  <c r="P413" i="3"/>
  <c r="P414" i="3"/>
  <c r="P415" i="3"/>
  <c r="P416" i="3"/>
  <c r="P417" i="3"/>
  <c r="P418" i="3"/>
  <c r="P419" i="3"/>
  <c r="P420" i="3"/>
  <c r="P421" i="3"/>
  <c r="P422" i="3"/>
  <c r="P423" i="3"/>
  <c r="P424" i="3"/>
  <c r="P425" i="3"/>
  <c r="P426" i="3"/>
  <c r="P427" i="3"/>
  <c r="P428" i="3"/>
  <c r="P429" i="3"/>
  <c r="P430" i="3"/>
  <c r="P431" i="3"/>
  <c r="P432" i="3"/>
  <c r="P433" i="3"/>
  <c r="P434" i="3"/>
  <c r="P435" i="3"/>
  <c r="P436" i="3"/>
  <c r="P437" i="3"/>
  <c r="P438" i="3"/>
  <c r="P439" i="3"/>
  <c r="P440" i="3"/>
  <c r="P441" i="3"/>
  <c r="P442" i="3"/>
  <c r="P443" i="3"/>
  <c r="P444" i="3"/>
  <c r="P445" i="3"/>
  <c r="P446" i="3"/>
  <c r="P447" i="3"/>
  <c r="P448" i="3"/>
  <c r="P449" i="3"/>
  <c r="P450" i="3"/>
  <c r="P451" i="3"/>
  <c r="P452" i="3"/>
  <c r="P453" i="3"/>
  <c r="P454" i="3"/>
  <c r="P455" i="3"/>
  <c r="P456" i="3"/>
  <c r="P457" i="3"/>
  <c r="P458" i="3"/>
  <c r="P459" i="3"/>
  <c r="D459" i="4"/>
  <c r="P459" i="4"/>
  <c r="D458" i="4"/>
  <c r="P458" i="4"/>
  <c r="D457" i="4"/>
  <c r="P457" i="4"/>
  <c r="D456" i="4"/>
  <c r="P456" i="4"/>
  <c r="D455" i="4"/>
  <c r="P455" i="4"/>
  <c r="D454" i="4"/>
  <c r="P454" i="4"/>
  <c r="D453" i="4"/>
  <c r="P453" i="4"/>
  <c r="D452" i="4"/>
  <c r="P452" i="4"/>
  <c r="D451" i="4"/>
  <c r="P451" i="4"/>
  <c r="D450" i="4"/>
  <c r="P450" i="4"/>
  <c r="D449" i="4"/>
  <c r="P449" i="4"/>
  <c r="D448" i="4"/>
  <c r="P448" i="4"/>
  <c r="D447" i="4"/>
  <c r="P447" i="4"/>
  <c r="D446" i="4"/>
  <c r="P446" i="4"/>
  <c r="D445" i="4"/>
  <c r="P445" i="4"/>
  <c r="D444" i="4"/>
  <c r="P444" i="4"/>
  <c r="D443" i="4"/>
  <c r="P443" i="4"/>
  <c r="D442" i="4"/>
  <c r="P442" i="4"/>
  <c r="D441" i="4"/>
  <c r="P441" i="4"/>
  <c r="D440" i="4"/>
  <c r="P440" i="4"/>
  <c r="D439" i="4"/>
  <c r="P439" i="4"/>
  <c r="D438" i="4"/>
  <c r="P438" i="4"/>
  <c r="D437" i="4"/>
  <c r="P437" i="4"/>
  <c r="D436" i="4"/>
  <c r="P436" i="4"/>
  <c r="D435" i="4"/>
  <c r="P435" i="4"/>
  <c r="D434" i="4"/>
  <c r="P434" i="4"/>
  <c r="D433" i="4"/>
  <c r="P433" i="4"/>
  <c r="D432" i="4"/>
  <c r="P432" i="4"/>
  <c r="D431" i="4"/>
  <c r="P431" i="4"/>
  <c r="D430" i="4"/>
  <c r="P430" i="4"/>
  <c r="D429" i="4"/>
  <c r="P429" i="4"/>
  <c r="D428" i="4"/>
  <c r="P428" i="4"/>
  <c r="D427" i="4"/>
  <c r="P427" i="4"/>
  <c r="D426" i="4"/>
  <c r="P426" i="4"/>
  <c r="D425" i="4"/>
  <c r="P425" i="4"/>
  <c r="D424" i="4"/>
  <c r="P424" i="4"/>
  <c r="D423" i="4"/>
  <c r="P423" i="4"/>
  <c r="D422" i="4"/>
  <c r="P422" i="4"/>
  <c r="D421" i="4"/>
  <c r="P421" i="4"/>
  <c r="D420" i="4"/>
  <c r="P420" i="4"/>
  <c r="D419" i="4"/>
  <c r="P419" i="4"/>
  <c r="D418" i="4"/>
  <c r="P418" i="4"/>
  <c r="D417" i="4"/>
  <c r="P417" i="4"/>
  <c r="D416" i="4"/>
  <c r="P416" i="4"/>
  <c r="D415" i="4"/>
  <c r="P415" i="4"/>
  <c r="D414" i="4"/>
  <c r="P414" i="4"/>
  <c r="D413" i="4"/>
  <c r="P413" i="4"/>
  <c r="D412" i="4"/>
  <c r="P412" i="4"/>
  <c r="D411" i="4"/>
  <c r="P411" i="4"/>
  <c r="D410" i="4"/>
  <c r="P410" i="4"/>
  <c r="D409" i="4"/>
  <c r="P409" i="4"/>
  <c r="D408" i="4"/>
  <c r="P408" i="4"/>
  <c r="D407" i="4"/>
  <c r="P407" i="4"/>
  <c r="D406" i="4"/>
  <c r="P406" i="4"/>
  <c r="D405" i="4"/>
  <c r="P405" i="4"/>
  <c r="D404" i="4"/>
  <c r="P404" i="4"/>
  <c r="D403" i="4"/>
  <c r="P403" i="4"/>
  <c r="D402" i="4"/>
  <c r="P402" i="4"/>
  <c r="D401" i="4"/>
  <c r="P401" i="4"/>
  <c r="D400" i="4"/>
  <c r="P400" i="4"/>
  <c r="D399" i="4"/>
  <c r="P399" i="4"/>
  <c r="D398" i="4"/>
  <c r="P398" i="4"/>
  <c r="D397" i="4"/>
  <c r="P397" i="4"/>
  <c r="D396" i="4"/>
  <c r="P396" i="4"/>
  <c r="D395" i="4"/>
  <c r="P395" i="4"/>
  <c r="D394" i="4"/>
  <c r="P394" i="4"/>
  <c r="D393" i="4"/>
  <c r="P393" i="4"/>
  <c r="D392" i="4"/>
  <c r="P392" i="4"/>
  <c r="D391" i="4"/>
  <c r="P391" i="4"/>
  <c r="D390" i="4"/>
  <c r="P390" i="4"/>
  <c r="D389" i="4"/>
  <c r="P389" i="4"/>
  <c r="D388" i="4"/>
  <c r="P388" i="4"/>
  <c r="D387" i="4"/>
  <c r="P387" i="4"/>
  <c r="D386" i="4"/>
  <c r="P386" i="4"/>
  <c r="D385" i="4"/>
  <c r="P385" i="4"/>
  <c r="D384" i="4"/>
  <c r="P384" i="4"/>
  <c r="D383" i="4"/>
  <c r="P383" i="4"/>
  <c r="D382" i="4"/>
  <c r="P382" i="4"/>
  <c r="D381" i="4"/>
  <c r="P381" i="4"/>
  <c r="D380" i="4"/>
  <c r="P380" i="4"/>
  <c r="D379" i="4"/>
  <c r="P379" i="4"/>
  <c r="D378" i="4"/>
  <c r="P378" i="4"/>
  <c r="D377" i="4"/>
  <c r="P377" i="4"/>
  <c r="D376" i="4"/>
  <c r="P376" i="4"/>
  <c r="D375" i="4"/>
  <c r="P375" i="4"/>
  <c r="D374" i="4"/>
  <c r="P374" i="4"/>
  <c r="D373" i="4"/>
  <c r="P373" i="4"/>
  <c r="D372" i="4"/>
  <c r="P372" i="4"/>
  <c r="D371" i="4"/>
  <c r="P371" i="4"/>
  <c r="D370" i="4"/>
  <c r="P370" i="4"/>
  <c r="D369" i="4"/>
  <c r="P369" i="4"/>
  <c r="D368" i="4"/>
  <c r="P368" i="4"/>
  <c r="D367" i="4"/>
  <c r="P367" i="4"/>
  <c r="D366" i="4"/>
  <c r="P366" i="4"/>
  <c r="D365" i="4"/>
  <c r="P365" i="4"/>
  <c r="D364" i="4"/>
  <c r="P364" i="4"/>
  <c r="D363" i="4"/>
  <c r="P363" i="4"/>
  <c r="D362" i="4"/>
  <c r="P362" i="4"/>
  <c r="D361" i="4"/>
  <c r="P361" i="4"/>
  <c r="D360" i="4"/>
  <c r="P360" i="4"/>
  <c r="D359" i="4"/>
  <c r="P359" i="4"/>
  <c r="D358" i="4"/>
  <c r="P358" i="4"/>
  <c r="D357" i="4"/>
  <c r="P357" i="4"/>
  <c r="D356" i="4"/>
  <c r="P356" i="4"/>
  <c r="D355" i="4"/>
  <c r="P355" i="4"/>
  <c r="D354" i="4"/>
  <c r="P354" i="4"/>
  <c r="D353" i="4"/>
  <c r="P353" i="4"/>
  <c r="D352" i="4"/>
  <c r="P352" i="4"/>
  <c r="D351" i="4"/>
  <c r="P351" i="4"/>
  <c r="D350" i="4"/>
  <c r="P350" i="4"/>
  <c r="D349" i="4"/>
  <c r="P349" i="4"/>
  <c r="D348" i="4"/>
  <c r="P348" i="4"/>
  <c r="D347" i="4"/>
  <c r="P347" i="4"/>
  <c r="D346" i="4"/>
  <c r="P346" i="4"/>
  <c r="D345" i="4"/>
  <c r="P345" i="4"/>
  <c r="D344" i="4"/>
  <c r="P344" i="4"/>
  <c r="D343" i="4"/>
  <c r="P343" i="4"/>
  <c r="D342" i="4"/>
  <c r="P342" i="4"/>
  <c r="D341" i="4"/>
  <c r="P341" i="4"/>
  <c r="D340" i="4"/>
  <c r="P340" i="4"/>
  <c r="D339" i="4"/>
  <c r="P339" i="4"/>
  <c r="D338" i="4"/>
  <c r="P338" i="4"/>
  <c r="D337" i="4"/>
  <c r="P337" i="4"/>
  <c r="D336" i="4"/>
  <c r="P336" i="4"/>
  <c r="D335" i="4"/>
  <c r="P335" i="4"/>
  <c r="D334" i="4"/>
  <c r="P334" i="4"/>
  <c r="D333" i="4"/>
  <c r="P333" i="4"/>
  <c r="D332" i="4"/>
  <c r="P332" i="4"/>
  <c r="D331" i="4"/>
  <c r="P331" i="4"/>
  <c r="D330" i="4"/>
  <c r="P330" i="4"/>
  <c r="D329" i="4"/>
  <c r="P329" i="4"/>
  <c r="D328" i="4"/>
  <c r="P328" i="4"/>
  <c r="D327" i="4"/>
  <c r="P327" i="4"/>
  <c r="D326" i="4"/>
  <c r="P326" i="4"/>
  <c r="D325" i="4"/>
  <c r="P325" i="4"/>
  <c r="D324" i="4"/>
  <c r="P324" i="4"/>
  <c r="D323" i="4"/>
  <c r="P323" i="4"/>
  <c r="D322" i="4"/>
  <c r="P322" i="4"/>
  <c r="D321" i="4"/>
  <c r="P321" i="4"/>
  <c r="D320" i="4"/>
  <c r="P320" i="4"/>
  <c r="D319" i="4"/>
  <c r="P319" i="4"/>
  <c r="D318" i="4"/>
  <c r="P318" i="4"/>
  <c r="D317" i="4"/>
  <c r="P317" i="4"/>
  <c r="D316" i="4"/>
  <c r="P316" i="4"/>
  <c r="D315" i="4"/>
  <c r="P315" i="4"/>
  <c r="D314" i="4"/>
  <c r="P314" i="4"/>
  <c r="D313" i="4"/>
  <c r="P313" i="4"/>
  <c r="D312" i="4"/>
  <c r="P312" i="4"/>
  <c r="D311" i="4"/>
  <c r="P311" i="4"/>
  <c r="D310" i="4"/>
  <c r="P310" i="4"/>
  <c r="D309" i="4"/>
  <c r="P309" i="4"/>
  <c r="D308" i="4"/>
  <c r="P308" i="4"/>
  <c r="D307" i="4"/>
  <c r="P307" i="4"/>
  <c r="D306" i="4"/>
  <c r="P306" i="4"/>
  <c r="D305" i="4"/>
  <c r="P305" i="4"/>
  <c r="D304" i="4"/>
  <c r="P304" i="4"/>
  <c r="D303" i="4"/>
  <c r="P303" i="4"/>
  <c r="D302" i="4"/>
  <c r="P302" i="4"/>
  <c r="D301" i="4"/>
  <c r="P301" i="4"/>
  <c r="D300" i="4"/>
  <c r="P300" i="4"/>
  <c r="D299" i="4"/>
  <c r="P299" i="4"/>
  <c r="D298" i="4"/>
  <c r="P298" i="4"/>
  <c r="D297" i="4"/>
  <c r="P297" i="4"/>
  <c r="D296" i="4"/>
  <c r="P296" i="4"/>
  <c r="D295" i="4"/>
  <c r="P295" i="4"/>
  <c r="D294" i="4"/>
  <c r="P294" i="4"/>
  <c r="D293" i="4"/>
  <c r="P293" i="4"/>
  <c r="D292" i="4"/>
  <c r="P292" i="4"/>
  <c r="D291" i="4"/>
  <c r="P291" i="4"/>
  <c r="D290" i="4"/>
  <c r="P290" i="4"/>
  <c r="D289" i="4"/>
  <c r="P289" i="4"/>
  <c r="D288" i="4"/>
  <c r="P288" i="4"/>
  <c r="D287" i="4"/>
  <c r="P287" i="4"/>
  <c r="D286" i="4"/>
  <c r="P286" i="4"/>
  <c r="D285" i="4"/>
  <c r="P285" i="4"/>
  <c r="D284" i="4"/>
  <c r="P284" i="4"/>
  <c r="D283" i="4"/>
  <c r="P283" i="4"/>
  <c r="D282" i="4"/>
  <c r="P282" i="4"/>
  <c r="D281" i="4"/>
  <c r="P281" i="4"/>
  <c r="D280" i="4"/>
  <c r="P280" i="4"/>
  <c r="D279" i="4"/>
  <c r="P279" i="4"/>
  <c r="D278" i="4"/>
  <c r="P278" i="4"/>
  <c r="D277" i="4"/>
  <c r="P277" i="4"/>
  <c r="D276" i="4"/>
  <c r="P276" i="4"/>
  <c r="D275" i="4"/>
  <c r="P275" i="4"/>
  <c r="D274" i="4"/>
  <c r="P274" i="4"/>
  <c r="D273" i="4"/>
  <c r="P273" i="4"/>
  <c r="D272" i="4"/>
  <c r="P272" i="4"/>
  <c r="D271" i="4"/>
  <c r="P271" i="4"/>
  <c r="D270" i="4"/>
  <c r="P270" i="4"/>
  <c r="D269" i="4"/>
  <c r="P269" i="4"/>
  <c r="D268" i="4"/>
  <c r="P268" i="4"/>
  <c r="D267" i="4"/>
  <c r="P267" i="4"/>
  <c r="D266" i="4"/>
  <c r="P266" i="4"/>
  <c r="D265" i="4"/>
  <c r="P265" i="4"/>
  <c r="D264" i="4"/>
  <c r="P264" i="4"/>
  <c r="D263" i="4"/>
  <c r="P263" i="4"/>
  <c r="D262" i="4"/>
  <c r="P262" i="4"/>
  <c r="D261" i="4"/>
  <c r="P261" i="4"/>
  <c r="D260" i="4"/>
  <c r="P260" i="4"/>
  <c r="D259" i="4"/>
  <c r="P259" i="4"/>
  <c r="D258" i="4"/>
  <c r="P258" i="4"/>
  <c r="D257" i="4"/>
  <c r="P257" i="4"/>
  <c r="D256" i="4"/>
  <c r="P256" i="4"/>
  <c r="D255" i="4"/>
  <c r="P255" i="4"/>
  <c r="D254" i="4"/>
  <c r="P254" i="4"/>
  <c r="D253" i="4"/>
  <c r="P253" i="4"/>
  <c r="D252" i="4"/>
  <c r="P252" i="4"/>
  <c r="D251" i="4"/>
  <c r="P251" i="4"/>
  <c r="D250" i="4"/>
  <c r="P250" i="4"/>
  <c r="D249" i="4"/>
  <c r="P249" i="4"/>
  <c r="D248" i="4"/>
  <c r="P248" i="4"/>
  <c r="D247" i="4"/>
  <c r="P247" i="4"/>
  <c r="D246" i="4"/>
  <c r="P246" i="4"/>
  <c r="D245" i="4"/>
  <c r="P245" i="4"/>
  <c r="D244" i="4"/>
  <c r="P244" i="4"/>
  <c r="D243" i="4"/>
  <c r="P243" i="4"/>
  <c r="D242" i="4"/>
  <c r="P242" i="4"/>
  <c r="D241" i="4"/>
  <c r="P241" i="4"/>
  <c r="D240" i="4"/>
  <c r="P240" i="4"/>
  <c r="D239" i="4"/>
  <c r="P239" i="4"/>
  <c r="D238" i="4"/>
  <c r="P238" i="4"/>
  <c r="D237" i="4"/>
  <c r="P237" i="4"/>
  <c r="D236" i="4"/>
  <c r="P236" i="4"/>
  <c r="D235" i="4"/>
  <c r="P235" i="4"/>
  <c r="D234" i="4"/>
  <c r="P234" i="4"/>
  <c r="D233" i="4"/>
  <c r="P233" i="4"/>
  <c r="D232" i="4"/>
  <c r="P232" i="4"/>
  <c r="D231" i="4"/>
  <c r="P231" i="4"/>
  <c r="D230" i="4"/>
  <c r="P230" i="4"/>
  <c r="D229" i="4"/>
  <c r="P229" i="4"/>
  <c r="D228" i="4"/>
  <c r="P228" i="4"/>
  <c r="D227" i="4"/>
  <c r="P227" i="4"/>
  <c r="D226" i="4"/>
  <c r="P226" i="4"/>
  <c r="D225" i="4"/>
  <c r="P225" i="4"/>
  <c r="D224" i="4"/>
  <c r="P224" i="4"/>
  <c r="D223" i="4"/>
  <c r="P223" i="4"/>
  <c r="D222" i="4"/>
  <c r="P222" i="4"/>
  <c r="D221" i="4"/>
  <c r="P221" i="4"/>
  <c r="D220" i="4"/>
  <c r="P220" i="4"/>
  <c r="D219" i="4"/>
  <c r="P219" i="4"/>
  <c r="D218" i="4"/>
  <c r="P218" i="4"/>
  <c r="D217" i="4"/>
  <c r="P217" i="4"/>
  <c r="D216" i="4"/>
  <c r="P216" i="4"/>
  <c r="D215" i="4"/>
  <c r="P215" i="4"/>
  <c r="D214" i="4"/>
  <c r="P214" i="4"/>
  <c r="D213" i="4"/>
  <c r="P213" i="4"/>
  <c r="D212" i="4"/>
  <c r="P212" i="4"/>
  <c r="D211" i="4"/>
  <c r="P211" i="4"/>
  <c r="D210" i="4"/>
  <c r="P210" i="4"/>
  <c r="D209" i="4"/>
  <c r="P209" i="4"/>
  <c r="D208" i="4"/>
  <c r="P208" i="4"/>
  <c r="D207" i="4"/>
  <c r="P207" i="4"/>
  <c r="D206" i="4"/>
  <c r="P206" i="4"/>
  <c r="D205" i="4"/>
  <c r="P205" i="4"/>
  <c r="D204" i="4"/>
  <c r="P204" i="4"/>
  <c r="D203" i="4"/>
  <c r="P203" i="4"/>
  <c r="D202" i="4"/>
  <c r="P202" i="4"/>
  <c r="D201" i="4"/>
  <c r="P201" i="4"/>
  <c r="D200" i="4"/>
  <c r="P200" i="4"/>
  <c r="D199" i="4"/>
  <c r="P199" i="4"/>
  <c r="D198" i="4"/>
  <c r="P198" i="4"/>
  <c r="D197" i="4"/>
  <c r="P197" i="4"/>
  <c r="D196" i="4"/>
  <c r="P196" i="4"/>
  <c r="D195" i="4"/>
  <c r="P195" i="4"/>
  <c r="D194" i="4"/>
  <c r="P194" i="4"/>
  <c r="D193" i="4"/>
  <c r="P193" i="4"/>
  <c r="D192" i="4"/>
  <c r="P192" i="4"/>
  <c r="D191" i="4"/>
  <c r="P191" i="4"/>
  <c r="D190" i="4"/>
  <c r="P190" i="4"/>
  <c r="D189" i="4"/>
  <c r="P189" i="4"/>
  <c r="D188" i="4"/>
  <c r="P188" i="4"/>
  <c r="D187" i="4"/>
  <c r="P187" i="4"/>
  <c r="D186" i="4"/>
  <c r="P186" i="4"/>
  <c r="D185" i="4"/>
  <c r="P185" i="4"/>
  <c r="D184" i="4"/>
  <c r="P184" i="4"/>
  <c r="D183" i="4"/>
  <c r="P183" i="4"/>
  <c r="D182" i="4"/>
  <c r="P182" i="4"/>
  <c r="D181" i="4"/>
  <c r="P181" i="4"/>
  <c r="D180" i="4"/>
  <c r="P180" i="4"/>
  <c r="D179" i="4"/>
  <c r="P179" i="4"/>
  <c r="D178" i="4"/>
  <c r="P178" i="4"/>
  <c r="D177" i="4"/>
  <c r="P177" i="4"/>
  <c r="D176" i="4"/>
  <c r="P176" i="4"/>
  <c r="D175" i="4"/>
  <c r="P175" i="4"/>
  <c r="D174" i="4"/>
  <c r="P174" i="4"/>
  <c r="D173" i="4"/>
  <c r="P173" i="4"/>
  <c r="D172" i="4"/>
  <c r="P172" i="4"/>
  <c r="D171" i="4"/>
  <c r="P171" i="4"/>
  <c r="D170" i="4"/>
  <c r="P170" i="4"/>
  <c r="D169" i="4"/>
  <c r="P169" i="4"/>
  <c r="D168" i="4"/>
  <c r="P168" i="4"/>
  <c r="D167" i="4"/>
  <c r="P167" i="4"/>
  <c r="D166" i="4"/>
  <c r="P166" i="4"/>
  <c r="D165" i="4"/>
  <c r="P165" i="4"/>
  <c r="D164" i="4"/>
  <c r="P164" i="4"/>
  <c r="D163" i="4"/>
  <c r="P163" i="4"/>
  <c r="D162" i="4"/>
  <c r="P162" i="4"/>
  <c r="D161" i="4"/>
  <c r="P161" i="4"/>
  <c r="D160" i="4"/>
  <c r="P160" i="4"/>
  <c r="D159" i="4"/>
  <c r="P159" i="4"/>
  <c r="D158" i="4"/>
  <c r="P158" i="4"/>
  <c r="D157" i="4"/>
  <c r="P157" i="4"/>
  <c r="D156" i="4"/>
  <c r="P156" i="4"/>
  <c r="D155" i="4"/>
  <c r="P155" i="4"/>
  <c r="D154" i="4"/>
  <c r="P154" i="4"/>
  <c r="D153" i="4"/>
  <c r="P153" i="4"/>
  <c r="D152" i="4"/>
  <c r="P152" i="4"/>
  <c r="D151" i="4"/>
  <c r="P151" i="4"/>
  <c r="D150" i="4"/>
  <c r="P150" i="4"/>
  <c r="D149" i="4"/>
  <c r="P149" i="4"/>
  <c r="D148" i="4"/>
  <c r="P148" i="4"/>
  <c r="D147" i="4"/>
  <c r="P147" i="4"/>
  <c r="D146" i="4"/>
  <c r="P146" i="4"/>
  <c r="D145" i="4"/>
  <c r="P145" i="4"/>
  <c r="D144" i="4"/>
  <c r="P144" i="4"/>
  <c r="D143" i="4"/>
  <c r="P143" i="4"/>
  <c r="D142" i="4"/>
  <c r="P142" i="4"/>
  <c r="D141" i="4"/>
  <c r="P141" i="4"/>
  <c r="D140" i="4"/>
  <c r="P140" i="4"/>
  <c r="D139" i="4"/>
  <c r="P139" i="4"/>
  <c r="D138" i="4"/>
  <c r="P138" i="4"/>
  <c r="D137" i="4"/>
  <c r="P137" i="4"/>
  <c r="D136" i="4"/>
  <c r="P136" i="4"/>
  <c r="D135" i="4"/>
  <c r="P135" i="4"/>
  <c r="D134" i="4"/>
  <c r="P134" i="4"/>
  <c r="D133" i="4"/>
  <c r="P133" i="4"/>
  <c r="D132" i="4"/>
  <c r="P132" i="4"/>
  <c r="D131" i="4"/>
  <c r="P131" i="4"/>
  <c r="D130" i="4"/>
  <c r="P130" i="4"/>
  <c r="D129" i="4"/>
  <c r="P129" i="4"/>
  <c r="D128" i="4"/>
  <c r="P128" i="4"/>
  <c r="D127" i="4"/>
  <c r="P127" i="4"/>
  <c r="D126" i="4"/>
  <c r="P126" i="4"/>
  <c r="D125" i="4"/>
  <c r="P125" i="4"/>
  <c r="D124" i="4"/>
  <c r="P124" i="4"/>
  <c r="D123" i="4"/>
  <c r="P123" i="4"/>
  <c r="D122" i="4"/>
  <c r="P122" i="4"/>
  <c r="D121" i="4"/>
  <c r="P121" i="4"/>
  <c r="D120" i="4"/>
  <c r="P120" i="4"/>
  <c r="D119" i="4"/>
  <c r="P119" i="4"/>
  <c r="D118" i="4"/>
  <c r="P118" i="4"/>
  <c r="D117" i="4"/>
  <c r="P117" i="4"/>
  <c r="D116" i="4"/>
  <c r="P116" i="4"/>
  <c r="D115" i="4"/>
  <c r="P115" i="4"/>
  <c r="D114" i="4"/>
  <c r="P114" i="4"/>
  <c r="D113" i="4"/>
  <c r="P113" i="4"/>
  <c r="D112" i="4"/>
  <c r="P112" i="4"/>
  <c r="D111" i="4"/>
  <c r="P111" i="4"/>
  <c r="D110" i="4"/>
  <c r="P110" i="4"/>
  <c r="D109" i="4"/>
  <c r="P109" i="4"/>
  <c r="D108" i="4"/>
  <c r="P108" i="4"/>
  <c r="D107" i="4"/>
  <c r="P107" i="4"/>
  <c r="D106" i="4"/>
  <c r="P106" i="4"/>
  <c r="D105" i="4"/>
  <c r="P105" i="4"/>
  <c r="D104" i="4"/>
  <c r="P104" i="4"/>
  <c r="D103" i="4"/>
  <c r="P103" i="4"/>
  <c r="D102" i="4"/>
  <c r="P102" i="4"/>
  <c r="D101" i="4"/>
  <c r="P101" i="4"/>
  <c r="D100" i="4"/>
  <c r="P100" i="4"/>
  <c r="D99" i="4"/>
  <c r="P99" i="4"/>
  <c r="D98" i="4"/>
  <c r="P98" i="4"/>
  <c r="D97" i="4"/>
  <c r="P97" i="4"/>
  <c r="D96" i="4"/>
  <c r="P96" i="4"/>
  <c r="D95" i="4"/>
  <c r="P95" i="4"/>
  <c r="D94" i="4"/>
  <c r="P94" i="4"/>
  <c r="D93" i="4"/>
  <c r="P93" i="4"/>
  <c r="D92" i="4"/>
  <c r="P92" i="4"/>
  <c r="D91" i="4"/>
  <c r="P91" i="4"/>
  <c r="D90" i="4"/>
  <c r="P90" i="4"/>
  <c r="D89" i="4"/>
  <c r="P89" i="4"/>
  <c r="D88" i="4"/>
  <c r="P88" i="4"/>
  <c r="D87" i="4"/>
  <c r="P87" i="4"/>
  <c r="D86" i="4"/>
  <c r="P86" i="4"/>
  <c r="D85" i="4"/>
  <c r="P85" i="4"/>
  <c r="D84" i="4"/>
  <c r="P84" i="4"/>
  <c r="D83" i="4"/>
  <c r="P83" i="4"/>
  <c r="D82" i="4"/>
  <c r="P82" i="4"/>
  <c r="D81" i="4"/>
  <c r="P81" i="4"/>
  <c r="D80" i="4"/>
  <c r="P80" i="4"/>
  <c r="D79" i="4"/>
  <c r="P79" i="4"/>
  <c r="D78" i="4"/>
  <c r="P78" i="4"/>
  <c r="D77" i="4"/>
  <c r="P77" i="4"/>
  <c r="D76" i="4"/>
  <c r="P76" i="4"/>
  <c r="D75" i="4"/>
  <c r="P75" i="4"/>
  <c r="D74" i="4"/>
  <c r="P74" i="4"/>
  <c r="D73" i="4"/>
  <c r="P73" i="4"/>
  <c r="D72" i="4"/>
  <c r="P72" i="4"/>
  <c r="D71" i="4"/>
  <c r="P71" i="4"/>
  <c r="D70" i="4"/>
  <c r="P70" i="4"/>
  <c r="D69" i="4"/>
  <c r="P69" i="4"/>
  <c r="D68" i="4"/>
  <c r="P68" i="4"/>
  <c r="D67" i="4"/>
  <c r="P67" i="4"/>
  <c r="D66" i="4"/>
  <c r="P66" i="4"/>
  <c r="D65" i="4"/>
  <c r="P65" i="4"/>
  <c r="D64" i="4"/>
  <c r="P64" i="4"/>
  <c r="D63" i="4"/>
  <c r="P63" i="4"/>
  <c r="D62" i="4"/>
  <c r="P62" i="4"/>
  <c r="D61" i="4"/>
  <c r="P61" i="4"/>
  <c r="D60" i="4"/>
  <c r="P60" i="4"/>
  <c r="D59" i="4"/>
  <c r="P59" i="4"/>
  <c r="D58" i="4"/>
  <c r="P58" i="4"/>
  <c r="D57" i="4"/>
  <c r="P57" i="4"/>
  <c r="D56" i="4"/>
  <c r="P56" i="4"/>
  <c r="D55" i="4"/>
  <c r="P55" i="4"/>
  <c r="D54" i="4"/>
  <c r="P54" i="4"/>
  <c r="D53" i="4"/>
  <c r="P53" i="4"/>
  <c r="D52" i="4"/>
  <c r="P52" i="4"/>
  <c r="D51" i="4"/>
  <c r="P51" i="4"/>
  <c r="D50" i="4"/>
  <c r="P50" i="4"/>
  <c r="D49" i="4"/>
  <c r="P49" i="4"/>
  <c r="D48" i="4"/>
  <c r="P48" i="4"/>
  <c r="D47" i="4"/>
  <c r="P47" i="4"/>
  <c r="D46" i="4"/>
  <c r="P46" i="4"/>
  <c r="D45" i="4"/>
  <c r="P45" i="4"/>
  <c r="D44" i="4"/>
  <c r="P44" i="4"/>
  <c r="D43" i="4"/>
  <c r="P43" i="4"/>
  <c r="D42" i="4"/>
  <c r="P42" i="4"/>
  <c r="D41" i="4"/>
  <c r="P41" i="4"/>
  <c r="D40" i="4"/>
  <c r="P40" i="4"/>
  <c r="D39" i="4"/>
  <c r="P39" i="4"/>
  <c r="D38" i="4"/>
  <c r="P38" i="4"/>
  <c r="D37" i="4"/>
  <c r="P37" i="4"/>
  <c r="D36" i="4"/>
  <c r="P36" i="4"/>
  <c r="D35" i="4"/>
  <c r="P35" i="4"/>
  <c r="D34" i="4"/>
  <c r="P34" i="4"/>
  <c r="D33" i="4"/>
  <c r="P33" i="4"/>
  <c r="D32" i="4"/>
  <c r="P32" i="4"/>
  <c r="D31" i="4"/>
  <c r="P31" i="4"/>
  <c r="D30" i="4"/>
  <c r="P30" i="4"/>
  <c r="D29" i="4"/>
  <c r="P29" i="4"/>
  <c r="D28" i="4"/>
  <c r="P28" i="4"/>
  <c r="D27" i="4"/>
  <c r="P27" i="4"/>
  <c r="D26" i="4"/>
  <c r="P26" i="4"/>
  <c r="D25" i="4"/>
  <c r="P25" i="4"/>
  <c r="D24" i="4"/>
  <c r="P24" i="4"/>
  <c r="D23" i="4"/>
  <c r="P23" i="4"/>
  <c r="D22" i="4"/>
  <c r="P22" i="4"/>
  <c r="D21" i="4"/>
  <c r="P21" i="4"/>
  <c r="D20" i="4"/>
  <c r="P20" i="4"/>
  <c r="D19" i="4"/>
  <c r="P19" i="4"/>
  <c r="D18" i="4"/>
  <c r="P18" i="4"/>
  <c r="D17" i="4"/>
  <c r="P17" i="4"/>
  <c r="D16" i="4"/>
  <c r="P16" i="4"/>
  <c r="D15" i="4"/>
  <c r="P15" i="4"/>
  <c r="D14" i="4"/>
  <c r="P14" i="4"/>
  <c r="D13" i="4"/>
  <c r="P13" i="4"/>
  <c r="D12" i="4"/>
  <c r="P12" i="4"/>
  <c r="D11" i="4"/>
  <c r="P11" i="4"/>
  <c r="D10" i="4"/>
  <c r="P10" i="4"/>
  <c r="D9" i="4"/>
  <c r="P9" i="4"/>
  <c r="D8" i="4"/>
  <c r="P8" i="4"/>
  <c r="D7" i="4"/>
  <c r="P7" i="4"/>
  <c r="D6" i="4"/>
  <c r="P6" i="4"/>
  <c r="D5" i="4"/>
  <c r="P5" i="4"/>
  <c r="D4" i="4"/>
  <c r="P4" i="4"/>
  <c r="D3" i="4"/>
  <c r="P3" i="4"/>
  <c r="D2" i="4"/>
  <c r="P2" i="4"/>
  <c r="E21" i="5"/>
  <c r="B21" i="5"/>
  <c r="D21" i="5"/>
  <c r="F21" i="5"/>
  <c r="G21" i="5"/>
  <c r="E385" i="3"/>
  <c r="C385" i="3"/>
  <c r="E384" i="3"/>
  <c r="C384" i="3"/>
  <c r="E383" i="3"/>
  <c r="C383" i="3"/>
  <c r="E382" i="3"/>
  <c r="C382" i="3"/>
  <c r="E381" i="3"/>
  <c r="C381" i="3"/>
  <c r="E380" i="3"/>
  <c r="C380" i="3"/>
  <c r="E379" i="3"/>
  <c r="C379" i="3"/>
  <c r="E378" i="3"/>
  <c r="C378" i="3"/>
  <c r="E377" i="3"/>
  <c r="C377" i="3"/>
  <c r="E376" i="3"/>
  <c r="C376" i="3"/>
  <c r="E375" i="3"/>
  <c r="C375" i="3"/>
  <c r="E374" i="3"/>
  <c r="C374" i="3"/>
  <c r="E373" i="3"/>
  <c r="C373" i="3"/>
  <c r="E372" i="3"/>
  <c r="C372" i="3"/>
  <c r="E371" i="3"/>
  <c r="C371" i="3"/>
  <c r="E370" i="3"/>
  <c r="C370" i="3"/>
  <c r="E369" i="3"/>
  <c r="C369" i="3"/>
  <c r="E368" i="3"/>
  <c r="C368" i="3"/>
  <c r="E367" i="3"/>
  <c r="C367" i="3"/>
  <c r="E366" i="3"/>
  <c r="C366" i="3"/>
  <c r="E365" i="3"/>
  <c r="C365" i="3"/>
  <c r="E364" i="3"/>
  <c r="C364" i="3"/>
  <c r="E363" i="3"/>
  <c r="C363" i="3"/>
  <c r="E362" i="3"/>
  <c r="C362" i="3"/>
  <c r="E361" i="3"/>
  <c r="C361" i="3"/>
  <c r="E360" i="3"/>
  <c r="C360" i="3"/>
  <c r="E359" i="3"/>
  <c r="C359" i="3"/>
  <c r="E358" i="3"/>
  <c r="C358" i="3"/>
  <c r="E357" i="3"/>
  <c r="C357" i="3"/>
  <c r="E356" i="3"/>
  <c r="C356" i="3"/>
  <c r="E355" i="3"/>
  <c r="C355" i="3"/>
  <c r="E354" i="3"/>
  <c r="C354" i="3"/>
  <c r="E353" i="3"/>
  <c r="C353" i="3"/>
  <c r="E352" i="3"/>
  <c r="C352" i="3"/>
  <c r="E351" i="3"/>
  <c r="C351" i="3"/>
  <c r="E350" i="3"/>
  <c r="C350" i="3"/>
  <c r="E349" i="3"/>
  <c r="C349" i="3"/>
  <c r="E348" i="3"/>
  <c r="C348" i="3"/>
  <c r="E347" i="3"/>
  <c r="C347" i="3"/>
  <c r="E346" i="3"/>
  <c r="C346" i="3"/>
  <c r="E345" i="3"/>
  <c r="C345" i="3"/>
  <c r="E344" i="3"/>
  <c r="C344" i="3"/>
  <c r="E343" i="3"/>
  <c r="C343" i="3"/>
  <c r="E342" i="3"/>
  <c r="C342" i="3"/>
  <c r="E341" i="3"/>
  <c r="C341" i="3"/>
  <c r="E340" i="3"/>
  <c r="C340" i="3"/>
  <c r="E339" i="3"/>
  <c r="C339" i="3"/>
  <c r="E338" i="3"/>
  <c r="C338" i="3"/>
  <c r="E337" i="3"/>
  <c r="C337" i="3"/>
  <c r="E336" i="3"/>
  <c r="C336" i="3"/>
  <c r="E335" i="3"/>
  <c r="C335" i="3"/>
  <c r="E334" i="3"/>
  <c r="C334" i="3"/>
  <c r="E333" i="3"/>
  <c r="C333" i="3"/>
  <c r="E332" i="3"/>
  <c r="C332" i="3"/>
  <c r="E331" i="3"/>
  <c r="C331" i="3"/>
  <c r="E330" i="3"/>
  <c r="C330" i="3"/>
  <c r="E329" i="3"/>
  <c r="C329" i="3"/>
  <c r="E328" i="3"/>
  <c r="C328" i="3"/>
  <c r="E327" i="3"/>
  <c r="C327" i="3"/>
  <c r="E326" i="3"/>
  <c r="C326" i="3"/>
  <c r="E325" i="3"/>
  <c r="C325" i="3"/>
  <c r="E324" i="3"/>
  <c r="C324" i="3"/>
  <c r="E323" i="3"/>
  <c r="C323" i="3"/>
  <c r="E322" i="3"/>
  <c r="C322" i="3"/>
  <c r="E321" i="3"/>
  <c r="C321" i="3"/>
  <c r="E320" i="3"/>
  <c r="C320" i="3"/>
  <c r="E319" i="3"/>
  <c r="C319" i="3"/>
  <c r="E318" i="3"/>
  <c r="C318" i="3"/>
  <c r="E317" i="3"/>
  <c r="C317" i="3"/>
  <c r="E316" i="3"/>
  <c r="C316" i="3"/>
  <c r="E315" i="3"/>
  <c r="C315" i="3"/>
  <c r="E314" i="3"/>
  <c r="C314" i="3"/>
  <c r="E313" i="3"/>
  <c r="C313" i="3"/>
  <c r="E312" i="3"/>
  <c r="C312" i="3"/>
  <c r="E311" i="3"/>
  <c r="C311" i="3"/>
  <c r="E310" i="3"/>
  <c r="C310" i="3"/>
  <c r="E309" i="3"/>
  <c r="C309" i="3"/>
  <c r="E308" i="3"/>
  <c r="C308" i="3"/>
  <c r="E307" i="3"/>
  <c r="C307" i="3"/>
  <c r="E306" i="3"/>
  <c r="C306" i="3"/>
  <c r="E305" i="3"/>
  <c r="C305" i="3"/>
  <c r="E304" i="3"/>
  <c r="C304" i="3"/>
  <c r="E303" i="3"/>
  <c r="C303" i="3"/>
  <c r="E302" i="3"/>
  <c r="C302" i="3"/>
  <c r="E301" i="3"/>
  <c r="C301" i="3"/>
  <c r="E300" i="3"/>
  <c r="C300" i="3"/>
  <c r="E299" i="3"/>
  <c r="C299" i="3"/>
  <c r="E298" i="3"/>
  <c r="C298" i="3"/>
  <c r="E297" i="3"/>
  <c r="C297" i="3"/>
  <c r="E296" i="3"/>
  <c r="C296" i="3"/>
  <c r="E295" i="3"/>
  <c r="C295" i="3"/>
  <c r="E294" i="3"/>
  <c r="C294" i="3"/>
  <c r="E293" i="3"/>
  <c r="C293" i="3"/>
  <c r="E292" i="3"/>
  <c r="C292" i="3"/>
  <c r="E291" i="3"/>
  <c r="C291" i="3"/>
  <c r="E290" i="3"/>
  <c r="C290" i="3"/>
  <c r="E289" i="3"/>
  <c r="C289" i="3"/>
  <c r="E288" i="3"/>
  <c r="C288" i="3"/>
  <c r="E287" i="3"/>
  <c r="C287" i="3"/>
  <c r="E286" i="3"/>
  <c r="C286" i="3"/>
  <c r="E285" i="3"/>
  <c r="C285" i="3"/>
  <c r="E284" i="3"/>
  <c r="C284" i="3"/>
  <c r="E283" i="3"/>
  <c r="C283" i="3"/>
  <c r="E282" i="3"/>
  <c r="C282" i="3"/>
  <c r="E281" i="3"/>
  <c r="C281" i="3"/>
  <c r="E280" i="3"/>
  <c r="C280" i="3"/>
  <c r="E279" i="3"/>
  <c r="C279" i="3"/>
  <c r="E278" i="3"/>
  <c r="C278" i="3"/>
  <c r="E277" i="3"/>
  <c r="C277" i="3"/>
  <c r="E276" i="3"/>
  <c r="C276" i="3"/>
  <c r="E275" i="3"/>
  <c r="C275" i="3"/>
  <c r="E274" i="3"/>
  <c r="C274" i="3"/>
  <c r="E273" i="3"/>
  <c r="C273" i="3"/>
  <c r="E272" i="3"/>
  <c r="C272" i="3"/>
  <c r="E271" i="3"/>
  <c r="C271" i="3"/>
  <c r="E270" i="3"/>
  <c r="C270" i="3"/>
  <c r="E269" i="3"/>
  <c r="C269" i="3"/>
  <c r="E268" i="3"/>
  <c r="C268" i="3"/>
  <c r="E267" i="3"/>
  <c r="C267" i="3"/>
  <c r="E266" i="3"/>
  <c r="C266" i="3"/>
  <c r="E265" i="3"/>
  <c r="C265" i="3"/>
  <c r="E264" i="3"/>
  <c r="C264" i="3"/>
  <c r="E263" i="3"/>
  <c r="C263" i="3"/>
  <c r="E262" i="3"/>
  <c r="C262" i="3"/>
  <c r="E261" i="3"/>
  <c r="C261" i="3"/>
  <c r="E260" i="3"/>
  <c r="C260" i="3"/>
  <c r="E259" i="3"/>
  <c r="C259" i="3"/>
  <c r="E258" i="3"/>
  <c r="C258" i="3"/>
  <c r="E257" i="3"/>
  <c r="C257" i="3"/>
  <c r="E256" i="3"/>
  <c r="C256" i="3"/>
  <c r="E255" i="3"/>
  <c r="C255" i="3"/>
  <c r="E254" i="3"/>
  <c r="C254" i="3"/>
  <c r="E253" i="3"/>
  <c r="C253" i="3"/>
  <c r="E252" i="3"/>
  <c r="C252" i="3"/>
  <c r="E251" i="3"/>
  <c r="C251" i="3"/>
  <c r="E250" i="3"/>
  <c r="C250" i="3"/>
  <c r="E249" i="3"/>
  <c r="C249" i="3"/>
  <c r="E248" i="3"/>
  <c r="C248" i="3"/>
  <c r="E247" i="3"/>
  <c r="C247" i="3"/>
  <c r="E246" i="3"/>
  <c r="C246" i="3"/>
  <c r="E245" i="3"/>
  <c r="C245" i="3"/>
  <c r="E244" i="3"/>
  <c r="C244" i="3"/>
  <c r="E243" i="3"/>
  <c r="C243" i="3"/>
  <c r="E242" i="3"/>
  <c r="C242" i="3"/>
  <c r="E241" i="3"/>
  <c r="C241" i="3"/>
  <c r="E240" i="3"/>
  <c r="C240" i="3"/>
  <c r="E239" i="3"/>
  <c r="C239" i="3"/>
  <c r="E238" i="3"/>
  <c r="C238" i="3"/>
  <c r="E237" i="3"/>
  <c r="C237" i="3"/>
  <c r="E236" i="3"/>
  <c r="C236" i="3"/>
  <c r="E235" i="3"/>
  <c r="C235" i="3"/>
  <c r="E234" i="3"/>
  <c r="C234" i="3"/>
  <c r="E233" i="3"/>
  <c r="C233" i="3"/>
  <c r="E232" i="3"/>
  <c r="C232" i="3"/>
  <c r="E231" i="3"/>
  <c r="C231" i="3"/>
  <c r="E230" i="3"/>
  <c r="C230" i="3"/>
  <c r="E229" i="3"/>
  <c r="C229" i="3"/>
  <c r="E228" i="3"/>
  <c r="C228" i="3"/>
  <c r="E227" i="3"/>
  <c r="C227" i="3"/>
  <c r="E226" i="3"/>
  <c r="C226" i="3"/>
  <c r="E225" i="3"/>
  <c r="C225" i="3"/>
  <c r="E224" i="3"/>
  <c r="C224" i="3"/>
  <c r="E223" i="3"/>
  <c r="C223" i="3"/>
  <c r="E222" i="3"/>
  <c r="C222" i="3"/>
  <c r="E221" i="3"/>
  <c r="C221" i="3"/>
  <c r="E220" i="3"/>
  <c r="C220" i="3"/>
  <c r="E219" i="3"/>
  <c r="C219" i="3"/>
  <c r="E218" i="3"/>
  <c r="C218" i="3"/>
  <c r="E217" i="3"/>
  <c r="C217" i="3"/>
  <c r="E216" i="3"/>
  <c r="C216" i="3"/>
  <c r="E215" i="3"/>
  <c r="C215" i="3"/>
  <c r="E214" i="3"/>
  <c r="C214" i="3"/>
  <c r="E213" i="3"/>
  <c r="C213" i="3"/>
  <c r="E212" i="3"/>
  <c r="C212" i="3"/>
  <c r="E211" i="3"/>
  <c r="C211" i="3"/>
  <c r="E210" i="3"/>
  <c r="C210" i="3"/>
  <c r="E209" i="3"/>
  <c r="C209" i="3"/>
  <c r="E208" i="3"/>
  <c r="C208" i="3"/>
  <c r="E207" i="3"/>
  <c r="C207" i="3"/>
  <c r="E206" i="3"/>
  <c r="C206" i="3"/>
  <c r="E205" i="3"/>
  <c r="C205" i="3"/>
  <c r="E204" i="3"/>
  <c r="C204" i="3"/>
  <c r="E203" i="3"/>
  <c r="C203" i="3"/>
  <c r="E202" i="3"/>
  <c r="C202" i="3"/>
  <c r="E201" i="3"/>
  <c r="C201" i="3"/>
  <c r="E200" i="3"/>
  <c r="C200" i="3"/>
  <c r="E199" i="3"/>
  <c r="C199" i="3"/>
  <c r="E198" i="3"/>
  <c r="C198" i="3"/>
  <c r="E197" i="3"/>
  <c r="C197" i="3"/>
  <c r="E196" i="3"/>
  <c r="C196" i="3"/>
  <c r="E195" i="3"/>
  <c r="C195" i="3"/>
  <c r="E194" i="3"/>
  <c r="C194" i="3"/>
  <c r="E193" i="3"/>
  <c r="C193" i="3"/>
  <c r="E192" i="3"/>
  <c r="C192" i="3"/>
  <c r="E191" i="3"/>
  <c r="C191" i="3"/>
  <c r="E190" i="3"/>
  <c r="C190" i="3"/>
  <c r="E189" i="3"/>
  <c r="C189" i="3"/>
  <c r="E188" i="3"/>
  <c r="C188" i="3"/>
  <c r="E187" i="3"/>
  <c r="C187" i="3"/>
  <c r="E186" i="3"/>
  <c r="C186" i="3"/>
  <c r="E185" i="3"/>
  <c r="C185" i="3"/>
  <c r="E184" i="3"/>
  <c r="C184" i="3"/>
  <c r="E183" i="3"/>
  <c r="C183" i="3"/>
  <c r="E182" i="3"/>
  <c r="C182" i="3"/>
  <c r="E181" i="3"/>
  <c r="C181" i="3"/>
  <c r="E180" i="3"/>
  <c r="C180" i="3"/>
  <c r="E179" i="3"/>
  <c r="C179" i="3"/>
  <c r="E178" i="3"/>
  <c r="C178" i="3"/>
  <c r="E177" i="3"/>
  <c r="C177" i="3"/>
  <c r="E176" i="3"/>
  <c r="C176" i="3"/>
  <c r="E175" i="3"/>
  <c r="C175" i="3"/>
  <c r="E174" i="3"/>
  <c r="C174" i="3"/>
  <c r="E173" i="3"/>
  <c r="C173" i="3"/>
  <c r="E172" i="3"/>
  <c r="C172" i="3"/>
  <c r="E171" i="3"/>
  <c r="C171" i="3"/>
  <c r="E170" i="3"/>
  <c r="C170" i="3"/>
  <c r="E169" i="3"/>
  <c r="C169" i="3"/>
  <c r="E168" i="3"/>
  <c r="C168" i="3"/>
  <c r="E167" i="3"/>
  <c r="C167" i="3"/>
  <c r="E166" i="3"/>
  <c r="C166" i="3"/>
  <c r="E165" i="3"/>
  <c r="C165" i="3"/>
  <c r="E164" i="3"/>
  <c r="C164" i="3"/>
  <c r="E163" i="3"/>
  <c r="C163" i="3"/>
  <c r="E162" i="3"/>
  <c r="C162" i="3"/>
  <c r="E161" i="3"/>
  <c r="C161" i="3"/>
  <c r="E160" i="3"/>
  <c r="C160" i="3"/>
  <c r="E159" i="3"/>
  <c r="C159" i="3"/>
  <c r="E158" i="3"/>
  <c r="C158" i="3"/>
  <c r="E157" i="3"/>
  <c r="C157" i="3"/>
  <c r="E156" i="3"/>
  <c r="C156" i="3"/>
  <c r="E155" i="3"/>
  <c r="C155" i="3"/>
  <c r="E154" i="3"/>
  <c r="C154" i="3"/>
  <c r="E153" i="3"/>
  <c r="C153" i="3"/>
  <c r="E152" i="3"/>
  <c r="C152" i="3"/>
  <c r="E151" i="3"/>
  <c r="C151" i="3"/>
  <c r="E150" i="3"/>
  <c r="C150" i="3"/>
  <c r="E149" i="3"/>
  <c r="C149" i="3"/>
  <c r="E148" i="3"/>
  <c r="C148" i="3"/>
  <c r="E147" i="3"/>
  <c r="C147" i="3"/>
  <c r="E146" i="3"/>
  <c r="C146" i="3"/>
  <c r="E145" i="3"/>
  <c r="C145" i="3"/>
  <c r="E144" i="3"/>
  <c r="C144" i="3"/>
  <c r="E143" i="3"/>
  <c r="C143" i="3"/>
  <c r="E142" i="3"/>
  <c r="C142" i="3"/>
  <c r="E141" i="3"/>
  <c r="C141" i="3"/>
  <c r="E140" i="3"/>
  <c r="C140" i="3"/>
  <c r="E139" i="3"/>
  <c r="C139" i="3"/>
  <c r="E138" i="3"/>
  <c r="C138" i="3"/>
  <c r="E137" i="3"/>
  <c r="C137" i="3"/>
  <c r="E136" i="3"/>
  <c r="C136" i="3"/>
  <c r="E135" i="3"/>
  <c r="C135" i="3"/>
  <c r="E134" i="3"/>
  <c r="C134" i="3"/>
  <c r="E133" i="3"/>
  <c r="C133" i="3"/>
  <c r="E132" i="3"/>
  <c r="C132" i="3"/>
  <c r="E131" i="3"/>
  <c r="C131" i="3"/>
  <c r="E130" i="3"/>
  <c r="C130" i="3"/>
  <c r="E129" i="3"/>
  <c r="C129" i="3"/>
  <c r="E128" i="3"/>
  <c r="C128" i="3"/>
  <c r="E127" i="3"/>
  <c r="C127" i="3"/>
  <c r="E126" i="3"/>
  <c r="C126" i="3"/>
  <c r="E125" i="3"/>
  <c r="C125" i="3"/>
  <c r="E124" i="3"/>
  <c r="C124" i="3"/>
  <c r="E123" i="3"/>
  <c r="C123" i="3"/>
  <c r="E122" i="3"/>
  <c r="C122" i="3"/>
  <c r="E121" i="3"/>
  <c r="C121" i="3"/>
  <c r="E120" i="3"/>
  <c r="C120" i="3"/>
  <c r="E119" i="3"/>
  <c r="C119" i="3"/>
  <c r="E118" i="3"/>
  <c r="C118" i="3"/>
  <c r="E117" i="3"/>
  <c r="C117" i="3"/>
  <c r="E116" i="3"/>
  <c r="C116" i="3"/>
  <c r="E115" i="3"/>
  <c r="C115" i="3"/>
  <c r="E114" i="3"/>
  <c r="C114" i="3"/>
  <c r="E113" i="3"/>
  <c r="C113" i="3"/>
  <c r="E112" i="3"/>
  <c r="C112" i="3"/>
  <c r="E111" i="3"/>
  <c r="C111" i="3"/>
  <c r="E110" i="3"/>
  <c r="C110" i="3"/>
  <c r="E109" i="3"/>
  <c r="C109" i="3"/>
  <c r="E108" i="3"/>
  <c r="C108" i="3"/>
  <c r="E107" i="3"/>
  <c r="C107" i="3"/>
  <c r="E106" i="3"/>
  <c r="C106" i="3"/>
  <c r="E105" i="3"/>
  <c r="C105" i="3"/>
  <c r="E104" i="3"/>
  <c r="C104" i="3"/>
  <c r="E103" i="3"/>
  <c r="C103" i="3"/>
  <c r="E102" i="3"/>
  <c r="C102" i="3"/>
  <c r="E101" i="3"/>
  <c r="C101" i="3"/>
  <c r="E100" i="3"/>
  <c r="C100" i="3"/>
  <c r="E99" i="3"/>
  <c r="C99" i="3"/>
  <c r="E98" i="3"/>
  <c r="C98" i="3"/>
  <c r="E97" i="3"/>
  <c r="C97" i="3"/>
  <c r="E96" i="3"/>
  <c r="C96" i="3"/>
  <c r="E95" i="3"/>
  <c r="C95" i="3"/>
  <c r="E94" i="3"/>
  <c r="C94" i="3"/>
  <c r="E93" i="3"/>
  <c r="C93" i="3"/>
  <c r="E92" i="3"/>
  <c r="C92" i="3"/>
  <c r="E91" i="3"/>
  <c r="C91" i="3"/>
  <c r="E90" i="3"/>
  <c r="C90" i="3"/>
  <c r="E89" i="3"/>
  <c r="C89" i="3"/>
  <c r="E88" i="3"/>
  <c r="C88" i="3"/>
  <c r="E87" i="3"/>
  <c r="C87" i="3"/>
  <c r="E86" i="3"/>
  <c r="C86" i="3"/>
  <c r="E85" i="3"/>
  <c r="C85" i="3"/>
  <c r="E84" i="3"/>
  <c r="C84" i="3"/>
  <c r="E83" i="3"/>
  <c r="C83" i="3"/>
  <c r="E82" i="3"/>
  <c r="C82" i="3"/>
  <c r="E81" i="3"/>
  <c r="C81" i="3"/>
  <c r="E80" i="3"/>
  <c r="C80" i="3"/>
  <c r="E79" i="3"/>
  <c r="C79" i="3"/>
  <c r="E78" i="3"/>
  <c r="C78" i="3"/>
  <c r="E77" i="3"/>
  <c r="C77" i="3"/>
  <c r="E76" i="3"/>
  <c r="C76" i="3"/>
  <c r="E75" i="3"/>
  <c r="C75" i="3"/>
  <c r="E74" i="3"/>
  <c r="C74" i="3"/>
  <c r="E73" i="3"/>
  <c r="C73" i="3"/>
  <c r="E72" i="3"/>
  <c r="C72" i="3"/>
  <c r="E71" i="3"/>
  <c r="C71" i="3"/>
  <c r="E70" i="3"/>
  <c r="C70" i="3"/>
  <c r="E69" i="3"/>
  <c r="C69" i="3"/>
  <c r="E68" i="3"/>
  <c r="C68" i="3"/>
  <c r="E67" i="3"/>
  <c r="C67" i="3"/>
  <c r="E66" i="3"/>
  <c r="C66" i="3"/>
  <c r="E65" i="3"/>
  <c r="C65" i="3"/>
  <c r="E64" i="3"/>
  <c r="C64" i="3"/>
  <c r="E63" i="3"/>
  <c r="C63" i="3"/>
  <c r="E62" i="3"/>
  <c r="C62" i="3"/>
  <c r="E61" i="3"/>
  <c r="C61" i="3"/>
  <c r="E60" i="3"/>
  <c r="C60" i="3"/>
  <c r="E59" i="3"/>
  <c r="C59" i="3"/>
  <c r="E58" i="3"/>
  <c r="C58" i="3"/>
  <c r="E57" i="3"/>
  <c r="C57" i="3"/>
  <c r="E56" i="3"/>
  <c r="C56" i="3"/>
  <c r="E55" i="3"/>
  <c r="C55" i="3"/>
  <c r="E54" i="3"/>
  <c r="C54" i="3"/>
  <c r="E53" i="3"/>
  <c r="C53" i="3"/>
  <c r="E52" i="3"/>
  <c r="C52" i="3"/>
  <c r="E51" i="3"/>
  <c r="C51" i="3"/>
  <c r="E50" i="3"/>
  <c r="C50" i="3"/>
  <c r="E49" i="3"/>
  <c r="C49" i="3"/>
  <c r="E48" i="3"/>
  <c r="C48" i="3"/>
  <c r="E47" i="3"/>
  <c r="C47" i="3"/>
  <c r="E46" i="3"/>
  <c r="C46" i="3"/>
  <c r="E45" i="3"/>
  <c r="C45" i="3"/>
  <c r="E44" i="3"/>
  <c r="C44" i="3"/>
  <c r="E43" i="3"/>
  <c r="C43" i="3"/>
  <c r="E42" i="3"/>
  <c r="C42" i="3"/>
  <c r="E41" i="3"/>
  <c r="C41" i="3"/>
  <c r="E40" i="3"/>
  <c r="C40" i="3"/>
  <c r="E39" i="3"/>
  <c r="C39" i="3"/>
  <c r="E38" i="3"/>
  <c r="C38" i="3"/>
  <c r="E37" i="3"/>
  <c r="C37" i="3"/>
  <c r="E36" i="3"/>
  <c r="C36" i="3"/>
  <c r="E35" i="3"/>
  <c r="C35" i="3"/>
  <c r="E34" i="3"/>
  <c r="C34" i="3"/>
  <c r="E33" i="3"/>
  <c r="C33" i="3"/>
  <c r="E32" i="3"/>
  <c r="C32" i="3"/>
  <c r="E31" i="3"/>
  <c r="C31" i="3"/>
  <c r="E30" i="3"/>
  <c r="C30" i="3"/>
  <c r="E29" i="3"/>
  <c r="C29" i="3"/>
  <c r="E28" i="3"/>
  <c r="C28" i="3"/>
  <c r="E27" i="3"/>
  <c r="C27" i="3"/>
  <c r="E26" i="3"/>
  <c r="C26" i="3"/>
  <c r="E25" i="3"/>
  <c r="C25" i="3"/>
  <c r="E24" i="3"/>
  <c r="C24" i="3"/>
  <c r="E23" i="3"/>
  <c r="C23" i="3"/>
  <c r="E22" i="3"/>
  <c r="C22" i="3"/>
  <c r="E21" i="3"/>
  <c r="C21" i="3"/>
  <c r="E20" i="3"/>
  <c r="C20" i="3"/>
  <c r="E19" i="3"/>
  <c r="C19" i="3"/>
  <c r="E18" i="3"/>
  <c r="C18" i="3"/>
  <c r="E17" i="3"/>
  <c r="C17" i="3"/>
  <c r="E16" i="3"/>
  <c r="C16" i="3"/>
  <c r="E15" i="3"/>
  <c r="C15" i="3"/>
  <c r="E14" i="3"/>
  <c r="C14" i="3"/>
  <c r="E13" i="3"/>
  <c r="C13" i="3"/>
  <c r="E12" i="3"/>
  <c r="C12" i="3"/>
  <c r="E11" i="3"/>
  <c r="C11" i="3"/>
  <c r="E10" i="3"/>
  <c r="C10" i="3"/>
  <c r="E9" i="3"/>
  <c r="C9" i="3"/>
  <c r="E8" i="3"/>
  <c r="C8" i="3"/>
  <c r="E7" i="3"/>
  <c r="C7" i="3"/>
  <c r="E6" i="3"/>
  <c r="C6" i="3"/>
  <c r="E5" i="3"/>
  <c r="C5" i="3"/>
  <c r="E4" i="3"/>
  <c r="C4" i="3"/>
  <c r="E3" i="3"/>
  <c r="C3" i="3"/>
  <c r="E2" i="3"/>
  <c r="C2" i="3"/>
  <c r="E458" i="4"/>
  <c r="C458" i="4"/>
  <c r="E457" i="4"/>
  <c r="C457" i="4"/>
  <c r="E456" i="4"/>
  <c r="C456" i="4"/>
  <c r="E455" i="4"/>
  <c r="C455" i="4"/>
  <c r="E454" i="4"/>
  <c r="C454" i="4"/>
  <c r="E453" i="4"/>
  <c r="C453" i="4"/>
  <c r="E452" i="4"/>
  <c r="C452" i="4"/>
  <c r="E451" i="4"/>
  <c r="C451" i="4"/>
  <c r="E450" i="4"/>
  <c r="C450" i="4"/>
  <c r="E449" i="4"/>
  <c r="C449" i="4"/>
  <c r="E448" i="4"/>
  <c r="C448" i="4"/>
  <c r="E447" i="4"/>
  <c r="C447" i="4"/>
  <c r="E446" i="4"/>
  <c r="C446" i="4"/>
  <c r="E445" i="4"/>
  <c r="C445" i="4"/>
  <c r="E444" i="4"/>
  <c r="C444" i="4"/>
  <c r="E443" i="4"/>
  <c r="C443" i="4"/>
  <c r="E442" i="4"/>
  <c r="C442" i="4"/>
  <c r="E441" i="4"/>
  <c r="C441" i="4"/>
  <c r="E440" i="4"/>
  <c r="C440" i="4"/>
  <c r="E439" i="4"/>
  <c r="C439" i="4"/>
  <c r="E438" i="4"/>
  <c r="C438" i="4"/>
  <c r="E437" i="4"/>
  <c r="C437" i="4"/>
  <c r="E436" i="4"/>
  <c r="C436" i="4"/>
  <c r="E435" i="4"/>
  <c r="C435" i="4"/>
  <c r="E434" i="4"/>
  <c r="C434" i="4"/>
  <c r="E433" i="4"/>
  <c r="C433" i="4"/>
  <c r="E432" i="4"/>
  <c r="C432" i="4"/>
  <c r="E431" i="4"/>
  <c r="C431" i="4"/>
  <c r="E430" i="4"/>
  <c r="C430" i="4"/>
  <c r="E429" i="4"/>
  <c r="C429" i="4"/>
  <c r="E428" i="4"/>
  <c r="C428" i="4"/>
  <c r="E427" i="4"/>
  <c r="C427" i="4"/>
  <c r="E426" i="4"/>
  <c r="C426" i="4"/>
  <c r="E425" i="4"/>
  <c r="C425" i="4"/>
  <c r="E424" i="4"/>
  <c r="C424" i="4"/>
  <c r="E423" i="4"/>
  <c r="C423" i="4"/>
  <c r="E422" i="4"/>
  <c r="C422" i="4"/>
  <c r="E421" i="4"/>
  <c r="C421" i="4"/>
  <c r="E420" i="4"/>
  <c r="C420" i="4"/>
  <c r="E419" i="4"/>
  <c r="C419" i="4"/>
  <c r="E418" i="4"/>
  <c r="C418" i="4"/>
  <c r="E417" i="4"/>
  <c r="C417" i="4"/>
  <c r="E416" i="4"/>
  <c r="C416" i="4"/>
  <c r="E415" i="4"/>
  <c r="C415" i="4"/>
  <c r="E414" i="4"/>
  <c r="C414" i="4"/>
  <c r="E413" i="4"/>
  <c r="C413" i="4"/>
  <c r="E412" i="4"/>
  <c r="C412" i="4"/>
  <c r="E411" i="4"/>
  <c r="C411" i="4"/>
  <c r="E410" i="4"/>
  <c r="C410" i="4"/>
  <c r="E409" i="4"/>
  <c r="C409" i="4"/>
  <c r="E408" i="4"/>
  <c r="C408" i="4"/>
  <c r="E407" i="4"/>
  <c r="C407" i="4"/>
  <c r="E406" i="4"/>
  <c r="C406" i="4"/>
  <c r="E405" i="4"/>
  <c r="C405" i="4"/>
  <c r="E404" i="4"/>
  <c r="C404" i="4"/>
  <c r="E403" i="4"/>
  <c r="C403" i="4"/>
  <c r="E402" i="4"/>
  <c r="C402" i="4"/>
  <c r="E401" i="4"/>
  <c r="C401" i="4"/>
  <c r="E400" i="4"/>
  <c r="C400" i="4"/>
  <c r="E399" i="4"/>
  <c r="C399" i="4"/>
  <c r="E398" i="4"/>
  <c r="C398" i="4"/>
  <c r="E397" i="4"/>
  <c r="C397" i="4"/>
  <c r="E396" i="4"/>
  <c r="C396" i="4"/>
  <c r="E395" i="4"/>
  <c r="C395" i="4"/>
  <c r="E394" i="4"/>
  <c r="C394" i="4"/>
  <c r="E393" i="4"/>
  <c r="C393" i="4"/>
  <c r="E392" i="4"/>
  <c r="C392" i="4"/>
  <c r="E391" i="4"/>
  <c r="C391" i="4"/>
  <c r="E390" i="4"/>
  <c r="C390" i="4"/>
  <c r="E389" i="4"/>
  <c r="C389" i="4"/>
  <c r="E388" i="4"/>
  <c r="C388" i="4"/>
  <c r="E387" i="4"/>
  <c r="C387" i="4"/>
  <c r="E386" i="4"/>
  <c r="C386" i="4"/>
  <c r="E385" i="4"/>
  <c r="C385" i="4"/>
  <c r="E384" i="4"/>
  <c r="C384" i="4"/>
  <c r="E383" i="4"/>
  <c r="C383" i="4"/>
  <c r="E382" i="4"/>
  <c r="C382" i="4"/>
  <c r="E381" i="4"/>
  <c r="C381" i="4"/>
  <c r="E380" i="4"/>
  <c r="C380" i="4"/>
  <c r="E379" i="4"/>
  <c r="C379" i="4"/>
  <c r="E378" i="4"/>
  <c r="C378" i="4"/>
  <c r="E377" i="4"/>
  <c r="C377" i="4"/>
  <c r="E376" i="4"/>
  <c r="C376" i="4"/>
  <c r="E375" i="4"/>
  <c r="C375" i="4"/>
  <c r="E374" i="4"/>
  <c r="C374" i="4"/>
  <c r="E373" i="4"/>
  <c r="C373" i="4"/>
  <c r="E372" i="4"/>
  <c r="C372" i="4"/>
  <c r="E371" i="4"/>
  <c r="C371" i="4"/>
  <c r="E370" i="4"/>
  <c r="C370" i="4"/>
  <c r="E369" i="4"/>
  <c r="C369" i="4"/>
  <c r="E368" i="4"/>
  <c r="C368" i="4"/>
  <c r="E367" i="4"/>
  <c r="C367" i="4"/>
  <c r="E366" i="4"/>
  <c r="C366" i="4"/>
  <c r="E365" i="4"/>
  <c r="C365" i="4"/>
  <c r="E364" i="4"/>
  <c r="C364" i="4"/>
  <c r="E363" i="4"/>
  <c r="C363" i="4"/>
  <c r="E362" i="4"/>
  <c r="C362" i="4"/>
  <c r="E361" i="4"/>
  <c r="C361" i="4"/>
  <c r="E360" i="4"/>
  <c r="C360" i="4"/>
  <c r="E359" i="4"/>
  <c r="C359" i="4"/>
  <c r="E358" i="4"/>
  <c r="C358" i="4"/>
  <c r="E357" i="4"/>
  <c r="C357" i="4"/>
  <c r="E356" i="4"/>
  <c r="C356" i="4"/>
  <c r="E355" i="4"/>
  <c r="C355" i="4"/>
  <c r="E354" i="4"/>
  <c r="C354" i="4"/>
  <c r="E353" i="4"/>
  <c r="C353" i="4"/>
  <c r="E352" i="4"/>
  <c r="C352" i="4"/>
  <c r="E351" i="4"/>
  <c r="C351" i="4"/>
  <c r="E350" i="4"/>
  <c r="C350" i="4"/>
  <c r="E349" i="4"/>
  <c r="C349" i="4"/>
  <c r="E348" i="4"/>
  <c r="C348" i="4"/>
  <c r="E347" i="4"/>
  <c r="C347" i="4"/>
  <c r="E346" i="4"/>
  <c r="C346" i="4"/>
  <c r="E345" i="4"/>
  <c r="C345" i="4"/>
  <c r="E344" i="4"/>
  <c r="C344" i="4"/>
  <c r="E343" i="4"/>
  <c r="C343" i="4"/>
  <c r="E342" i="4"/>
  <c r="C342" i="4"/>
  <c r="E341" i="4"/>
  <c r="C341" i="4"/>
  <c r="E340" i="4"/>
  <c r="C340" i="4"/>
  <c r="E339" i="4"/>
  <c r="C339" i="4"/>
  <c r="E338" i="4"/>
  <c r="C338" i="4"/>
  <c r="E337" i="4"/>
  <c r="C337" i="4"/>
  <c r="E336" i="4"/>
  <c r="C336" i="4"/>
  <c r="E335" i="4"/>
  <c r="C335" i="4"/>
  <c r="E334" i="4"/>
  <c r="C334" i="4"/>
  <c r="E333" i="4"/>
  <c r="C333" i="4"/>
  <c r="E332" i="4"/>
  <c r="C332" i="4"/>
  <c r="E331" i="4"/>
  <c r="C331" i="4"/>
  <c r="E330" i="4"/>
  <c r="C330" i="4"/>
  <c r="E329" i="4"/>
  <c r="C329" i="4"/>
  <c r="E328" i="4"/>
  <c r="C328" i="4"/>
  <c r="E327" i="4"/>
  <c r="C327" i="4"/>
  <c r="E326" i="4"/>
  <c r="C326" i="4"/>
  <c r="E325" i="4"/>
  <c r="C325" i="4"/>
  <c r="E324" i="4"/>
  <c r="C324" i="4"/>
  <c r="E323" i="4"/>
  <c r="C323" i="4"/>
  <c r="E322" i="4"/>
  <c r="C322" i="4"/>
  <c r="E321" i="4"/>
  <c r="C321" i="4"/>
  <c r="E320" i="4"/>
  <c r="C320" i="4"/>
  <c r="E319" i="4"/>
  <c r="C319" i="4"/>
  <c r="E318" i="4"/>
  <c r="C318" i="4"/>
  <c r="E317" i="4"/>
  <c r="C317" i="4"/>
  <c r="E316" i="4"/>
  <c r="C316" i="4"/>
  <c r="E315" i="4"/>
  <c r="C315" i="4"/>
  <c r="E314" i="4"/>
  <c r="C314" i="4"/>
  <c r="E313" i="4"/>
  <c r="C313" i="4"/>
  <c r="E312" i="4"/>
  <c r="C312" i="4"/>
  <c r="E311" i="4"/>
  <c r="C311" i="4"/>
  <c r="E310" i="4"/>
  <c r="C310" i="4"/>
  <c r="E309" i="4"/>
  <c r="C309" i="4"/>
  <c r="E308" i="4"/>
  <c r="C308" i="4"/>
  <c r="E307" i="4"/>
  <c r="C307" i="4"/>
  <c r="E306" i="4"/>
  <c r="C306" i="4"/>
  <c r="E305" i="4"/>
  <c r="C305" i="4"/>
  <c r="E304" i="4"/>
  <c r="C304" i="4"/>
  <c r="E303" i="4"/>
  <c r="C303" i="4"/>
  <c r="E302" i="4"/>
  <c r="C302" i="4"/>
  <c r="E301" i="4"/>
  <c r="C301" i="4"/>
  <c r="E300" i="4"/>
  <c r="C300" i="4"/>
  <c r="E299" i="4"/>
  <c r="C299" i="4"/>
  <c r="E298" i="4"/>
  <c r="C298" i="4"/>
  <c r="E297" i="4"/>
  <c r="C297" i="4"/>
  <c r="E296" i="4"/>
  <c r="C296" i="4"/>
  <c r="E295" i="4"/>
  <c r="C295" i="4"/>
  <c r="E294" i="4"/>
  <c r="C294" i="4"/>
  <c r="E293" i="4"/>
  <c r="C293" i="4"/>
  <c r="E292" i="4"/>
  <c r="C292" i="4"/>
  <c r="E291" i="4"/>
  <c r="C291" i="4"/>
  <c r="E290" i="4"/>
  <c r="C290" i="4"/>
  <c r="E289" i="4"/>
  <c r="C289" i="4"/>
  <c r="E288" i="4"/>
  <c r="C288" i="4"/>
  <c r="E287" i="4"/>
  <c r="C287" i="4"/>
  <c r="E286" i="4"/>
  <c r="C286" i="4"/>
  <c r="E285" i="4"/>
  <c r="C285" i="4"/>
  <c r="E284" i="4"/>
  <c r="C284" i="4"/>
  <c r="E283" i="4"/>
  <c r="C283" i="4"/>
  <c r="E282" i="4"/>
  <c r="C282" i="4"/>
  <c r="E281" i="4"/>
  <c r="C281" i="4"/>
  <c r="E280" i="4"/>
  <c r="C280" i="4"/>
  <c r="E279" i="4"/>
  <c r="C279" i="4"/>
  <c r="E278" i="4"/>
  <c r="C278" i="4"/>
  <c r="E277" i="4"/>
  <c r="C277" i="4"/>
  <c r="E276" i="4"/>
  <c r="C276" i="4"/>
  <c r="E275" i="4"/>
  <c r="C275" i="4"/>
  <c r="E274" i="4"/>
  <c r="C274" i="4"/>
  <c r="E273" i="4"/>
  <c r="C273" i="4"/>
  <c r="E272" i="4"/>
  <c r="C272" i="4"/>
  <c r="E271" i="4"/>
  <c r="C271" i="4"/>
  <c r="E270" i="4"/>
  <c r="C270" i="4"/>
  <c r="E269" i="4"/>
  <c r="C269" i="4"/>
  <c r="E268" i="4"/>
  <c r="C268" i="4"/>
  <c r="E267" i="4"/>
  <c r="C267" i="4"/>
  <c r="E266" i="4"/>
  <c r="C266" i="4"/>
  <c r="E265" i="4"/>
  <c r="C265" i="4"/>
  <c r="E264" i="4"/>
  <c r="C264" i="4"/>
  <c r="E263" i="4"/>
  <c r="C263" i="4"/>
  <c r="E262" i="4"/>
  <c r="C262" i="4"/>
  <c r="E261" i="4"/>
  <c r="C261" i="4"/>
  <c r="E260" i="4"/>
  <c r="C260" i="4"/>
  <c r="E259" i="4"/>
  <c r="C259" i="4"/>
  <c r="E258" i="4"/>
  <c r="C258" i="4"/>
  <c r="E257" i="4"/>
  <c r="C257" i="4"/>
  <c r="E256" i="4"/>
  <c r="C256" i="4"/>
  <c r="E255" i="4"/>
  <c r="C255" i="4"/>
  <c r="E254" i="4"/>
  <c r="C254" i="4"/>
  <c r="E253" i="4"/>
  <c r="C253" i="4"/>
  <c r="E252" i="4"/>
  <c r="C252" i="4"/>
  <c r="E251" i="4"/>
  <c r="C251" i="4"/>
  <c r="E250" i="4"/>
  <c r="C250" i="4"/>
  <c r="E249" i="4"/>
  <c r="C249" i="4"/>
  <c r="E248" i="4"/>
  <c r="C248" i="4"/>
  <c r="E247" i="4"/>
  <c r="C247" i="4"/>
  <c r="E246" i="4"/>
  <c r="C246" i="4"/>
  <c r="E245" i="4"/>
  <c r="C245" i="4"/>
  <c r="E244" i="4"/>
  <c r="C244" i="4"/>
  <c r="E243" i="4"/>
  <c r="C243" i="4"/>
  <c r="E242" i="4"/>
  <c r="C242" i="4"/>
  <c r="E241" i="4"/>
  <c r="C241" i="4"/>
  <c r="E240" i="4"/>
  <c r="C240" i="4"/>
  <c r="E239" i="4"/>
  <c r="C239" i="4"/>
  <c r="E238" i="4"/>
  <c r="C238" i="4"/>
  <c r="E237" i="4"/>
  <c r="C237" i="4"/>
  <c r="E236" i="4"/>
  <c r="C236" i="4"/>
  <c r="E235" i="4"/>
  <c r="C235" i="4"/>
  <c r="E234" i="4"/>
  <c r="C234" i="4"/>
  <c r="E233" i="4"/>
  <c r="C233" i="4"/>
  <c r="E232" i="4"/>
  <c r="C232" i="4"/>
  <c r="E231" i="4"/>
  <c r="C231" i="4"/>
  <c r="E230" i="4"/>
  <c r="C230" i="4"/>
  <c r="E229" i="4"/>
  <c r="C229" i="4"/>
  <c r="E228" i="4"/>
  <c r="C228" i="4"/>
  <c r="E227" i="4"/>
  <c r="C227" i="4"/>
  <c r="E226" i="4"/>
  <c r="C226" i="4"/>
  <c r="E225" i="4"/>
  <c r="C225" i="4"/>
  <c r="E224" i="4"/>
  <c r="C224" i="4"/>
  <c r="E223" i="4"/>
  <c r="C223" i="4"/>
  <c r="E222" i="4"/>
  <c r="C222" i="4"/>
  <c r="E221" i="4"/>
  <c r="C221" i="4"/>
  <c r="E220" i="4"/>
  <c r="C220" i="4"/>
  <c r="E219" i="4"/>
  <c r="C219" i="4"/>
  <c r="E218" i="4"/>
  <c r="C218" i="4"/>
  <c r="E217" i="4"/>
  <c r="C217" i="4"/>
  <c r="E216" i="4"/>
  <c r="C216" i="4"/>
  <c r="E215" i="4"/>
  <c r="C215" i="4"/>
  <c r="E214" i="4"/>
  <c r="C214" i="4"/>
  <c r="E213" i="4"/>
  <c r="C213" i="4"/>
  <c r="E212" i="4"/>
  <c r="C212" i="4"/>
  <c r="E211" i="4"/>
  <c r="C211" i="4"/>
  <c r="E210" i="4"/>
  <c r="C210" i="4"/>
  <c r="E209" i="4"/>
  <c r="C209" i="4"/>
  <c r="E208" i="4"/>
  <c r="C208" i="4"/>
  <c r="E207" i="4"/>
  <c r="C207" i="4"/>
  <c r="E206" i="4"/>
  <c r="C206" i="4"/>
  <c r="E205" i="4"/>
  <c r="C205" i="4"/>
  <c r="E204" i="4"/>
  <c r="C204" i="4"/>
  <c r="E203" i="4"/>
  <c r="C203" i="4"/>
  <c r="E202" i="4"/>
  <c r="C202" i="4"/>
  <c r="E201" i="4"/>
  <c r="C201" i="4"/>
  <c r="E200" i="4"/>
  <c r="C200" i="4"/>
  <c r="E199" i="4"/>
  <c r="C199" i="4"/>
  <c r="E198" i="4"/>
  <c r="C198" i="4"/>
  <c r="E197" i="4"/>
  <c r="C197" i="4"/>
  <c r="E196" i="4"/>
  <c r="C196" i="4"/>
  <c r="E195" i="4"/>
  <c r="C195" i="4"/>
  <c r="E194" i="4"/>
  <c r="C194" i="4"/>
  <c r="E193" i="4"/>
  <c r="C193" i="4"/>
  <c r="E192" i="4"/>
  <c r="C192" i="4"/>
  <c r="E191" i="4"/>
  <c r="C191" i="4"/>
  <c r="E190" i="4"/>
  <c r="C190" i="4"/>
  <c r="E189" i="4"/>
  <c r="C189" i="4"/>
  <c r="E188" i="4"/>
  <c r="C188" i="4"/>
  <c r="E187" i="4"/>
  <c r="C187" i="4"/>
  <c r="E186" i="4"/>
  <c r="C186" i="4"/>
  <c r="E185" i="4"/>
  <c r="C185" i="4"/>
  <c r="E184" i="4"/>
  <c r="C184" i="4"/>
  <c r="E183" i="4"/>
  <c r="C183" i="4"/>
  <c r="E182" i="4"/>
  <c r="C182" i="4"/>
  <c r="E181" i="4"/>
  <c r="C181" i="4"/>
  <c r="E180" i="4"/>
  <c r="C180" i="4"/>
  <c r="E179" i="4"/>
  <c r="C179" i="4"/>
  <c r="E178" i="4"/>
  <c r="C178" i="4"/>
  <c r="E177" i="4"/>
  <c r="C177" i="4"/>
  <c r="E176" i="4"/>
  <c r="C176" i="4"/>
  <c r="E175" i="4"/>
  <c r="C175" i="4"/>
  <c r="E174" i="4"/>
  <c r="C174" i="4"/>
  <c r="E173" i="4"/>
  <c r="C173" i="4"/>
  <c r="E172" i="4"/>
  <c r="C172" i="4"/>
  <c r="E171" i="4"/>
  <c r="C171" i="4"/>
  <c r="E170" i="4"/>
  <c r="C170" i="4"/>
  <c r="E169" i="4"/>
  <c r="C169" i="4"/>
  <c r="E168" i="4"/>
  <c r="C168" i="4"/>
  <c r="E167" i="4"/>
  <c r="C167" i="4"/>
  <c r="E166" i="4"/>
  <c r="C166" i="4"/>
  <c r="E165" i="4"/>
  <c r="C165" i="4"/>
  <c r="E164" i="4"/>
  <c r="C164" i="4"/>
  <c r="E163" i="4"/>
  <c r="C163" i="4"/>
  <c r="E162" i="4"/>
  <c r="C162" i="4"/>
  <c r="E161" i="4"/>
  <c r="C161" i="4"/>
  <c r="E160" i="4"/>
  <c r="C160" i="4"/>
  <c r="E159" i="4"/>
  <c r="C159" i="4"/>
  <c r="E158" i="4"/>
  <c r="C158" i="4"/>
  <c r="E157" i="4"/>
  <c r="C157" i="4"/>
  <c r="E156" i="4"/>
  <c r="C156" i="4"/>
  <c r="E155" i="4"/>
  <c r="C155" i="4"/>
  <c r="E154" i="4"/>
  <c r="C154" i="4"/>
  <c r="E153" i="4"/>
  <c r="C153" i="4"/>
  <c r="E152" i="4"/>
  <c r="C152" i="4"/>
  <c r="E151" i="4"/>
  <c r="C151" i="4"/>
  <c r="E150" i="4"/>
  <c r="C150" i="4"/>
  <c r="E149" i="4"/>
  <c r="C149" i="4"/>
  <c r="E148" i="4"/>
  <c r="C148" i="4"/>
  <c r="E147" i="4"/>
  <c r="C147" i="4"/>
  <c r="E146" i="4"/>
  <c r="C146" i="4"/>
  <c r="E145" i="4"/>
  <c r="C145" i="4"/>
  <c r="E144" i="4"/>
  <c r="C144" i="4"/>
  <c r="E143" i="4"/>
  <c r="C143" i="4"/>
  <c r="E142" i="4"/>
  <c r="C142" i="4"/>
  <c r="E141" i="4"/>
  <c r="C141" i="4"/>
  <c r="E140" i="4"/>
  <c r="C140" i="4"/>
  <c r="E139" i="4"/>
  <c r="C139" i="4"/>
  <c r="E138" i="4"/>
  <c r="C138" i="4"/>
  <c r="E137" i="4"/>
  <c r="C137" i="4"/>
  <c r="E136" i="4"/>
  <c r="C136" i="4"/>
  <c r="E135" i="4"/>
  <c r="C135" i="4"/>
  <c r="E134" i="4"/>
  <c r="C134" i="4"/>
  <c r="E133" i="4"/>
  <c r="C133" i="4"/>
  <c r="E132" i="4"/>
  <c r="C132" i="4"/>
  <c r="E131" i="4"/>
  <c r="C131" i="4"/>
  <c r="E130" i="4"/>
  <c r="C130" i="4"/>
  <c r="E129" i="4"/>
  <c r="C129" i="4"/>
  <c r="E128" i="4"/>
  <c r="C128" i="4"/>
  <c r="E127" i="4"/>
  <c r="C127" i="4"/>
  <c r="E126" i="4"/>
  <c r="C126" i="4"/>
  <c r="E125" i="4"/>
  <c r="C125" i="4"/>
  <c r="E124" i="4"/>
  <c r="C124" i="4"/>
  <c r="E123" i="4"/>
  <c r="C123" i="4"/>
  <c r="E122" i="4"/>
  <c r="C122" i="4"/>
  <c r="E121" i="4"/>
  <c r="C121" i="4"/>
  <c r="E120" i="4"/>
  <c r="C120" i="4"/>
  <c r="E119" i="4"/>
  <c r="C119" i="4"/>
  <c r="E118" i="4"/>
  <c r="C118" i="4"/>
  <c r="E117" i="4"/>
  <c r="C117" i="4"/>
  <c r="E116" i="4"/>
  <c r="C116" i="4"/>
  <c r="E115" i="4"/>
  <c r="C115" i="4"/>
  <c r="E114" i="4"/>
  <c r="C114" i="4"/>
  <c r="E113" i="4"/>
  <c r="C113" i="4"/>
  <c r="E112" i="4"/>
  <c r="C112" i="4"/>
  <c r="E111" i="4"/>
  <c r="C111" i="4"/>
  <c r="E110" i="4"/>
  <c r="C110" i="4"/>
  <c r="E109" i="4"/>
  <c r="C109" i="4"/>
  <c r="E108" i="4"/>
  <c r="C108" i="4"/>
  <c r="E107" i="4"/>
  <c r="C107" i="4"/>
  <c r="E106" i="4"/>
  <c r="C106" i="4"/>
  <c r="E105" i="4"/>
  <c r="C105" i="4"/>
  <c r="E104" i="4"/>
  <c r="C104" i="4"/>
  <c r="E103" i="4"/>
  <c r="C103" i="4"/>
  <c r="E102" i="4"/>
  <c r="C102" i="4"/>
  <c r="E101" i="4"/>
  <c r="C101" i="4"/>
  <c r="E100" i="4"/>
  <c r="C100" i="4"/>
  <c r="E99" i="4"/>
  <c r="C99" i="4"/>
  <c r="E98" i="4"/>
  <c r="C98" i="4"/>
  <c r="E97" i="4"/>
  <c r="C97" i="4"/>
  <c r="E96" i="4"/>
  <c r="C96" i="4"/>
  <c r="E95" i="4"/>
  <c r="C95" i="4"/>
  <c r="E94" i="4"/>
  <c r="C94" i="4"/>
  <c r="E93" i="4"/>
  <c r="C93" i="4"/>
  <c r="E92" i="4"/>
  <c r="C92" i="4"/>
  <c r="E91" i="4"/>
  <c r="C91" i="4"/>
  <c r="E90" i="4"/>
  <c r="C90" i="4"/>
  <c r="E89" i="4"/>
  <c r="C89" i="4"/>
  <c r="E88" i="4"/>
  <c r="C88" i="4"/>
  <c r="E87" i="4"/>
  <c r="C87" i="4"/>
  <c r="E86" i="4"/>
  <c r="C86" i="4"/>
  <c r="E85" i="4"/>
  <c r="C85" i="4"/>
  <c r="E84" i="4"/>
  <c r="C84" i="4"/>
  <c r="E83" i="4"/>
  <c r="C83" i="4"/>
  <c r="E82" i="4"/>
  <c r="C82" i="4"/>
  <c r="E81" i="4"/>
  <c r="C81" i="4"/>
  <c r="E80" i="4"/>
  <c r="C80" i="4"/>
  <c r="E79" i="4"/>
  <c r="C79" i="4"/>
  <c r="E78" i="4"/>
  <c r="C78" i="4"/>
  <c r="E77" i="4"/>
  <c r="C77" i="4"/>
  <c r="E76" i="4"/>
  <c r="C76" i="4"/>
  <c r="E75" i="4"/>
  <c r="C75" i="4"/>
  <c r="E74" i="4"/>
  <c r="C74" i="4"/>
  <c r="E73" i="4"/>
  <c r="C73" i="4"/>
  <c r="E72" i="4"/>
  <c r="C72" i="4"/>
  <c r="E71" i="4"/>
  <c r="C71" i="4"/>
  <c r="E70" i="4"/>
  <c r="C70" i="4"/>
  <c r="E69" i="4"/>
  <c r="C69" i="4"/>
  <c r="E68" i="4"/>
  <c r="C68" i="4"/>
  <c r="E67" i="4"/>
  <c r="C67" i="4"/>
  <c r="E66" i="4"/>
  <c r="C66" i="4"/>
  <c r="E65" i="4"/>
  <c r="C65" i="4"/>
  <c r="E64" i="4"/>
  <c r="C64" i="4"/>
  <c r="E63" i="4"/>
  <c r="C63" i="4"/>
  <c r="E62" i="4"/>
  <c r="C62" i="4"/>
  <c r="E61" i="4"/>
  <c r="C61" i="4"/>
  <c r="E60" i="4"/>
  <c r="C60" i="4"/>
  <c r="E59" i="4"/>
  <c r="C59" i="4"/>
  <c r="E58" i="4"/>
  <c r="C58" i="4"/>
  <c r="E57" i="4"/>
  <c r="C57" i="4"/>
  <c r="E56" i="4"/>
  <c r="C56" i="4"/>
  <c r="E55" i="4"/>
  <c r="C55" i="4"/>
  <c r="E54" i="4"/>
  <c r="C54" i="4"/>
  <c r="E53" i="4"/>
  <c r="C53" i="4"/>
  <c r="E52" i="4"/>
  <c r="C52" i="4"/>
  <c r="E51" i="4"/>
  <c r="C51" i="4"/>
  <c r="E50" i="4"/>
  <c r="C50" i="4"/>
  <c r="E49" i="4"/>
  <c r="C49" i="4"/>
  <c r="E48" i="4"/>
  <c r="C48" i="4"/>
  <c r="E47" i="4"/>
  <c r="C47" i="4"/>
  <c r="E46" i="4"/>
  <c r="C46" i="4"/>
  <c r="E45" i="4"/>
  <c r="C45" i="4"/>
  <c r="E44" i="4"/>
  <c r="C44" i="4"/>
  <c r="E43" i="4"/>
  <c r="C43" i="4"/>
  <c r="E42" i="4"/>
  <c r="C42" i="4"/>
  <c r="E41" i="4"/>
  <c r="C41" i="4"/>
  <c r="E40" i="4"/>
  <c r="C40" i="4"/>
  <c r="E39" i="4"/>
  <c r="C39" i="4"/>
  <c r="E38" i="4"/>
  <c r="C38" i="4"/>
  <c r="E37" i="4"/>
  <c r="C37" i="4"/>
  <c r="E36" i="4"/>
  <c r="C36" i="4"/>
  <c r="E35" i="4"/>
  <c r="C35" i="4"/>
  <c r="E34" i="4"/>
  <c r="C34" i="4"/>
  <c r="E33" i="4"/>
  <c r="C33" i="4"/>
  <c r="E32" i="4"/>
  <c r="C32" i="4"/>
  <c r="E31" i="4"/>
  <c r="C31" i="4"/>
  <c r="E30" i="4"/>
  <c r="C30" i="4"/>
  <c r="E29" i="4"/>
  <c r="C29" i="4"/>
  <c r="E28" i="4"/>
  <c r="C28" i="4"/>
  <c r="E27" i="4"/>
  <c r="C27" i="4"/>
  <c r="E26" i="4"/>
  <c r="C26" i="4"/>
  <c r="E25" i="4"/>
  <c r="C25" i="4"/>
  <c r="E24" i="4"/>
  <c r="C24" i="4"/>
  <c r="E23" i="4"/>
  <c r="C23" i="4"/>
  <c r="E22" i="4"/>
  <c r="C22" i="4"/>
  <c r="E21" i="4"/>
  <c r="C21" i="4"/>
  <c r="E20" i="4"/>
  <c r="C20" i="4"/>
  <c r="E19" i="4"/>
  <c r="C19" i="4"/>
  <c r="E18" i="4"/>
  <c r="C18" i="4"/>
  <c r="E17" i="4"/>
  <c r="C17" i="4"/>
  <c r="E16" i="4"/>
  <c r="C16" i="4"/>
  <c r="E15" i="4"/>
  <c r="C15" i="4"/>
  <c r="E14" i="4"/>
  <c r="C14" i="4"/>
  <c r="E13" i="4"/>
  <c r="C13" i="4"/>
  <c r="E12" i="4"/>
  <c r="C12" i="4"/>
  <c r="E11" i="4"/>
  <c r="C11" i="4"/>
  <c r="E10" i="4"/>
  <c r="C10" i="4"/>
  <c r="E9" i="4"/>
  <c r="C9" i="4"/>
  <c r="E8" i="4"/>
  <c r="C8" i="4"/>
  <c r="E7" i="4"/>
  <c r="C7" i="4"/>
  <c r="E6" i="4"/>
  <c r="C6" i="4"/>
  <c r="E5" i="4"/>
  <c r="C5" i="4"/>
  <c r="E4" i="4"/>
  <c r="C4" i="4"/>
  <c r="E3" i="4"/>
  <c r="C3" i="4"/>
  <c r="E2" i="4"/>
  <c r="C2" i="4"/>
  <c r="E459" i="4"/>
  <c r="C459" i="4"/>
  <c r="M265" i="3"/>
  <c r="M258" i="3"/>
  <c r="M251" i="3"/>
  <c r="M242" i="3"/>
  <c r="M233" i="3"/>
  <c r="M226" i="3"/>
  <c r="M217" i="3"/>
  <c r="M210" i="3"/>
  <c r="M203" i="3"/>
  <c r="M194" i="3"/>
  <c r="M187" i="3"/>
  <c r="M180" i="3"/>
  <c r="M160" i="3"/>
  <c r="M155" i="3"/>
  <c r="M150" i="3"/>
  <c r="M143" i="3"/>
  <c r="M136" i="3"/>
  <c r="M131" i="3"/>
  <c r="M124" i="3"/>
  <c r="M119" i="3"/>
  <c r="M114" i="3"/>
  <c r="M107" i="3"/>
  <c r="M102" i="3"/>
  <c r="M97" i="3"/>
  <c r="M77" i="3"/>
  <c r="M72" i="3"/>
  <c r="M67" i="3"/>
  <c r="M61" i="3"/>
  <c r="M54" i="3"/>
  <c r="M49" i="3"/>
  <c r="M43" i="3"/>
  <c r="M38" i="3"/>
  <c r="M33" i="3"/>
  <c r="M27" i="3"/>
  <c r="M22" i="3"/>
  <c r="M17" i="3"/>
</calcChain>
</file>

<file path=xl/comments1.xml><?xml version="1.0" encoding="utf-8"?>
<comments xmlns="http://schemas.openxmlformats.org/spreadsheetml/2006/main">
  <authors>
    <author>Ben</author>
  </authors>
  <commentList>
    <comment ref="N1" authorId="0">
      <text>
        <r>
          <rPr>
            <b/>
            <sz val="9"/>
            <color indexed="81"/>
            <rFont val="Tahoma"/>
            <family val="2"/>
          </rPr>
          <t>Conserver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Conserver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Conserver</t>
        </r>
      </text>
    </comment>
  </commentList>
</comments>
</file>

<file path=xl/comments2.xml><?xml version="1.0" encoding="utf-8"?>
<comments xmlns="http://schemas.openxmlformats.org/spreadsheetml/2006/main">
  <authors>
    <author>Ben</author>
  </authors>
  <commentList>
    <comment ref="N1" authorId="0">
      <text>
        <r>
          <rPr>
            <b/>
            <sz val="9"/>
            <color indexed="81"/>
            <rFont val="Tahoma"/>
            <family val="2"/>
          </rPr>
          <t>Conserver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Conserver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Conserver</t>
        </r>
      </text>
    </comment>
  </commentList>
</comments>
</file>

<file path=xl/sharedStrings.xml><?xml version="1.0" encoding="utf-8"?>
<sst xmlns="http://schemas.openxmlformats.org/spreadsheetml/2006/main" count="11417" uniqueCount="128">
  <si>
    <t>Frais bancaires</t>
  </si>
  <si>
    <t>Frais Bancaires</t>
  </si>
  <si>
    <t>Decaissement</t>
  </si>
  <si>
    <t>TVA</t>
  </si>
  <si>
    <t>Etat Impots</t>
  </si>
  <si>
    <t>Salaires Nets</t>
  </si>
  <si>
    <t>Personnel</t>
  </si>
  <si>
    <t>Frs Hors Groupe</t>
  </si>
  <si>
    <t>Fournisseurs</t>
  </si>
  <si>
    <t>Acomptes IS</t>
  </si>
  <si>
    <t>Remise Cheques Clients</t>
  </si>
  <si>
    <t>Remise Cheques</t>
  </si>
  <si>
    <t>Encaissement</t>
  </si>
  <si>
    <t>CFE</t>
  </si>
  <si>
    <t>CET</t>
  </si>
  <si>
    <t>Emprunts</t>
  </si>
  <si>
    <t>Urssaf</t>
  </si>
  <si>
    <t>Loyers</t>
  </si>
  <si>
    <t>NDF</t>
  </si>
  <si>
    <t>TNS</t>
  </si>
  <si>
    <t>Taxes Foncière</t>
  </si>
  <si>
    <t>Taxe d'apprentissage</t>
  </si>
  <si>
    <t>Cotisations Taxes</t>
  </si>
  <si>
    <t>Intérêts découverts</t>
  </si>
  <si>
    <t>Chèques de table</t>
  </si>
  <si>
    <t>Taxe Formation</t>
  </si>
  <si>
    <t>Virements Clients</t>
  </si>
  <si>
    <t>Virements</t>
  </si>
  <si>
    <t>BPRP 51200001</t>
  </si>
  <si>
    <t>Emprunt BPRP 75 K€</t>
  </si>
  <si>
    <t>Montant</t>
  </si>
  <si>
    <t>Libellés</t>
  </si>
  <si>
    <t>Références</t>
  </si>
  <si>
    <t>Sous Rubriques</t>
  </si>
  <si>
    <t>Rubriques</t>
  </si>
  <si>
    <t>Opérations</t>
  </si>
  <si>
    <t>Banques</t>
  </si>
  <si>
    <t>Entitées</t>
  </si>
  <si>
    <t>Année</t>
  </si>
  <si>
    <t>Mois</t>
  </si>
  <si>
    <t>Semaine</t>
  </si>
  <si>
    <t>Date</t>
  </si>
  <si>
    <t>Identitifiant</t>
  </si>
  <si>
    <t>Virements CPAM</t>
  </si>
  <si>
    <t>Prelevements</t>
  </si>
  <si>
    <t>Cotisation OEC</t>
  </si>
  <si>
    <t>Frs Groupe</t>
  </si>
  <si>
    <t>Retraite</t>
  </si>
  <si>
    <t>Emprunt 75 K€</t>
  </si>
  <si>
    <t>Prévoyance</t>
  </si>
  <si>
    <t>Mutuelle</t>
  </si>
  <si>
    <t>Liquidation IS</t>
  </si>
  <si>
    <t>Étiquettes de colonnes</t>
  </si>
  <si>
    <t>Étiquettes de lignes</t>
  </si>
  <si>
    <t>Société 1</t>
  </si>
  <si>
    <t>Société 2</t>
  </si>
  <si>
    <t>Société 3</t>
  </si>
  <si>
    <t>Société 4</t>
  </si>
  <si>
    <t>Société 5</t>
  </si>
  <si>
    <t>Budget</t>
  </si>
  <si>
    <t>Somme sur Montant</t>
  </si>
  <si>
    <t>Variation de tréso</t>
  </si>
  <si>
    <t>Réél</t>
  </si>
  <si>
    <t>Type</t>
  </si>
  <si>
    <t>Réel</t>
  </si>
  <si>
    <t>(Tous)</t>
  </si>
  <si>
    <t>Total général</t>
  </si>
  <si>
    <t>Total 23</t>
  </si>
  <si>
    <t>Total 24</t>
  </si>
  <si>
    <t>Total 25</t>
  </si>
  <si>
    <t>Total 26</t>
  </si>
  <si>
    <t>Total 27</t>
  </si>
  <si>
    <t>Total 28</t>
  </si>
  <si>
    <t>Total 29</t>
  </si>
  <si>
    <t>Total 30</t>
  </si>
  <si>
    <t>Total 31</t>
  </si>
  <si>
    <t>Total 32</t>
  </si>
  <si>
    <t>Total 34</t>
  </si>
  <si>
    <t>Total 35</t>
  </si>
  <si>
    <t>Total 36</t>
  </si>
  <si>
    <t>Total 37</t>
  </si>
  <si>
    <t>Total 38</t>
  </si>
  <si>
    <t>Total 39</t>
  </si>
  <si>
    <t>Total 40</t>
  </si>
  <si>
    <t>Total 42</t>
  </si>
  <si>
    <t>Total 43</t>
  </si>
  <si>
    <t>Total 44</t>
  </si>
  <si>
    <t>Total 45</t>
  </si>
  <si>
    <t>Total 47</t>
  </si>
  <si>
    <t>Total 48</t>
  </si>
  <si>
    <t>Total 49</t>
  </si>
  <si>
    <t>Total 51</t>
  </si>
  <si>
    <t>Total 52</t>
  </si>
  <si>
    <t>Total 53</t>
  </si>
  <si>
    <t>Total 1</t>
  </si>
  <si>
    <t>Total 3</t>
  </si>
  <si>
    <t>Total 4</t>
  </si>
  <si>
    <t>Total 5</t>
  </si>
  <si>
    <t>Total 6</t>
  </si>
  <si>
    <t>Total 8</t>
  </si>
  <si>
    <t>Total 9</t>
  </si>
  <si>
    <t>Total 10</t>
  </si>
  <si>
    <t>Total 12</t>
  </si>
  <si>
    <t>Total 13</t>
  </si>
  <si>
    <t>Total 14</t>
  </si>
  <si>
    <t>Total 16</t>
  </si>
  <si>
    <t>Total 17</t>
  </si>
  <si>
    <t>Total 18</t>
  </si>
  <si>
    <t>Total 19</t>
  </si>
  <si>
    <t>Total 21</t>
  </si>
  <si>
    <t>Total 22</t>
  </si>
  <si>
    <t>Afficher</t>
  </si>
  <si>
    <t>OUI</t>
  </si>
  <si>
    <t>NON</t>
  </si>
  <si>
    <t>Total juin-15</t>
  </si>
  <si>
    <t>Total juil.-15</t>
  </si>
  <si>
    <t>Total août-15</t>
  </si>
  <si>
    <t>Total sept.-15</t>
  </si>
  <si>
    <t>Total oct.-15</t>
  </si>
  <si>
    <t>Total nov.-15</t>
  </si>
  <si>
    <t>Total déc.-15</t>
  </si>
  <si>
    <t>Total janv.-16</t>
  </si>
  <si>
    <t>Total févr.-16</t>
  </si>
  <si>
    <t>Total mars-16</t>
  </si>
  <si>
    <t>Total avr.-16</t>
  </si>
  <si>
    <t>Total mai-16</t>
  </si>
  <si>
    <t>2-Réel</t>
  </si>
  <si>
    <t>1-Budget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</si>
</sst>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€_-;\-* #,##0\ _€_-;_-* &quot;-&quot;\ _€_-;_-@_-"/>
    <numFmt numFmtId="43" formatCode="_-* #,##0.00\ _€_-;\-* #,##0.00\ _€_-;_-* &quot;-&quot;??\ _€_-;_-@_-"/>
    <numFmt numFmtId="164" formatCode="[$-40C]mmm\-yy;@"/>
    <numFmt numFmtId="165" formatCode="mmmm"/>
    <numFmt numFmtId="167" formatCode="00"/>
  </numFmts>
  <fonts count="8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0">
    <xf numFmtId="0" fontId="0" fillId="0" borderId="0" xfId="0"/>
    <xf numFmtId="0" fontId="3" fillId="0" borderId="0" xfId="7" applyFont="1" applyFill="1" applyAlignment="1">
      <alignment vertical="center"/>
    </xf>
    <xf numFmtId="0" fontId="3" fillId="0" borderId="0" xfId="7" applyFont="1" applyFill="1" applyAlignment="1">
      <alignment horizontal="center" vertical="center"/>
    </xf>
    <xf numFmtId="43" fontId="0" fillId="0" borderId="0" xfId="8" applyFont="1" applyFill="1" applyAlignment="1">
      <alignment vertical="center"/>
    </xf>
    <xf numFmtId="0" fontId="3" fillId="0" borderId="0" xfId="7" applyFill="1"/>
    <xf numFmtId="43" fontId="0" fillId="0" borderId="0" xfId="8" applyFont="1" applyFill="1"/>
    <xf numFmtId="14" fontId="3" fillId="0" borderId="0" xfId="7" applyNumberFormat="1" applyFont="1" applyFill="1" applyAlignment="1">
      <alignment horizontal="center" vertical="center"/>
    </xf>
    <xf numFmtId="164" fontId="3" fillId="0" borderId="0" xfId="7" applyNumberFormat="1" applyFont="1" applyFill="1" applyAlignment="1">
      <alignment horizontal="center" vertical="center"/>
    </xf>
    <xf numFmtId="0" fontId="3" fillId="0" borderId="0" xfId="7" applyFont="1" applyFill="1"/>
    <xf numFmtId="0" fontId="3" fillId="0" borderId="0" xfId="7" applyFill="1" applyBorder="1"/>
    <xf numFmtId="43" fontId="3" fillId="0" borderId="0" xfId="7" applyNumberFormat="1" applyFill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41" fontId="0" fillId="0" borderId="0" xfId="0" applyNumberFormat="1"/>
    <xf numFmtId="0" fontId="0" fillId="0" borderId="0" xfId="0" applyAlignment="1">
      <alignment horizontal="left" indent="1"/>
    </xf>
    <xf numFmtId="14" fontId="3" fillId="0" borderId="0" xfId="6" applyNumberFormat="1" applyFill="1"/>
    <xf numFmtId="0" fontId="3" fillId="0" borderId="0" xfId="6" applyFill="1"/>
    <xf numFmtId="14" fontId="3" fillId="0" borderId="0" xfId="7" applyNumberFormat="1" applyFill="1"/>
    <xf numFmtId="0" fontId="3" fillId="0" borderId="0" xfId="7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43" fontId="0" fillId="0" borderId="0" xfId="2" applyFont="1" applyFill="1" applyAlignment="1">
      <alignment vertical="center"/>
    </xf>
    <xf numFmtId="14" fontId="2" fillId="0" borderId="0" xfId="1" applyNumberFormat="1" applyFill="1"/>
    <xf numFmtId="0" fontId="1" fillId="0" borderId="0" xfId="1" applyFont="1" applyFill="1"/>
    <xf numFmtId="0" fontId="2" fillId="0" borderId="0" xfId="1" applyFill="1"/>
    <xf numFmtId="43" fontId="0" fillId="0" borderId="0" xfId="2" applyFont="1" applyFill="1"/>
    <xf numFmtId="164" fontId="2" fillId="0" borderId="0" xfId="1" applyNumberFormat="1" applyFont="1" applyFill="1" applyAlignment="1">
      <alignment horizontal="center" vertical="center"/>
    </xf>
    <xf numFmtId="0" fontId="2" fillId="0" borderId="0" xfId="1" applyFill="1" applyBorder="1"/>
    <xf numFmtId="0" fontId="0" fillId="0" borderId="0" xfId="0" applyAlignment="1">
      <alignment horizontal="center"/>
    </xf>
    <xf numFmtId="14" fontId="0" fillId="0" borderId="0" xfId="0" applyNumberFormat="1"/>
    <xf numFmtId="0" fontId="6" fillId="0" borderId="0" xfId="0" applyFont="1"/>
    <xf numFmtId="165" fontId="0" fillId="0" borderId="0" xfId="0" applyNumberFormat="1"/>
    <xf numFmtId="167" fontId="0" fillId="0" borderId="0" xfId="0" applyNumberFormat="1"/>
    <xf numFmtId="0" fontId="3" fillId="2" borderId="0" xfId="7" applyFill="1"/>
    <xf numFmtId="167" fontId="3" fillId="2" borderId="0" xfId="7" applyNumberFormat="1" applyFont="1" applyFill="1" applyAlignment="1">
      <alignment horizontal="center" vertical="center"/>
    </xf>
    <xf numFmtId="167" fontId="3" fillId="2" borderId="0" xfId="7" applyNumberFormat="1" applyFill="1" applyAlignment="1">
      <alignment horizontal="center"/>
    </xf>
    <xf numFmtId="0" fontId="3" fillId="2" borderId="0" xfId="7" applyFill="1" applyAlignment="1">
      <alignment horizontal="center"/>
    </xf>
    <xf numFmtId="43" fontId="0" fillId="2" borderId="0" xfId="8" applyFont="1" applyFill="1"/>
    <xf numFmtId="167" fontId="3" fillId="0" borderId="0" xfId="7" applyNumberFormat="1" applyFont="1" applyFill="1" applyAlignment="1">
      <alignment vertical="center"/>
    </xf>
  </cellXfs>
  <cellStyles count="11">
    <cellStyle name="Lien hypertexte" xfId="9" builtinId="8" hidden="1"/>
    <cellStyle name="Lien hypertexte visité" xfId="10" builtinId="9" hidden="1"/>
    <cellStyle name="Milliers 2" xfId="3"/>
    <cellStyle name="Milliers 3" xfId="2"/>
    <cellStyle name="Milliers 4" xfId="8"/>
    <cellStyle name="Normal" xfId="0" builtinId="0"/>
    <cellStyle name="Normal 2" xfId="4"/>
    <cellStyle name="Normal 3" xfId="5"/>
    <cellStyle name="Normal 4" xfId="1"/>
    <cellStyle name="Normal 5" xfId="7"/>
    <cellStyle name="Normal_Feuil1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0</xdr:row>
          <xdr:rowOff>142875</xdr:rowOff>
        </xdr:from>
        <xdr:to>
          <xdr:col>3</xdr:col>
          <xdr:colOff>781050</xdr:colOff>
          <xdr:row>2</xdr:row>
          <xdr:rowOff>142875</xdr:rowOff>
        </xdr:to>
        <xdr:sp macro="" textlink="">
          <xdr:nvSpPr>
            <xdr:cNvPr id="9217" name="cmdMAJ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/DAF-DC/DCO/2%20IE%20IDF%20Formulaire%20Suivi%20Tr&#233;so/IE%20IDF%20Suivi%20Tr&#233;sorer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N/Administratif%20Interne/IE/Finance/Tr&#233;sorerie/Suivi%20budget%20tr&#233;sorerie%20fy16/Budget%20de%20Tr&#233;so%20FY16%20Sauvegard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onnees"/>
      <sheetName val="Code1"/>
      <sheetName val="Synthese Operations"/>
      <sheetName val="Entitees Banques"/>
    </sheetNames>
    <sheetDataSet>
      <sheetData sheetId="0"/>
      <sheetData sheetId="1"/>
      <sheetData sheetId="2">
        <row r="1">
          <cell r="A1" t="str">
            <v>Identifiants</v>
          </cell>
        </row>
        <row r="2">
          <cell r="A2" t="str">
            <v>Banco</v>
          </cell>
        </row>
        <row r="3">
          <cell r="A3" t="str">
            <v>Denise</v>
          </cell>
        </row>
        <row r="4">
          <cell r="A4" t="str">
            <v>Elodie</v>
          </cell>
        </row>
        <row r="5">
          <cell r="A5" t="str">
            <v>Frédéric</v>
          </cell>
        </row>
        <row r="6">
          <cell r="A6" t="str">
            <v>Jean-Claude</v>
          </cell>
        </row>
        <row r="7">
          <cell r="A7" t="str">
            <v>Lydia</v>
          </cell>
        </row>
        <row r="8">
          <cell r="A8" t="str">
            <v>Marie-Christine</v>
          </cell>
        </row>
        <row r="9">
          <cell r="A9" t="str">
            <v>Marion</v>
          </cell>
        </row>
        <row r="10">
          <cell r="A10" t="str">
            <v>Monika</v>
          </cell>
        </row>
        <row r="11">
          <cell r="A11" t="str">
            <v>Romain</v>
          </cell>
        </row>
        <row r="12">
          <cell r="A12" t="str">
            <v>Stéphanie</v>
          </cell>
        </row>
        <row r="13">
          <cell r="A13" t="str">
            <v>Vannak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Donnees"/>
      <sheetName val="Code1"/>
      <sheetName val="Synthese Operations"/>
      <sheetName val="Entitees Banques"/>
      <sheetName val="TCD Projet tréso hors Emp+Div"/>
      <sheetName val="TCD Projection de tréso"/>
      <sheetName val="Base TVA"/>
      <sheetName val="Calcul TVA"/>
      <sheetName val="A Traiter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2287.80697824074" createdVersion="4" refreshedVersion="4" minRefreshableVersion="3" recordCount="458">
  <cacheSource type="worksheet">
    <worksheetSource ref="A1:M459" sheet="Réel"/>
  </cacheSource>
  <cacheFields count="13">
    <cacheField name="Identitifiant" numFmtId="0">
      <sharedItems containsNonDate="0" containsString="0" containsBlank="1"/>
    </cacheField>
    <cacheField name="Date" numFmtId="14">
      <sharedItems containsSemiMixedTypes="0" containsNonDate="0" containsDate="1" containsString="0" minDate="2015-06-01T00:00:00" maxDate="2016-05-29T00:00:00" count="110">
        <d v="2015-06-01T00:00:00"/>
        <d v="2015-06-02T00:00:00"/>
        <d v="2015-06-03T00:00:00"/>
        <d v="2015-06-08T00:00:00"/>
        <d v="2015-06-09T00:00:00"/>
        <d v="2015-06-10T00:00:00"/>
        <d v="2015-06-11T00:00:00"/>
        <d v="2015-06-12T00:00:00"/>
        <d v="2015-06-15T00:00:00"/>
        <d v="2015-06-17T00:00:00"/>
        <d v="2015-06-18T00:00:00"/>
        <d v="2015-06-19T00:00:00"/>
        <d v="2015-06-22T00:00:00"/>
        <d v="2015-06-23T00:00:00"/>
        <d v="2015-06-24T00:00:00"/>
        <d v="2015-06-25T00:00:00"/>
        <d v="2015-06-26T00:00:00"/>
        <d v="2015-06-29T00:00:00"/>
        <d v="2015-06-30T00:00:00"/>
        <d v="2015-07-01T00:00:00"/>
        <d v="2015-07-02T00:00:00"/>
        <d v="2015-07-03T00:00:00"/>
        <d v="2015-07-07T00:00:00"/>
        <d v="2015-07-08T00:00:00"/>
        <d v="2015-07-09T00:00:00"/>
        <d v="2015-07-10T00:00:00"/>
        <d v="2015-07-13T00:00:00"/>
        <d v="2015-07-15T00:00:00"/>
        <d v="2015-07-16T00:00:00"/>
        <d v="2015-07-17T00:00:00"/>
        <d v="2015-07-20T00:00:00"/>
        <d v="2015-07-22T00:00:00"/>
        <d v="2015-07-23T00:00:00"/>
        <d v="2015-07-24T00:00:00"/>
        <d v="2015-07-27T00:00:00"/>
        <d v="2015-07-28T00:00:00"/>
        <d v="2015-07-29T00:00:00"/>
        <d v="2015-07-30T00:00:00"/>
        <d v="2015-07-31T00:00:00"/>
        <d v="2015-08-03T00:00:00"/>
        <d v="2015-08-04T00:00:00"/>
        <d v="2015-08-19T00:00:00"/>
        <d v="2015-08-24T00:00:00"/>
        <d v="2015-08-25T00:00:00"/>
        <d v="2015-08-27T00:00:00"/>
        <d v="2015-08-28T00:00:00"/>
        <d v="2015-08-30T00:00:00"/>
        <d v="2015-08-31T00:00:00"/>
        <d v="2015-09-02T00:00:00"/>
        <d v="2015-09-22T00:00:00"/>
        <d v="2015-09-28T00:00:00"/>
        <d v="2015-09-30T00:00:00"/>
        <d v="2015-09-03T00:00:00"/>
        <d v="2015-09-08T00:00:00"/>
        <d v="2015-09-09T00:00:00"/>
        <d v="2015-09-15T00:00:00"/>
        <d v="2015-09-23T00:00:00"/>
        <d v="2015-09-25T00:00:00"/>
        <d v="2015-09-18T00:00:00"/>
        <d v="2015-09-21T00:00:00"/>
        <d v="2015-09-29T00:00:00"/>
        <d v="2015-09-24T00:00:00"/>
        <d v="2015-10-01T00:00:00"/>
        <d v="2015-10-15T00:00:00"/>
        <d v="2015-10-19T00:00:00"/>
        <d v="2015-10-20T00:00:00"/>
        <d v="2015-10-26T00:00:00"/>
        <d v="2015-10-28T00:00:00"/>
        <d v="2015-11-01T00:00:00"/>
        <d v="2015-11-15T00:00:00"/>
        <d v="2015-11-19T00:00:00"/>
        <d v="2015-11-20T00:00:00"/>
        <d v="2015-11-26T00:00:00"/>
        <d v="2015-11-28T00:00:00"/>
        <d v="2015-12-01T00:00:00"/>
        <d v="2015-12-15T00:00:00"/>
        <d v="2015-12-19T00:00:00"/>
        <d v="2015-12-20T00:00:00"/>
        <d v="2015-12-26T00:00:00"/>
        <d v="2015-12-28T00:00:00"/>
        <d v="2016-01-01T00:00:00"/>
        <d v="2016-01-15T00:00:00"/>
        <d v="2016-01-19T00:00:00"/>
        <d v="2016-01-20T00:00:00"/>
        <d v="2016-01-26T00:00:00"/>
        <d v="2016-01-28T00:00:00"/>
        <d v="2016-02-01T00:00:00"/>
        <d v="2016-02-15T00:00:00"/>
        <d v="2016-02-19T00:00:00"/>
        <d v="2016-02-20T00:00:00"/>
        <d v="2016-02-26T00:00:00"/>
        <d v="2016-02-28T00:00:00"/>
        <d v="2016-03-01T00:00:00"/>
        <d v="2016-03-15T00:00:00"/>
        <d v="2016-03-19T00:00:00"/>
        <d v="2016-03-20T00:00:00"/>
        <d v="2016-03-26T00:00:00"/>
        <d v="2016-03-28T00:00:00"/>
        <d v="2016-04-01T00:00:00"/>
        <d v="2016-04-15T00:00:00"/>
        <d v="2016-04-19T00:00:00"/>
        <d v="2016-04-20T00:00:00"/>
        <d v="2016-04-26T00:00:00"/>
        <d v="2016-04-28T00:00:00"/>
        <d v="2016-05-01T00:00:00"/>
        <d v="2016-05-15T00:00:00"/>
        <d v="2016-05-19T00:00:00"/>
        <d v="2016-05-20T00:00:00"/>
        <d v="2016-05-26T00:00:00"/>
        <d v="2016-05-28T00:00:00"/>
      </sharedItems>
    </cacheField>
    <cacheField name="Semaine" numFmtId="0">
      <sharedItems containsSemiMixedTypes="0" containsString="0" containsNumber="1" containsInteger="1" minValue="1" maxValue="53" count="44">
        <n v="23"/>
        <n v="24"/>
        <n v="25"/>
        <n v="26"/>
        <n v="27"/>
        <n v="28"/>
        <n v="29"/>
        <n v="30"/>
        <n v="31"/>
        <n v="32"/>
        <n v="34"/>
        <n v="35"/>
        <n v="36"/>
        <n v="39"/>
        <n v="40"/>
        <n v="37"/>
        <n v="38"/>
        <n v="42"/>
        <n v="43"/>
        <n v="44"/>
        <n v="45"/>
        <n v="47"/>
        <n v="48"/>
        <n v="49"/>
        <n v="51"/>
        <n v="52"/>
        <n v="53"/>
        <n v="1"/>
        <n v="3"/>
        <n v="4"/>
        <n v="5"/>
        <n v="6"/>
        <n v="8"/>
        <n v="9"/>
        <n v="10"/>
        <n v="12"/>
        <n v="13"/>
        <n v="14"/>
        <n v="16"/>
        <n v="17"/>
        <n v="18"/>
        <n v="19"/>
        <n v="21"/>
        <n v="22"/>
      </sharedItems>
    </cacheField>
    <cacheField name="Mois" numFmtId="164">
      <sharedItems containsSemiMixedTypes="0" containsNonDate="0" containsDate="1" containsString="0" minDate="2015-06-30T00:00:00" maxDate="2016-06-01T00:00:00" count="12">
        <d v="2015-06-30T00:00:00"/>
        <d v="2015-07-31T00:00:00"/>
        <d v="2015-08-31T00:00:00"/>
        <d v="2015-09-30T00:00:00"/>
        <d v="2015-10-31T00:00:00"/>
        <d v="2015-11-30T00:00:00"/>
        <d v="2015-12-31T00:00:00"/>
        <d v="2016-01-31T00:00:00"/>
        <d v="2016-02-29T00:00:00"/>
        <d v="2016-03-31T00:00:00"/>
        <d v="2016-04-30T00:00:00"/>
        <d v="2016-05-31T00:00:00"/>
      </sharedItems>
    </cacheField>
    <cacheField name="Année" numFmtId="0">
      <sharedItems containsSemiMixedTypes="0" containsString="0" containsNumber="1" containsInteger="1" minValue="2015" maxValue="2016"/>
    </cacheField>
    <cacheField name="Entitées" numFmtId="0">
      <sharedItems count="5">
        <s v="Société 1"/>
        <s v="Société 2"/>
        <s v="Société 3"/>
        <s v="Société 4"/>
        <s v="Société 5"/>
      </sharedItems>
    </cacheField>
    <cacheField name="Banques" numFmtId="0">
      <sharedItems/>
    </cacheField>
    <cacheField name="Opérations" numFmtId="0">
      <sharedItems count="2">
        <s v="Decaissement"/>
        <s v="Encaissement"/>
      </sharedItems>
    </cacheField>
    <cacheField name="Rubriques" numFmtId="0">
      <sharedItems/>
    </cacheField>
    <cacheField name="Sous Rubriques" numFmtId="0">
      <sharedItems/>
    </cacheField>
    <cacheField name="Références" numFmtId="0">
      <sharedItems containsNonDate="0" containsString="0" containsBlank="1"/>
    </cacheField>
    <cacheField name="Libellés" numFmtId="0">
      <sharedItems containsNonDate="0" containsString="0" containsBlank="1"/>
    </cacheField>
    <cacheField name="Montant" numFmtId="43">
      <sharedItems containsSemiMixedTypes="0" containsString="0" containsNumber="1" minValue="-44573" maxValue="5407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en" refreshedDate="42287.812730555554" createdVersion="4" refreshedVersion="4" minRefreshableVersion="3" recordCount="2379">
  <cacheSource type="worksheet">
    <worksheetSource ref="A1:P1048576" sheet="Donnees"/>
  </cacheSource>
  <cacheFields count="16">
    <cacheField name="Identitifiant" numFmtId="0">
      <sharedItems containsNonDate="0" containsString="0" containsBlank="1"/>
    </cacheField>
    <cacheField name="Date" numFmtId="14">
      <sharedItems containsNonDate="0" containsDate="1" containsString="0" containsBlank="1" minDate="2015-06-01T00:00:00" maxDate="2016-05-29T00:00:00" count="123">
        <d v="2015-06-01T00:00:00"/>
        <d v="2015-06-02T00:00:00"/>
        <d v="2015-06-03T00:00:00"/>
        <d v="2015-06-08T00:00:00"/>
        <d v="2015-06-09T00:00:00"/>
        <d v="2015-06-10T00:00:00"/>
        <d v="2015-06-11T00:00:00"/>
        <d v="2015-06-12T00:00:00"/>
        <d v="2015-06-15T00:00:00"/>
        <d v="2015-06-17T00:00:00"/>
        <d v="2015-06-18T00:00:00"/>
        <d v="2015-06-19T00:00:00"/>
        <d v="2015-06-22T00:00:00"/>
        <d v="2015-06-23T00:00:00"/>
        <d v="2015-06-24T00:00:00"/>
        <d v="2015-06-25T00:00:00"/>
        <d v="2015-06-26T00:00:00"/>
        <d v="2015-06-29T00:00:00"/>
        <d v="2015-06-30T00:00:00"/>
        <d v="2015-07-01T00:00:00"/>
        <d v="2015-07-02T00:00:00"/>
        <d v="2015-07-03T00:00:00"/>
        <d v="2015-07-07T00:00:00"/>
        <d v="2015-07-08T00:00:00"/>
        <d v="2015-07-09T00:00:00"/>
        <d v="2015-07-10T00:00:00"/>
        <d v="2015-07-13T00:00:00"/>
        <d v="2015-07-15T00:00:00"/>
        <d v="2015-07-16T00:00:00"/>
        <d v="2015-07-17T00:00:00"/>
        <d v="2015-07-20T00:00:00"/>
        <d v="2015-07-22T00:00:00"/>
        <d v="2015-07-23T00:00:00"/>
        <d v="2015-07-24T00:00:00"/>
        <d v="2015-07-27T00:00:00"/>
        <d v="2015-07-28T00:00:00"/>
        <d v="2015-07-29T00:00:00"/>
        <d v="2015-07-30T00:00:00"/>
        <d v="2015-07-31T00:00:00"/>
        <d v="2015-08-03T00:00:00"/>
        <d v="2015-08-04T00:00:00"/>
        <d v="2015-08-19T00:00:00"/>
        <d v="2015-08-24T00:00:00"/>
        <d v="2015-08-25T00:00:00"/>
        <d v="2015-08-27T00:00:00"/>
        <d v="2015-08-28T00:00:00"/>
        <d v="2015-08-30T00:00:00"/>
        <d v="2015-08-31T00:00:00"/>
        <d v="2015-09-02T00:00:00"/>
        <d v="2015-09-22T00:00:00"/>
        <d v="2015-09-28T00:00:00"/>
        <d v="2015-09-30T00:00:00"/>
        <d v="2015-09-03T00:00:00"/>
        <d v="2015-09-08T00:00:00"/>
        <d v="2015-09-09T00:00:00"/>
        <d v="2015-09-15T00:00:00"/>
        <d v="2015-09-23T00:00:00"/>
        <d v="2015-09-25T00:00:00"/>
        <d v="2015-09-18T00:00:00"/>
        <d v="2015-09-21T00:00:00"/>
        <d v="2015-09-29T00:00:00"/>
        <d v="2015-09-24T00:00:00"/>
        <d v="2015-10-01T00:00:00"/>
        <d v="2015-10-15T00:00:00"/>
        <d v="2015-10-19T00:00:00"/>
        <d v="2015-10-20T00:00:00"/>
        <d v="2015-10-26T00:00:00"/>
        <d v="2015-10-28T00:00:00"/>
        <d v="2015-11-01T00:00:00"/>
        <d v="2015-11-15T00:00:00"/>
        <d v="2015-11-19T00:00:00"/>
        <d v="2015-11-20T00:00:00"/>
        <d v="2015-11-26T00:00:00"/>
        <d v="2015-11-28T00:00:00"/>
        <d v="2015-12-01T00:00:00"/>
        <d v="2015-12-15T00:00:00"/>
        <d v="2015-12-19T00:00:00"/>
        <d v="2015-12-20T00:00:00"/>
        <d v="2015-12-26T00:00:00"/>
        <d v="2015-12-28T00:00:00"/>
        <d v="2016-01-01T00:00:00"/>
        <d v="2016-01-15T00:00:00"/>
        <d v="2016-01-19T00:00:00"/>
        <d v="2016-01-20T00:00:00"/>
        <d v="2016-01-26T00:00:00"/>
        <d v="2016-01-28T00:00:00"/>
        <d v="2016-02-01T00:00:00"/>
        <d v="2016-02-15T00:00:00"/>
        <d v="2016-02-19T00:00:00"/>
        <d v="2016-02-20T00:00:00"/>
        <d v="2016-02-26T00:00:00"/>
        <d v="2016-02-28T00:00:00"/>
        <d v="2016-03-01T00:00:00"/>
        <d v="2016-03-15T00:00:00"/>
        <d v="2016-03-19T00:00:00"/>
        <d v="2016-03-20T00:00:00"/>
        <d v="2016-03-26T00:00:00"/>
        <d v="2016-03-28T00:00:00"/>
        <d v="2016-04-01T00:00:00"/>
        <d v="2016-04-15T00:00:00"/>
        <d v="2016-04-19T00:00:00"/>
        <d v="2016-04-20T00:00:00"/>
        <d v="2016-04-26T00:00:00"/>
        <d v="2016-04-28T00:00:00"/>
        <d v="2016-05-01T00:00:00"/>
        <d v="2016-05-15T00:00:00"/>
        <d v="2016-05-19T00:00:00"/>
        <d v="2016-05-20T00:00:00"/>
        <d v="2016-05-26T00:00:00"/>
        <d v="2016-05-28T00:00:00"/>
        <d v="2015-06-28T00:00:00"/>
        <d v="2015-06-20T00:00:00"/>
        <d v="2015-07-26T00:00:00"/>
        <d v="2015-07-19T00:00:00"/>
        <d v="2015-08-20T00:00:00"/>
        <d v="2015-08-26T00:00:00"/>
        <d v="2015-09-20T00:00:00"/>
        <d v="2015-09-26T00:00:00"/>
        <d v="2015-09-19T00:00:00"/>
        <d v="2015-08-15T00:00:00"/>
        <d v="2015-08-01T00:00:00"/>
        <d v="2015-09-01T00:00:00"/>
        <m/>
      </sharedItems>
    </cacheField>
    <cacheField name="Semaine" numFmtId="0">
      <sharedItems containsString="0" containsBlank="1" containsNumber="1" containsInteger="1" minValue="1" maxValue="53" count="46">
        <n v="23"/>
        <n v="24"/>
        <n v="25"/>
        <n v="26"/>
        <n v="27"/>
        <n v="28"/>
        <n v="29"/>
        <n v="30"/>
        <n v="31"/>
        <n v="32"/>
        <n v="34"/>
        <n v="35"/>
        <n v="36"/>
        <n v="39"/>
        <n v="40"/>
        <n v="37"/>
        <n v="38"/>
        <n v="42"/>
        <n v="43"/>
        <n v="44"/>
        <n v="45"/>
        <n v="47"/>
        <n v="48"/>
        <n v="49"/>
        <n v="51"/>
        <n v="52"/>
        <n v="53"/>
        <n v="1"/>
        <n v="3"/>
        <n v="4"/>
        <n v="5"/>
        <n v="6"/>
        <n v="8"/>
        <n v="9"/>
        <n v="10"/>
        <n v="12"/>
        <n v="13"/>
        <n v="14"/>
        <n v="16"/>
        <n v="17"/>
        <n v="18"/>
        <n v="19"/>
        <n v="21"/>
        <n v="22"/>
        <n v="33"/>
        <m/>
      </sharedItems>
    </cacheField>
    <cacheField name="Mois" numFmtId="167">
      <sharedItems containsString="0" containsBlank="1" containsNumber="1" containsInteger="1" minValue="1" maxValue="42521" count="25">
        <n v="42185"/>
        <n v="42216"/>
        <n v="42247"/>
        <n v="42277"/>
        <n v="42308"/>
        <n v="42338"/>
        <n v="42369"/>
        <n v="42400"/>
        <n v="42429"/>
        <n v="42460"/>
        <n v="42490"/>
        <n v="42521"/>
        <m/>
        <n v="5" u="1"/>
        <n v="2" u="1"/>
        <n v="6" u="1"/>
        <n v="7" u="1"/>
        <n v="1" u="1"/>
        <n v="3" u="1"/>
        <n v="8" u="1"/>
        <n v="9" u="1"/>
        <n v="10" u="1"/>
        <n v="11" u="1"/>
        <n v="4" u="1"/>
        <n v="12" u="1"/>
      </sharedItems>
    </cacheField>
    <cacheField name="Année" numFmtId="0">
      <sharedItems containsString="0" containsBlank="1" containsNumber="1" containsInteger="1" minValue="2015" maxValue="2016" count="3">
        <n v="2015"/>
        <n v="2016"/>
        <m/>
      </sharedItems>
    </cacheField>
    <cacheField name="Entitées" numFmtId="0">
      <sharedItems containsBlank="1" count="6">
        <s v="Société 1"/>
        <s v="Société 2"/>
        <s v="Société 3"/>
        <s v="Société 4"/>
        <s v="Société 5"/>
        <m/>
      </sharedItems>
    </cacheField>
    <cacheField name="Banques" numFmtId="0">
      <sharedItems containsBlank="1"/>
    </cacheField>
    <cacheField name="Opérations" numFmtId="0">
      <sharedItems containsBlank="1" count="3">
        <s v="Decaissement"/>
        <s v="Encaissement"/>
        <m/>
      </sharedItems>
    </cacheField>
    <cacheField name="Rubriques" numFmtId="0">
      <sharedItems containsBlank="1"/>
    </cacheField>
    <cacheField name="Sous Rubriques" numFmtId="165">
      <sharedItems containsBlank="1"/>
    </cacheField>
    <cacheField name="Références" numFmtId="0">
      <sharedItems containsNonDate="0" containsString="0" containsBlank="1"/>
    </cacheField>
    <cacheField name="Libellés" numFmtId="0">
      <sharedItems containsNonDate="0" containsString="0" containsBlank="1"/>
    </cacheField>
    <cacheField name="Montant" numFmtId="0">
      <sharedItems containsString="0" containsBlank="1" containsNumber="1" minValue="-44573" maxValue="54072"/>
    </cacheField>
    <cacheField name="Type" numFmtId="0">
      <sharedItems containsBlank="1" count="5">
        <s v="2-Réel"/>
        <s v="1-Budget"/>
        <m/>
        <s v="Budget" u="1"/>
        <s v="Réel" u="1"/>
      </sharedItems>
    </cacheField>
    <cacheField name="Afficher" numFmtId="0">
      <sharedItems containsBlank="1" count="3">
        <s v="OUI"/>
        <s v="NON"/>
        <m/>
      </sharedItems>
    </cacheField>
    <cacheField name="Mois2" numFmtId="0">
      <sharedItems containsString="0" containsBlank="1" containsNumber="1" containsInteger="1" minValue="1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8">
  <r>
    <m/>
    <x v="0"/>
    <x v="0"/>
    <x v="0"/>
    <n v="2015"/>
    <x v="0"/>
    <s v="BPRP 51200001"/>
    <x v="0"/>
    <s v="Personnel"/>
    <s v="Salaires Nets"/>
    <m/>
    <m/>
    <n v="-6088.92"/>
  </r>
  <r>
    <m/>
    <x v="0"/>
    <x v="0"/>
    <x v="0"/>
    <n v="2015"/>
    <x v="0"/>
    <s v="BPRP 51200001"/>
    <x v="0"/>
    <s v="Frais Bancaires"/>
    <s v="Frais bancaires"/>
    <m/>
    <m/>
    <n v="-0.45"/>
  </r>
  <r>
    <m/>
    <x v="0"/>
    <x v="0"/>
    <x v="0"/>
    <n v="2015"/>
    <x v="1"/>
    <s v="BPRP 51200001"/>
    <x v="0"/>
    <s v="Personnel"/>
    <s v="Salaires Nets"/>
    <m/>
    <m/>
    <n v="-10597.91"/>
  </r>
  <r>
    <m/>
    <x v="0"/>
    <x v="0"/>
    <x v="0"/>
    <n v="2015"/>
    <x v="1"/>
    <s v="BPRP 51200001"/>
    <x v="0"/>
    <s v="Frais Bancaires"/>
    <s v="Frais bancaires"/>
    <m/>
    <m/>
    <n v="-0.6"/>
  </r>
  <r>
    <m/>
    <x v="0"/>
    <x v="0"/>
    <x v="0"/>
    <n v="2015"/>
    <x v="2"/>
    <s v="BPRP 51200001"/>
    <x v="0"/>
    <s v="Personnel"/>
    <s v="Salaires Nets"/>
    <m/>
    <m/>
    <n v="-7109.69"/>
  </r>
  <r>
    <m/>
    <x v="0"/>
    <x v="0"/>
    <x v="0"/>
    <n v="2015"/>
    <x v="2"/>
    <s v="BPRP 51200001"/>
    <x v="0"/>
    <s v="Frais Bancaires"/>
    <s v="Frais bancaires"/>
    <m/>
    <m/>
    <n v="-0.45"/>
  </r>
  <r>
    <m/>
    <x v="0"/>
    <x v="0"/>
    <x v="0"/>
    <n v="2015"/>
    <x v="3"/>
    <s v="BPRP 51200001"/>
    <x v="0"/>
    <s v="Personnel"/>
    <s v="Salaires Nets"/>
    <m/>
    <m/>
    <n v="-12088.76"/>
  </r>
  <r>
    <m/>
    <x v="0"/>
    <x v="0"/>
    <x v="0"/>
    <n v="2015"/>
    <x v="3"/>
    <s v="BPRP 51200001"/>
    <x v="0"/>
    <s v="Frais Bancaires"/>
    <s v="Frais bancaires"/>
    <m/>
    <m/>
    <n v="-0.9"/>
  </r>
  <r>
    <m/>
    <x v="1"/>
    <x v="0"/>
    <x v="0"/>
    <n v="2015"/>
    <x v="0"/>
    <s v="BPRP 51200001"/>
    <x v="0"/>
    <s v="Frais Bancaires"/>
    <s v="Frais bancaires"/>
    <m/>
    <m/>
    <n v="-44"/>
  </r>
  <r>
    <m/>
    <x v="1"/>
    <x v="0"/>
    <x v="0"/>
    <n v="2015"/>
    <x v="2"/>
    <s v="BPRP 51200001"/>
    <x v="0"/>
    <s v="Frais Bancaires"/>
    <s v="Frais bancaires"/>
    <m/>
    <m/>
    <n v="-0.15"/>
  </r>
  <r>
    <m/>
    <x v="1"/>
    <x v="0"/>
    <x v="0"/>
    <n v="2015"/>
    <x v="2"/>
    <s v="BPRP 51200001"/>
    <x v="0"/>
    <s v="Fournisseurs"/>
    <s v="Frs Hors Groupe"/>
    <m/>
    <m/>
    <n v="-4944"/>
  </r>
  <r>
    <m/>
    <x v="1"/>
    <x v="0"/>
    <x v="0"/>
    <n v="2015"/>
    <x v="2"/>
    <s v="BPRP 51200001"/>
    <x v="1"/>
    <s v="Virements"/>
    <s v="Virements Clients"/>
    <m/>
    <m/>
    <n v="651.6"/>
  </r>
  <r>
    <m/>
    <x v="2"/>
    <x v="0"/>
    <x v="0"/>
    <n v="2015"/>
    <x v="1"/>
    <s v="BPRP 51200001"/>
    <x v="0"/>
    <s v="Fournisseurs"/>
    <s v="Frs Hors Groupe"/>
    <m/>
    <m/>
    <n v="-180.26"/>
  </r>
  <r>
    <m/>
    <x v="3"/>
    <x v="1"/>
    <x v="0"/>
    <n v="2015"/>
    <x v="0"/>
    <s v="BPRP 51200001"/>
    <x v="0"/>
    <s v="Fournisseurs"/>
    <s v="Frs Hors Groupe"/>
    <m/>
    <m/>
    <n v="-62"/>
  </r>
  <r>
    <m/>
    <x v="3"/>
    <x v="1"/>
    <x v="0"/>
    <n v="2015"/>
    <x v="0"/>
    <s v="BPRP 51200001"/>
    <x v="0"/>
    <s v="Fournisseurs"/>
    <s v="Frs Hors Groupe"/>
    <m/>
    <m/>
    <n v="-45"/>
  </r>
  <r>
    <m/>
    <x v="4"/>
    <x v="1"/>
    <x v="0"/>
    <n v="2015"/>
    <x v="0"/>
    <s v="BPRP 51200001"/>
    <x v="0"/>
    <s v="Cotisations Taxes"/>
    <s v="Taxe Formation"/>
    <m/>
    <m/>
    <n v="-2264.2199999999998"/>
  </r>
  <r>
    <m/>
    <x v="4"/>
    <x v="1"/>
    <x v="0"/>
    <n v="2015"/>
    <x v="1"/>
    <s v="BPRP 51200001"/>
    <x v="0"/>
    <s v="Cotisations Taxes"/>
    <s v="Taxe Formation"/>
    <m/>
    <m/>
    <n v="-1457.82"/>
  </r>
  <r>
    <m/>
    <x v="4"/>
    <x v="1"/>
    <x v="0"/>
    <n v="2015"/>
    <x v="2"/>
    <s v="BPRP 51200001"/>
    <x v="0"/>
    <s v="Cotisations Taxes"/>
    <s v="Taxe Formation"/>
    <m/>
    <m/>
    <n v="-328.44"/>
  </r>
  <r>
    <m/>
    <x v="4"/>
    <x v="1"/>
    <x v="0"/>
    <n v="2015"/>
    <x v="3"/>
    <s v="BPRP 51200001"/>
    <x v="0"/>
    <s v="Frais Bancaires"/>
    <s v="Frais bancaires"/>
    <m/>
    <m/>
    <n v="-44"/>
  </r>
  <r>
    <m/>
    <x v="5"/>
    <x v="1"/>
    <x v="0"/>
    <n v="2015"/>
    <x v="1"/>
    <s v="BPRP 51200001"/>
    <x v="0"/>
    <s v="Frais Bancaires"/>
    <s v="Frais bancaires"/>
    <m/>
    <m/>
    <n v="-0.15"/>
  </r>
  <r>
    <m/>
    <x v="5"/>
    <x v="1"/>
    <x v="0"/>
    <n v="2015"/>
    <x v="1"/>
    <s v="BPRP 51200001"/>
    <x v="1"/>
    <s v="Remise Cheques"/>
    <s v="Remise Cheques Clients"/>
    <m/>
    <m/>
    <n v="54072"/>
  </r>
  <r>
    <m/>
    <x v="6"/>
    <x v="1"/>
    <x v="0"/>
    <n v="2015"/>
    <x v="1"/>
    <s v="BPRP 51200001"/>
    <x v="1"/>
    <s v="Remise Cheques"/>
    <s v="Remise Cheques Clients"/>
    <m/>
    <m/>
    <n v="7128"/>
  </r>
  <r>
    <m/>
    <x v="6"/>
    <x v="1"/>
    <x v="0"/>
    <n v="2015"/>
    <x v="1"/>
    <s v="BPRP 51200001"/>
    <x v="0"/>
    <s v="NDF"/>
    <s v="NDF"/>
    <m/>
    <m/>
    <n v="-643.95000000000005"/>
  </r>
  <r>
    <m/>
    <x v="6"/>
    <x v="1"/>
    <x v="0"/>
    <n v="2015"/>
    <x v="2"/>
    <s v="BPRP 51200001"/>
    <x v="1"/>
    <s v="Remise Cheques"/>
    <s v="Remise Cheques Clients"/>
    <m/>
    <m/>
    <n v="1452"/>
  </r>
  <r>
    <m/>
    <x v="7"/>
    <x v="1"/>
    <x v="0"/>
    <n v="2015"/>
    <x v="0"/>
    <s v="BPRP 51200001"/>
    <x v="0"/>
    <s v="Fournisseurs"/>
    <s v="Frs Hors Groupe"/>
    <m/>
    <m/>
    <n v="-28"/>
  </r>
  <r>
    <m/>
    <x v="7"/>
    <x v="1"/>
    <x v="0"/>
    <n v="2015"/>
    <x v="0"/>
    <s v="BPRP 51200001"/>
    <x v="0"/>
    <s v="Fournisseurs"/>
    <s v="Frs Hors Groupe"/>
    <m/>
    <m/>
    <n v="-28"/>
  </r>
  <r>
    <m/>
    <x v="8"/>
    <x v="2"/>
    <x v="0"/>
    <n v="2015"/>
    <x v="1"/>
    <s v="BPRP 51200001"/>
    <x v="0"/>
    <s v="Etat Impots"/>
    <s v="Acomptes IS"/>
    <m/>
    <m/>
    <n v="-12756"/>
  </r>
  <r>
    <m/>
    <x v="8"/>
    <x v="2"/>
    <x v="0"/>
    <n v="2015"/>
    <x v="1"/>
    <s v="BPRP 51200001"/>
    <x v="1"/>
    <s v="Remise Cheques"/>
    <s v="Remise Cheques Clients"/>
    <m/>
    <m/>
    <n v="16908"/>
  </r>
  <r>
    <m/>
    <x v="8"/>
    <x v="2"/>
    <x v="0"/>
    <n v="2015"/>
    <x v="1"/>
    <s v="BPRP 51200001"/>
    <x v="1"/>
    <s v="Virements"/>
    <s v="Virements Clients"/>
    <m/>
    <m/>
    <n v="4846.8"/>
  </r>
  <r>
    <m/>
    <x v="8"/>
    <x v="2"/>
    <x v="0"/>
    <n v="2015"/>
    <x v="2"/>
    <s v="BPRP 51200001"/>
    <x v="0"/>
    <s v="Etat Impots"/>
    <s v="Acomptes IS"/>
    <m/>
    <m/>
    <n v="-10709"/>
  </r>
  <r>
    <m/>
    <x v="8"/>
    <x v="2"/>
    <x v="0"/>
    <n v="2015"/>
    <x v="3"/>
    <s v="BPRP 51200001"/>
    <x v="0"/>
    <s v="Etat Impots"/>
    <s v="Acomptes IS"/>
    <m/>
    <m/>
    <n v="-1957"/>
  </r>
  <r>
    <m/>
    <x v="8"/>
    <x v="2"/>
    <x v="0"/>
    <n v="2015"/>
    <x v="4"/>
    <s v="BPRP 51200001"/>
    <x v="0"/>
    <s v="CET"/>
    <s v="CFE"/>
    <m/>
    <m/>
    <n v="-2973"/>
  </r>
  <r>
    <m/>
    <x v="8"/>
    <x v="2"/>
    <x v="0"/>
    <n v="2015"/>
    <x v="4"/>
    <s v="BPRP 51200001"/>
    <x v="0"/>
    <s v="Etat Impots"/>
    <s v="Acomptes IS"/>
    <m/>
    <m/>
    <n v="-828"/>
  </r>
  <r>
    <m/>
    <x v="9"/>
    <x v="2"/>
    <x v="0"/>
    <n v="2015"/>
    <x v="1"/>
    <s v="BPRP 51200001"/>
    <x v="0"/>
    <s v="Etat Impots"/>
    <s v="Acomptes IS"/>
    <m/>
    <m/>
    <n v="-2451"/>
  </r>
  <r>
    <m/>
    <x v="9"/>
    <x v="2"/>
    <x v="0"/>
    <n v="2015"/>
    <x v="3"/>
    <s v="BPRP 51200001"/>
    <x v="0"/>
    <s v="Frais Bancaires"/>
    <s v="Frais bancaires"/>
    <m/>
    <m/>
    <n v="-144.6"/>
  </r>
  <r>
    <m/>
    <x v="10"/>
    <x v="2"/>
    <x v="0"/>
    <n v="2015"/>
    <x v="1"/>
    <s v="BPRP 51200001"/>
    <x v="0"/>
    <s v="Frais Bancaires"/>
    <s v="Frais bancaires"/>
    <m/>
    <m/>
    <n v="-0.6"/>
  </r>
  <r>
    <m/>
    <x v="11"/>
    <x v="2"/>
    <x v="0"/>
    <n v="2015"/>
    <x v="2"/>
    <s v="BPRP 51200001"/>
    <x v="1"/>
    <s v="Virements CPAM"/>
    <s v="Virements CPAM"/>
    <m/>
    <m/>
    <n v="191.65"/>
  </r>
  <r>
    <m/>
    <x v="12"/>
    <x v="3"/>
    <x v="0"/>
    <n v="2015"/>
    <x v="2"/>
    <s v="BPRP 51200001"/>
    <x v="1"/>
    <s v="Prelevements"/>
    <s v="Prelevements"/>
    <m/>
    <m/>
    <n v="19802.400000000001"/>
  </r>
  <r>
    <m/>
    <x v="12"/>
    <x v="3"/>
    <x v="0"/>
    <n v="2015"/>
    <x v="2"/>
    <s v="BPRP 51200001"/>
    <x v="1"/>
    <s v="Remise Cheques"/>
    <s v="Remise Cheques Clients"/>
    <m/>
    <m/>
    <n v="6240"/>
  </r>
  <r>
    <m/>
    <x v="13"/>
    <x v="3"/>
    <x v="0"/>
    <n v="2015"/>
    <x v="2"/>
    <s v="BPRP 51200001"/>
    <x v="0"/>
    <s v="Etat Impots"/>
    <s v="TVA"/>
    <m/>
    <m/>
    <n v="-7319"/>
  </r>
  <r>
    <m/>
    <x v="13"/>
    <x v="3"/>
    <x v="0"/>
    <n v="2015"/>
    <x v="2"/>
    <s v="BPRP 51200001"/>
    <x v="1"/>
    <s v="Remise Cheques"/>
    <s v="Remise Cheques Clients"/>
    <m/>
    <m/>
    <n v="12480"/>
  </r>
  <r>
    <m/>
    <x v="14"/>
    <x v="3"/>
    <x v="0"/>
    <n v="2015"/>
    <x v="0"/>
    <s v="BPRP 51200001"/>
    <x v="0"/>
    <s v="Etat Impots"/>
    <s v="TVA"/>
    <m/>
    <m/>
    <n v="-2890"/>
  </r>
  <r>
    <m/>
    <x v="14"/>
    <x v="3"/>
    <x v="0"/>
    <n v="2015"/>
    <x v="2"/>
    <s v="BPRP 51200001"/>
    <x v="0"/>
    <s v="Frais Bancaires"/>
    <s v="Frais bancaires"/>
    <m/>
    <m/>
    <n v="-5.85"/>
  </r>
  <r>
    <m/>
    <x v="14"/>
    <x v="3"/>
    <x v="0"/>
    <n v="2015"/>
    <x v="2"/>
    <s v="BPRP 51200001"/>
    <x v="1"/>
    <s v="Remise Cheques"/>
    <s v="Remise Cheques Clients"/>
    <m/>
    <m/>
    <n v="1146"/>
  </r>
  <r>
    <m/>
    <x v="14"/>
    <x v="3"/>
    <x v="0"/>
    <n v="2015"/>
    <x v="3"/>
    <s v="BPRP 51200001"/>
    <x v="0"/>
    <s v="Etat Impots"/>
    <s v="TVA"/>
    <m/>
    <m/>
    <n v="-44573"/>
  </r>
  <r>
    <m/>
    <x v="15"/>
    <x v="3"/>
    <x v="0"/>
    <n v="2015"/>
    <x v="1"/>
    <s v="BPRP 51200001"/>
    <x v="0"/>
    <s v="Fournisseurs"/>
    <s v="Frs Hors Groupe"/>
    <m/>
    <m/>
    <n v="-552.05999999999995"/>
  </r>
  <r>
    <m/>
    <x v="15"/>
    <x v="3"/>
    <x v="0"/>
    <n v="2015"/>
    <x v="1"/>
    <s v="BPRP 51200001"/>
    <x v="1"/>
    <s v="Remise Cheques"/>
    <s v="Remise Cheques Clients"/>
    <m/>
    <m/>
    <n v="2424"/>
  </r>
  <r>
    <m/>
    <x v="15"/>
    <x v="3"/>
    <x v="0"/>
    <n v="2015"/>
    <x v="2"/>
    <s v="BPRP 51200001"/>
    <x v="0"/>
    <s v="Frais Bancaires"/>
    <s v="Frais bancaires"/>
    <m/>
    <m/>
    <n v="-49"/>
  </r>
  <r>
    <m/>
    <x v="16"/>
    <x v="3"/>
    <x v="0"/>
    <n v="2015"/>
    <x v="0"/>
    <s v="BPRP 51200001"/>
    <x v="0"/>
    <s v="Personnel"/>
    <s v="Salaires Nets"/>
    <m/>
    <m/>
    <n v="-6161.22"/>
  </r>
  <r>
    <m/>
    <x v="16"/>
    <x v="3"/>
    <x v="0"/>
    <n v="2015"/>
    <x v="0"/>
    <s v="BPRP 51200001"/>
    <x v="0"/>
    <s v="Frais Bancaires"/>
    <s v="Frais bancaires"/>
    <m/>
    <m/>
    <n v="-0.45"/>
  </r>
  <r>
    <m/>
    <x v="16"/>
    <x v="3"/>
    <x v="0"/>
    <n v="2015"/>
    <x v="1"/>
    <s v="BPRP 51200001"/>
    <x v="0"/>
    <s v="Personnel"/>
    <s v="Salaires Nets"/>
    <m/>
    <m/>
    <n v="-10877.31"/>
  </r>
  <r>
    <m/>
    <x v="16"/>
    <x v="3"/>
    <x v="0"/>
    <n v="2015"/>
    <x v="1"/>
    <s v="BPRP 51200001"/>
    <x v="0"/>
    <s v="Frais Bancaires"/>
    <s v="Frais bancaires"/>
    <m/>
    <m/>
    <n v="-0.6"/>
  </r>
  <r>
    <m/>
    <x v="16"/>
    <x v="3"/>
    <x v="0"/>
    <n v="2015"/>
    <x v="1"/>
    <s v="BPRP 51200001"/>
    <x v="1"/>
    <s v="Remise Cheques"/>
    <s v="Remise Cheques Clients"/>
    <m/>
    <m/>
    <n v="15384"/>
  </r>
  <r>
    <m/>
    <x v="16"/>
    <x v="3"/>
    <x v="0"/>
    <n v="2015"/>
    <x v="2"/>
    <s v="BPRP 51200001"/>
    <x v="0"/>
    <s v="Personnel"/>
    <s v="Salaires Nets"/>
    <m/>
    <m/>
    <n v="-6858.96"/>
  </r>
  <r>
    <m/>
    <x v="16"/>
    <x v="3"/>
    <x v="0"/>
    <n v="2015"/>
    <x v="2"/>
    <s v="BPRP 51200001"/>
    <x v="0"/>
    <s v="Frais Bancaires"/>
    <s v="Frais bancaires"/>
    <m/>
    <m/>
    <n v="-0.45"/>
  </r>
  <r>
    <m/>
    <x v="16"/>
    <x v="3"/>
    <x v="0"/>
    <n v="2015"/>
    <x v="2"/>
    <s v="BPRP 51200001"/>
    <x v="1"/>
    <s v="Remise Cheques"/>
    <s v="Remise Cheques Clients"/>
    <m/>
    <m/>
    <n v="3120"/>
  </r>
  <r>
    <m/>
    <x v="16"/>
    <x v="3"/>
    <x v="0"/>
    <n v="2015"/>
    <x v="2"/>
    <s v="BPRP 51200001"/>
    <x v="1"/>
    <s v="Virements"/>
    <s v="Virements Clients"/>
    <m/>
    <m/>
    <n v="51480"/>
  </r>
  <r>
    <m/>
    <x v="16"/>
    <x v="3"/>
    <x v="0"/>
    <n v="2015"/>
    <x v="3"/>
    <s v="BPRP 51200001"/>
    <x v="0"/>
    <s v="Personnel"/>
    <s v="Salaires Nets"/>
    <m/>
    <m/>
    <n v="-12390.71"/>
  </r>
  <r>
    <m/>
    <x v="16"/>
    <x v="3"/>
    <x v="0"/>
    <n v="2015"/>
    <x v="3"/>
    <s v="BPRP 51200001"/>
    <x v="0"/>
    <s v="Frais Bancaires"/>
    <s v="Frais bancaires"/>
    <m/>
    <m/>
    <n v="-0.9"/>
  </r>
  <r>
    <m/>
    <x v="17"/>
    <x v="4"/>
    <x v="0"/>
    <n v="2015"/>
    <x v="0"/>
    <s v="BPRP 51200001"/>
    <x v="0"/>
    <s v="Fournisseurs"/>
    <s v="Chèques de table"/>
    <m/>
    <m/>
    <n v="-280.02999999999997"/>
  </r>
  <r>
    <m/>
    <x v="17"/>
    <x v="4"/>
    <x v="0"/>
    <n v="2015"/>
    <x v="1"/>
    <s v="BPRP 51200001"/>
    <x v="0"/>
    <s v="Fournisseurs"/>
    <s v="Chèques de table"/>
    <m/>
    <m/>
    <n v="-560.05999999999995"/>
  </r>
  <r>
    <m/>
    <x v="17"/>
    <x v="4"/>
    <x v="0"/>
    <n v="2015"/>
    <x v="1"/>
    <s v="BPRP 51200001"/>
    <x v="1"/>
    <s v="Remise Cheques"/>
    <s v="Remise Cheques Clients"/>
    <m/>
    <m/>
    <n v="10608"/>
  </r>
  <r>
    <m/>
    <x v="17"/>
    <x v="4"/>
    <x v="0"/>
    <n v="2015"/>
    <x v="2"/>
    <s v="BPRP 51200001"/>
    <x v="0"/>
    <s v="Fournisseurs"/>
    <s v="Chèques de table"/>
    <m/>
    <m/>
    <n v="-420.04"/>
  </r>
  <r>
    <m/>
    <x v="17"/>
    <x v="4"/>
    <x v="0"/>
    <n v="2015"/>
    <x v="2"/>
    <s v="BPRP 51200001"/>
    <x v="0"/>
    <s v="Frais Bancaires"/>
    <s v="Frais bancaires"/>
    <m/>
    <m/>
    <n v="-0.15"/>
  </r>
  <r>
    <m/>
    <x v="17"/>
    <x v="4"/>
    <x v="0"/>
    <n v="2015"/>
    <x v="2"/>
    <s v="BPRP 51200001"/>
    <x v="0"/>
    <s v="Fournisseurs"/>
    <s v="Frs Hors Groupe"/>
    <m/>
    <m/>
    <n v="-4944"/>
  </r>
  <r>
    <m/>
    <x v="17"/>
    <x v="4"/>
    <x v="0"/>
    <n v="2015"/>
    <x v="2"/>
    <s v="BPRP 51200001"/>
    <x v="1"/>
    <s v="Remise Cheques"/>
    <s v="Remise Cheques Clients"/>
    <m/>
    <m/>
    <n v="1920"/>
  </r>
  <r>
    <m/>
    <x v="18"/>
    <x v="4"/>
    <x v="0"/>
    <n v="2015"/>
    <x v="0"/>
    <s v="BPRP 51200001"/>
    <x v="0"/>
    <s v="Emprunts"/>
    <s v="Emprunt 75 K€"/>
    <m/>
    <m/>
    <n v="-1393.12"/>
  </r>
  <r>
    <m/>
    <x v="18"/>
    <x v="4"/>
    <x v="0"/>
    <n v="2015"/>
    <x v="0"/>
    <s v="BPRP 51200001"/>
    <x v="0"/>
    <s v="Fournisseurs"/>
    <s v="Frs Hors Groupe"/>
    <m/>
    <m/>
    <n v="-1362.05"/>
  </r>
  <r>
    <m/>
    <x v="18"/>
    <x v="4"/>
    <x v="0"/>
    <n v="2015"/>
    <x v="1"/>
    <s v="BPRP 51200001"/>
    <x v="0"/>
    <s v="Fournisseurs"/>
    <s v="Frs Hors Groupe"/>
    <m/>
    <m/>
    <n v="-923.99"/>
  </r>
  <r>
    <m/>
    <x v="18"/>
    <x v="4"/>
    <x v="0"/>
    <n v="2015"/>
    <x v="1"/>
    <s v="BPRP 51200001"/>
    <x v="1"/>
    <s v="Remise Cheques"/>
    <s v="Remise Cheques Clients"/>
    <m/>
    <m/>
    <n v="4848"/>
  </r>
  <r>
    <m/>
    <x v="18"/>
    <x v="4"/>
    <x v="0"/>
    <n v="2015"/>
    <x v="1"/>
    <s v="BPRP 51200001"/>
    <x v="1"/>
    <s v="Virements"/>
    <s v="Virements Clients"/>
    <m/>
    <m/>
    <n v="10584"/>
  </r>
  <r>
    <m/>
    <x v="18"/>
    <x v="4"/>
    <x v="0"/>
    <n v="2015"/>
    <x v="3"/>
    <s v="BPRP 51200001"/>
    <x v="0"/>
    <s v="Fournisseurs"/>
    <s v="Chèques de table"/>
    <m/>
    <m/>
    <n v="-840.08"/>
  </r>
  <r>
    <m/>
    <x v="19"/>
    <x v="4"/>
    <x v="1"/>
    <n v="2015"/>
    <x v="0"/>
    <s v="BPRP 51200001"/>
    <x v="0"/>
    <s v="Frais Bancaires"/>
    <s v="Frais bancaires"/>
    <m/>
    <m/>
    <n v="-0.15"/>
  </r>
  <r>
    <m/>
    <x v="19"/>
    <x v="4"/>
    <x v="1"/>
    <n v="2015"/>
    <x v="1"/>
    <s v="BPRP 51200001"/>
    <x v="0"/>
    <s v="Frais Bancaires"/>
    <s v="Frais bancaires"/>
    <m/>
    <m/>
    <n v="-0.3"/>
  </r>
  <r>
    <m/>
    <x v="20"/>
    <x v="4"/>
    <x v="1"/>
    <n v="2015"/>
    <x v="0"/>
    <s v="BPRP 51200001"/>
    <x v="0"/>
    <s v="Frais Bancaires"/>
    <s v="Frais bancaires"/>
    <m/>
    <m/>
    <n v="-44"/>
  </r>
  <r>
    <m/>
    <x v="20"/>
    <x v="4"/>
    <x v="1"/>
    <n v="2015"/>
    <x v="2"/>
    <s v="BPRP 51200001"/>
    <x v="1"/>
    <s v="Remise Cheques"/>
    <s v="Remise Cheques Clients"/>
    <m/>
    <m/>
    <n v="765.6"/>
  </r>
  <r>
    <m/>
    <x v="21"/>
    <x v="4"/>
    <x v="1"/>
    <n v="2015"/>
    <x v="1"/>
    <s v="BPRP 51200001"/>
    <x v="1"/>
    <s v="Remise Cheques"/>
    <s v="Remise Cheques Clients"/>
    <m/>
    <m/>
    <n v="5304"/>
  </r>
  <r>
    <m/>
    <x v="22"/>
    <x v="5"/>
    <x v="1"/>
    <n v="2015"/>
    <x v="3"/>
    <s v="BPRP 51200001"/>
    <x v="0"/>
    <s v="Frais Bancaires"/>
    <s v="Frais bancaires"/>
    <m/>
    <m/>
    <n v="-44"/>
  </r>
  <r>
    <m/>
    <x v="23"/>
    <x v="5"/>
    <x v="1"/>
    <n v="2015"/>
    <x v="1"/>
    <s v="BPRP 51200001"/>
    <x v="1"/>
    <s v="Remise Cheques"/>
    <s v="Remise Cheques Clients"/>
    <m/>
    <m/>
    <n v="5424"/>
  </r>
  <r>
    <m/>
    <x v="24"/>
    <x v="5"/>
    <x v="1"/>
    <n v="2015"/>
    <x v="1"/>
    <s v="BPRP 51200001"/>
    <x v="1"/>
    <s v="Remise Cheques"/>
    <s v="Remise Cheques Clients"/>
    <m/>
    <m/>
    <n v="6024"/>
  </r>
  <r>
    <m/>
    <x v="25"/>
    <x v="5"/>
    <x v="1"/>
    <n v="2015"/>
    <x v="1"/>
    <s v="BPRP 51200001"/>
    <x v="0"/>
    <s v="NDF"/>
    <s v="NDF"/>
    <m/>
    <m/>
    <n v="-216.96"/>
  </r>
  <r>
    <m/>
    <x v="25"/>
    <x v="5"/>
    <x v="1"/>
    <n v="2015"/>
    <x v="1"/>
    <s v="BPRP 51200001"/>
    <x v="1"/>
    <s v="Virements"/>
    <s v="Virements Clients"/>
    <m/>
    <m/>
    <n v="43812.959999999999"/>
  </r>
  <r>
    <m/>
    <x v="25"/>
    <x v="5"/>
    <x v="1"/>
    <n v="2015"/>
    <x v="2"/>
    <s v="BPRP 51200001"/>
    <x v="0"/>
    <s v="NDF"/>
    <s v="NDF"/>
    <m/>
    <m/>
    <n v="-1578.67"/>
  </r>
  <r>
    <m/>
    <x v="25"/>
    <x v="5"/>
    <x v="1"/>
    <n v="2015"/>
    <x v="2"/>
    <s v="BPRP 51200001"/>
    <x v="0"/>
    <s v="Frais Bancaires"/>
    <s v="Frais bancaires"/>
    <m/>
    <m/>
    <n v="-215.83"/>
  </r>
  <r>
    <m/>
    <x v="25"/>
    <x v="5"/>
    <x v="1"/>
    <n v="2015"/>
    <x v="3"/>
    <s v="BPRP 51200001"/>
    <x v="0"/>
    <s v="Frais Bancaires"/>
    <s v="Frais bancaires"/>
    <m/>
    <m/>
    <n v="-1972.1"/>
  </r>
  <r>
    <m/>
    <x v="25"/>
    <x v="5"/>
    <x v="1"/>
    <n v="2015"/>
    <x v="4"/>
    <s v="BPRP 51200001"/>
    <x v="0"/>
    <s v="Frais Bancaires"/>
    <s v="Frais bancaires"/>
    <m/>
    <m/>
    <n v="-127.69"/>
  </r>
  <r>
    <m/>
    <x v="26"/>
    <x v="6"/>
    <x v="1"/>
    <n v="2015"/>
    <x v="1"/>
    <s v="BPRP 51200001"/>
    <x v="1"/>
    <s v="Remise Cheques"/>
    <s v="Remise Cheques Clients"/>
    <m/>
    <m/>
    <n v="5424"/>
  </r>
  <r>
    <m/>
    <x v="26"/>
    <x v="6"/>
    <x v="1"/>
    <n v="2015"/>
    <x v="1"/>
    <s v="BPRP 51200001"/>
    <x v="1"/>
    <s v="Virements"/>
    <s v="Virements Clients"/>
    <m/>
    <m/>
    <n v="6504"/>
  </r>
  <r>
    <m/>
    <x v="27"/>
    <x v="6"/>
    <x v="1"/>
    <n v="2015"/>
    <x v="0"/>
    <s v="BPRP 51200001"/>
    <x v="0"/>
    <s v="Personnel"/>
    <s v="Prévoyance"/>
    <m/>
    <m/>
    <n v="-382.42"/>
  </r>
  <r>
    <m/>
    <x v="27"/>
    <x v="6"/>
    <x v="1"/>
    <n v="2015"/>
    <x v="0"/>
    <s v="BPRP 51200001"/>
    <x v="0"/>
    <s v="Personnel"/>
    <s v="Mutuelle"/>
    <m/>
    <m/>
    <n v="-377.54"/>
  </r>
  <r>
    <m/>
    <x v="27"/>
    <x v="6"/>
    <x v="1"/>
    <n v="2015"/>
    <x v="1"/>
    <s v="BPRP 51200001"/>
    <x v="0"/>
    <s v="Frais Bancaires"/>
    <s v="Frais bancaires"/>
    <m/>
    <m/>
    <n v="-0.45"/>
  </r>
  <r>
    <m/>
    <x v="27"/>
    <x v="6"/>
    <x v="1"/>
    <n v="2015"/>
    <x v="1"/>
    <s v="BPRP 51200001"/>
    <x v="0"/>
    <s v="Personnel"/>
    <s v="Prévoyance"/>
    <m/>
    <m/>
    <n v="-599.12"/>
  </r>
  <r>
    <m/>
    <x v="27"/>
    <x v="6"/>
    <x v="1"/>
    <n v="2015"/>
    <x v="1"/>
    <s v="BPRP 51200001"/>
    <x v="0"/>
    <s v="Personnel"/>
    <s v="Mutuelle"/>
    <m/>
    <m/>
    <n v="-377.54"/>
  </r>
  <r>
    <m/>
    <x v="27"/>
    <x v="6"/>
    <x v="1"/>
    <n v="2015"/>
    <x v="1"/>
    <s v="BPRP 51200001"/>
    <x v="0"/>
    <s v="Personnel"/>
    <s v="Retraite"/>
    <m/>
    <m/>
    <n v="-650.42999999999995"/>
  </r>
  <r>
    <m/>
    <x v="27"/>
    <x v="6"/>
    <x v="1"/>
    <n v="2015"/>
    <x v="2"/>
    <s v="BPRP 51200001"/>
    <x v="0"/>
    <s v="Frais Bancaires"/>
    <s v="Frais bancaires"/>
    <m/>
    <m/>
    <n v="-0.15"/>
  </r>
  <r>
    <m/>
    <x v="27"/>
    <x v="6"/>
    <x v="1"/>
    <n v="2015"/>
    <x v="2"/>
    <s v="BPRP 51200001"/>
    <x v="0"/>
    <s v="Personnel"/>
    <s v="Prévoyance"/>
    <m/>
    <m/>
    <n v="-513.72"/>
  </r>
  <r>
    <m/>
    <x v="27"/>
    <x v="6"/>
    <x v="1"/>
    <n v="2015"/>
    <x v="2"/>
    <s v="BPRP 51200001"/>
    <x v="0"/>
    <s v="Personnel"/>
    <s v="Mutuelle"/>
    <m/>
    <m/>
    <n v="-517.34"/>
  </r>
  <r>
    <m/>
    <x v="27"/>
    <x v="6"/>
    <x v="1"/>
    <n v="2015"/>
    <x v="3"/>
    <s v="BPRP 51200001"/>
    <x v="0"/>
    <s v="Personnel"/>
    <s v="Prévoyance"/>
    <m/>
    <m/>
    <n v="-1632.86"/>
  </r>
  <r>
    <m/>
    <x v="28"/>
    <x v="6"/>
    <x v="1"/>
    <n v="2015"/>
    <x v="0"/>
    <s v="BPRP 51200001"/>
    <x v="0"/>
    <s v="Personnel"/>
    <s v="Urssaf"/>
    <m/>
    <m/>
    <n v="-11179"/>
  </r>
  <r>
    <m/>
    <x v="28"/>
    <x v="6"/>
    <x v="1"/>
    <n v="2015"/>
    <x v="1"/>
    <s v="BPRP 51200001"/>
    <x v="0"/>
    <s v="Personnel"/>
    <s v="Urssaf"/>
    <m/>
    <m/>
    <n v="-21610"/>
  </r>
  <r>
    <m/>
    <x v="28"/>
    <x v="6"/>
    <x v="1"/>
    <n v="2015"/>
    <x v="1"/>
    <s v="BPRP 51200001"/>
    <x v="1"/>
    <s v="Virements"/>
    <s v="Virements Clients"/>
    <m/>
    <m/>
    <n v="2424"/>
  </r>
  <r>
    <m/>
    <x v="28"/>
    <x v="6"/>
    <x v="1"/>
    <n v="2015"/>
    <x v="2"/>
    <s v="BPRP 51200001"/>
    <x v="0"/>
    <s v="Personnel"/>
    <s v="Urssaf"/>
    <m/>
    <m/>
    <n v="-14215"/>
  </r>
  <r>
    <m/>
    <x v="29"/>
    <x v="6"/>
    <x v="1"/>
    <n v="2015"/>
    <x v="3"/>
    <s v="BPRP 51200001"/>
    <x v="0"/>
    <s v="Personnel"/>
    <s v="Urssaf"/>
    <m/>
    <m/>
    <n v="-25631"/>
  </r>
  <r>
    <m/>
    <x v="30"/>
    <x v="7"/>
    <x v="1"/>
    <n v="2015"/>
    <x v="1"/>
    <s v="BPRP 51200001"/>
    <x v="1"/>
    <s v="Remise Cheques"/>
    <s v="Remise Cheques Clients"/>
    <m/>
    <m/>
    <n v="7944"/>
  </r>
  <r>
    <m/>
    <x v="30"/>
    <x v="7"/>
    <x v="1"/>
    <n v="2015"/>
    <x v="2"/>
    <s v="BPRP 51200001"/>
    <x v="1"/>
    <s v="Prelevements"/>
    <s v="Prelevements"/>
    <m/>
    <m/>
    <n v="23570.400000000001"/>
  </r>
  <r>
    <m/>
    <x v="30"/>
    <x v="7"/>
    <x v="1"/>
    <n v="2015"/>
    <x v="2"/>
    <s v="BPRP 51200001"/>
    <x v="1"/>
    <s v="Remise Cheques"/>
    <s v="Remise Cheques Clients"/>
    <m/>
    <m/>
    <n v="4236"/>
  </r>
  <r>
    <m/>
    <x v="31"/>
    <x v="7"/>
    <x v="1"/>
    <n v="2015"/>
    <x v="1"/>
    <s v="BPRP 51200001"/>
    <x v="0"/>
    <s v="Etat Impots"/>
    <s v="TVA"/>
    <m/>
    <m/>
    <n v="-13091"/>
  </r>
  <r>
    <m/>
    <x v="31"/>
    <x v="7"/>
    <x v="1"/>
    <n v="2015"/>
    <x v="2"/>
    <s v="BPRP 51200001"/>
    <x v="0"/>
    <s v="Frais Bancaires"/>
    <s v="Frais bancaires"/>
    <m/>
    <m/>
    <n v="-6.24"/>
  </r>
  <r>
    <m/>
    <x v="31"/>
    <x v="7"/>
    <x v="1"/>
    <n v="2015"/>
    <x v="2"/>
    <s v="BPRP 51200001"/>
    <x v="0"/>
    <s v="Etat Impots"/>
    <s v="TVA"/>
    <m/>
    <m/>
    <n v="-14514"/>
  </r>
  <r>
    <m/>
    <x v="32"/>
    <x v="7"/>
    <x v="1"/>
    <n v="2015"/>
    <x v="0"/>
    <s v="BPRP 51200001"/>
    <x v="0"/>
    <s v="Etat Impots"/>
    <s v="TVA"/>
    <m/>
    <m/>
    <n v="-18321"/>
  </r>
  <r>
    <m/>
    <x v="32"/>
    <x v="7"/>
    <x v="1"/>
    <n v="2015"/>
    <x v="0"/>
    <s v="BPRP 51200001"/>
    <x v="0"/>
    <s v="Fournisseurs"/>
    <s v="Frs Hors Groupe"/>
    <m/>
    <m/>
    <n v="-624.95000000000005"/>
  </r>
  <r>
    <m/>
    <x v="32"/>
    <x v="7"/>
    <x v="1"/>
    <n v="2015"/>
    <x v="1"/>
    <s v="BPRP 51200001"/>
    <x v="0"/>
    <s v="Fournisseurs"/>
    <s v="Frs Hors Groupe"/>
    <m/>
    <m/>
    <n v="-130.54"/>
  </r>
  <r>
    <m/>
    <x v="33"/>
    <x v="7"/>
    <x v="1"/>
    <n v="2015"/>
    <x v="2"/>
    <s v="BPRP 51200001"/>
    <x v="1"/>
    <s v="Remise Cheques"/>
    <s v="Remise Cheques Clients"/>
    <m/>
    <m/>
    <n v="780"/>
  </r>
  <r>
    <m/>
    <x v="34"/>
    <x v="8"/>
    <x v="1"/>
    <n v="2015"/>
    <x v="0"/>
    <s v="BPRP 51200001"/>
    <x v="0"/>
    <s v="Frais Bancaires"/>
    <s v="Frais bancaires"/>
    <m/>
    <m/>
    <n v="-0.3"/>
  </r>
  <r>
    <m/>
    <x v="34"/>
    <x v="8"/>
    <x v="1"/>
    <n v="2015"/>
    <x v="1"/>
    <s v="BPRP 51200001"/>
    <x v="0"/>
    <s v="Frais Bancaires"/>
    <s v="Frais bancaires"/>
    <m/>
    <m/>
    <n v="-0.15"/>
  </r>
  <r>
    <m/>
    <x v="34"/>
    <x v="8"/>
    <x v="1"/>
    <n v="2015"/>
    <x v="1"/>
    <s v="BPRP 51200001"/>
    <x v="0"/>
    <s v="Fournisseurs"/>
    <s v="Frs Hors Groupe"/>
    <m/>
    <m/>
    <n v="-552.05999999999995"/>
  </r>
  <r>
    <m/>
    <x v="34"/>
    <x v="8"/>
    <x v="1"/>
    <n v="2015"/>
    <x v="2"/>
    <s v="BPRP 51200001"/>
    <x v="0"/>
    <s v="Frais Bancaires"/>
    <s v="Frais bancaires"/>
    <m/>
    <m/>
    <n v="-0.15"/>
  </r>
  <r>
    <m/>
    <x v="34"/>
    <x v="8"/>
    <x v="1"/>
    <n v="2015"/>
    <x v="2"/>
    <s v="BPRP 51200001"/>
    <x v="0"/>
    <s v="TNS"/>
    <s v="TNS"/>
    <m/>
    <m/>
    <n v="-4944"/>
  </r>
  <r>
    <m/>
    <x v="35"/>
    <x v="8"/>
    <x v="1"/>
    <n v="2015"/>
    <x v="1"/>
    <s v="BPRP 51200001"/>
    <x v="1"/>
    <s v="Remise Cheques"/>
    <s v="Remise Cheques Clients"/>
    <m/>
    <m/>
    <n v="24360"/>
  </r>
  <r>
    <m/>
    <x v="36"/>
    <x v="8"/>
    <x v="1"/>
    <n v="2015"/>
    <x v="0"/>
    <s v="BPRP 51200001"/>
    <x v="0"/>
    <s v="Frais Bancaires"/>
    <s v="Frais bancaires"/>
    <m/>
    <m/>
    <n v="-0.45"/>
  </r>
  <r>
    <m/>
    <x v="36"/>
    <x v="8"/>
    <x v="1"/>
    <n v="2015"/>
    <x v="0"/>
    <s v="BPRP 51200001"/>
    <x v="0"/>
    <s v="Personnel"/>
    <s v="Salaires Nets"/>
    <m/>
    <m/>
    <n v="-7673.67"/>
  </r>
  <r>
    <m/>
    <x v="36"/>
    <x v="8"/>
    <x v="1"/>
    <n v="2015"/>
    <x v="1"/>
    <s v="BPRP 51200001"/>
    <x v="0"/>
    <s v="Frais Bancaires"/>
    <s v="Frais bancaires"/>
    <m/>
    <m/>
    <n v="-0.6"/>
  </r>
  <r>
    <m/>
    <x v="36"/>
    <x v="8"/>
    <x v="1"/>
    <n v="2015"/>
    <x v="1"/>
    <s v="BPRP 51200001"/>
    <x v="0"/>
    <s v="Personnel"/>
    <s v="Salaires Nets"/>
    <m/>
    <m/>
    <n v="-9862.52"/>
  </r>
  <r>
    <m/>
    <x v="36"/>
    <x v="8"/>
    <x v="1"/>
    <n v="2015"/>
    <x v="2"/>
    <s v="BPRP 51200001"/>
    <x v="0"/>
    <s v="Frais Bancaires"/>
    <s v="Frais bancaires"/>
    <m/>
    <m/>
    <n v="-0.45"/>
  </r>
  <r>
    <m/>
    <x v="36"/>
    <x v="8"/>
    <x v="1"/>
    <n v="2015"/>
    <x v="2"/>
    <s v="BPRP 51200001"/>
    <x v="0"/>
    <s v="Personnel"/>
    <s v="Salaires Nets"/>
    <m/>
    <m/>
    <n v="-7148.54"/>
  </r>
  <r>
    <m/>
    <x v="36"/>
    <x v="8"/>
    <x v="1"/>
    <n v="2015"/>
    <x v="2"/>
    <s v="BPRP 51200001"/>
    <x v="1"/>
    <s v="Remise Cheques"/>
    <s v="Remise Cheques Clients"/>
    <m/>
    <m/>
    <n v="2184"/>
  </r>
  <r>
    <m/>
    <x v="36"/>
    <x v="8"/>
    <x v="1"/>
    <n v="2015"/>
    <x v="3"/>
    <s v="BPRP 51200001"/>
    <x v="0"/>
    <s v="Frais Bancaires"/>
    <s v="Frais bancaires"/>
    <m/>
    <m/>
    <n v="-0.9"/>
  </r>
  <r>
    <m/>
    <x v="36"/>
    <x v="8"/>
    <x v="1"/>
    <n v="2015"/>
    <x v="3"/>
    <s v="BPRP 51200001"/>
    <x v="0"/>
    <s v="Personnel"/>
    <s v="Salaires Nets"/>
    <m/>
    <m/>
    <n v="-12373.21"/>
  </r>
  <r>
    <m/>
    <x v="37"/>
    <x v="8"/>
    <x v="1"/>
    <n v="2015"/>
    <x v="0"/>
    <s v="BPRP 51200001"/>
    <x v="0"/>
    <s v="Emprunts"/>
    <s v="Emprunt 75 K€"/>
    <m/>
    <m/>
    <n v="-1393.12"/>
  </r>
  <r>
    <m/>
    <x v="38"/>
    <x v="8"/>
    <x v="1"/>
    <n v="2015"/>
    <x v="1"/>
    <s v="BPRP 51200001"/>
    <x v="0"/>
    <s v="Personnel"/>
    <s v="Retraite"/>
    <m/>
    <m/>
    <n v="-4123"/>
  </r>
  <r>
    <m/>
    <x v="38"/>
    <x v="8"/>
    <x v="1"/>
    <n v="2015"/>
    <x v="1"/>
    <s v="BPRP 51200001"/>
    <x v="1"/>
    <s v="Virements"/>
    <s v="Virements Clients"/>
    <m/>
    <m/>
    <n v="1824"/>
  </r>
  <r>
    <m/>
    <x v="38"/>
    <x v="8"/>
    <x v="1"/>
    <n v="2015"/>
    <x v="2"/>
    <s v="BPRP 51200001"/>
    <x v="0"/>
    <s v="Personnel"/>
    <s v="Retraite"/>
    <m/>
    <m/>
    <n v="-1607"/>
  </r>
  <r>
    <m/>
    <x v="38"/>
    <x v="8"/>
    <x v="1"/>
    <n v="2015"/>
    <x v="2"/>
    <s v="BPRP 51200001"/>
    <x v="0"/>
    <s v="Personnel"/>
    <s v="Retraite"/>
    <m/>
    <m/>
    <n v="-2175"/>
  </r>
  <r>
    <m/>
    <x v="38"/>
    <x v="8"/>
    <x v="1"/>
    <n v="2015"/>
    <x v="3"/>
    <s v="BPRP 51200001"/>
    <x v="0"/>
    <s v="Personnel"/>
    <s v="Retraite"/>
    <m/>
    <m/>
    <n v="-4951"/>
  </r>
  <r>
    <m/>
    <x v="38"/>
    <x v="8"/>
    <x v="1"/>
    <n v="2015"/>
    <x v="3"/>
    <s v="BPRP 51200001"/>
    <x v="0"/>
    <s v="Personnel"/>
    <s v="Retraite"/>
    <m/>
    <m/>
    <n v="-443"/>
  </r>
  <r>
    <m/>
    <x v="39"/>
    <x v="9"/>
    <x v="2"/>
    <n v="2015"/>
    <x v="0"/>
    <s v="BPRP 51200001"/>
    <x v="0"/>
    <s v="Personnel"/>
    <s v="Retraite"/>
    <m/>
    <m/>
    <n v="-621"/>
  </r>
  <r>
    <m/>
    <x v="39"/>
    <x v="9"/>
    <x v="2"/>
    <n v="2015"/>
    <x v="0"/>
    <s v="BPRP 51200001"/>
    <x v="0"/>
    <s v="Personnel"/>
    <s v="Retraite"/>
    <m/>
    <m/>
    <n v="-2049"/>
  </r>
  <r>
    <m/>
    <x v="39"/>
    <x v="9"/>
    <x v="2"/>
    <n v="2015"/>
    <x v="2"/>
    <s v="BPRP 51200001"/>
    <x v="0"/>
    <s v="Fournisseurs"/>
    <s v="Frs Hors Groupe"/>
    <m/>
    <m/>
    <n v="-180"/>
  </r>
  <r>
    <m/>
    <x v="40"/>
    <x v="9"/>
    <x v="2"/>
    <n v="2015"/>
    <x v="0"/>
    <s v="BPRP 51200001"/>
    <x v="0"/>
    <s v="Frais Bancaires"/>
    <s v="Frais bancaires"/>
    <m/>
    <m/>
    <n v="-44"/>
  </r>
  <r>
    <m/>
    <x v="40"/>
    <x v="9"/>
    <x v="2"/>
    <n v="2015"/>
    <x v="2"/>
    <s v="BPRP 51200001"/>
    <x v="1"/>
    <s v="Remise Cheques"/>
    <s v="Remise Cheques Clients"/>
    <m/>
    <m/>
    <n v="948"/>
  </r>
  <r>
    <m/>
    <x v="40"/>
    <x v="9"/>
    <x v="2"/>
    <n v="2015"/>
    <x v="2"/>
    <s v="BPRP 51200001"/>
    <x v="1"/>
    <s v="Virements"/>
    <s v="Virements Clients"/>
    <m/>
    <m/>
    <n v="900"/>
  </r>
  <r>
    <m/>
    <x v="41"/>
    <x v="10"/>
    <x v="2"/>
    <n v="2015"/>
    <x v="1"/>
    <s v="BPRP 51200001"/>
    <x v="0"/>
    <s v="Etat Impots"/>
    <s v="TVA"/>
    <m/>
    <m/>
    <n v="-18313"/>
  </r>
  <r>
    <m/>
    <x v="41"/>
    <x v="10"/>
    <x v="2"/>
    <n v="2015"/>
    <x v="2"/>
    <s v="BPRP 51200001"/>
    <x v="0"/>
    <s v="Etat Impots"/>
    <s v="TVA"/>
    <m/>
    <m/>
    <n v="-4552"/>
  </r>
  <r>
    <m/>
    <x v="42"/>
    <x v="11"/>
    <x v="2"/>
    <n v="2015"/>
    <x v="2"/>
    <s v="BPRP 51200001"/>
    <x v="1"/>
    <s v="Prelevements"/>
    <s v="Prelevements"/>
    <m/>
    <m/>
    <n v="20390.400000000001"/>
  </r>
  <r>
    <m/>
    <x v="42"/>
    <x v="11"/>
    <x v="2"/>
    <n v="2015"/>
    <x v="4"/>
    <s v="BPRP 51200001"/>
    <x v="1"/>
    <s v="Remise Cheques"/>
    <s v="Remise Cheques Clients"/>
    <m/>
    <m/>
    <n v="1011.6"/>
  </r>
  <r>
    <m/>
    <x v="43"/>
    <x v="11"/>
    <x v="2"/>
    <n v="2015"/>
    <x v="1"/>
    <s v="BPRP 51200001"/>
    <x v="0"/>
    <s v="Fournisseurs"/>
    <s v="Frs Hors Groupe"/>
    <m/>
    <m/>
    <n v="-552.05999999999995"/>
  </r>
  <r>
    <m/>
    <x v="43"/>
    <x v="11"/>
    <x v="2"/>
    <n v="2015"/>
    <x v="1"/>
    <s v="BPRP 51200001"/>
    <x v="1"/>
    <s v="Remise Cheques"/>
    <s v="Remise Cheques Clients"/>
    <m/>
    <m/>
    <n v="1944"/>
  </r>
  <r>
    <m/>
    <x v="44"/>
    <x v="11"/>
    <x v="2"/>
    <n v="2015"/>
    <x v="1"/>
    <s v="BPRP 51200001"/>
    <x v="0"/>
    <s v="Fournisseurs"/>
    <s v="Chèques de table"/>
    <m/>
    <m/>
    <n v="-560.05999999999995"/>
  </r>
  <r>
    <m/>
    <x v="44"/>
    <x v="11"/>
    <x v="2"/>
    <n v="2015"/>
    <x v="2"/>
    <s v="BPRP 51200001"/>
    <x v="0"/>
    <s v="Fournisseurs"/>
    <s v="Chèques de table"/>
    <m/>
    <m/>
    <n v="-420.04"/>
  </r>
  <r>
    <m/>
    <x v="44"/>
    <x v="11"/>
    <x v="2"/>
    <n v="2015"/>
    <x v="2"/>
    <s v="BPRP 51200001"/>
    <x v="0"/>
    <s v="TNS"/>
    <s v="TNS"/>
    <m/>
    <m/>
    <n v="-4944"/>
  </r>
  <r>
    <m/>
    <x v="44"/>
    <x v="11"/>
    <x v="2"/>
    <n v="2015"/>
    <x v="3"/>
    <s v="BPRP 51200001"/>
    <x v="0"/>
    <s v="Fournisseurs"/>
    <s v="Chèques de table"/>
    <m/>
    <m/>
    <n v="-840.08"/>
  </r>
  <r>
    <m/>
    <x v="45"/>
    <x v="11"/>
    <x v="2"/>
    <n v="2015"/>
    <x v="0"/>
    <s v="BPRP 51200001"/>
    <x v="0"/>
    <s v="Fournisseurs"/>
    <s v="Chèques de table"/>
    <m/>
    <m/>
    <n v="-420.04"/>
  </r>
  <r>
    <m/>
    <x v="45"/>
    <x v="11"/>
    <x v="2"/>
    <n v="2015"/>
    <x v="0"/>
    <s v="BPRP 51200001"/>
    <x v="0"/>
    <s v="Personnel"/>
    <s v="Salaires Nets"/>
    <m/>
    <m/>
    <n v="-7081.17"/>
  </r>
  <r>
    <m/>
    <x v="45"/>
    <x v="11"/>
    <x v="2"/>
    <n v="2015"/>
    <x v="0"/>
    <s v="BPRP 51200001"/>
    <x v="0"/>
    <s v="Frais Bancaires"/>
    <s v="Frais bancaires"/>
    <m/>
    <m/>
    <n v="-0.45"/>
  </r>
  <r>
    <m/>
    <x v="45"/>
    <x v="11"/>
    <x v="2"/>
    <n v="2015"/>
    <x v="1"/>
    <s v="BPRP 51200001"/>
    <x v="0"/>
    <s v="Personnel"/>
    <s v="Salaires Nets"/>
    <m/>
    <m/>
    <n v="-10492.01"/>
  </r>
  <r>
    <m/>
    <x v="45"/>
    <x v="11"/>
    <x v="2"/>
    <n v="2015"/>
    <x v="1"/>
    <s v="BPRP 51200001"/>
    <x v="0"/>
    <s v="Frais Bancaires"/>
    <s v="Frais bancaires"/>
    <m/>
    <m/>
    <n v="-0.6"/>
  </r>
  <r>
    <m/>
    <x v="45"/>
    <x v="11"/>
    <x v="2"/>
    <n v="2015"/>
    <x v="2"/>
    <s v="BPRP 51200001"/>
    <x v="0"/>
    <s v="Frais Bancaires"/>
    <s v="Frais bancaires"/>
    <m/>
    <m/>
    <n v="-5.85"/>
  </r>
  <r>
    <m/>
    <x v="45"/>
    <x v="11"/>
    <x v="2"/>
    <n v="2015"/>
    <x v="2"/>
    <s v="BPRP 51200001"/>
    <x v="0"/>
    <s v="Personnel"/>
    <s v="Salaires Nets"/>
    <m/>
    <m/>
    <n v="-7842.34"/>
  </r>
  <r>
    <m/>
    <x v="45"/>
    <x v="11"/>
    <x v="2"/>
    <n v="2015"/>
    <x v="2"/>
    <s v="BPRP 51200001"/>
    <x v="0"/>
    <s v="Frais Bancaires"/>
    <s v="Frais bancaires"/>
    <m/>
    <m/>
    <n v="-0.45"/>
  </r>
  <r>
    <m/>
    <x v="45"/>
    <x v="11"/>
    <x v="2"/>
    <n v="2015"/>
    <x v="3"/>
    <s v="BPRP 51200001"/>
    <x v="0"/>
    <s v="Personnel"/>
    <s v="Salaires Nets"/>
    <m/>
    <m/>
    <n v="-14165.8"/>
  </r>
  <r>
    <m/>
    <x v="45"/>
    <x v="11"/>
    <x v="2"/>
    <n v="2015"/>
    <x v="3"/>
    <s v="BPRP 51200001"/>
    <x v="0"/>
    <s v="Frais Bancaires"/>
    <s v="Frais bancaires"/>
    <m/>
    <m/>
    <n v="-0.9"/>
  </r>
  <r>
    <m/>
    <x v="45"/>
    <x v="11"/>
    <x v="2"/>
    <n v="2015"/>
    <x v="4"/>
    <s v="BPRP 51200001"/>
    <x v="0"/>
    <s v="Frais Bancaires"/>
    <s v="Frais bancaires"/>
    <m/>
    <m/>
    <n v="-0.39"/>
  </r>
  <r>
    <m/>
    <x v="46"/>
    <x v="12"/>
    <x v="2"/>
    <n v="2015"/>
    <x v="0"/>
    <s v="BPRP 51200001"/>
    <x v="0"/>
    <s v="Emprunts"/>
    <s v="Emprunt 75 K€"/>
    <m/>
    <m/>
    <n v="-1393.12"/>
  </r>
  <r>
    <m/>
    <x v="47"/>
    <x v="12"/>
    <x v="2"/>
    <n v="2015"/>
    <x v="2"/>
    <s v="BPRP 51200001"/>
    <x v="0"/>
    <s v="Frais Bancaires"/>
    <s v="Frais bancaires"/>
    <m/>
    <m/>
    <n v="-0.15"/>
  </r>
  <r>
    <m/>
    <x v="48"/>
    <x v="12"/>
    <x v="3"/>
    <n v="2015"/>
    <x v="0"/>
    <s v="BPRP 51200001"/>
    <x v="0"/>
    <s v="Frais Bancaires"/>
    <s v="Frais bancaires"/>
    <m/>
    <m/>
    <n v="-44"/>
  </r>
  <r>
    <m/>
    <x v="48"/>
    <x v="12"/>
    <x v="3"/>
    <n v="2015"/>
    <x v="0"/>
    <s v="BPRP 51200001"/>
    <x v="0"/>
    <s v="Fournisseurs"/>
    <s v="Frs Hors Groupe"/>
    <m/>
    <m/>
    <n v="-2473"/>
  </r>
  <r>
    <m/>
    <x v="49"/>
    <x v="13"/>
    <x v="3"/>
    <n v="2015"/>
    <x v="0"/>
    <s v="BPRP 51200001"/>
    <x v="0"/>
    <s v="Fournisseurs"/>
    <s v="Frs Groupe"/>
    <m/>
    <m/>
    <n v="-332.48"/>
  </r>
  <r>
    <m/>
    <x v="50"/>
    <x v="14"/>
    <x v="3"/>
    <n v="2015"/>
    <x v="0"/>
    <s v="BPRP 51200001"/>
    <x v="0"/>
    <s v="Fournisseurs"/>
    <s v="Chèques de table"/>
    <m/>
    <m/>
    <n v="-420.04"/>
  </r>
  <r>
    <m/>
    <x v="50"/>
    <x v="14"/>
    <x v="3"/>
    <n v="2015"/>
    <x v="0"/>
    <s v="BPRP 51200001"/>
    <x v="0"/>
    <s v="Frais Bancaires"/>
    <s v="Frais bancaires"/>
    <m/>
    <m/>
    <n v="-0.3"/>
  </r>
  <r>
    <m/>
    <x v="50"/>
    <x v="14"/>
    <x v="3"/>
    <n v="2015"/>
    <x v="0"/>
    <s v="BPRP 51200001"/>
    <x v="0"/>
    <s v="Personnel"/>
    <s v="Salaires Nets"/>
    <m/>
    <m/>
    <n v="-6886.92"/>
  </r>
  <r>
    <m/>
    <x v="50"/>
    <x v="14"/>
    <x v="3"/>
    <n v="2015"/>
    <x v="0"/>
    <s v="BPRP 51200001"/>
    <x v="0"/>
    <s v="Frais Bancaires"/>
    <s v="Frais bancaires"/>
    <m/>
    <m/>
    <n v="-0.45"/>
  </r>
  <r>
    <m/>
    <x v="51"/>
    <x v="14"/>
    <x v="3"/>
    <n v="2015"/>
    <x v="0"/>
    <s v="BPRP 51200001"/>
    <x v="0"/>
    <s v="Emprunts"/>
    <s v="Emprunts"/>
    <m/>
    <m/>
    <n v="-1393.12"/>
  </r>
  <r>
    <m/>
    <x v="48"/>
    <x v="12"/>
    <x v="3"/>
    <n v="2015"/>
    <x v="1"/>
    <s v="BPRP 51200001"/>
    <x v="1"/>
    <s v="Remise Cheques"/>
    <s v="Remise Cheques Clients"/>
    <m/>
    <m/>
    <n v="30408"/>
  </r>
  <r>
    <m/>
    <x v="48"/>
    <x v="12"/>
    <x v="3"/>
    <n v="2015"/>
    <x v="1"/>
    <s v="BPRP 51200001"/>
    <x v="1"/>
    <s v="Virements"/>
    <s v="Virements Clients"/>
    <m/>
    <m/>
    <n v="8424"/>
  </r>
  <r>
    <m/>
    <x v="52"/>
    <x v="12"/>
    <x v="3"/>
    <n v="2015"/>
    <x v="1"/>
    <s v="BPRP 51200001"/>
    <x v="1"/>
    <s v="Virements"/>
    <s v="Virements Clients"/>
    <m/>
    <m/>
    <n v="14469.3"/>
  </r>
  <r>
    <m/>
    <x v="53"/>
    <x v="15"/>
    <x v="3"/>
    <n v="2015"/>
    <x v="1"/>
    <s v="BPRP 51200001"/>
    <x v="0"/>
    <s v="NDF"/>
    <s v="NDF"/>
    <m/>
    <m/>
    <n v="-206.14"/>
  </r>
  <r>
    <m/>
    <x v="54"/>
    <x v="15"/>
    <x v="3"/>
    <n v="2015"/>
    <x v="1"/>
    <s v="BPRP 51200001"/>
    <x v="0"/>
    <s v="Frais Bancaires"/>
    <s v="Frais bancaires"/>
    <m/>
    <m/>
    <n v="-0.3"/>
  </r>
  <r>
    <m/>
    <x v="55"/>
    <x v="16"/>
    <x v="3"/>
    <n v="2015"/>
    <x v="1"/>
    <s v="BPRP 51200001"/>
    <x v="0"/>
    <s v="Etat Impots"/>
    <s v="Liquidation IS"/>
    <m/>
    <m/>
    <n v="17815"/>
  </r>
  <r>
    <m/>
    <x v="56"/>
    <x v="13"/>
    <x v="3"/>
    <n v="2015"/>
    <x v="1"/>
    <s v="BPRP 51200001"/>
    <x v="0"/>
    <s v="Etat Impots"/>
    <s v="TVA"/>
    <m/>
    <m/>
    <n v="-525"/>
  </r>
  <r>
    <m/>
    <x v="56"/>
    <x v="13"/>
    <x v="3"/>
    <n v="2015"/>
    <x v="1"/>
    <s v="BPRP 51200001"/>
    <x v="0"/>
    <s v="Fournisseurs"/>
    <s v="Frs Hors Groupe"/>
    <m/>
    <m/>
    <n v="-43.51"/>
  </r>
  <r>
    <m/>
    <x v="57"/>
    <x v="13"/>
    <x v="3"/>
    <n v="2015"/>
    <x v="1"/>
    <s v="BPRP 51200001"/>
    <x v="0"/>
    <s v="Fournisseurs"/>
    <s v="Frs Hors Groupe"/>
    <m/>
    <m/>
    <n v="-552.05999999999995"/>
  </r>
  <r>
    <m/>
    <x v="57"/>
    <x v="13"/>
    <x v="3"/>
    <n v="2015"/>
    <x v="1"/>
    <s v="BPRP 51200001"/>
    <x v="0"/>
    <s v="Frais Bancaires"/>
    <s v="Frais bancaires"/>
    <m/>
    <m/>
    <n v="-0.15"/>
  </r>
  <r>
    <m/>
    <x v="57"/>
    <x v="13"/>
    <x v="3"/>
    <n v="2015"/>
    <x v="1"/>
    <s v="BPRP 51200001"/>
    <x v="1"/>
    <s v="Remise Cheques"/>
    <s v="Remise Cheques Clients"/>
    <m/>
    <m/>
    <n v="480"/>
  </r>
  <r>
    <m/>
    <x v="50"/>
    <x v="14"/>
    <x v="3"/>
    <n v="2015"/>
    <x v="1"/>
    <s v="BPRP 51200001"/>
    <x v="0"/>
    <s v="Personnel"/>
    <s v="Salaires Nets"/>
    <m/>
    <m/>
    <n v="-7437.07"/>
  </r>
  <r>
    <m/>
    <x v="50"/>
    <x v="14"/>
    <x v="3"/>
    <n v="2015"/>
    <x v="1"/>
    <s v="BPRP 51200001"/>
    <x v="0"/>
    <s v="Frais Bancaires"/>
    <s v="Frais bancaires"/>
    <m/>
    <m/>
    <n v="-0.45"/>
  </r>
  <r>
    <m/>
    <x v="53"/>
    <x v="15"/>
    <x v="3"/>
    <n v="2015"/>
    <x v="2"/>
    <s v="BPRP 51200001"/>
    <x v="0"/>
    <s v="NDF"/>
    <s v="NDF"/>
    <m/>
    <m/>
    <n v="-652.27"/>
  </r>
  <r>
    <m/>
    <x v="54"/>
    <x v="15"/>
    <x v="3"/>
    <n v="2015"/>
    <x v="2"/>
    <s v="BPRP 51200001"/>
    <x v="0"/>
    <s v="Frais Bancaires"/>
    <s v="Frais bancaires"/>
    <m/>
    <m/>
    <n v="-0.3"/>
  </r>
  <r>
    <m/>
    <x v="55"/>
    <x v="16"/>
    <x v="3"/>
    <n v="2015"/>
    <x v="2"/>
    <s v="BPRP 51200001"/>
    <x v="0"/>
    <s v="Etat Impots"/>
    <s v="Liquidation IS"/>
    <m/>
    <m/>
    <n v="35461"/>
  </r>
  <r>
    <m/>
    <x v="58"/>
    <x v="16"/>
    <x v="3"/>
    <n v="2015"/>
    <x v="2"/>
    <s v="BPRP 51200001"/>
    <x v="1"/>
    <s v="Remise Cheques"/>
    <s v="Remise Cheques Clients"/>
    <m/>
    <m/>
    <n v="1038"/>
  </r>
  <r>
    <m/>
    <x v="59"/>
    <x v="13"/>
    <x v="3"/>
    <n v="2015"/>
    <x v="2"/>
    <s v="BPRP 51200001"/>
    <x v="1"/>
    <s v="Prelevements"/>
    <s v="Prelevements"/>
    <m/>
    <m/>
    <n v="17458.8"/>
  </r>
  <r>
    <m/>
    <x v="50"/>
    <x v="14"/>
    <x v="3"/>
    <n v="2015"/>
    <x v="2"/>
    <s v="BPRP 51200001"/>
    <x v="0"/>
    <s v="Cotisations Taxes"/>
    <s v="Cotisation OEC"/>
    <m/>
    <m/>
    <n v="50"/>
  </r>
  <r>
    <m/>
    <x v="50"/>
    <x v="14"/>
    <x v="3"/>
    <n v="2015"/>
    <x v="2"/>
    <s v="BPRP 51200001"/>
    <x v="0"/>
    <s v="Fournisseurs"/>
    <s v="Chèques de table"/>
    <m/>
    <m/>
    <n v="-280.02999999999997"/>
  </r>
  <r>
    <m/>
    <x v="50"/>
    <x v="14"/>
    <x v="3"/>
    <n v="2015"/>
    <x v="2"/>
    <s v="BPRP 51200001"/>
    <x v="0"/>
    <s v="Personnel"/>
    <s v="Salaires Nets"/>
    <m/>
    <m/>
    <n v="-7187.35"/>
  </r>
  <r>
    <m/>
    <x v="50"/>
    <x v="14"/>
    <x v="3"/>
    <n v="2015"/>
    <x v="2"/>
    <s v="BPRP 51200001"/>
    <x v="0"/>
    <s v="Frais Bancaires"/>
    <s v="Frais bancaires"/>
    <m/>
    <m/>
    <n v="-0.45"/>
  </r>
  <r>
    <m/>
    <x v="50"/>
    <x v="14"/>
    <x v="3"/>
    <n v="2015"/>
    <x v="2"/>
    <s v="BPRP 51200001"/>
    <x v="0"/>
    <s v="Cotisations Taxes"/>
    <s v="Cotisation OEC"/>
    <m/>
    <m/>
    <n v="-796.4"/>
  </r>
  <r>
    <m/>
    <x v="60"/>
    <x v="14"/>
    <x v="3"/>
    <n v="2015"/>
    <x v="2"/>
    <s v="BPRP 51200001"/>
    <x v="0"/>
    <s v="Fournisseurs"/>
    <s v="Frs Hors Groupe"/>
    <m/>
    <m/>
    <n v="-1440"/>
  </r>
  <r>
    <m/>
    <x v="55"/>
    <x v="16"/>
    <x v="3"/>
    <n v="2015"/>
    <x v="3"/>
    <s v="BPRP 51200001"/>
    <x v="0"/>
    <s v="Etat Impots"/>
    <s v="Liquidation IS"/>
    <m/>
    <m/>
    <n v="7828"/>
  </r>
  <r>
    <m/>
    <x v="49"/>
    <x v="13"/>
    <x v="3"/>
    <n v="2015"/>
    <x v="3"/>
    <s v="BPRP 51200001"/>
    <x v="0"/>
    <s v="Fournisseurs"/>
    <s v="Frs Hors Groupe"/>
    <m/>
    <m/>
    <n v="-1165.44"/>
  </r>
  <r>
    <m/>
    <x v="61"/>
    <x v="13"/>
    <x v="3"/>
    <n v="2015"/>
    <x v="3"/>
    <s v="BPRP 51200001"/>
    <x v="0"/>
    <s v="Etat Impots"/>
    <s v="TVA"/>
    <m/>
    <m/>
    <n v="-2"/>
  </r>
  <r>
    <m/>
    <x v="50"/>
    <x v="14"/>
    <x v="3"/>
    <n v="2015"/>
    <x v="3"/>
    <s v="BPRP 51200001"/>
    <x v="0"/>
    <s v="Fournisseurs"/>
    <s v="Chèques de table"/>
    <m/>
    <m/>
    <n v="-700.07"/>
  </r>
  <r>
    <m/>
    <x v="50"/>
    <x v="14"/>
    <x v="3"/>
    <n v="2015"/>
    <x v="3"/>
    <s v="BPRP 51200001"/>
    <x v="0"/>
    <s v="Personnel"/>
    <s v="Salaires Nets"/>
    <m/>
    <m/>
    <n v="-12357.16"/>
  </r>
  <r>
    <m/>
    <x v="50"/>
    <x v="14"/>
    <x v="3"/>
    <n v="2015"/>
    <x v="3"/>
    <s v="BPRP 51200001"/>
    <x v="0"/>
    <s v="Frais Bancaires"/>
    <s v="Frais bancaires"/>
    <m/>
    <m/>
    <n v="-0.9"/>
  </r>
  <r>
    <m/>
    <x v="48"/>
    <x v="12"/>
    <x v="3"/>
    <n v="2015"/>
    <x v="4"/>
    <s v="BPRP 51200001"/>
    <x v="0"/>
    <s v="Etat Impots"/>
    <s v="TVA"/>
    <m/>
    <m/>
    <n v="-1134"/>
  </r>
  <r>
    <m/>
    <x v="55"/>
    <x v="16"/>
    <x v="3"/>
    <n v="2015"/>
    <x v="4"/>
    <s v="BPRP 51200001"/>
    <x v="0"/>
    <s v="Etat Impots"/>
    <s v="Liquidation IS"/>
    <m/>
    <m/>
    <n v="3312"/>
  </r>
  <r>
    <m/>
    <x v="62"/>
    <x v="14"/>
    <x v="4"/>
    <n v="2015"/>
    <x v="2"/>
    <s v="BPRP 51200001"/>
    <x v="0"/>
    <s v="TNS"/>
    <s v="TNS"/>
    <m/>
    <m/>
    <n v="-5000"/>
  </r>
  <r>
    <m/>
    <x v="63"/>
    <x v="17"/>
    <x v="4"/>
    <n v="2015"/>
    <x v="1"/>
    <s v="BPRP 51200001"/>
    <x v="0"/>
    <s v="NDF"/>
    <s v="NDF"/>
    <m/>
    <m/>
    <n v="-600"/>
  </r>
  <r>
    <m/>
    <x v="63"/>
    <x v="17"/>
    <x v="4"/>
    <n v="2015"/>
    <x v="2"/>
    <s v="BPRP 51200001"/>
    <x v="0"/>
    <s v="NDF"/>
    <s v="NDF"/>
    <m/>
    <m/>
    <n v="-1000"/>
  </r>
  <r>
    <m/>
    <x v="63"/>
    <x v="17"/>
    <x v="4"/>
    <n v="2015"/>
    <x v="3"/>
    <s v="BPRP 51200001"/>
    <x v="0"/>
    <s v="NDF"/>
    <s v="NDF"/>
    <m/>
    <m/>
    <n v="-15"/>
  </r>
  <r>
    <m/>
    <x v="64"/>
    <x v="18"/>
    <x v="4"/>
    <n v="2015"/>
    <x v="0"/>
    <s v="BPRP 51200001"/>
    <x v="0"/>
    <s v="Etat Impots"/>
    <s v="TVA"/>
    <m/>
    <m/>
    <n v="-340"/>
  </r>
  <r>
    <m/>
    <x v="64"/>
    <x v="18"/>
    <x v="4"/>
    <n v="2015"/>
    <x v="1"/>
    <s v="BPRP 51200001"/>
    <x v="0"/>
    <s v="Etat Impots"/>
    <s v="TVA"/>
    <m/>
    <m/>
    <n v="-5680"/>
  </r>
  <r>
    <m/>
    <x v="64"/>
    <x v="18"/>
    <x v="4"/>
    <n v="2015"/>
    <x v="2"/>
    <s v="BPRP 51200001"/>
    <x v="0"/>
    <s v="Etat Impots"/>
    <s v="TVA"/>
    <m/>
    <m/>
    <n v="-4737"/>
  </r>
  <r>
    <m/>
    <x v="64"/>
    <x v="18"/>
    <x v="4"/>
    <n v="2015"/>
    <x v="4"/>
    <s v="BPRP 51200001"/>
    <x v="0"/>
    <s v="Etat Impots"/>
    <s v="TVA"/>
    <m/>
    <m/>
    <n v="0"/>
  </r>
  <r>
    <m/>
    <x v="65"/>
    <x v="18"/>
    <x v="4"/>
    <n v="2015"/>
    <x v="0"/>
    <s v="BPRP 51200001"/>
    <x v="0"/>
    <s v="Fournisseurs"/>
    <s v="Frs Hors Groupe"/>
    <m/>
    <m/>
    <n v="-800"/>
  </r>
  <r>
    <m/>
    <x v="65"/>
    <x v="18"/>
    <x v="4"/>
    <n v="2015"/>
    <x v="0"/>
    <s v="BPRP 51200001"/>
    <x v="0"/>
    <s v="Emprunts"/>
    <s v="Emprunt BPRP 75 K€"/>
    <m/>
    <m/>
    <n v="-1400"/>
  </r>
  <r>
    <m/>
    <x v="65"/>
    <x v="18"/>
    <x v="4"/>
    <n v="2015"/>
    <x v="1"/>
    <s v="BPRP 51200001"/>
    <x v="0"/>
    <s v="Fournisseurs"/>
    <s v="Frs Hors Groupe"/>
    <m/>
    <m/>
    <n v="-1000"/>
  </r>
  <r>
    <m/>
    <x v="65"/>
    <x v="18"/>
    <x v="4"/>
    <n v="2015"/>
    <x v="1"/>
    <s v="BPRP 51200001"/>
    <x v="0"/>
    <s v="Frais Bancaires"/>
    <s v="Frais bancaires"/>
    <m/>
    <m/>
    <n v="-25"/>
  </r>
  <r>
    <m/>
    <x v="65"/>
    <x v="18"/>
    <x v="4"/>
    <n v="2015"/>
    <x v="2"/>
    <s v="BPRP 51200001"/>
    <x v="0"/>
    <s v="Fournisseurs"/>
    <s v="Frs Hors Groupe"/>
    <m/>
    <m/>
    <n v="-1200"/>
  </r>
  <r>
    <m/>
    <x v="65"/>
    <x v="18"/>
    <x v="4"/>
    <n v="2015"/>
    <x v="2"/>
    <s v="BPRP 51200001"/>
    <x v="0"/>
    <s v="Frais Bancaires"/>
    <s v="Intérêts découverts"/>
    <m/>
    <m/>
    <n v="-80"/>
  </r>
  <r>
    <m/>
    <x v="65"/>
    <x v="18"/>
    <x v="4"/>
    <n v="2015"/>
    <x v="3"/>
    <s v="BPRP 51200001"/>
    <x v="0"/>
    <s v="Fournisseurs"/>
    <s v="Frs Hors Groupe"/>
    <m/>
    <m/>
    <n v="-1300"/>
  </r>
  <r>
    <m/>
    <x v="65"/>
    <x v="18"/>
    <x v="4"/>
    <n v="2015"/>
    <x v="3"/>
    <s v="BPRP 51200001"/>
    <x v="0"/>
    <s v="Frais Bancaires"/>
    <s v="Intérêts découverts"/>
    <m/>
    <m/>
    <n v="-300"/>
  </r>
  <r>
    <m/>
    <x v="65"/>
    <x v="18"/>
    <x v="4"/>
    <n v="2015"/>
    <x v="4"/>
    <s v="BPRP 51200001"/>
    <x v="0"/>
    <s v="Frais Bancaires"/>
    <s v="Intérêts découverts"/>
    <m/>
    <m/>
    <n v="-50"/>
  </r>
  <r>
    <m/>
    <x v="66"/>
    <x v="19"/>
    <x v="4"/>
    <n v="2015"/>
    <x v="0"/>
    <s v="BPRP 51200001"/>
    <x v="0"/>
    <s v="Personnel"/>
    <s v="Salaires Nets"/>
    <m/>
    <m/>
    <n v="-6300"/>
  </r>
  <r>
    <m/>
    <x v="66"/>
    <x v="19"/>
    <x v="4"/>
    <n v="2015"/>
    <x v="1"/>
    <s v="BPRP 51200001"/>
    <x v="0"/>
    <s v="Personnel"/>
    <s v="Salaires Nets"/>
    <m/>
    <m/>
    <n v="-11000"/>
  </r>
  <r>
    <m/>
    <x v="66"/>
    <x v="19"/>
    <x v="4"/>
    <n v="2015"/>
    <x v="2"/>
    <s v="BPRP 51200001"/>
    <x v="0"/>
    <s v="Personnel"/>
    <s v="Salaires Nets"/>
    <m/>
    <m/>
    <n v="-8000"/>
  </r>
  <r>
    <m/>
    <x v="66"/>
    <x v="19"/>
    <x v="4"/>
    <n v="2015"/>
    <x v="3"/>
    <s v="BPRP 51200001"/>
    <x v="0"/>
    <s v="Personnel"/>
    <s v="Salaires Nets"/>
    <m/>
    <m/>
    <n v="-15000"/>
  </r>
  <r>
    <m/>
    <x v="67"/>
    <x v="19"/>
    <x v="4"/>
    <n v="2015"/>
    <x v="0"/>
    <s v="BPRP 51200001"/>
    <x v="1"/>
    <s v="Remise Cheques"/>
    <s v="Remise Cheques Clients"/>
    <m/>
    <m/>
    <n v="2500"/>
  </r>
  <r>
    <m/>
    <x v="67"/>
    <x v="19"/>
    <x v="4"/>
    <n v="2015"/>
    <x v="0"/>
    <s v="BPRP 51200001"/>
    <x v="0"/>
    <s v="Frais Bancaires"/>
    <s v="Frais bancaires"/>
    <m/>
    <m/>
    <n v="-70"/>
  </r>
  <r>
    <m/>
    <x v="67"/>
    <x v="19"/>
    <x v="4"/>
    <n v="2015"/>
    <x v="1"/>
    <s v="BPRP 51200001"/>
    <x v="1"/>
    <s v="Remise Cheques"/>
    <s v="Remise Cheques Clients"/>
    <m/>
    <m/>
    <n v="30000"/>
  </r>
  <r>
    <m/>
    <x v="67"/>
    <x v="19"/>
    <x v="4"/>
    <n v="2015"/>
    <x v="2"/>
    <s v="BPRP 51200001"/>
    <x v="1"/>
    <s v="Remise Cheques"/>
    <s v="Remise Cheques Clients"/>
    <m/>
    <m/>
    <n v="25000"/>
  </r>
  <r>
    <m/>
    <x v="67"/>
    <x v="19"/>
    <x v="4"/>
    <n v="2015"/>
    <x v="2"/>
    <s v="BPRP 51200001"/>
    <x v="0"/>
    <s v="Frais Bancaires"/>
    <s v="Frais bancaires"/>
    <m/>
    <m/>
    <n v="-50"/>
  </r>
  <r>
    <m/>
    <x v="67"/>
    <x v="19"/>
    <x v="4"/>
    <n v="2015"/>
    <x v="3"/>
    <s v="BPRP 51200001"/>
    <x v="0"/>
    <s v="Frais Bancaires"/>
    <s v="Frais bancaires"/>
    <m/>
    <m/>
    <n v="-150"/>
  </r>
  <r>
    <m/>
    <x v="67"/>
    <x v="19"/>
    <x v="4"/>
    <n v="2015"/>
    <x v="4"/>
    <s v="BPRP 51200001"/>
    <x v="1"/>
    <s v="Remise Cheques"/>
    <s v="Remise Cheques Clients"/>
    <m/>
    <m/>
    <n v="500"/>
  </r>
  <r>
    <m/>
    <x v="67"/>
    <x v="19"/>
    <x v="4"/>
    <n v="2015"/>
    <x v="4"/>
    <s v="BPRP 51200001"/>
    <x v="0"/>
    <s v="Frais Bancaires"/>
    <s v="Frais bancaires"/>
    <m/>
    <m/>
    <n v="-50"/>
  </r>
  <r>
    <m/>
    <x v="68"/>
    <x v="20"/>
    <x v="5"/>
    <n v="2015"/>
    <x v="2"/>
    <s v="BPRP 51200001"/>
    <x v="0"/>
    <s v="TNS"/>
    <s v="TNS"/>
    <m/>
    <m/>
    <n v="-5000"/>
  </r>
  <r>
    <m/>
    <x v="69"/>
    <x v="21"/>
    <x v="5"/>
    <n v="2015"/>
    <x v="1"/>
    <s v="BPRP 51200001"/>
    <x v="0"/>
    <s v="NDF"/>
    <s v="NDF"/>
    <m/>
    <m/>
    <n v="-600"/>
  </r>
  <r>
    <m/>
    <x v="69"/>
    <x v="21"/>
    <x v="5"/>
    <n v="2015"/>
    <x v="2"/>
    <s v="BPRP 51200001"/>
    <x v="0"/>
    <s v="NDF"/>
    <s v="NDF"/>
    <m/>
    <m/>
    <n v="-1000"/>
  </r>
  <r>
    <m/>
    <x v="69"/>
    <x v="21"/>
    <x v="5"/>
    <n v="2015"/>
    <x v="3"/>
    <s v="BPRP 51200001"/>
    <x v="0"/>
    <s v="NDF"/>
    <s v="NDF"/>
    <m/>
    <m/>
    <n v="-15"/>
  </r>
  <r>
    <m/>
    <x v="70"/>
    <x v="21"/>
    <x v="5"/>
    <n v="2015"/>
    <x v="0"/>
    <s v="BPRP 51200001"/>
    <x v="0"/>
    <s v="Etat Impots"/>
    <s v="TVA"/>
    <m/>
    <m/>
    <n v="-340"/>
  </r>
  <r>
    <m/>
    <x v="70"/>
    <x v="21"/>
    <x v="5"/>
    <n v="2015"/>
    <x v="1"/>
    <s v="BPRP 51200001"/>
    <x v="0"/>
    <s v="Etat Impots"/>
    <s v="TVA"/>
    <m/>
    <m/>
    <n v="-5680"/>
  </r>
  <r>
    <m/>
    <x v="70"/>
    <x v="21"/>
    <x v="5"/>
    <n v="2015"/>
    <x v="2"/>
    <s v="BPRP 51200001"/>
    <x v="0"/>
    <s v="Etat Impots"/>
    <s v="TVA"/>
    <m/>
    <m/>
    <n v="-4737"/>
  </r>
  <r>
    <m/>
    <x v="70"/>
    <x v="21"/>
    <x v="5"/>
    <n v="2015"/>
    <x v="4"/>
    <s v="BPRP 51200001"/>
    <x v="0"/>
    <s v="Etat Impots"/>
    <s v="TVA"/>
    <m/>
    <m/>
    <n v="0"/>
  </r>
  <r>
    <m/>
    <x v="71"/>
    <x v="21"/>
    <x v="5"/>
    <n v="2015"/>
    <x v="0"/>
    <s v="BPRP 51200001"/>
    <x v="0"/>
    <s v="Fournisseurs"/>
    <s v="Frs Hors Groupe"/>
    <m/>
    <m/>
    <n v="-800"/>
  </r>
  <r>
    <m/>
    <x v="71"/>
    <x v="21"/>
    <x v="5"/>
    <n v="2015"/>
    <x v="0"/>
    <s v="BPRP 51200001"/>
    <x v="0"/>
    <s v="Emprunts"/>
    <s v="Emprunt BPRP 75 K€"/>
    <m/>
    <m/>
    <n v="-1400"/>
  </r>
  <r>
    <m/>
    <x v="71"/>
    <x v="21"/>
    <x v="5"/>
    <n v="2015"/>
    <x v="1"/>
    <s v="BPRP 51200001"/>
    <x v="0"/>
    <s v="Fournisseurs"/>
    <s v="Frs Hors Groupe"/>
    <m/>
    <m/>
    <n v="-1000"/>
  </r>
  <r>
    <m/>
    <x v="71"/>
    <x v="21"/>
    <x v="5"/>
    <n v="2015"/>
    <x v="1"/>
    <s v="BPRP 51200001"/>
    <x v="0"/>
    <s v="Frais Bancaires"/>
    <s v="Frais bancaires"/>
    <m/>
    <m/>
    <n v="-25"/>
  </r>
  <r>
    <m/>
    <x v="71"/>
    <x v="21"/>
    <x v="5"/>
    <n v="2015"/>
    <x v="2"/>
    <s v="BPRP 51200001"/>
    <x v="0"/>
    <s v="Fournisseurs"/>
    <s v="Frs Hors Groupe"/>
    <m/>
    <m/>
    <n v="-1200"/>
  </r>
  <r>
    <m/>
    <x v="71"/>
    <x v="21"/>
    <x v="5"/>
    <n v="2015"/>
    <x v="2"/>
    <s v="BPRP 51200001"/>
    <x v="0"/>
    <s v="Frais Bancaires"/>
    <s v="Intérêts découverts"/>
    <m/>
    <m/>
    <n v="-80"/>
  </r>
  <r>
    <m/>
    <x v="71"/>
    <x v="21"/>
    <x v="5"/>
    <n v="2015"/>
    <x v="3"/>
    <s v="BPRP 51200001"/>
    <x v="0"/>
    <s v="Fournisseurs"/>
    <s v="Frs Hors Groupe"/>
    <m/>
    <m/>
    <n v="-1300"/>
  </r>
  <r>
    <m/>
    <x v="71"/>
    <x v="21"/>
    <x v="5"/>
    <n v="2015"/>
    <x v="3"/>
    <s v="BPRP 51200001"/>
    <x v="0"/>
    <s v="Frais Bancaires"/>
    <s v="Intérêts découverts"/>
    <m/>
    <m/>
    <n v="-300"/>
  </r>
  <r>
    <m/>
    <x v="71"/>
    <x v="21"/>
    <x v="5"/>
    <n v="2015"/>
    <x v="4"/>
    <s v="BPRP 51200001"/>
    <x v="0"/>
    <s v="Frais Bancaires"/>
    <s v="Intérêts découverts"/>
    <m/>
    <m/>
    <n v="-50"/>
  </r>
  <r>
    <m/>
    <x v="72"/>
    <x v="22"/>
    <x v="5"/>
    <n v="2015"/>
    <x v="0"/>
    <s v="BPRP 51200001"/>
    <x v="0"/>
    <s v="Personnel"/>
    <s v="Salaires Nets"/>
    <m/>
    <m/>
    <n v="-6300"/>
  </r>
  <r>
    <m/>
    <x v="72"/>
    <x v="22"/>
    <x v="5"/>
    <n v="2015"/>
    <x v="1"/>
    <s v="BPRP 51200001"/>
    <x v="0"/>
    <s v="Personnel"/>
    <s v="Salaires Nets"/>
    <m/>
    <m/>
    <n v="-11000"/>
  </r>
  <r>
    <m/>
    <x v="72"/>
    <x v="22"/>
    <x v="5"/>
    <n v="2015"/>
    <x v="2"/>
    <s v="BPRP 51200001"/>
    <x v="0"/>
    <s v="Personnel"/>
    <s v="Salaires Nets"/>
    <m/>
    <m/>
    <n v="-8000"/>
  </r>
  <r>
    <m/>
    <x v="72"/>
    <x v="22"/>
    <x v="5"/>
    <n v="2015"/>
    <x v="3"/>
    <s v="BPRP 51200001"/>
    <x v="0"/>
    <s v="Personnel"/>
    <s v="Salaires Nets"/>
    <m/>
    <m/>
    <n v="-15000"/>
  </r>
  <r>
    <m/>
    <x v="73"/>
    <x v="22"/>
    <x v="5"/>
    <n v="2015"/>
    <x v="0"/>
    <s v="BPRP 51200001"/>
    <x v="1"/>
    <s v="Remise Cheques"/>
    <s v="Remise Cheques Clients"/>
    <m/>
    <m/>
    <n v="2500"/>
  </r>
  <r>
    <m/>
    <x v="73"/>
    <x v="22"/>
    <x v="5"/>
    <n v="2015"/>
    <x v="0"/>
    <s v="BPRP 51200001"/>
    <x v="0"/>
    <s v="Frais Bancaires"/>
    <s v="Frais bancaires"/>
    <m/>
    <m/>
    <n v="-70"/>
  </r>
  <r>
    <m/>
    <x v="73"/>
    <x v="22"/>
    <x v="5"/>
    <n v="2015"/>
    <x v="1"/>
    <s v="BPRP 51200001"/>
    <x v="1"/>
    <s v="Remise Cheques"/>
    <s v="Remise Cheques Clients"/>
    <m/>
    <m/>
    <n v="30000"/>
  </r>
  <r>
    <m/>
    <x v="73"/>
    <x v="22"/>
    <x v="5"/>
    <n v="2015"/>
    <x v="2"/>
    <s v="BPRP 51200001"/>
    <x v="1"/>
    <s v="Remise Cheques"/>
    <s v="Remise Cheques Clients"/>
    <m/>
    <m/>
    <n v="25000"/>
  </r>
  <r>
    <m/>
    <x v="73"/>
    <x v="22"/>
    <x v="5"/>
    <n v="2015"/>
    <x v="2"/>
    <s v="BPRP 51200001"/>
    <x v="0"/>
    <s v="Frais Bancaires"/>
    <s v="Frais bancaires"/>
    <m/>
    <m/>
    <n v="-50"/>
  </r>
  <r>
    <m/>
    <x v="73"/>
    <x v="22"/>
    <x v="5"/>
    <n v="2015"/>
    <x v="3"/>
    <s v="BPRP 51200001"/>
    <x v="0"/>
    <s v="Frais Bancaires"/>
    <s v="Frais bancaires"/>
    <m/>
    <m/>
    <n v="-150"/>
  </r>
  <r>
    <m/>
    <x v="73"/>
    <x v="22"/>
    <x v="5"/>
    <n v="2015"/>
    <x v="4"/>
    <s v="BPRP 51200001"/>
    <x v="1"/>
    <s v="Remise Cheques"/>
    <s v="Remise Cheques Clients"/>
    <m/>
    <m/>
    <n v="500"/>
  </r>
  <r>
    <m/>
    <x v="73"/>
    <x v="22"/>
    <x v="5"/>
    <n v="2015"/>
    <x v="4"/>
    <s v="BPRP 51200001"/>
    <x v="0"/>
    <s v="Frais Bancaires"/>
    <s v="Frais bancaires"/>
    <m/>
    <m/>
    <n v="-50"/>
  </r>
  <r>
    <m/>
    <x v="74"/>
    <x v="23"/>
    <x v="6"/>
    <n v="2015"/>
    <x v="2"/>
    <s v="BPRP 51200001"/>
    <x v="0"/>
    <s v="TNS"/>
    <s v="TNS"/>
    <m/>
    <m/>
    <n v="-5000"/>
  </r>
  <r>
    <m/>
    <x v="75"/>
    <x v="24"/>
    <x v="6"/>
    <n v="2015"/>
    <x v="0"/>
    <s v="BPRP 51200001"/>
    <x v="0"/>
    <s v="Personnel"/>
    <s v="Urssaf"/>
    <m/>
    <m/>
    <n v="-15000"/>
  </r>
  <r>
    <m/>
    <x v="75"/>
    <x v="24"/>
    <x v="6"/>
    <n v="2015"/>
    <x v="1"/>
    <s v="BPRP 51200001"/>
    <x v="0"/>
    <s v="NDF"/>
    <s v="NDF"/>
    <m/>
    <m/>
    <n v="-600"/>
  </r>
  <r>
    <m/>
    <x v="75"/>
    <x v="24"/>
    <x v="6"/>
    <n v="2015"/>
    <x v="1"/>
    <s v="BPRP 51200001"/>
    <x v="0"/>
    <s v="Personnel"/>
    <s v="Urssaf"/>
    <m/>
    <m/>
    <n v="-25000"/>
  </r>
  <r>
    <m/>
    <x v="75"/>
    <x v="24"/>
    <x v="6"/>
    <n v="2015"/>
    <x v="1"/>
    <s v="BPRP 51200001"/>
    <x v="0"/>
    <s v="Etat Impots"/>
    <s v="Acomptes IS"/>
    <m/>
    <m/>
    <n v="-13000"/>
  </r>
  <r>
    <m/>
    <x v="75"/>
    <x v="24"/>
    <x v="6"/>
    <n v="2015"/>
    <x v="2"/>
    <s v="BPRP 51200001"/>
    <x v="0"/>
    <s v="NDF"/>
    <s v="NDF"/>
    <m/>
    <m/>
    <n v="-1000"/>
  </r>
  <r>
    <m/>
    <x v="75"/>
    <x v="24"/>
    <x v="6"/>
    <n v="2015"/>
    <x v="2"/>
    <s v="BPRP 51200001"/>
    <x v="0"/>
    <s v="Personnel"/>
    <s v="Urssaf"/>
    <m/>
    <m/>
    <n v="-21000"/>
  </r>
  <r>
    <m/>
    <x v="75"/>
    <x v="24"/>
    <x v="6"/>
    <n v="2015"/>
    <x v="2"/>
    <s v="BPRP 51200001"/>
    <x v="0"/>
    <s v="Etat Impots"/>
    <s v="Acomptes IS"/>
    <m/>
    <m/>
    <n v="-10709"/>
  </r>
  <r>
    <m/>
    <x v="75"/>
    <x v="24"/>
    <x v="6"/>
    <n v="2015"/>
    <x v="3"/>
    <s v="BPRP 51200001"/>
    <x v="0"/>
    <s v="NDF"/>
    <s v="NDF"/>
    <m/>
    <m/>
    <n v="-15"/>
  </r>
  <r>
    <m/>
    <x v="75"/>
    <x v="24"/>
    <x v="6"/>
    <n v="2015"/>
    <x v="3"/>
    <s v="BPRP 51200001"/>
    <x v="0"/>
    <s v="Personnel"/>
    <s v="Urssaf"/>
    <m/>
    <m/>
    <n v="-36000"/>
  </r>
  <r>
    <m/>
    <x v="75"/>
    <x v="24"/>
    <x v="6"/>
    <n v="2015"/>
    <x v="3"/>
    <s v="BPRP 51200001"/>
    <x v="0"/>
    <s v="Etat Impots"/>
    <s v="Acomptes IS"/>
    <m/>
    <m/>
    <n v="-2000"/>
  </r>
  <r>
    <m/>
    <x v="76"/>
    <x v="24"/>
    <x v="6"/>
    <n v="2015"/>
    <x v="0"/>
    <s v="BPRP 51200001"/>
    <x v="0"/>
    <s v="Etat Impots"/>
    <s v="TVA"/>
    <m/>
    <m/>
    <n v="-340"/>
  </r>
  <r>
    <m/>
    <x v="76"/>
    <x v="24"/>
    <x v="6"/>
    <n v="2015"/>
    <x v="1"/>
    <s v="BPRP 51200001"/>
    <x v="0"/>
    <s v="Etat Impots"/>
    <s v="TVA"/>
    <m/>
    <m/>
    <n v="-5680"/>
  </r>
  <r>
    <m/>
    <x v="76"/>
    <x v="24"/>
    <x v="6"/>
    <n v="2015"/>
    <x v="2"/>
    <s v="BPRP 51200001"/>
    <x v="0"/>
    <s v="Etat Impots"/>
    <s v="TVA"/>
    <m/>
    <m/>
    <n v="-4737"/>
  </r>
  <r>
    <m/>
    <x v="76"/>
    <x v="24"/>
    <x v="6"/>
    <n v="2015"/>
    <x v="4"/>
    <s v="BPRP 51200001"/>
    <x v="0"/>
    <s v="Etat Impots"/>
    <s v="TVA"/>
    <m/>
    <m/>
    <n v="0"/>
  </r>
  <r>
    <m/>
    <x v="77"/>
    <x v="25"/>
    <x v="6"/>
    <n v="2015"/>
    <x v="0"/>
    <s v="BPRP 51200001"/>
    <x v="0"/>
    <s v="Fournisseurs"/>
    <s v="Frs Hors Groupe"/>
    <m/>
    <m/>
    <n v="-800"/>
  </r>
  <r>
    <m/>
    <x v="77"/>
    <x v="25"/>
    <x v="6"/>
    <n v="2015"/>
    <x v="0"/>
    <s v="BPRP 51200001"/>
    <x v="0"/>
    <s v="Emprunts"/>
    <s v="Emprunt BPRP 75 K€"/>
    <m/>
    <m/>
    <n v="-1400"/>
  </r>
  <r>
    <m/>
    <x v="77"/>
    <x v="25"/>
    <x v="6"/>
    <n v="2015"/>
    <x v="1"/>
    <s v="BPRP 51200001"/>
    <x v="0"/>
    <s v="Fournisseurs"/>
    <s v="Frs Hors Groupe"/>
    <m/>
    <m/>
    <n v="-1000"/>
  </r>
  <r>
    <m/>
    <x v="77"/>
    <x v="25"/>
    <x v="6"/>
    <n v="2015"/>
    <x v="1"/>
    <s v="BPRP 51200001"/>
    <x v="0"/>
    <s v="Frais Bancaires"/>
    <s v="Frais bancaires"/>
    <m/>
    <m/>
    <n v="-25"/>
  </r>
  <r>
    <m/>
    <x v="77"/>
    <x v="25"/>
    <x v="6"/>
    <n v="2015"/>
    <x v="2"/>
    <s v="BPRP 51200001"/>
    <x v="0"/>
    <s v="Fournisseurs"/>
    <s v="Frs Hors Groupe"/>
    <m/>
    <m/>
    <n v="-1200"/>
  </r>
  <r>
    <m/>
    <x v="77"/>
    <x v="25"/>
    <x v="6"/>
    <n v="2015"/>
    <x v="2"/>
    <s v="BPRP 51200001"/>
    <x v="0"/>
    <s v="Frais Bancaires"/>
    <s v="Intérêts découverts"/>
    <m/>
    <m/>
    <n v="-80"/>
  </r>
  <r>
    <m/>
    <x v="77"/>
    <x v="25"/>
    <x v="6"/>
    <n v="2015"/>
    <x v="3"/>
    <s v="BPRP 51200001"/>
    <x v="0"/>
    <s v="Fournisseurs"/>
    <s v="Frs Hors Groupe"/>
    <m/>
    <m/>
    <n v="-1300"/>
  </r>
  <r>
    <m/>
    <x v="77"/>
    <x v="25"/>
    <x v="6"/>
    <n v="2015"/>
    <x v="3"/>
    <s v="BPRP 51200001"/>
    <x v="0"/>
    <s v="Frais Bancaires"/>
    <s v="Intérêts découverts"/>
    <m/>
    <m/>
    <n v="-300"/>
  </r>
  <r>
    <m/>
    <x v="77"/>
    <x v="25"/>
    <x v="6"/>
    <n v="2015"/>
    <x v="4"/>
    <s v="BPRP 51200001"/>
    <x v="0"/>
    <s v="Frais Bancaires"/>
    <s v="Intérêts découverts"/>
    <m/>
    <m/>
    <n v="-50"/>
  </r>
  <r>
    <m/>
    <x v="78"/>
    <x v="25"/>
    <x v="6"/>
    <n v="2015"/>
    <x v="0"/>
    <s v="BPRP 51200001"/>
    <x v="0"/>
    <s v="Personnel"/>
    <s v="Salaires Nets"/>
    <m/>
    <m/>
    <n v="-6300"/>
  </r>
  <r>
    <m/>
    <x v="78"/>
    <x v="25"/>
    <x v="6"/>
    <n v="2015"/>
    <x v="1"/>
    <s v="BPRP 51200001"/>
    <x v="0"/>
    <s v="Personnel"/>
    <s v="Salaires Nets"/>
    <m/>
    <m/>
    <n v="-11000"/>
  </r>
  <r>
    <m/>
    <x v="78"/>
    <x v="25"/>
    <x v="6"/>
    <n v="2015"/>
    <x v="2"/>
    <s v="BPRP 51200001"/>
    <x v="0"/>
    <s v="Personnel"/>
    <s v="Salaires Nets"/>
    <m/>
    <m/>
    <n v="-8000"/>
  </r>
  <r>
    <m/>
    <x v="78"/>
    <x v="25"/>
    <x v="6"/>
    <n v="2015"/>
    <x v="3"/>
    <s v="BPRP 51200001"/>
    <x v="0"/>
    <s v="Personnel"/>
    <s v="Salaires Nets"/>
    <m/>
    <m/>
    <n v="-15000"/>
  </r>
  <r>
    <m/>
    <x v="79"/>
    <x v="26"/>
    <x v="6"/>
    <n v="2015"/>
    <x v="0"/>
    <s v="BPRP 51200001"/>
    <x v="1"/>
    <s v="Remise Cheques"/>
    <s v="Remise Cheques Clients"/>
    <m/>
    <m/>
    <n v="2500"/>
  </r>
  <r>
    <m/>
    <x v="79"/>
    <x v="26"/>
    <x v="6"/>
    <n v="2015"/>
    <x v="0"/>
    <s v="BPRP 51200001"/>
    <x v="0"/>
    <s v="Frais Bancaires"/>
    <s v="Frais bancaires"/>
    <m/>
    <m/>
    <n v="-70"/>
  </r>
  <r>
    <m/>
    <x v="79"/>
    <x v="26"/>
    <x v="6"/>
    <n v="2015"/>
    <x v="1"/>
    <s v="BPRP 51200001"/>
    <x v="1"/>
    <s v="Remise Cheques"/>
    <s v="Remise Cheques Clients"/>
    <m/>
    <m/>
    <n v="30000"/>
  </r>
  <r>
    <m/>
    <x v="79"/>
    <x v="26"/>
    <x v="6"/>
    <n v="2015"/>
    <x v="2"/>
    <s v="BPRP 51200001"/>
    <x v="1"/>
    <s v="Remise Cheques"/>
    <s v="Remise Cheques Clients"/>
    <m/>
    <m/>
    <n v="25000"/>
  </r>
  <r>
    <m/>
    <x v="79"/>
    <x v="26"/>
    <x v="6"/>
    <n v="2015"/>
    <x v="2"/>
    <s v="BPRP 51200001"/>
    <x v="0"/>
    <s v="Frais Bancaires"/>
    <s v="Frais bancaires"/>
    <m/>
    <m/>
    <n v="-50"/>
  </r>
  <r>
    <m/>
    <x v="79"/>
    <x v="26"/>
    <x v="6"/>
    <n v="2015"/>
    <x v="3"/>
    <s v="BPRP 51200001"/>
    <x v="0"/>
    <s v="Frais Bancaires"/>
    <s v="Frais bancaires"/>
    <m/>
    <m/>
    <n v="-150"/>
  </r>
  <r>
    <m/>
    <x v="79"/>
    <x v="26"/>
    <x v="6"/>
    <n v="2015"/>
    <x v="4"/>
    <s v="BPRP 51200001"/>
    <x v="1"/>
    <s v="Remise Cheques"/>
    <s v="Remise Cheques Clients"/>
    <m/>
    <m/>
    <n v="500"/>
  </r>
  <r>
    <m/>
    <x v="79"/>
    <x v="26"/>
    <x v="6"/>
    <n v="2015"/>
    <x v="4"/>
    <s v="BPRP 51200001"/>
    <x v="0"/>
    <s v="Frais Bancaires"/>
    <s v="Frais bancaires"/>
    <m/>
    <m/>
    <n v="-50"/>
  </r>
  <r>
    <m/>
    <x v="80"/>
    <x v="27"/>
    <x v="7"/>
    <n v="2016"/>
    <x v="2"/>
    <s v="BPRP 51200001"/>
    <x v="0"/>
    <s v="TNS"/>
    <s v="TNS"/>
    <m/>
    <m/>
    <n v="-5000"/>
  </r>
  <r>
    <m/>
    <x v="81"/>
    <x v="28"/>
    <x v="7"/>
    <n v="2016"/>
    <x v="1"/>
    <s v="BPRP 51200001"/>
    <x v="0"/>
    <s v="NDF"/>
    <s v="NDF"/>
    <m/>
    <m/>
    <n v="-600"/>
  </r>
  <r>
    <m/>
    <x v="81"/>
    <x v="28"/>
    <x v="7"/>
    <n v="2016"/>
    <x v="2"/>
    <s v="BPRP 51200001"/>
    <x v="0"/>
    <s v="NDF"/>
    <s v="NDF"/>
    <m/>
    <m/>
    <n v="-1000"/>
  </r>
  <r>
    <m/>
    <x v="81"/>
    <x v="28"/>
    <x v="7"/>
    <n v="2016"/>
    <x v="3"/>
    <s v="BPRP 51200001"/>
    <x v="0"/>
    <s v="NDF"/>
    <s v="NDF"/>
    <m/>
    <m/>
    <n v="-15"/>
  </r>
  <r>
    <m/>
    <x v="82"/>
    <x v="29"/>
    <x v="7"/>
    <n v="2016"/>
    <x v="0"/>
    <s v="BPRP 51200001"/>
    <x v="0"/>
    <s v="Etat Impots"/>
    <s v="TVA"/>
    <m/>
    <m/>
    <n v="-340"/>
  </r>
  <r>
    <m/>
    <x v="82"/>
    <x v="29"/>
    <x v="7"/>
    <n v="2016"/>
    <x v="1"/>
    <s v="BPRP 51200001"/>
    <x v="0"/>
    <s v="Etat Impots"/>
    <s v="TVA"/>
    <m/>
    <m/>
    <n v="-5680"/>
  </r>
  <r>
    <m/>
    <x v="82"/>
    <x v="29"/>
    <x v="7"/>
    <n v="2016"/>
    <x v="2"/>
    <s v="BPRP 51200001"/>
    <x v="0"/>
    <s v="Etat Impots"/>
    <s v="TVA"/>
    <m/>
    <m/>
    <n v="-4737"/>
  </r>
  <r>
    <m/>
    <x v="82"/>
    <x v="29"/>
    <x v="7"/>
    <n v="2016"/>
    <x v="4"/>
    <s v="BPRP 51200001"/>
    <x v="0"/>
    <s v="Etat Impots"/>
    <s v="TVA"/>
    <m/>
    <m/>
    <n v="0"/>
  </r>
  <r>
    <m/>
    <x v="83"/>
    <x v="29"/>
    <x v="7"/>
    <n v="2016"/>
    <x v="0"/>
    <s v="BPRP 51200001"/>
    <x v="0"/>
    <s v="Fournisseurs"/>
    <s v="Frs Hors Groupe"/>
    <m/>
    <m/>
    <n v="-800"/>
  </r>
  <r>
    <m/>
    <x v="83"/>
    <x v="29"/>
    <x v="7"/>
    <n v="2016"/>
    <x v="0"/>
    <s v="BPRP 51200001"/>
    <x v="0"/>
    <s v="Emprunts"/>
    <s v="Emprunt BPRP 75 K€"/>
    <m/>
    <m/>
    <n v="-1400"/>
  </r>
  <r>
    <m/>
    <x v="83"/>
    <x v="29"/>
    <x v="7"/>
    <n v="2016"/>
    <x v="1"/>
    <s v="BPRP 51200001"/>
    <x v="0"/>
    <s v="Fournisseurs"/>
    <s v="Frs Hors Groupe"/>
    <m/>
    <m/>
    <n v="-1000"/>
  </r>
  <r>
    <m/>
    <x v="83"/>
    <x v="29"/>
    <x v="7"/>
    <n v="2016"/>
    <x v="1"/>
    <s v="BPRP 51200001"/>
    <x v="0"/>
    <s v="Frais Bancaires"/>
    <s v="Frais bancaires"/>
    <m/>
    <m/>
    <n v="-25"/>
  </r>
  <r>
    <m/>
    <x v="83"/>
    <x v="29"/>
    <x v="7"/>
    <n v="2016"/>
    <x v="2"/>
    <s v="BPRP 51200001"/>
    <x v="0"/>
    <s v="Fournisseurs"/>
    <s v="Frs Hors Groupe"/>
    <m/>
    <m/>
    <n v="-1200"/>
  </r>
  <r>
    <m/>
    <x v="83"/>
    <x v="29"/>
    <x v="7"/>
    <n v="2016"/>
    <x v="2"/>
    <s v="BPRP 51200001"/>
    <x v="0"/>
    <s v="Frais Bancaires"/>
    <s v="Intérêts découverts"/>
    <m/>
    <m/>
    <n v="-80"/>
  </r>
  <r>
    <m/>
    <x v="83"/>
    <x v="29"/>
    <x v="7"/>
    <n v="2016"/>
    <x v="3"/>
    <s v="BPRP 51200001"/>
    <x v="0"/>
    <s v="Fournisseurs"/>
    <s v="Frs Hors Groupe"/>
    <m/>
    <m/>
    <n v="-1300"/>
  </r>
  <r>
    <m/>
    <x v="83"/>
    <x v="29"/>
    <x v="7"/>
    <n v="2016"/>
    <x v="3"/>
    <s v="BPRP 51200001"/>
    <x v="0"/>
    <s v="Frais Bancaires"/>
    <s v="Intérêts découverts"/>
    <m/>
    <m/>
    <n v="-300"/>
  </r>
  <r>
    <m/>
    <x v="83"/>
    <x v="29"/>
    <x v="7"/>
    <n v="2016"/>
    <x v="4"/>
    <s v="BPRP 51200001"/>
    <x v="0"/>
    <s v="Frais Bancaires"/>
    <s v="Intérêts découverts"/>
    <m/>
    <m/>
    <n v="-50"/>
  </r>
  <r>
    <m/>
    <x v="84"/>
    <x v="30"/>
    <x v="7"/>
    <n v="2016"/>
    <x v="0"/>
    <s v="BPRP 51200001"/>
    <x v="0"/>
    <s v="Personnel"/>
    <s v="Salaires Nets"/>
    <m/>
    <m/>
    <n v="-6300"/>
  </r>
  <r>
    <m/>
    <x v="84"/>
    <x v="30"/>
    <x v="7"/>
    <n v="2016"/>
    <x v="1"/>
    <s v="BPRP 51200001"/>
    <x v="0"/>
    <s v="Personnel"/>
    <s v="Salaires Nets"/>
    <m/>
    <m/>
    <n v="-11000"/>
  </r>
  <r>
    <m/>
    <x v="84"/>
    <x v="30"/>
    <x v="7"/>
    <n v="2016"/>
    <x v="2"/>
    <s v="BPRP 51200001"/>
    <x v="0"/>
    <s v="Personnel"/>
    <s v="Salaires Nets"/>
    <m/>
    <m/>
    <n v="-8000"/>
  </r>
  <r>
    <m/>
    <x v="84"/>
    <x v="30"/>
    <x v="7"/>
    <n v="2016"/>
    <x v="3"/>
    <s v="BPRP 51200001"/>
    <x v="0"/>
    <s v="Personnel"/>
    <s v="Salaires Nets"/>
    <m/>
    <m/>
    <n v="-15000"/>
  </r>
  <r>
    <m/>
    <x v="85"/>
    <x v="30"/>
    <x v="7"/>
    <n v="2016"/>
    <x v="0"/>
    <s v="BPRP 51200001"/>
    <x v="1"/>
    <s v="Remise Cheques"/>
    <s v="Remise Cheques Clients"/>
    <m/>
    <m/>
    <n v="2500"/>
  </r>
  <r>
    <m/>
    <x v="85"/>
    <x v="30"/>
    <x v="7"/>
    <n v="2016"/>
    <x v="0"/>
    <s v="BPRP 51200001"/>
    <x v="0"/>
    <s v="Frais Bancaires"/>
    <s v="Frais bancaires"/>
    <m/>
    <m/>
    <n v="-70"/>
  </r>
  <r>
    <m/>
    <x v="85"/>
    <x v="30"/>
    <x v="7"/>
    <n v="2016"/>
    <x v="1"/>
    <s v="BPRP 51200001"/>
    <x v="1"/>
    <s v="Remise Cheques"/>
    <s v="Remise Cheques Clients"/>
    <m/>
    <m/>
    <n v="30000"/>
  </r>
  <r>
    <m/>
    <x v="85"/>
    <x v="30"/>
    <x v="7"/>
    <n v="2016"/>
    <x v="2"/>
    <s v="BPRP 51200001"/>
    <x v="1"/>
    <s v="Remise Cheques"/>
    <s v="Remise Cheques Clients"/>
    <m/>
    <m/>
    <n v="25000"/>
  </r>
  <r>
    <m/>
    <x v="85"/>
    <x v="30"/>
    <x v="7"/>
    <n v="2016"/>
    <x v="2"/>
    <s v="BPRP 51200001"/>
    <x v="0"/>
    <s v="Frais Bancaires"/>
    <s v="Frais bancaires"/>
    <m/>
    <m/>
    <n v="-50"/>
  </r>
  <r>
    <m/>
    <x v="85"/>
    <x v="30"/>
    <x v="7"/>
    <n v="2016"/>
    <x v="3"/>
    <s v="BPRP 51200001"/>
    <x v="0"/>
    <s v="Frais Bancaires"/>
    <s v="Frais bancaires"/>
    <m/>
    <m/>
    <n v="-150"/>
  </r>
  <r>
    <m/>
    <x v="85"/>
    <x v="30"/>
    <x v="7"/>
    <n v="2016"/>
    <x v="4"/>
    <s v="BPRP 51200001"/>
    <x v="1"/>
    <s v="Remise Cheques"/>
    <s v="Remise Cheques Clients"/>
    <m/>
    <m/>
    <n v="500"/>
  </r>
  <r>
    <m/>
    <x v="85"/>
    <x v="30"/>
    <x v="7"/>
    <n v="2016"/>
    <x v="4"/>
    <s v="BPRP 51200001"/>
    <x v="0"/>
    <s v="Frais Bancaires"/>
    <s v="Frais bancaires"/>
    <m/>
    <m/>
    <n v="-50"/>
  </r>
  <r>
    <m/>
    <x v="86"/>
    <x v="31"/>
    <x v="8"/>
    <n v="2016"/>
    <x v="0"/>
    <s v="BPRP 51200001"/>
    <x v="0"/>
    <s v="Loyers"/>
    <s v="Taxes Foncière"/>
    <m/>
    <m/>
    <n v="-1000"/>
  </r>
  <r>
    <m/>
    <x v="86"/>
    <x v="31"/>
    <x v="8"/>
    <n v="2016"/>
    <x v="0"/>
    <s v="BPRP 51200001"/>
    <x v="0"/>
    <s v="Cotisations Taxes"/>
    <s v="Taxe d'apprentissage"/>
    <m/>
    <m/>
    <n v="-1000"/>
  </r>
  <r>
    <m/>
    <x v="86"/>
    <x v="31"/>
    <x v="8"/>
    <n v="2016"/>
    <x v="1"/>
    <s v="BPRP 51200001"/>
    <x v="0"/>
    <s v="Loyers"/>
    <s v="Taxes Foncière"/>
    <m/>
    <m/>
    <n v="-2000"/>
  </r>
  <r>
    <m/>
    <x v="86"/>
    <x v="31"/>
    <x v="8"/>
    <n v="2016"/>
    <x v="1"/>
    <s v="BPRP 51200001"/>
    <x v="0"/>
    <s v="Cotisations Taxes"/>
    <s v="Taxe d'apprentissage"/>
    <m/>
    <m/>
    <n v="-2000"/>
  </r>
  <r>
    <m/>
    <x v="86"/>
    <x v="31"/>
    <x v="8"/>
    <n v="2016"/>
    <x v="2"/>
    <s v="BPRP 51200001"/>
    <x v="0"/>
    <s v="TNS"/>
    <s v="TNS"/>
    <m/>
    <m/>
    <n v="-5000"/>
  </r>
  <r>
    <m/>
    <x v="86"/>
    <x v="31"/>
    <x v="8"/>
    <n v="2016"/>
    <x v="2"/>
    <s v="BPRP 51200001"/>
    <x v="0"/>
    <s v="Loyers"/>
    <s v="Taxes Foncière"/>
    <m/>
    <m/>
    <n v="-2000"/>
  </r>
  <r>
    <m/>
    <x v="86"/>
    <x v="31"/>
    <x v="8"/>
    <n v="2016"/>
    <x v="2"/>
    <s v="BPRP 51200001"/>
    <x v="0"/>
    <s v="Cotisations Taxes"/>
    <s v="Taxe d'apprentissage"/>
    <m/>
    <m/>
    <n v="-2000"/>
  </r>
  <r>
    <m/>
    <x v="86"/>
    <x v="31"/>
    <x v="8"/>
    <n v="2016"/>
    <x v="3"/>
    <s v="BPRP 51200001"/>
    <x v="0"/>
    <s v="Loyers"/>
    <s v="Taxes Foncière"/>
    <m/>
    <m/>
    <n v="-2000"/>
  </r>
  <r>
    <m/>
    <x v="86"/>
    <x v="31"/>
    <x v="8"/>
    <n v="2016"/>
    <x v="3"/>
    <s v="BPRP 51200001"/>
    <x v="0"/>
    <s v="Cotisations Taxes"/>
    <s v="Taxe d'apprentissage"/>
    <m/>
    <m/>
    <n v="-2000"/>
  </r>
  <r>
    <m/>
    <x v="87"/>
    <x v="32"/>
    <x v="8"/>
    <n v="2016"/>
    <x v="1"/>
    <s v="BPRP 51200001"/>
    <x v="0"/>
    <s v="NDF"/>
    <s v="NDF"/>
    <m/>
    <m/>
    <n v="-600"/>
  </r>
  <r>
    <m/>
    <x v="87"/>
    <x v="32"/>
    <x v="8"/>
    <n v="2016"/>
    <x v="2"/>
    <s v="BPRP 51200001"/>
    <x v="0"/>
    <s v="NDF"/>
    <s v="NDF"/>
    <m/>
    <m/>
    <n v="-1000"/>
  </r>
  <r>
    <m/>
    <x v="87"/>
    <x v="32"/>
    <x v="8"/>
    <n v="2016"/>
    <x v="3"/>
    <s v="BPRP 51200001"/>
    <x v="0"/>
    <s v="NDF"/>
    <s v="NDF"/>
    <m/>
    <m/>
    <n v="-15"/>
  </r>
  <r>
    <m/>
    <x v="88"/>
    <x v="32"/>
    <x v="8"/>
    <n v="2016"/>
    <x v="0"/>
    <s v="BPRP 51200001"/>
    <x v="0"/>
    <s v="Etat Impots"/>
    <s v="TVA"/>
    <m/>
    <m/>
    <n v="-340"/>
  </r>
  <r>
    <m/>
    <x v="88"/>
    <x v="32"/>
    <x v="8"/>
    <n v="2016"/>
    <x v="1"/>
    <s v="BPRP 51200001"/>
    <x v="0"/>
    <s v="Etat Impots"/>
    <s v="TVA"/>
    <m/>
    <m/>
    <n v="-5680"/>
  </r>
  <r>
    <m/>
    <x v="88"/>
    <x v="32"/>
    <x v="8"/>
    <n v="2016"/>
    <x v="2"/>
    <s v="BPRP 51200001"/>
    <x v="0"/>
    <s v="Etat Impots"/>
    <s v="TVA"/>
    <m/>
    <m/>
    <n v="-4737"/>
  </r>
  <r>
    <m/>
    <x v="88"/>
    <x v="32"/>
    <x v="8"/>
    <n v="2016"/>
    <x v="4"/>
    <s v="BPRP 51200001"/>
    <x v="0"/>
    <s v="Etat Impots"/>
    <s v="TVA"/>
    <m/>
    <m/>
    <n v="0"/>
  </r>
  <r>
    <m/>
    <x v="89"/>
    <x v="32"/>
    <x v="8"/>
    <n v="2016"/>
    <x v="0"/>
    <s v="BPRP 51200001"/>
    <x v="0"/>
    <s v="Fournisseurs"/>
    <s v="Frs Hors Groupe"/>
    <m/>
    <m/>
    <n v="-800"/>
  </r>
  <r>
    <m/>
    <x v="89"/>
    <x v="32"/>
    <x v="8"/>
    <n v="2016"/>
    <x v="0"/>
    <s v="BPRP 51200001"/>
    <x v="0"/>
    <s v="Emprunts"/>
    <s v="Emprunt BPRP 75 K€"/>
    <m/>
    <m/>
    <n v="-1400"/>
  </r>
  <r>
    <m/>
    <x v="89"/>
    <x v="32"/>
    <x v="8"/>
    <n v="2016"/>
    <x v="1"/>
    <s v="BPRP 51200001"/>
    <x v="0"/>
    <s v="Fournisseurs"/>
    <s v="Frs Hors Groupe"/>
    <m/>
    <m/>
    <n v="-1000"/>
  </r>
  <r>
    <m/>
    <x v="89"/>
    <x v="32"/>
    <x v="8"/>
    <n v="2016"/>
    <x v="1"/>
    <s v="BPRP 51200001"/>
    <x v="0"/>
    <s v="Frais Bancaires"/>
    <s v="Frais bancaires"/>
    <m/>
    <m/>
    <n v="-25"/>
  </r>
  <r>
    <m/>
    <x v="89"/>
    <x v="32"/>
    <x v="8"/>
    <n v="2016"/>
    <x v="2"/>
    <s v="BPRP 51200001"/>
    <x v="0"/>
    <s v="Fournisseurs"/>
    <s v="Frs Hors Groupe"/>
    <m/>
    <m/>
    <n v="-1200"/>
  </r>
  <r>
    <m/>
    <x v="89"/>
    <x v="32"/>
    <x v="8"/>
    <n v="2016"/>
    <x v="2"/>
    <s v="BPRP 51200001"/>
    <x v="0"/>
    <s v="Frais Bancaires"/>
    <s v="Intérêts découverts"/>
    <m/>
    <m/>
    <n v="-80"/>
  </r>
  <r>
    <m/>
    <x v="89"/>
    <x v="32"/>
    <x v="8"/>
    <n v="2016"/>
    <x v="3"/>
    <s v="BPRP 51200001"/>
    <x v="0"/>
    <s v="Fournisseurs"/>
    <s v="Frs Hors Groupe"/>
    <m/>
    <m/>
    <n v="-1300"/>
  </r>
  <r>
    <m/>
    <x v="89"/>
    <x v="32"/>
    <x v="8"/>
    <n v="2016"/>
    <x v="3"/>
    <s v="BPRP 51200001"/>
    <x v="0"/>
    <s v="Frais Bancaires"/>
    <s v="Intérêts découverts"/>
    <m/>
    <m/>
    <n v="-300"/>
  </r>
  <r>
    <m/>
    <x v="89"/>
    <x v="32"/>
    <x v="8"/>
    <n v="2016"/>
    <x v="4"/>
    <s v="BPRP 51200001"/>
    <x v="0"/>
    <s v="Frais Bancaires"/>
    <s v="Intérêts découverts"/>
    <m/>
    <m/>
    <n v="-50"/>
  </r>
  <r>
    <m/>
    <x v="90"/>
    <x v="33"/>
    <x v="8"/>
    <n v="2016"/>
    <x v="0"/>
    <s v="BPRP 51200001"/>
    <x v="0"/>
    <s v="Personnel"/>
    <s v="Salaires Nets"/>
    <m/>
    <m/>
    <n v="-6300"/>
  </r>
  <r>
    <m/>
    <x v="90"/>
    <x v="33"/>
    <x v="8"/>
    <n v="2016"/>
    <x v="1"/>
    <s v="BPRP 51200001"/>
    <x v="0"/>
    <s v="Personnel"/>
    <s v="Salaires Nets"/>
    <m/>
    <m/>
    <n v="-11000"/>
  </r>
  <r>
    <m/>
    <x v="90"/>
    <x v="33"/>
    <x v="8"/>
    <n v="2016"/>
    <x v="2"/>
    <s v="BPRP 51200001"/>
    <x v="0"/>
    <s v="Personnel"/>
    <s v="Salaires Nets"/>
    <m/>
    <m/>
    <n v="-8000"/>
  </r>
  <r>
    <m/>
    <x v="90"/>
    <x v="33"/>
    <x v="8"/>
    <n v="2016"/>
    <x v="3"/>
    <s v="BPRP 51200001"/>
    <x v="0"/>
    <s v="Personnel"/>
    <s v="Salaires Nets"/>
    <m/>
    <m/>
    <n v="-15000"/>
  </r>
  <r>
    <m/>
    <x v="91"/>
    <x v="34"/>
    <x v="8"/>
    <n v="2016"/>
    <x v="0"/>
    <s v="BPRP 51200001"/>
    <x v="1"/>
    <s v="Remise Cheques"/>
    <s v="Remise Cheques Clients"/>
    <m/>
    <m/>
    <n v="2500"/>
  </r>
  <r>
    <m/>
    <x v="91"/>
    <x v="34"/>
    <x v="8"/>
    <n v="2016"/>
    <x v="0"/>
    <s v="BPRP 51200001"/>
    <x v="0"/>
    <s v="Frais Bancaires"/>
    <s v="Frais bancaires"/>
    <m/>
    <m/>
    <n v="-70"/>
  </r>
  <r>
    <m/>
    <x v="91"/>
    <x v="34"/>
    <x v="8"/>
    <n v="2016"/>
    <x v="1"/>
    <s v="BPRP 51200001"/>
    <x v="1"/>
    <s v="Remise Cheques"/>
    <s v="Remise Cheques Clients"/>
    <m/>
    <m/>
    <n v="30000"/>
  </r>
  <r>
    <m/>
    <x v="91"/>
    <x v="34"/>
    <x v="8"/>
    <n v="2016"/>
    <x v="2"/>
    <s v="BPRP 51200001"/>
    <x v="1"/>
    <s v="Remise Cheques"/>
    <s v="Remise Cheques Clients"/>
    <m/>
    <m/>
    <n v="25000"/>
  </r>
  <r>
    <m/>
    <x v="91"/>
    <x v="34"/>
    <x v="8"/>
    <n v="2016"/>
    <x v="2"/>
    <s v="BPRP 51200001"/>
    <x v="0"/>
    <s v="Frais Bancaires"/>
    <s v="Frais bancaires"/>
    <m/>
    <m/>
    <n v="-50"/>
  </r>
  <r>
    <m/>
    <x v="91"/>
    <x v="34"/>
    <x v="8"/>
    <n v="2016"/>
    <x v="3"/>
    <s v="BPRP 51200001"/>
    <x v="0"/>
    <s v="Frais Bancaires"/>
    <s v="Frais bancaires"/>
    <m/>
    <m/>
    <n v="-150"/>
  </r>
  <r>
    <m/>
    <x v="91"/>
    <x v="34"/>
    <x v="8"/>
    <n v="2016"/>
    <x v="4"/>
    <s v="BPRP 51200001"/>
    <x v="1"/>
    <s v="Remise Cheques"/>
    <s v="Remise Cheques Clients"/>
    <m/>
    <m/>
    <n v="500"/>
  </r>
  <r>
    <m/>
    <x v="91"/>
    <x v="34"/>
    <x v="8"/>
    <n v="2016"/>
    <x v="4"/>
    <s v="BPRP 51200001"/>
    <x v="0"/>
    <s v="Frais Bancaires"/>
    <s v="Frais bancaires"/>
    <m/>
    <m/>
    <n v="-50"/>
  </r>
  <r>
    <m/>
    <x v="92"/>
    <x v="34"/>
    <x v="9"/>
    <n v="2016"/>
    <x v="2"/>
    <s v="BPRP 51200001"/>
    <x v="0"/>
    <s v="TNS"/>
    <s v="TNS"/>
    <m/>
    <m/>
    <n v="-5000"/>
  </r>
  <r>
    <m/>
    <x v="93"/>
    <x v="35"/>
    <x v="9"/>
    <n v="2016"/>
    <x v="0"/>
    <s v="BPRP 51200001"/>
    <x v="0"/>
    <s v="Personnel"/>
    <s v="Urssaf"/>
    <m/>
    <m/>
    <n v="-15000"/>
  </r>
  <r>
    <m/>
    <x v="93"/>
    <x v="35"/>
    <x v="9"/>
    <n v="2016"/>
    <x v="1"/>
    <s v="BPRP 51200001"/>
    <x v="0"/>
    <s v="NDF"/>
    <s v="NDF"/>
    <m/>
    <m/>
    <n v="-600"/>
  </r>
  <r>
    <m/>
    <x v="93"/>
    <x v="35"/>
    <x v="9"/>
    <n v="2016"/>
    <x v="1"/>
    <s v="BPRP 51200001"/>
    <x v="0"/>
    <s v="Personnel"/>
    <s v="Urssaf"/>
    <m/>
    <m/>
    <n v="-25000"/>
  </r>
  <r>
    <m/>
    <x v="93"/>
    <x v="35"/>
    <x v="9"/>
    <n v="2016"/>
    <x v="1"/>
    <s v="BPRP 51200001"/>
    <x v="0"/>
    <s v="Etat Impots"/>
    <s v="Acomptes IS"/>
    <m/>
    <m/>
    <n v="-13000"/>
  </r>
  <r>
    <m/>
    <x v="93"/>
    <x v="35"/>
    <x v="9"/>
    <n v="2016"/>
    <x v="2"/>
    <s v="BPRP 51200001"/>
    <x v="0"/>
    <s v="NDF"/>
    <s v="NDF"/>
    <m/>
    <m/>
    <n v="-1000"/>
  </r>
  <r>
    <m/>
    <x v="93"/>
    <x v="35"/>
    <x v="9"/>
    <n v="2016"/>
    <x v="2"/>
    <s v="BPRP 51200001"/>
    <x v="0"/>
    <s v="Personnel"/>
    <s v="Urssaf"/>
    <m/>
    <m/>
    <n v="-21000"/>
  </r>
  <r>
    <m/>
    <x v="93"/>
    <x v="35"/>
    <x v="9"/>
    <n v="2016"/>
    <x v="2"/>
    <s v="BPRP 51200001"/>
    <x v="0"/>
    <s v="Etat Impots"/>
    <s v="Acomptes IS"/>
    <m/>
    <m/>
    <n v="-10709"/>
  </r>
  <r>
    <m/>
    <x v="93"/>
    <x v="35"/>
    <x v="9"/>
    <n v="2016"/>
    <x v="3"/>
    <s v="BPRP 51200001"/>
    <x v="0"/>
    <s v="NDF"/>
    <s v="NDF"/>
    <m/>
    <m/>
    <n v="-15"/>
  </r>
  <r>
    <m/>
    <x v="93"/>
    <x v="35"/>
    <x v="9"/>
    <n v="2016"/>
    <x v="3"/>
    <s v="BPRP 51200001"/>
    <x v="0"/>
    <s v="Personnel"/>
    <s v="Urssaf"/>
    <m/>
    <m/>
    <n v="-36000"/>
  </r>
  <r>
    <m/>
    <x v="93"/>
    <x v="35"/>
    <x v="9"/>
    <n v="2016"/>
    <x v="3"/>
    <s v="BPRP 51200001"/>
    <x v="0"/>
    <s v="Etat Impots"/>
    <s v="Acomptes IS"/>
    <m/>
    <m/>
    <n v="-2000"/>
  </r>
  <r>
    <m/>
    <x v="94"/>
    <x v="35"/>
    <x v="9"/>
    <n v="2016"/>
    <x v="0"/>
    <s v="BPRP 51200001"/>
    <x v="0"/>
    <s v="Etat Impots"/>
    <s v="TVA"/>
    <m/>
    <m/>
    <n v="-340"/>
  </r>
  <r>
    <m/>
    <x v="94"/>
    <x v="35"/>
    <x v="9"/>
    <n v="2016"/>
    <x v="1"/>
    <s v="BPRP 51200001"/>
    <x v="0"/>
    <s v="Etat Impots"/>
    <s v="TVA"/>
    <m/>
    <m/>
    <n v="-5680"/>
  </r>
  <r>
    <m/>
    <x v="94"/>
    <x v="35"/>
    <x v="9"/>
    <n v="2016"/>
    <x v="2"/>
    <s v="BPRP 51200001"/>
    <x v="0"/>
    <s v="Etat Impots"/>
    <s v="TVA"/>
    <m/>
    <m/>
    <n v="-4737"/>
  </r>
  <r>
    <m/>
    <x v="94"/>
    <x v="35"/>
    <x v="9"/>
    <n v="2016"/>
    <x v="4"/>
    <s v="BPRP 51200001"/>
    <x v="0"/>
    <s v="Etat Impots"/>
    <s v="TVA"/>
    <m/>
    <m/>
    <n v="0"/>
  </r>
  <r>
    <m/>
    <x v="95"/>
    <x v="36"/>
    <x v="9"/>
    <n v="2016"/>
    <x v="0"/>
    <s v="BPRP 51200001"/>
    <x v="0"/>
    <s v="Fournisseurs"/>
    <s v="Frs Hors Groupe"/>
    <m/>
    <m/>
    <n v="-800"/>
  </r>
  <r>
    <m/>
    <x v="95"/>
    <x v="36"/>
    <x v="9"/>
    <n v="2016"/>
    <x v="0"/>
    <s v="BPRP 51200001"/>
    <x v="0"/>
    <s v="Emprunts"/>
    <s v="Emprunt BPRP 75 K€"/>
    <m/>
    <m/>
    <n v="-1400"/>
  </r>
  <r>
    <m/>
    <x v="95"/>
    <x v="36"/>
    <x v="9"/>
    <n v="2016"/>
    <x v="1"/>
    <s v="BPRP 51200001"/>
    <x v="0"/>
    <s v="Fournisseurs"/>
    <s v="Frs Hors Groupe"/>
    <m/>
    <m/>
    <n v="-1000"/>
  </r>
  <r>
    <m/>
    <x v="95"/>
    <x v="36"/>
    <x v="9"/>
    <n v="2016"/>
    <x v="1"/>
    <s v="BPRP 51200001"/>
    <x v="0"/>
    <s v="Frais Bancaires"/>
    <s v="Frais bancaires"/>
    <m/>
    <m/>
    <n v="-25"/>
  </r>
  <r>
    <m/>
    <x v="95"/>
    <x v="36"/>
    <x v="9"/>
    <n v="2016"/>
    <x v="2"/>
    <s v="BPRP 51200001"/>
    <x v="0"/>
    <s v="Fournisseurs"/>
    <s v="Frs Hors Groupe"/>
    <m/>
    <m/>
    <n v="-1200"/>
  </r>
  <r>
    <m/>
    <x v="95"/>
    <x v="36"/>
    <x v="9"/>
    <n v="2016"/>
    <x v="2"/>
    <s v="BPRP 51200001"/>
    <x v="0"/>
    <s v="Frais Bancaires"/>
    <s v="Intérêts découverts"/>
    <m/>
    <m/>
    <n v="-80"/>
  </r>
  <r>
    <m/>
    <x v="95"/>
    <x v="36"/>
    <x v="9"/>
    <n v="2016"/>
    <x v="3"/>
    <s v="BPRP 51200001"/>
    <x v="0"/>
    <s v="Fournisseurs"/>
    <s v="Frs Hors Groupe"/>
    <m/>
    <m/>
    <n v="-1300"/>
  </r>
  <r>
    <m/>
    <x v="95"/>
    <x v="36"/>
    <x v="9"/>
    <n v="2016"/>
    <x v="3"/>
    <s v="BPRP 51200001"/>
    <x v="0"/>
    <s v="Frais Bancaires"/>
    <s v="Intérêts découverts"/>
    <m/>
    <m/>
    <n v="-300"/>
  </r>
  <r>
    <m/>
    <x v="95"/>
    <x v="36"/>
    <x v="9"/>
    <n v="2016"/>
    <x v="4"/>
    <s v="BPRP 51200001"/>
    <x v="0"/>
    <s v="Frais Bancaires"/>
    <s v="Intérêts découverts"/>
    <m/>
    <m/>
    <n v="-50"/>
  </r>
  <r>
    <m/>
    <x v="96"/>
    <x v="36"/>
    <x v="9"/>
    <n v="2016"/>
    <x v="0"/>
    <s v="BPRP 51200001"/>
    <x v="0"/>
    <s v="Personnel"/>
    <s v="Salaires Nets"/>
    <m/>
    <m/>
    <n v="-6300"/>
  </r>
  <r>
    <m/>
    <x v="96"/>
    <x v="36"/>
    <x v="9"/>
    <n v="2016"/>
    <x v="1"/>
    <s v="BPRP 51200001"/>
    <x v="0"/>
    <s v="Personnel"/>
    <s v="Salaires Nets"/>
    <m/>
    <m/>
    <n v="-11000"/>
  </r>
  <r>
    <m/>
    <x v="96"/>
    <x v="36"/>
    <x v="9"/>
    <n v="2016"/>
    <x v="2"/>
    <s v="BPRP 51200001"/>
    <x v="0"/>
    <s v="Personnel"/>
    <s v="Salaires Nets"/>
    <m/>
    <m/>
    <n v="-8000"/>
  </r>
  <r>
    <m/>
    <x v="96"/>
    <x v="36"/>
    <x v="9"/>
    <n v="2016"/>
    <x v="3"/>
    <s v="BPRP 51200001"/>
    <x v="0"/>
    <s v="Personnel"/>
    <s v="Salaires Nets"/>
    <m/>
    <m/>
    <n v="-15000"/>
  </r>
  <r>
    <m/>
    <x v="97"/>
    <x v="37"/>
    <x v="9"/>
    <n v="2016"/>
    <x v="0"/>
    <s v="BPRP 51200001"/>
    <x v="1"/>
    <s v="Remise Cheques"/>
    <s v="Remise Cheques Clients"/>
    <m/>
    <m/>
    <n v="2500"/>
  </r>
  <r>
    <m/>
    <x v="97"/>
    <x v="37"/>
    <x v="9"/>
    <n v="2016"/>
    <x v="0"/>
    <s v="BPRP 51200001"/>
    <x v="0"/>
    <s v="Frais Bancaires"/>
    <s v="Frais bancaires"/>
    <m/>
    <m/>
    <n v="-70"/>
  </r>
  <r>
    <m/>
    <x v="97"/>
    <x v="37"/>
    <x v="9"/>
    <n v="2016"/>
    <x v="1"/>
    <s v="BPRP 51200001"/>
    <x v="1"/>
    <s v="Remise Cheques"/>
    <s v="Remise Cheques Clients"/>
    <m/>
    <m/>
    <n v="30000"/>
  </r>
  <r>
    <m/>
    <x v="97"/>
    <x v="37"/>
    <x v="9"/>
    <n v="2016"/>
    <x v="2"/>
    <s v="BPRP 51200001"/>
    <x v="1"/>
    <s v="Remise Cheques"/>
    <s v="Remise Cheques Clients"/>
    <m/>
    <m/>
    <n v="25000"/>
  </r>
  <r>
    <m/>
    <x v="97"/>
    <x v="37"/>
    <x v="9"/>
    <n v="2016"/>
    <x v="2"/>
    <s v="BPRP 51200001"/>
    <x v="0"/>
    <s v="Frais Bancaires"/>
    <s v="Frais bancaires"/>
    <m/>
    <m/>
    <n v="-50"/>
  </r>
  <r>
    <m/>
    <x v="97"/>
    <x v="37"/>
    <x v="9"/>
    <n v="2016"/>
    <x v="3"/>
    <s v="BPRP 51200001"/>
    <x v="0"/>
    <s v="Frais Bancaires"/>
    <s v="Frais bancaires"/>
    <m/>
    <m/>
    <n v="-150"/>
  </r>
  <r>
    <m/>
    <x v="97"/>
    <x v="37"/>
    <x v="9"/>
    <n v="2016"/>
    <x v="4"/>
    <s v="BPRP 51200001"/>
    <x v="1"/>
    <s v="Remise Cheques"/>
    <s v="Remise Cheques Clients"/>
    <m/>
    <m/>
    <n v="500"/>
  </r>
  <r>
    <m/>
    <x v="97"/>
    <x v="37"/>
    <x v="9"/>
    <n v="2016"/>
    <x v="4"/>
    <s v="BPRP 51200001"/>
    <x v="0"/>
    <s v="Frais Bancaires"/>
    <s v="Frais bancaires"/>
    <m/>
    <m/>
    <n v="-50"/>
  </r>
  <r>
    <m/>
    <x v="98"/>
    <x v="37"/>
    <x v="10"/>
    <n v="2016"/>
    <x v="2"/>
    <s v="BPRP 51200001"/>
    <x v="0"/>
    <s v="TNS"/>
    <s v="TNS"/>
    <m/>
    <m/>
    <n v="-5000"/>
  </r>
  <r>
    <m/>
    <x v="99"/>
    <x v="38"/>
    <x v="10"/>
    <n v="2016"/>
    <x v="1"/>
    <s v="BPRP 51200001"/>
    <x v="0"/>
    <s v="NDF"/>
    <s v="NDF"/>
    <m/>
    <m/>
    <n v="-600"/>
  </r>
  <r>
    <m/>
    <x v="99"/>
    <x v="38"/>
    <x v="10"/>
    <n v="2016"/>
    <x v="2"/>
    <s v="BPRP 51200001"/>
    <x v="0"/>
    <s v="NDF"/>
    <s v="NDF"/>
    <m/>
    <m/>
    <n v="-1000"/>
  </r>
  <r>
    <m/>
    <x v="99"/>
    <x v="38"/>
    <x v="10"/>
    <n v="2016"/>
    <x v="3"/>
    <s v="BPRP 51200001"/>
    <x v="0"/>
    <s v="NDF"/>
    <s v="NDF"/>
    <m/>
    <m/>
    <n v="-15"/>
  </r>
  <r>
    <m/>
    <x v="100"/>
    <x v="39"/>
    <x v="10"/>
    <n v="2016"/>
    <x v="0"/>
    <s v="BPRP 51200001"/>
    <x v="0"/>
    <s v="Etat Impots"/>
    <s v="TVA"/>
    <m/>
    <m/>
    <n v="-340"/>
  </r>
  <r>
    <m/>
    <x v="100"/>
    <x v="39"/>
    <x v="10"/>
    <n v="2016"/>
    <x v="1"/>
    <s v="BPRP 51200001"/>
    <x v="0"/>
    <s v="Etat Impots"/>
    <s v="TVA"/>
    <m/>
    <m/>
    <n v="-5680"/>
  </r>
  <r>
    <m/>
    <x v="100"/>
    <x v="39"/>
    <x v="10"/>
    <n v="2016"/>
    <x v="2"/>
    <s v="BPRP 51200001"/>
    <x v="0"/>
    <s v="Etat Impots"/>
    <s v="TVA"/>
    <m/>
    <m/>
    <n v="-4737"/>
  </r>
  <r>
    <m/>
    <x v="100"/>
    <x v="39"/>
    <x v="10"/>
    <n v="2016"/>
    <x v="4"/>
    <s v="BPRP 51200001"/>
    <x v="0"/>
    <s v="Etat Impots"/>
    <s v="TVA"/>
    <m/>
    <m/>
    <n v="0"/>
  </r>
  <r>
    <m/>
    <x v="101"/>
    <x v="39"/>
    <x v="10"/>
    <n v="2016"/>
    <x v="0"/>
    <s v="BPRP 51200001"/>
    <x v="0"/>
    <s v="Fournisseurs"/>
    <s v="Frs Hors Groupe"/>
    <m/>
    <m/>
    <n v="-800"/>
  </r>
  <r>
    <m/>
    <x v="101"/>
    <x v="39"/>
    <x v="10"/>
    <n v="2016"/>
    <x v="0"/>
    <s v="BPRP 51200001"/>
    <x v="0"/>
    <s v="Emprunts"/>
    <s v="Emprunt BPRP 75 K€"/>
    <m/>
    <m/>
    <n v="-1400"/>
  </r>
  <r>
    <m/>
    <x v="101"/>
    <x v="39"/>
    <x v="10"/>
    <n v="2016"/>
    <x v="1"/>
    <s v="BPRP 51200001"/>
    <x v="0"/>
    <s v="Fournisseurs"/>
    <s v="Frs Hors Groupe"/>
    <m/>
    <m/>
    <n v="-1000"/>
  </r>
  <r>
    <m/>
    <x v="101"/>
    <x v="39"/>
    <x v="10"/>
    <n v="2016"/>
    <x v="1"/>
    <s v="BPRP 51200001"/>
    <x v="0"/>
    <s v="Frais Bancaires"/>
    <s v="Frais bancaires"/>
    <m/>
    <m/>
    <n v="-25"/>
  </r>
  <r>
    <m/>
    <x v="101"/>
    <x v="39"/>
    <x v="10"/>
    <n v="2016"/>
    <x v="2"/>
    <s v="BPRP 51200001"/>
    <x v="0"/>
    <s v="Fournisseurs"/>
    <s v="Frs Hors Groupe"/>
    <m/>
    <m/>
    <n v="-1200"/>
  </r>
  <r>
    <m/>
    <x v="101"/>
    <x v="39"/>
    <x v="10"/>
    <n v="2016"/>
    <x v="2"/>
    <s v="BPRP 51200001"/>
    <x v="0"/>
    <s v="Frais Bancaires"/>
    <s v="Intérêts découverts"/>
    <m/>
    <m/>
    <n v="-80"/>
  </r>
  <r>
    <m/>
    <x v="101"/>
    <x v="39"/>
    <x v="10"/>
    <n v="2016"/>
    <x v="3"/>
    <s v="BPRP 51200001"/>
    <x v="0"/>
    <s v="Fournisseurs"/>
    <s v="Frs Hors Groupe"/>
    <m/>
    <m/>
    <n v="-1300"/>
  </r>
  <r>
    <m/>
    <x v="101"/>
    <x v="39"/>
    <x v="10"/>
    <n v="2016"/>
    <x v="3"/>
    <s v="BPRP 51200001"/>
    <x v="0"/>
    <s v="Frais Bancaires"/>
    <s v="Intérêts découverts"/>
    <m/>
    <m/>
    <n v="-300"/>
  </r>
  <r>
    <m/>
    <x v="101"/>
    <x v="39"/>
    <x v="10"/>
    <n v="2016"/>
    <x v="4"/>
    <s v="BPRP 51200001"/>
    <x v="0"/>
    <s v="Frais Bancaires"/>
    <s v="Intérêts découverts"/>
    <m/>
    <m/>
    <n v="-50"/>
  </r>
  <r>
    <m/>
    <x v="102"/>
    <x v="40"/>
    <x v="10"/>
    <n v="2016"/>
    <x v="0"/>
    <s v="BPRP 51200001"/>
    <x v="0"/>
    <s v="Personnel"/>
    <s v="Salaires Nets"/>
    <m/>
    <m/>
    <n v="-6300"/>
  </r>
  <r>
    <m/>
    <x v="102"/>
    <x v="40"/>
    <x v="10"/>
    <n v="2016"/>
    <x v="1"/>
    <s v="BPRP 51200001"/>
    <x v="0"/>
    <s v="Personnel"/>
    <s v="Salaires Nets"/>
    <m/>
    <m/>
    <n v="-11000"/>
  </r>
  <r>
    <m/>
    <x v="102"/>
    <x v="40"/>
    <x v="10"/>
    <n v="2016"/>
    <x v="2"/>
    <s v="BPRP 51200001"/>
    <x v="0"/>
    <s v="Personnel"/>
    <s v="Salaires Nets"/>
    <m/>
    <m/>
    <n v="-8000"/>
  </r>
  <r>
    <m/>
    <x v="102"/>
    <x v="40"/>
    <x v="10"/>
    <n v="2016"/>
    <x v="3"/>
    <s v="BPRP 51200001"/>
    <x v="0"/>
    <s v="Personnel"/>
    <s v="Salaires Nets"/>
    <m/>
    <m/>
    <n v="-15000"/>
  </r>
  <r>
    <m/>
    <x v="103"/>
    <x v="40"/>
    <x v="10"/>
    <n v="2016"/>
    <x v="0"/>
    <s v="BPRP 51200001"/>
    <x v="1"/>
    <s v="Remise Cheques"/>
    <s v="Remise Cheques Clients"/>
    <m/>
    <m/>
    <n v="2500"/>
  </r>
  <r>
    <m/>
    <x v="103"/>
    <x v="40"/>
    <x v="10"/>
    <n v="2016"/>
    <x v="0"/>
    <s v="BPRP 51200001"/>
    <x v="0"/>
    <s v="Frais Bancaires"/>
    <s v="Frais bancaires"/>
    <m/>
    <m/>
    <n v="-70"/>
  </r>
  <r>
    <m/>
    <x v="103"/>
    <x v="40"/>
    <x v="10"/>
    <n v="2016"/>
    <x v="1"/>
    <s v="BPRP 51200001"/>
    <x v="1"/>
    <s v="Remise Cheques"/>
    <s v="Remise Cheques Clients"/>
    <m/>
    <m/>
    <n v="30000"/>
  </r>
  <r>
    <m/>
    <x v="103"/>
    <x v="40"/>
    <x v="10"/>
    <n v="2016"/>
    <x v="2"/>
    <s v="BPRP 51200001"/>
    <x v="1"/>
    <s v="Remise Cheques"/>
    <s v="Remise Cheques Clients"/>
    <m/>
    <m/>
    <n v="25000"/>
  </r>
  <r>
    <m/>
    <x v="103"/>
    <x v="40"/>
    <x v="10"/>
    <n v="2016"/>
    <x v="2"/>
    <s v="BPRP 51200001"/>
    <x v="0"/>
    <s v="Frais Bancaires"/>
    <s v="Frais bancaires"/>
    <m/>
    <m/>
    <n v="-50"/>
  </r>
  <r>
    <m/>
    <x v="103"/>
    <x v="40"/>
    <x v="10"/>
    <n v="2016"/>
    <x v="3"/>
    <s v="BPRP 51200001"/>
    <x v="0"/>
    <s v="Frais Bancaires"/>
    <s v="Frais bancaires"/>
    <m/>
    <m/>
    <n v="-150"/>
  </r>
  <r>
    <m/>
    <x v="103"/>
    <x v="40"/>
    <x v="10"/>
    <n v="2016"/>
    <x v="4"/>
    <s v="BPRP 51200001"/>
    <x v="1"/>
    <s v="Remise Cheques"/>
    <s v="Remise Cheques Clients"/>
    <m/>
    <m/>
    <n v="500"/>
  </r>
  <r>
    <m/>
    <x v="103"/>
    <x v="40"/>
    <x v="10"/>
    <n v="2016"/>
    <x v="4"/>
    <s v="BPRP 51200001"/>
    <x v="0"/>
    <s v="Frais Bancaires"/>
    <s v="Frais bancaires"/>
    <m/>
    <m/>
    <n v="-50"/>
  </r>
  <r>
    <m/>
    <x v="104"/>
    <x v="41"/>
    <x v="11"/>
    <n v="2016"/>
    <x v="2"/>
    <s v="BPRP 51200001"/>
    <x v="0"/>
    <s v="TNS"/>
    <s v="TNS"/>
    <m/>
    <m/>
    <n v="-5000"/>
  </r>
  <r>
    <m/>
    <x v="105"/>
    <x v="42"/>
    <x v="11"/>
    <n v="2016"/>
    <x v="1"/>
    <s v="BPRP 51200001"/>
    <x v="0"/>
    <s v="NDF"/>
    <s v="NDF"/>
    <m/>
    <m/>
    <n v="-600"/>
  </r>
  <r>
    <m/>
    <x v="105"/>
    <x v="42"/>
    <x v="11"/>
    <n v="2016"/>
    <x v="2"/>
    <s v="BPRP 51200001"/>
    <x v="0"/>
    <s v="NDF"/>
    <s v="NDF"/>
    <m/>
    <m/>
    <n v="-1000"/>
  </r>
  <r>
    <m/>
    <x v="105"/>
    <x v="42"/>
    <x v="11"/>
    <n v="2016"/>
    <x v="3"/>
    <s v="BPRP 51200001"/>
    <x v="0"/>
    <s v="NDF"/>
    <s v="NDF"/>
    <m/>
    <m/>
    <n v="-15"/>
  </r>
  <r>
    <m/>
    <x v="106"/>
    <x v="42"/>
    <x v="11"/>
    <n v="2016"/>
    <x v="0"/>
    <s v="BPRP 51200001"/>
    <x v="0"/>
    <s v="Etat Impots"/>
    <s v="TVA"/>
    <m/>
    <m/>
    <n v="-340"/>
  </r>
  <r>
    <m/>
    <x v="106"/>
    <x v="42"/>
    <x v="11"/>
    <n v="2016"/>
    <x v="1"/>
    <s v="BPRP 51200001"/>
    <x v="0"/>
    <s v="Etat Impots"/>
    <s v="TVA"/>
    <m/>
    <m/>
    <n v="-5680"/>
  </r>
  <r>
    <m/>
    <x v="106"/>
    <x v="42"/>
    <x v="11"/>
    <n v="2016"/>
    <x v="2"/>
    <s v="BPRP 51200001"/>
    <x v="0"/>
    <s v="Etat Impots"/>
    <s v="TVA"/>
    <m/>
    <m/>
    <n v="-4737"/>
  </r>
  <r>
    <m/>
    <x v="106"/>
    <x v="42"/>
    <x v="11"/>
    <n v="2016"/>
    <x v="4"/>
    <s v="BPRP 51200001"/>
    <x v="0"/>
    <s v="Etat Impots"/>
    <s v="TVA"/>
    <m/>
    <m/>
    <n v="0"/>
  </r>
  <r>
    <m/>
    <x v="107"/>
    <x v="42"/>
    <x v="11"/>
    <n v="2016"/>
    <x v="0"/>
    <s v="BPRP 51200001"/>
    <x v="0"/>
    <s v="Fournisseurs"/>
    <s v="Frs Hors Groupe"/>
    <m/>
    <m/>
    <n v="-800"/>
  </r>
  <r>
    <m/>
    <x v="107"/>
    <x v="42"/>
    <x v="11"/>
    <n v="2016"/>
    <x v="0"/>
    <s v="BPRP 51200001"/>
    <x v="0"/>
    <s v="Emprunts"/>
    <s v="Emprunt BPRP 75 K€"/>
    <m/>
    <m/>
    <n v="-1400"/>
  </r>
  <r>
    <m/>
    <x v="107"/>
    <x v="42"/>
    <x v="11"/>
    <n v="2016"/>
    <x v="1"/>
    <s v="BPRP 51200001"/>
    <x v="0"/>
    <s v="Fournisseurs"/>
    <s v="Frs Hors Groupe"/>
    <m/>
    <m/>
    <n v="-1000"/>
  </r>
  <r>
    <m/>
    <x v="107"/>
    <x v="42"/>
    <x v="11"/>
    <n v="2016"/>
    <x v="1"/>
    <s v="BPRP 51200001"/>
    <x v="0"/>
    <s v="Frais Bancaires"/>
    <s v="Frais bancaires"/>
    <m/>
    <m/>
    <n v="-25"/>
  </r>
  <r>
    <m/>
    <x v="107"/>
    <x v="42"/>
    <x v="11"/>
    <n v="2016"/>
    <x v="2"/>
    <s v="BPRP 51200001"/>
    <x v="0"/>
    <s v="Fournisseurs"/>
    <s v="Frs Hors Groupe"/>
    <m/>
    <m/>
    <n v="-1200"/>
  </r>
  <r>
    <m/>
    <x v="107"/>
    <x v="42"/>
    <x v="11"/>
    <n v="2016"/>
    <x v="2"/>
    <s v="BPRP 51200001"/>
    <x v="0"/>
    <s v="Frais Bancaires"/>
    <s v="Intérêts découverts"/>
    <m/>
    <m/>
    <n v="-80"/>
  </r>
  <r>
    <m/>
    <x v="107"/>
    <x v="42"/>
    <x v="11"/>
    <n v="2016"/>
    <x v="3"/>
    <s v="BPRP 51200001"/>
    <x v="0"/>
    <s v="Fournisseurs"/>
    <s v="Frs Hors Groupe"/>
    <m/>
    <m/>
    <n v="-1300"/>
  </r>
  <r>
    <m/>
    <x v="107"/>
    <x v="42"/>
    <x v="11"/>
    <n v="2016"/>
    <x v="3"/>
    <s v="BPRP 51200001"/>
    <x v="0"/>
    <s v="Frais Bancaires"/>
    <s v="Intérêts découverts"/>
    <m/>
    <m/>
    <n v="-300"/>
  </r>
  <r>
    <m/>
    <x v="107"/>
    <x v="42"/>
    <x v="11"/>
    <n v="2016"/>
    <x v="4"/>
    <s v="BPRP 51200001"/>
    <x v="0"/>
    <s v="Frais Bancaires"/>
    <s v="Intérêts découverts"/>
    <m/>
    <m/>
    <n v="-50"/>
  </r>
  <r>
    <m/>
    <x v="108"/>
    <x v="43"/>
    <x v="11"/>
    <n v="2016"/>
    <x v="0"/>
    <s v="BPRP 51200001"/>
    <x v="0"/>
    <s v="Personnel"/>
    <s v="Salaires Nets"/>
    <m/>
    <m/>
    <n v="-6300"/>
  </r>
  <r>
    <m/>
    <x v="108"/>
    <x v="43"/>
    <x v="11"/>
    <n v="2016"/>
    <x v="1"/>
    <s v="BPRP 51200001"/>
    <x v="0"/>
    <s v="Personnel"/>
    <s v="Salaires Nets"/>
    <m/>
    <m/>
    <n v="-11000"/>
  </r>
  <r>
    <m/>
    <x v="108"/>
    <x v="43"/>
    <x v="11"/>
    <n v="2016"/>
    <x v="2"/>
    <s v="BPRP 51200001"/>
    <x v="0"/>
    <s v="Personnel"/>
    <s v="Salaires Nets"/>
    <m/>
    <m/>
    <n v="-8000"/>
  </r>
  <r>
    <m/>
    <x v="108"/>
    <x v="43"/>
    <x v="11"/>
    <n v="2016"/>
    <x v="3"/>
    <s v="BPRP 51200001"/>
    <x v="0"/>
    <s v="Personnel"/>
    <s v="Salaires Nets"/>
    <m/>
    <m/>
    <n v="-15000"/>
  </r>
  <r>
    <m/>
    <x v="109"/>
    <x v="43"/>
    <x v="11"/>
    <n v="2016"/>
    <x v="0"/>
    <s v="BPRP 51200001"/>
    <x v="1"/>
    <s v="Remise Cheques"/>
    <s v="Remise Cheques Clients"/>
    <m/>
    <m/>
    <n v="2500"/>
  </r>
  <r>
    <m/>
    <x v="109"/>
    <x v="43"/>
    <x v="11"/>
    <n v="2016"/>
    <x v="0"/>
    <s v="BPRP 51200001"/>
    <x v="0"/>
    <s v="Frais Bancaires"/>
    <s v="Frais bancaires"/>
    <m/>
    <m/>
    <n v="-70"/>
  </r>
  <r>
    <m/>
    <x v="109"/>
    <x v="43"/>
    <x v="11"/>
    <n v="2016"/>
    <x v="1"/>
    <s v="BPRP 51200001"/>
    <x v="1"/>
    <s v="Remise Cheques"/>
    <s v="Remise Cheques Clients"/>
    <m/>
    <m/>
    <n v="30000"/>
  </r>
  <r>
    <m/>
    <x v="109"/>
    <x v="43"/>
    <x v="11"/>
    <n v="2016"/>
    <x v="2"/>
    <s v="BPRP 51200001"/>
    <x v="1"/>
    <s v="Remise Cheques"/>
    <s v="Remise Cheques Clients"/>
    <m/>
    <m/>
    <n v="25000"/>
  </r>
  <r>
    <m/>
    <x v="109"/>
    <x v="43"/>
    <x v="11"/>
    <n v="2016"/>
    <x v="2"/>
    <s v="BPRP 51200001"/>
    <x v="0"/>
    <s v="Frais Bancaires"/>
    <s v="Frais bancaires"/>
    <m/>
    <m/>
    <n v="-50"/>
  </r>
  <r>
    <m/>
    <x v="109"/>
    <x v="43"/>
    <x v="11"/>
    <n v="2016"/>
    <x v="3"/>
    <s v="BPRP 51200001"/>
    <x v="0"/>
    <s v="Frais Bancaires"/>
    <s v="Frais bancaires"/>
    <m/>
    <m/>
    <n v="-150"/>
  </r>
  <r>
    <m/>
    <x v="109"/>
    <x v="43"/>
    <x v="11"/>
    <n v="2016"/>
    <x v="4"/>
    <s v="BPRP 51200001"/>
    <x v="1"/>
    <s v="Remise Cheques"/>
    <s v="Remise Cheques Clients"/>
    <m/>
    <m/>
    <n v="500"/>
  </r>
  <r>
    <m/>
    <x v="109"/>
    <x v="43"/>
    <x v="11"/>
    <n v="2016"/>
    <x v="4"/>
    <s v="BPRP 51200001"/>
    <x v="0"/>
    <s v="Frais Bancaires"/>
    <s v="Frais bancaires"/>
    <m/>
    <m/>
    <n v="-5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379">
  <r>
    <m/>
    <x v="0"/>
    <x v="0"/>
    <x v="0"/>
    <x v="0"/>
    <x v="0"/>
    <s v="BPRP 51200001"/>
    <x v="0"/>
    <s v="Personnel"/>
    <s v="Salaires Nets"/>
    <m/>
    <m/>
    <n v="-6088.92"/>
    <x v="0"/>
    <x v="0"/>
    <n v="6"/>
  </r>
  <r>
    <m/>
    <x v="0"/>
    <x v="0"/>
    <x v="0"/>
    <x v="0"/>
    <x v="0"/>
    <s v="BPRP 51200001"/>
    <x v="0"/>
    <s v="Frais Bancaires"/>
    <s v="Frais bancaires"/>
    <m/>
    <m/>
    <n v="-0.45"/>
    <x v="0"/>
    <x v="0"/>
    <n v="6"/>
  </r>
  <r>
    <m/>
    <x v="0"/>
    <x v="0"/>
    <x v="0"/>
    <x v="0"/>
    <x v="1"/>
    <s v="BPRP 51200001"/>
    <x v="0"/>
    <s v="Personnel"/>
    <s v="Salaires Nets"/>
    <m/>
    <m/>
    <n v="-10597.91"/>
    <x v="0"/>
    <x v="0"/>
    <n v="6"/>
  </r>
  <r>
    <m/>
    <x v="0"/>
    <x v="0"/>
    <x v="0"/>
    <x v="0"/>
    <x v="1"/>
    <s v="BPRP 51200001"/>
    <x v="0"/>
    <s v="Frais Bancaires"/>
    <s v="Frais bancaires"/>
    <m/>
    <m/>
    <n v="-0.6"/>
    <x v="0"/>
    <x v="0"/>
    <n v="6"/>
  </r>
  <r>
    <m/>
    <x v="0"/>
    <x v="0"/>
    <x v="0"/>
    <x v="0"/>
    <x v="2"/>
    <s v="BPRP 51200001"/>
    <x v="0"/>
    <s v="Personnel"/>
    <s v="Salaires Nets"/>
    <m/>
    <m/>
    <n v="-7109.69"/>
    <x v="0"/>
    <x v="0"/>
    <n v="6"/>
  </r>
  <r>
    <m/>
    <x v="0"/>
    <x v="0"/>
    <x v="0"/>
    <x v="0"/>
    <x v="2"/>
    <s v="BPRP 51200001"/>
    <x v="0"/>
    <s v="Frais Bancaires"/>
    <s v="Frais bancaires"/>
    <m/>
    <m/>
    <n v="-0.45"/>
    <x v="0"/>
    <x v="0"/>
    <n v="6"/>
  </r>
  <r>
    <m/>
    <x v="0"/>
    <x v="0"/>
    <x v="0"/>
    <x v="0"/>
    <x v="3"/>
    <s v="BPRP 51200001"/>
    <x v="0"/>
    <s v="Personnel"/>
    <s v="Salaires Nets"/>
    <m/>
    <m/>
    <n v="-12088.76"/>
    <x v="0"/>
    <x v="0"/>
    <n v="6"/>
  </r>
  <r>
    <m/>
    <x v="0"/>
    <x v="0"/>
    <x v="0"/>
    <x v="0"/>
    <x v="3"/>
    <s v="BPRP 51200001"/>
    <x v="0"/>
    <s v="Frais Bancaires"/>
    <s v="Frais bancaires"/>
    <m/>
    <m/>
    <n v="-0.9"/>
    <x v="0"/>
    <x v="0"/>
    <n v="6"/>
  </r>
  <r>
    <m/>
    <x v="1"/>
    <x v="0"/>
    <x v="0"/>
    <x v="0"/>
    <x v="0"/>
    <s v="BPRP 51200001"/>
    <x v="0"/>
    <s v="Frais Bancaires"/>
    <s v="Frais bancaires"/>
    <m/>
    <m/>
    <n v="-44"/>
    <x v="0"/>
    <x v="0"/>
    <n v="6"/>
  </r>
  <r>
    <m/>
    <x v="1"/>
    <x v="0"/>
    <x v="0"/>
    <x v="0"/>
    <x v="2"/>
    <s v="BPRP 51200001"/>
    <x v="0"/>
    <s v="Frais Bancaires"/>
    <s v="Frais bancaires"/>
    <m/>
    <m/>
    <n v="-0.15"/>
    <x v="0"/>
    <x v="0"/>
    <n v="6"/>
  </r>
  <r>
    <m/>
    <x v="1"/>
    <x v="0"/>
    <x v="0"/>
    <x v="0"/>
    <x v="2"/>
    <s v="BPRP 51200001"/>
    <x v="0"/>
    <s v="Fournisseurs"/>
    <s v="Frs Hors Groupe"/>
    <m/>
    <m/>
    <n v="-4944"/>
    <x v="0"/>
    <x v="0"/>
    <n v="6"/>
  </r>
  <r>
    <m/>
    <x v="1"/>
    <x v="0"/>
    <x v="0"/>
    <x v="0"/>
    <x v="2"/>
    <s v="BPRP 51200001"/>
    <x v="1"/>
    <s v="Virements"/>
    <s v="Virements Clients"/>
    <m/>
    <m/>
    <n v="651.6"/>
    <x v="0"/>
    <x v="0"/>
    <n v="6"/>
  </r>
  <r>
    <m/>
    <x v="2"/>
    <x v="0"/>
    <x v="0"/>
    <x v="0"/>
    <x v="1"/>
    <s v="BPRP 51200001"/>
    <x v="0"/>
    <s v="Fournisseurs"/>
    <s v="Frs Hors Groupe"/>
    <m/>
    <m/>
    <n v="-180.26"/>
    <x v="0"/>
    <x v="0"/>
    <n v="6"/>
  </r>
  <r>
    <m/>
    <x v="3"/>
    <x v="1"/>
    <x v="0"/>
    <x v="0"/>
    <x v="0"/>
    <s v="BPRP 51200001"/>
    <x v="0"/>
    <s v="Fournisseurs"/>
    <s v="Frs Hors Groupe"/>
    <m/>
    <m/>
    <n v="-62"/>
    <x v="0"/>
    <x v="0"/>
    <n v="6"/>
  </r>
  <r>
    <m/>
    <x v="3"/>
    <x v="1"/>
    <x v="0"/>
    <x v="0"/>
    <x v="0"/>
    <s v="BPRP 51200001"/>
    <x v="0"/>
    <s v="Fournisseurs"/>
    <s v="Frs Hors Groupe"/>
    <m/>
    <m/>
    <n v="-45"/>
    <x v="0"/>
    <x v="0"/>
    <n v="6"/>
  </r>
  <r>
    <m/>
    <x v="4"/>
    <x v="1"/>
    <x v="0"/>
    <x v="0"/>
    <x v="0"/>
    <s v="BPRP 51200001"/>
    <x v="0"/>
    <s v="Cotisations Taxes"/>
    <s v="Taxe Formation"/>
    <m/>
    <m/>
    <n v="-2264.2199999999998"/>
    <x v="0"/>
    <x v="0"/>
    <n v="6"/>
  </r>
  <r>
    <m/>
    <x v="4"/>
    <x v="1"/>
    <x v="0"/>
    <x v="0"/>
    <x v="1"/>
    <s v="BPRP 51200001"/>
    <x v="0"/>
    <s v="Cotisations Taxes"/>
    <s v="Taxe Formation"/>
    <m/>
    <m/>
    <n v="-1457.82"/>
    <x v="0"/>
    <x v="0"/>
    <n v="6"/>
  </r>
  <r>
    <m/>
    <x v="4"/>
    <x v="1"/>
    <x v="0"/>
    <x v="0"/>
    <x v="2"/>
    <s v="BPRP 51200001"/>
    <x v="0"/>
    <s v="Cotisations Taxes"/>
    <s v="Taxe Formation"/>
    <m/>
    <m/>
    <n v="-328.44"/>
    <x v="0"/>
    <x v="0"/>
    <n v="6"/>
  </r>
  <r>
    <m/>
    <x v="4"/>
    <x v="1"/>
    <x v="0"/>
    <x v="0"/>
    <x v="3"/>
    <s v="BPRP 51200001"/>
    <x v="0"/>
    <s v="Frais Bancaires"/>
    <s v="Frais bancaires"/>
    <m/>
    <m/>
    <n v="-44"/>
    <x v="0"/>
    <x v="0"/>
    <n v="6"/>
  </r>
  <r>
    <m/>
    <x v="5"/>
    <x v="1"/>
    <x v="0"/>
    <x v="0"/>
    <x v="1"/>
    <s v="BPRP 51200001"/>
    <x v="0"/>
    <s v="Frais Bancaires"/>
    <s v="Frais bancaires"/>
    <m/>
    <m/>
    <n v="-0.15"/>
    <x v="0"/>
    <x v="0"/>
    <n v="6"/>
  </r>
  <r>
    <m/>
    <x v="5"/>
    <x v="1"/>
    <x v="0"/>
    <x v="0"/>
    <x v="1"/>
    <s v="BPRP 51200001"/>
    <x v="1"/>
    <s v="Remise Cheques"/>
    <s v="Remise Cheques Clients"/>
    <m/>
    <m/>
    <n v="54072"/>
    <x v="0"/>
    <x v="0"/>
    <n v="6"/>
  </r>
  <r>
    <m/>
    <x v="6"/>
    <x v="1"/>
    <x v="0"/>
    <x v="0"/>
    <x v="1"/>
    <s v="BPRP 51200001"/>
    <x v="1"/>
    <s v="Remise Cheques"/>
    <s v="Remise Cheques Clients"/>
    <m/>
    <m/>
    <n v="7128"/>
    <x v="0"/>
    <x v="0"/>
    <n v="6"/>
  </r>
  <r>
    <m/>
    <x v="6"/>
    <x v="1"/>
    <x v="0"/>
    <x v="0"/>
    <x v="1"/>
    <s v="BPRP 51200001"/>
    <x v="0"/>
    <s v="NDF"/>
    <s v="NDF"/>
    <m/>
    <m/>
    <n v="-643.95000000000005"/>
    <x v="0"/>
    <x v="0"/>
    <n v="6"/>
  </r>
  <r>
    <m/>
    <x v="6"/>
    <x v="1"/>
    <x v="0"/>
    <x v="0"/>
    <x v="2"/>
    <s v="BPRP 51200001"/>
    <x v="1"/>
    <s v="Remise Cheques"/>
    <s v="Remise Cheques Clients"/>
    <m/>
    <m/>
    <n v="1452"/>
    <x v="0"/>
    <x v="0"/>
    <n v="6"/>
  </r>
  <r>
    <m/>
    <x v="7"/>
    <x v="1"/>
    <x v="0"/>
    <x v="0"/>
    <x v="0"/>
    <s v="BPRP 51200001"/>
    <x v="0"/>
    <s v="Fournisseurs"/>
    <s v="Frs Hors Groupe"/>
    <m/>
    <m/>
    <n v="-28"/>
    <x v="0"/>
    <x v="0"/>
    <n v="6"/>
  </r>
  <r>
    <m/>
    <x v="7"/>
    <x v="1"/>
    <x v="0"/>
    <x v="0"/>
    <x v="0"/>
    <s v="BPRP 51200001"/>
    <x v="0"/>
    <s v="Fournisseurs"/>
    <s v="Frs Hors Groupe"/>
    <m/>
    <m/>
    <n v="-28"/>
    <x v="0"/>
    <x v="0"/>
    <n v="6"/>
  </r>
  <r>
    <m/>
    <x v="8"/>
    <x v="2"/>
    <x v="0"/>
    <x v="0"/>
    <x v="1"/>
    <s v="BPRP 51200001"/>
    <x v="0"/>
    <s v="Etat Impots"/>
    <s v="Acomptes IS"/>
    <m/>
    <m/>
    <n v="-12756"/>
    <x v="0"/>
    <x v="0"/>
    <n v="6"/>
  </r>
  <r>
    <m/>
    <x v="8"/>
    <x v="2"/>
    <x v="0"/>
    <x v="0"/>
    <x v="1"/>
    <s v="BPRP 51200001"/>
    <x v="1"/>
    <s v="Remise Cheques"/>
    <s v="Remise Cheques Clients"/>
    <m/>
    <m/>
    <n v="16908"/>
    <x v="0"/>
    <x v="0"/>
    <n v="6"/>
  </r>
  <r>
    <m/>
    <x v="8"/>
    <x v="2"/>
    <x v="0"/>
    <x v="0"/>
    <x v="1"/>
    <s v="BPRP 51200001"/>
    <x v="1"/>
    <s v="Virements"/>
    <s v="Virements Clients"/>
    <m/>
    <m/>
    <n v="4846.8"/>
    <x v="0"/>
    <x v="0"/>
    <n v="6"/>
  </r>
  <r>
    <m/>
    <x v="8"/>
    <x v="2"/>
    <x v="0"/>
    <x v="0"/>
    <x v="2"/>
    <s v="BPRP 51200001"/>
    <x v="0"/>
    <s v="Etat Impots"/>
    <s v="Acomptes IS"/>
    <m/>
    <m/>
    <n v="-10709"/>
    <x v="0"/>
    <x v="0"/>
    <n v="6"/>
  </r>
  <r>
    <m/>
    <x v="8"/>
    <x v="2"/>
    <x v="0"/>
    <x v="0"/>
    <x v="3"/>
    <s v="BPRP 51200001"/>
    <x v="0"/>
    <s v="Etat Impots"/>
    <s v="Acomptes IS"/>
    <m/>
    <m/>
    <n v="-1957"/>
    <x v="0"/>
    <x v="0"/>
    <n v="6"/>
  </r>
  <r>
    <m/>
    <x v="8"/>
    <x v="2"/>
    <x v="0"/>
    <x v="0"/>
    <x v="4"/>
    <s v="BPRP 51200001"/>
    <x v="0"/>
    <s v="CET"/>
    <s v="CFE"/>
    <m/>
    <m/>
    <n v="-2973"/>
    <x v="0"/>
    <x v="0"/>
    <n v="6"/>
  </r>
  <r>
    <m/>
    <x v="8"/>
    <x v="2"/>
    <x v="0"/>
    <x v="0"/>
    <x v="4"/>
    <s v="BPRP 51200001"/>
    <x v="0"/>
    <s v="Etat Impots"/>
    <s v="Acomptes IS"/>
    <m/>
    <m/>
    <n v="-828"/>
    <x v="0"/>
    <x v="0"/>
    <n v="6"/>
  </r>
  <r>
    <m/>
    <x v="9"/>
    <x v="2"/>
    <x v="0"/>
    <x v="0"/>
    <x v="1"/>
    <s v="BPRP 51200001"/>
    <x v="0"/>
    <s v="Etat Impots"/>
    <s v="Acomptes IS"/>
    <m/>
    <m/>
    <n v="-2451"/>
    <x v="0"/>
    <x v="0"/>
    <n v="6"/>
  </r>
  <r>
    <m/>
    <x v="9"/>
    <x v="2"/>
    <x v="0"/>
    <x v="0"/>
    <x v="3"/>
    <s v="BPRP 51200001"/>
    <x v="0"/>
    <s v="Frais Bancaires"/>
    <s v="Frais bancaires"/>
    <m/>
    <m/>
    <n v="-144.6"/>
    <x v="0"/>
    <x v="0"/>
    <n v="6"/>
  </r>
  <r>
    <m/>
    <x v="10"/>
    <x v="2"/>
    <x v="0"/>
    <x v="0"/>
    <x v="1"/>
    <s v="BPRP 51200001"/>
    <x v="0"/>
    <s v="Frais Bancaires"/>
    <s v="Frais bancaires"/>
    <m/>
    <m/>
    <n v="-0.6"/>
    <x v="0"/>
    <x v="0"/>
    <n v="6"/>
  </r>
  <r>
    <m/>
    <x v="11"/>
    <x v="2"/>
    <x v="0"/>
    <x v="0"/>
    <x v="2"/>
    <s v="BPRP 51200001"/>
    <x v="1"/>
    <s v="Virements CPAM"/>
    <s v="Virements CPAM"/>
    <m/>
    <m/>
    <n v="191.65"/>
    <x v="0"/>
    <x v="0"/>
    <n v="6"/>
  </r>
  <r>
    <m/>
    <x v="12"/>
    <x v="3"/>
    <x v="0"/>
    <x v="0"/>
    <x v="2"/>
    <s v="BPRP 51200001"/>
    <x v="1"/>
    <s v="Prelevements"/>
    <s v="Prelevements"/>
    <m/>
    <m/>
    <n v="19802.400000000001"/>
    <x v="0"/>
    <x v="0"/>
    <n v="6"/>
  </r>
  <r>
    <m/>
    <x v="12"/>
    <x v="3"/>
    <x v="0"/>
    <x v="0"/>
    <x v="2"/>
    <s v="BPRP 51200001"/>
    <x v="1"/>
    <s v="Remise Cheques"/>
    <s v="Remise Cheques Clients"/>
    <m/>
    <m/>
    <n v="6240"/>
    <x v="0"/>
    <x v="0"/>
    <n v="6"/>
  </r>
  <r>
    <m/>
    <x v="13"/>
    <x v="3"/>
    <x v="0"/>
    <x v="0"/>
    <x v="2"/>
    <s v="BPRP 51200001"/>
    <x v="0"/>
    <s v="Etat Impots"/>
    <s v="TVA"/>
    <m/>
    <m/>
    <n v="-7319"/>
    <x v="0"/>
    <x v="0"/>
    <n v="6"/>
  </r>
  <r>
    <m/>
    <x v="13"/>
    <x v="3"/>
    <x v="0"/>
    <x v="0"/>
    <x v="2"/>
    <s v="BPRP 51200001"/>
    <x v="1"/>
    <s v="Remise Cheques"/>
    <s v="Remise Cheques Clients"/>
    <m/>
    <m/>
    <n v="12480"/>
    <x v="0"/>
    <x v="0"/>
    <n v="6"/>
  </r>
  <r>
    <m/>
    <x v="14"/>
    <x v="3"/>
    <x v="0"/>
    <x v="0"/>
    <x v="0"/>
    <s v="BPRP 51200001"/>
    <x v="0"/>
    <s v="Etat Impots"/>
    <s v="TVA"/>
    <m/>
    <m/>
    <n v="-2890"/>
    <x v="0"/>
    <x v="0"/>
    <n v="6"/>
  </r>
  <r>
    <m/>
    <x v="14"/>
    <x v="3"/>
    <x v="0"/>
    <x v="0"/>
    <x v="2"/>
    <s v="BPRP 51200001"/>
    <x v="0"/>
    <s v="Frais Bancaires"/>
    <s v="Frais bancaires"/>
    <m/>
    <m/>
    <n v="-5.85"/>
    <x v="0"/>
    <x v="0"/>
    <n v="6"/>
  </r>
  <r>
    <m/>
    <x v="14"/>
    <x v="3"/>
    <x v="0"/>
    <x v="0"/>
    <x v="2"/>
    <s v="BPRP 51200001"/>
    <x v="1"/>
    <s v="Remise Cheques"/>
    <s v="Remise Cheques Clients"/>
    <m/>
    <m/>
    <n v="1146"/>
    <x v="0"/>
    <x v="0"/>
    <n v="6"/>
  </r>
  <r>
    <m/>
    <x v="14"/>
    <x v="3"/>
    <x v="0"/>
    <x v="0"/>
    <x v="3"/>
    <s v="BPRP 51200001"/>
    <x v="0"/>
    <s v="Etat Impots"/>
    <s v="TVA"/>
    <m/>
    <m/>
    <n v="-44573"/>
    <x v="0"/>
    <x v="0"/>
    <n v="6"/>
  </r>
  <r>
    <m/>
    <x v="15"/>
    <x v="3"/>
    <x v="0"/>
    <x v="0"/>
    <x v="1"/>
    <s v="BPRP 51200001"/>
    <x v="0"/>
    <s v="Fournisseurs"/>
    <s v="Frs Hors Groupe"/>
    <m/>
    <m/>
    <n v="-552.05999999999995"/>
    <x v="0"/>
    <x v="0"/>
    <n v="6"/>
  </r>
  <r>
    <m/>
    <x v="15"/>
    <x v="3"/>
    <x v="0"/>
    <x v="0"/>
    <x v="1"/>
    <s v="BPRP 51200001"/>
    <x v="1"/>
    <s v="Remise Cheques"/>
    <s v="Remise Cheques Clients"/>
    <m/>
    <m/>
    <n v="2424"/>
    <x v="0"/>
    <x v="0"/>
    <n v="6"/>
  </r>
  <r>
    <m/>
    <x v="15"/>
    <x v="3"/>
    <x v="0"/>
    <x v="0"/>
    <x v="2"/>
    <s v="BPRP 51200001"/>
    <x v="0"/>
    <s v="Frais Bancaires"/>
    <s v="Frais bancaires"/>
    <m/>
    <m/>
    <n v="-49"/>
    <x v="0"/>
    <x v="0"/>
    <n v="6"/>
  </r>
  <r>
    <m/>
    <x v="16"/>
    <x v="3"/>
    <x v="0"/>
    <x v="0"/>
    <x v="0"/>
    <s v="BPRP 51200001"/>
    <x v="0"/>
    <s v="Personnel"/>
    <s v="Salaires Nets"/>
    <m/>
    <m/>
    <n v="-6161.22"/>
    <x v="0"/>
    <x v="0"/>
    <n v="6"/>
  </r>
  <r>
    <m/>
    <x v="16"/>
    <x v="3"/>
    <x v="0"/>
    <x v="0"/>
    <x v="0"/>
    <s v="BPRP 51200001"/>
    <x v="0"/>
    <s v="Frais Bancaires"/>
    <s v="Frais bancaires"/>
    <m/>
    <m/>
    <n v="-0.45"/>
    <x v="0"/>
    <x v="0"/>
    <n v="6"/>
  </r>
  <r>
    <m/>
    <x v="16"/>
    <x v="3"/>
    <x v="0"/>
    <x v="0"/>
    <x v="1"/>
    <s v="BPRP 51200001"/>
    <x v="0"/>
    <s v="Personnel"/>
    <s v="Salaires Nets"/>
    <m/>
    <m/>
    <n v="-10877.31"/>
    <x v="0"/>
    <x v="0"/>
    <n v="6"/>
  </r>
  <r>
    <m/>
    <x v="16"/>
    <x v="3"/>
    <x v="0"/>
    <x v="0"/>
    <x v="1"/>
    <s v="BPRP 51200001"/>
    <x v="0"/>
    <s v="Frais Bancaires"/>
    <s v="Frais bancaires"/>
    <m/>
    <m/>
    <n v="-0.6"/>
    <x v="0"/>
    <x v="0"/>
    <n v="6"/>
  </r>
  <r>
    <m/>
    <x v="16"/>
    <x v="3"/>
    <x v="0"/>
    <x v="0"/>
    <x v="1"/>
    <s v="BPRP 51200001"/>
    <x v="1"/>
    <s v="Remise Cheques"/>
    <s v="Remise Cheques Clients"/>
    <m/>
    <m/>
    <n v="15384"/>
    <x v="0"/>
    <x v="0"/>
    <n v="6"/>
  </r>
  <r>
    <m/>
    <x v="16"/>
    <x v="3"/>
    <x v="0"/>
    <x v="0"/>
    <x v="2"/>
    <s v="BPRP 51200001"/>
    <x v="0"/>
    <s v="Personnel"/>
    <s v="Salaires Nets"/>
    <m/>
    <m/>
    <n v="-6858.96"/>
    <x v="0"/>
    <x v="0"/>
    <n v="6"/>
  </r>
  <r>
    <m/>
    <x v="16"/>
    <x v="3"/>
    <x v="0"/>
    <x v="0"/>
    <x v="2"/>
    <s v="BPRP 51200001"/>
    <x v="0"/>
    <s v="Frais Bancaires"/>
    <s v="Frais bancaires"/>
    <m/>
    <m/>
    <n v="-0.45"/>
    <x v="0"/>
    <x v="0"/>
    <n v="6"/>
  </r>
  <r>
    <m/>
    <x v="16"/>
    <x v="3"/>
    <x v="0"/>
    <x v="0"/>
    <x v="2"/>
    <s v="BPRP 51200001"/>
    <x v="1"/>
    <s v="Remise Cheques"/>
    <s v="Remise Cheques Clients"/>
    <m/>
    <m/>
    <n v="3120"/>
    <x v="0"/>
    <x v="0"/>
    <n v="6"/>
  </r>
  <r>
    <m/>
    <x v="16"/>
    <x v="3"/>
    <x v="0"/>
    <x v="0"/>
    <x v="2"/>
    <s v="BPRP 51200001"/>
    <x v="1"/>
    <s v="Virements"/>
    <s v="Virements Clients"/>
    <m/>
    <m/>
    <n v="51480"/>
    <x v="0"/>
    <x v="0"/>
    <n v="6"/>
  </r>
  <r>
    <m/>
    <x v="16"/>
    <x v="3"/>
    <x v="0"/>
    <x v="0"/>
    <x v="3"/>
    <s v="BPRP 51200001"/>
    <x v="0"/>
    <s v="Personnel"/>
    <s v="Salaires Nets"/>
    <m/>
    <m/>
    <n v="-12390.71"/>
    <x v="0"/>
    <x v="0"/>
    <n v="6"/>
  </r>
  <r>
    <m/>
    <x v="16"/>
    <x v="3"/>
    <x v="0"/>
    <x v="0"/>
    <x v="3"/>
    <s v="BPRP 51200001"/>
    <x v="0"/>
    <s v="Frais Bancaires"/>
    <s v="Frais bancaires"/>
    <m/>
    <m/>
    <n v="-0.9"/>
    <x v="0"/>
    <x v="0"/>
    <n v="6"/>
  </r>
  <r>
    <m/>
    <x v="17"/>
    <x v="4"/>
    <x v="0"/>
    <x v="0"/>
    <x v="0"/>
    <s v="BPRP 51200001"/>
    <x v="0"/>
    <s v="Fournisseurs"/>
    <s v="Chèques de table"/>
    <m/>
    <m/>
    <n v="-280.02999999999997"/>
    <x v="0"/>
    <x v="0"/>
    <n v="6"/>
  </r>
  <r>
    <m/>
    <x v="17"/>
    <x v="4"/>
    <x v="0"/>
    <x v="0"/>
    <x v="1"/>
    <s v="BPRP 51200001"/>
    <x v="0"/>
    <s v="Fournisseurs"/>
    <s v="Chèques de table"/>
    <m/>
    <m/>
    <n v="-560.05999999999995"/>
    <x v="0"/>
    <x v="0"/>
    <n v="6"/>
  </r>
  <r>
    <m/>
    <x v="17"/>
    <x v="4"/>
    <x v="0"/>
    <x v="0"/>
    <x v="1"/>
    <s v="BPRP 51200001"/>
    <x v="1"/>
    <s v="Remise Cheques"/>
    <s v="Remise Cheques Clients"/>
    <m/>
    <m/>
    <n v="10608"/>
    <x v="0"/>
    <x v="0"/>
    <n v="6"/>
  </r>
  <r>
    <m/>
    <x v="17"/>
    <x v="4"/>
    <x v="0"/>
    <x v="0"/>
    <x v="2"/>
    <s v="BPRP 51200001"/>
    <x v="0"/>
    <s v="Fournisseurs"/>
    <s v="Chèques de table"/>
    <m/>
    <m/>
    <n v="-420.04"/>
    <x v="0"/>
    <x v="0"/>
    <n v="6"/>
  </r>
  <r>
    <m/>
    <x v="17"/>
    <x v="4"/>
    <x v="0"/>
    <x v="0"/>
    <x v="2"/>
    <s v="BPRP 51200001"/>
    <x v="0"/>
    <s v="Frais Bancaires"/>
    <s v="Frais bancaires"/>
    <m/>
    <m/>
    <n v="-0.15"/>
    <x v="0"/>
    <x v="0"/>
    <n v="6"/>
  </r>
  <r>
    <m/>
    <x v="17"/>
    <x v="4"/>
    <x v="0"/>
    <x v="0"/>
    <x v="2"/>
    <s v="BPRP 51200001"/>
    <x v="0"/>
    <s v="Fournisseurs"/>
    <s v="Frs Hors Groupe"/>
    <m/>
    <m/>
    <n v="-4944"/>
    <x v="0"/>
    <x v="0"/>
    <n v="6"/>
  </r>
  <r>
    <m/>
    <x v="17"/>
    <x v="4"/>
    <x v="0"/>
    <x v="0"/>
    <x v="2"/>
    <s v="BPRP 51200001"/>
    <x v="1"/>
    <s v="Remise Cheques"/>
    <s v="Remise Cheques Clients"/>
    <m/>
    <m/>
    <n v="1920"/>
    <x v="0"/>
    <x v="0"/>
    <n v="6"/>
  </r>
  <r>
    <m/>
    <x v="18"/>
    <x v="4"/>
    <x v="0"/>
    <x v="0"/>
    <x v="0"/>
    <s v="BPRP 51200001"/>
    <x v="0"/>
    <s v="Emprunts"/>
    <s v="Emprunt 75 K€"/>
    <m/>
    <m/>
    <n v="-1393.12"/>
    <x v="0"/>
    <x v="0"/>
    <n v="6"/>
  </r>
  <r>
    <m/>
    <x v="18"/>
    <x v="4"/>
    <x v="0"/>
    <x v="0"/>
    <x v="0"/>
    <s v="BPRP 51200001"/>
    <x v="0"/>
    <s v="Fournisseurs"/>
    <s v="Frs Hors Groupe"/>
    <m/>
    <m/>
    <n v="-1362.05"/>
    <x v="0"/>
    <x v="0"/>
    <n v="6"/>
  </r>
  <r>
    <m/>
    <x v="18"/>
    <x v="4"/>
    <x v="0"/>
    <x v="0"/>
    <x v="1"/>
    <s v="BPRP 51200001"/>
    <x v="0"/>
    <s v="Fournisseurs"/>
    <s v="Frs Hors Groupe"/>
    <m/>
    <m/>
    <n v="-923.99"/>
    <x v="0"/>
    <x v="0"/>
    <n v="6"/>
  </r>
  <r>
    <m/>
    <x v="18"/>
    <x v="4"/>
    <x v="0"/>
    <x v="0"/>
    <x v="1"/>
    <s v="BPRP 51200001"/>
    <x v="1"/>
    <s v="Remise Cheques"/>
    <s v="Remise Cheques Clients"/>
    <m/>
    <m/>
    <n v="4848"/>
    <x v="0"/>
    <x v="0"/>
    <n v="6"/>
  </r>
  <r>
    <m/>
    <x v="18"/>
    <x v="4"/>
    <x v="0"/>
    <x v="0"/>
    <x v="1"/>
    <s v="BPRP 51200001"/>
    <x v="1"/>
    <s v="Virements"/>
    <s v="Virements Clients"/>
    <m/>
    <m/>
    <n v="10584"/>
    <x v="0"/>
    <x v="0"/>
    <n v="6"/>
  </r>
  <r>
    <m/>
    <x v="18"/>
    <x v="4"/>
    <x v="0"/>
    <x v="0"/>
    <x v="3"/>
    <s v="BPRP 51200001"/>
    <x v="0"/>
    <s v="Fournisseurs"/>
    <s v="Chèques de table"/>
    <m/>
    <m/>
    <n v="-840.08"/>
    <x v="0"/>
    <x v="0"/>
    <n v="6"/>
  </r>
  <r>
    <m/>
    <x v="19"/>
    <x v="4"/>
    <x v="1"/>
    <x v="0"/>
    <x v="0"/>
    <s v="BPRP 51200001"/>
    <x v="0"/>
    <s v="Frais Bancaires"/>
    <s v="Frais bancaires"/>
    <m/>
    <m/>
    <n v="-0.15"/>
    <x v="0"/>
    <x v="0"/>
    <n v="7"/>
  </r>
  <r>
    <m/>
    <x v="19"/>
    <x v="4"/>
    <x v="1"/>
    <x v="0"/>
    <x v="1"/>
    <s v="BPRP 51200001"/>
    <x v="0"/>
    <s v="Frais Bancaires"/>
    <s v="Frais bancaires"/>
    <m/>
    <m/>
    <n v="-0.3"/>
    <x v="0"/>
    <x v="0"/>
    <n v="7"/>
  </r>
  <r>
    <m/>
    <x v="20"/>
    <x v="4"/>
    <x v="1"/>
    <x v="0"/>
    <x v="0"/>
    <s v="BPRP 51200001"/>
    <x v="0"/>
    <s v="Frais Bancaires"/>
    <s v="Frais bancaires"/>
    <m/>
    <m/>
    <n v="-44"/>
    <x v="0"/>
    <x v="0"/>
    <n v="7"/>
  </r>
  <r>
    <m/>
    <x v="20"/>
    <x v="4"/>
    <x v="1"/>
    <x v="0"/>
    <x v="2"/>
    <s v="BPRP 51200001"/>
    <x v="1"/>
    <s v="Remise Cheques"/>
    <s v="Remise Cheques Clients"/>
    <m/>
    <m/>
    <n v="765.6"/>
    <x v="0"/>
    <x v="0"/>
    <n v="7"/>
  </r>
  <r>
    <m/>
    <x v="21"/>
    <x v="4"/>
    <x v="1"/>
    <x v="0"/>
    <x v="1"/>
    <s v="BPRP 51200001"/>
    <x v="1"/>
    <s v="Remise Cheques"/>
    <s v="Remise Cheques Clients"/>
    <m/>
    <m/>
    <n v="5304"/>
    <x v="0"/>
    <x v="0"/>
    <n v="7"/>
  </r>
  <r>
    <m/>
    <x v="22"/>
    <x v="5"/>
    <x v="1"/>
    <x v="0"/>
    <x v="3"/>
    <s v="BPRP 51200001"/>
    <x v="0"/>
    <s v="Frais Bancaires"/>
    <s v="Frais bancaires"/>
    <m/>
    <m/>
    <n v="-44"/>
    <x v="0"/>
    <x v="0"/>
    <n v="7"/>
  </r>
  <r>
    <m/>
    <x v="23"/>
    <x v="5"/>
    <x v="1"/>
    <x v="0"/>
    <x v="1"/>
    <s v="BPRP 51200001"/>
    <x v="1"/>
    <s v="Remise Cheques"/>
    <s v="Remise Cheques Clients"/>
    <m/>
    <m/>
    <n v="5424"/>
    <x v="0"/>
    <x v="0"/>
    <n v="7"/>
  </r>
  <r>
    <m/>
    <x v="24"/>
    <x v="5"/>
    <x v="1"/>
    <x v="0"/>
    <x v="1"/>
    <s v="BPRP 51200001"/>
    <x v="1"/>
    <s v="Remise Cheques"/>
    <s v="Remise Cheques Clients"/>
    <m/>
    <m/>
    <n v="6024"/>
    <x v="0"/>
    <x v="0"/>
    <n v="7"/>
  </r>
  <r>
    <m/>
    <x v="25"/>
    <x v="5"/>
    <x v="1"/>
    <x v="0"/>
    <x v="1"/>
    <s v="BPRP 51200001"/>
    <x v="0"/>
    <s v="NDF"/>
    <s v="NDF"/>
    <m/>
    <m/>
    <n v="-216.96"/>
    <x v="0"/>
    <x v="0"/>
    <n v="7"/>
  </r>
  <r>
    <m/>
    <x v="25"/>
    <x v="5"/>
    <x v="1"/>
    <x v="0"/>
    <x v="1"/>
    <s v="BPRP 51200001"/>
    <x v="1"/>
    <s v="Virements"/>
    <s v="Virements Clients"/>
    <m/>
    <m/>
    <n v="43812.959999999999"/>
    <x v="0"/>
    <x v="0"/>
    <n v="7"/>
  </r>
  <r>
    <m/>
    <x v="25"/>
    <x v="5"/>
    <x v="1"/>
    <x v="0"/>
    <x v="2"/>
    <s v="BPRP 51200001"/>
    <x v="0"/>
    <s v="NDF"/>
    <s v="NDF"/>
    <m/>
    <m/>
    <n v="-1578.67"/>
    <x v="0"/>
    <x v="0"/>
    <n v="7"/>
  </r>
  <r>
    <m/>
    <x v="25"/>
    <x v="5"/>
    <x v="1"/>
    <x v="0"/>
    <x v="2"/>
    <s v="BPRP 51200001"/>
    <x v="0"/>
    <s v="Frais Bancaires"/>
    <s v="Frais bancaires"/>
    <m/>
    <m/>
    <n v="-215.83"/>
    <x v="0"/>
    <x v="0"/>
    <n v="7"/>
  </r>
  <r>
    <m/>
    <x v="25"/>
    <x v="5"/>
    <x v="1"/>
    <x v="0"/>
    <x v="3"/>
    <s v="BPRP 51200001"/>
    <x v="0"/>
    <s v="Frais Bancaires"/>
    <s v="Frais bancaires"/>
    <m/>
    <m/>
    <n v="-1972.1"/>
    <x v="0"/>
    <x v="0"/>
    <n v="7"/>
  </r>
  <r>
    <m/>
    <x v="25"/>
    <x v="5"/>
    <x v="1"/>
    <x v="0"/>
    <x v="4"/>
    <s v="BPRP 51200001"/>
    <x v="0"/>
    <s v="Frais Bancaires"/>
    <s v="Frais bancaires"/>
    <m/>
    <m/>
    <n v="-127.69"/>
    <x v="0"/>
    <x v="0"/>
    <n v="7"/>
  </r>
  <r>
    <m/>
    <x v="26"/>
    <x v="6"/>
    <x v="1"/>
    <x v="0"/>
    <x v="1"/>
    <s v="BPRP 51200001"/>
    <x v="1"/>
    <s v="Remise Cheques"/>
    <s v="Remise Cheques Clients"/>
    <m/>
    <m/>
    <n v="5424"/>
    <x v="0"/>
    <x v="0"/>
    <n v="7"/>
  </r>
  <r>
    <m/>
    <x v="26"/>
    <x v="6"/>
    <x v="1"/>
    <x v="0"/>
    <x v="1"/>
    <s v="BPRP 51200001"/>
    <x v="1"/>
    <s v="Virements"/>
    <s v="Virements Clients"/>
    <m/>
    <m/>
    <n v="6504"/>
    <x v="0"/>
    <x v="0"/>
    <n v="7"/>
  </r>
  <r>
    <m/>
    <x v="27"/>
    <x v="6"/>
    <x v="1"/>
    <x v="0"/>
    <x v="0"/>
    <s v="BPRP 51200001"/>
    <x v="0"/>
    <s v="Personnel"/>
    <s v="Prévoyance"/>
    <m/>
    <m/>
    <n v="-382.42"/>
    <x v="0"/>
    <x v="0"/>
    <n v="7"/>
  </r>
  <r>
    <m/>
    <x v="27"/>
    <x v="6"/>
    <x v="1"/>
    <x v="0"/>
    <x v="0"/>
    <s v="BPRP 51200001"/>
    <x v="0"/>
    <s v="Personnel"/>
    <s v="Mutuelle"/>
    <m/>
    <m/>
    <n v="-377.54"/>
    <x v="0"/>
    <x v="0"/>
    <n v="7"/>
  </r>
  <r>
    <m/>
    <x v="27"/>
    <x v="6"/>
    <x v="1"/>
    <x v="0"/>
    <x v="1"/>
    <s v="BPRP 51200001"/>
    <x v="0"/>
    <s v="Frais Bancaires"/>
    <s v="Frais bancaires"/>
    <m/>
    <m/>
    <n v="-0.45"/>
    <x v="0"/>
    <x v="0"/>
    <n v="7"/>
  </r>
  <r>
    <m/>
    <x v="27"/>
    <x v="6"/>
    <x v="1"/>
    <x v="0"/>
    <x v="1"/>
    <s v="BPRP 51200001"/>
    <x v="0"/>
    <s v="Personnel"/>
    <s v="Prévoyance"/>
    <m/>
    <m/>
    <n v="-599.12"/>
    <x v="0"/>
    <x v="0"/>
    <n v="7"/>
  </r>
  <r>
    <m/>
    <x v="27"/>
    <x v="6"/>
    <x v="1"/>
    <x v="0"/>
    <x v="1"/>
    <s v="BPRP 51200001"/>
    <x v="0"/>
    <s v="Personnel"/>
    <s v="Mutuelle"/>
    <m/>
    <m/>
    <n v="-377.54"/>
    <x v="0"/>
    <x v="0"/>
    <n v="7"/>
  </r>
  <r>
    <m/>
    <x v="27"/>
    <x v="6"/>
    <x v="1"/>
    <x v="0"/>
    <x v="1"/>
    <s v="BPRP 51200001"/>
    <x v="0"/>
    <s v="Personnel"/>
    <s v="Retraite"/>
    <m/>
    <m/>
    <n v="-650.42999999999995"/>
    <x v="0"/>
    <x v="0"/>
    <n v="7"/>
  </r>
  <r>
    <m/>
    <x v="27"/>
    <x v="6"/>
    <x v="1"/>
    <x v="0"/>
    <x v="2"/>
    <s v="BPRP 51200001"/>
    <x v="0"/>
    <s v="Frais Bancaires"/>
    <s v="Frais bancaires"/>
    <m/>
    <m/>
    <n v="-0.15"/>
    <x v="0"/>
    <x v="0"/>
    <n v="7"/>
  </r>
  <r>
    <m/>
    <x v="27"/>
    <x v="6"/>
    <x v="1"/>
    <x v="0"/>
    <x v="2"/>
    <s v="BPRP 51200001"/>
    <x v="0"/>
    <s v="Personnel"/>
    <s v="Prévoyance"/>
    <m/>
    <m/>
    <n v="-513.72"/>
    <x v="0"/>
    <x v="0"/>
    <n v="7"/>
  </r>
  <r>
    <m/>
    <x v="27"/>
    <x v="6"/>
    <x v="1"/>
    <x v="0"/>
    <x v="2"/>
    <s v="BPRP 51200001"/>
    <x v="0"/>
    <s v="Personnel"/>
    <s v="Mutuelle"/>
    <m/>
    <m/>
    <n v="-517.34"/>
    <x v="0"/>
    <x v="0"/>
    <n v="7"/>
  </r>
  <r>
    <m/>
    <x v="27"/>
    <x v="6"/>
    <x v="1"/>
    <x v="0"/>
    <x v="3"/>
    <s v="BPRP 51200001"/>
    <x v="0"/>
    <s v="Personnel"/>
    <s v="Prévoyance"/>
    <m/>
    <m/>
    <n v="-1632.86"/>
    <x v="0"/>
    <x v="0"/>
    <n v="7"/>
  </r>
  <r>
    <m/>
    <x v="28"/>
    <x v="6"/>
    <x v="1"/>
    <x v="0"/>
    <x v="0"/>
    <s v="BPRP 51200001"/>
    <x v="0"/>
    <s v="Personnel"/>
    <s v="Urssaf"/>
    <m/>
    <m/>
    <n v="-11179"/>
    <x v="0"/>
    <x v="0"/>
    <n v="7"/>
  </r>
  <r>
    <m/>
    <x v="28"/>
    <x v="6"/>
    <x v="1"/>
    <x v="0"/>
    <x v="1"/>
    <s v="BPRP 51200001"/>
    <x v="0"/>
    <s v="Personnel"/>
    <s v="Urssaf"/>
    <m/>
    <m/>
    <n v="-21610"/>
    <x v="0"/>
    <x v="0"/>
    <n v="7"/>
  </r>
  <r>
    <m/>
    <x v="28"/>
    <x v="6"/>
    <x v="1"/>
    <x v="0"/>
    <x v="1"/>
    <s v="BPRP 51200001"/>
    <x v="1"/>
    <s v="Virements"/>
    <s v="Virements Clients"/>
    <m/>
    <m/>
    <n v="2424"/>
    <x v="0"/>
    <x v="0"/>
    <n v="7"/>
  </r>
  <r>
    <m/>
    <x v="28"/>
    <x v="6"/>
    <x v="1"/>
    <x v="0"/>
    <x v="2"/>
    <s v="BPRP 51200001"/>
    <x v="0"/>
    <s v="Personnel"/>
    <s v="Urssaf"/>
    <m/>
    <m/>
    <n v="-14215"/>
    <x v="0"/>
    <x v="0"/>
    <n v="7"/>
  </r>
  <r>
    <m/>
    <x v="29"/>
    <x v="6"/>
    <x v="1"/>
    <x v="0"/>
    <x v="3"/>
    <s v="BPRP 51200001"/>
    <x v="0"/>
    <s v="Personnel"/>
    <s v="Urssaf"/>
    <m/>
    <m/>
    <n v="-25631"/>
    <x v="0"/>
    <x v="0"/>
    <n v="7"/>
  </r>
  <r>
    <m/>
    <x v="30"/>
    <x v="7"/>
    <x v="1"/>
    <x v="0"/>
    <x v="1"/>
    <s v="BPRP 51200001"/>
    <x v="1"/>
    <s v="Remise Cheques"/>
    <s v="Remise Cheques Clients"/>
    <m/>
    <m/>
    <n v="7944"/>
    <x v="0"/>
    <x v="0"/>
    <n v="7"/>
  </r>
  <r>
    <m/>
    <x v="30"/>
    <x v="7"/>
    <x v="1"/>
    <x v="0"/>
    <x v="2"/>
    <s v="BPRP 51200001"/>
    <x v="1"/>
    <s v="Prelevements"/>
    <s v="Prelevements"/>
    <m/>
    <m/>
    <n v="23570.400000000001"/>
    <x v="0"/>
    <x v="0"/>
    <n v="7"/>
  </r>
  <r>
    <m/>
    <x v="30"/>
    <x v="7"/>
    <x v="1"/>
    <x v="0"/>
    <x v="2"/>
    <s v="BPRP 51200001"/>
    <x v="1"/>
    <s v="Remise Cheques"/>
    <s v="Remise Cheques Clients"/>
    <m/>
    <m/>
    <n v="4236"/>
    <x v="0"/>
    <x v="0"/>
    <n v="7"/>
  </r>
  <r>
    <m/>
    <x v="31"/>
    <x v="7"/>
    <x v="1"/>
    <x v="0"/>
    <x v="1"/>
    <s v="BPRP 51200001"/>
    <x v="0"/>
    <s v="Etat Impots"/>
    <s v="TVA"/>
    <m/>
    <m/>
    <n v="-13091"/>
    <x v="0"/>
    <x v="0"/>
    <n v="7"/>
  </r>
  <r>
    <m/>
    <x v="31"/>
    <x v="7"/>
    <x v="1"/>
    <x v="0"/>
    <x v="2"/>
    <s v="BPRP 51200001"/>
    <x v="0"/>
    <s v="Frais Bancaires"/>
    <s v="Frais bancaires"/>
    <m/>
    <m/>
    <n v="-6.24"/>
    <x v="0"/>
    <x v="0"/>
    <n v="7"/>
  </r>
  <r>
    <m/>
    <x v="31"/>
    <x v="7"/>
    <x v="1"/>
    <x v="0"/>
    <x v="2"/>
    <s v="BPRP 51200001"/>
    <x v="0"/>
    <s v="Etat Impots"/>
    <s v="TVA"/>
    <m/>
    <m/>
    <n v="-14514"/>
    <x v="0"/>
    <x v="0"/>
    <n v="7"/>
  </r>
  <r>
    <m/>
    <x v="32"/>
    <x v="7"/>
    <x v="1"/>
    <x v="0"/>
    <x v="0"/>
    <s v="BPRP 51200001"/>
    <x v="0"/>
    <s v="Etat Impots"/>
    <s v="TVA"/>
    <m/>
    <m/>
    <n v="-18321"/>
    <x v="0"/>
    <x v="0"/>
    <n v="7"/>
  </r>
  <r>
    <m/>
    <x v="32"/>
    <x v="7"/>
    <x v="1"/>
    <x v="0"/>
    <x v="0"/>
    <s v="BPRP 51200001"/>
    <x v="0"/>
    <s v="Fournisseurs"/>
    <s v="Frs Hors Groupe"/>
    <m/>
    <m/>
    <n v="-624.95000000000005"/>
    <x v="0"/>
    <x v="0"/>
    <n v="7"/>
  </r>
  <r>
    <m/>
    <x v="32"/>
    <x v="7"/>
    <x v="1"/>
    <x v="0"/>
    <x v="1"/>
    <s v="BPRP 51200001"/>
    <x v="0"/>
    <s v="Fournisseurs"/>
    <s v="Frs Hors Groupe"/>
    <m/>
    <m/>
    <n v="-130.54"/>
    <x v="0"/>
    <x v="0"/>
    <n v="7"/>
  </r>
  <r>
    <m/>
    <x v="33"/>
    <x v="7"/>
    <x v="1"/>
    <x v="0"/>
    <x v="2"/>
    <s v="BPRP 51200001"/>
    <x v="1"/>
    <s v="Remise Cheques"/>
    <s v="Remise Cheques Clients"/>
    <m/>
    <m/>
    <n v="780"/>
    <x v="0"/>
    <x v="0"/>
    <n v="7"/>
  </r>
  <r>
    <m/>
    <x v="34"/>
    <x v="8"/>
    <x v="1"/>
    <x v="0"/>
    <x v="0"/>
    <s v="BPRP 51200001"/>
    <x v="0"/>
    <s v="Frais Bancaires"/>
    <s v="Frais bancaires"/>
    <m/>
    <m/>
    <n v="-0.3"/>
    <x v="0"/>
    <x v="0"/>
    <n v="7"/>
  </r>
  <r>
    <m/>
    <x v="34"/>
    <x v="8"/>
    <x v="1"/>
    <x v="0"/>
    <x v="1"/>
    <s v="BPRP 51200001"/>
    <x v="0"/>
    <s v="Frais Bancaires"/>
    <s v="Frais bancaires"/>
    <m/>
    <m/>
    <n v="-0.15"/>
    <x v="0"/>
    <x v="0"/>
    <n v="7"/>
  </r>
  <r>
    <m/>
    <x v="34"/>
    <x v="8"/>
    <x v="1"/>
    <x v="0"/>
    <x v="1"/>
    <s v="BPRP 51200001"/>
    <x v="0"/>
    <s v="Fournisseurs"/>
    <s v="Frs Hors Groupe"/>
    <m/>
    <m/>
    <n v="-552.05999999999995"/>
    <x v="0"/>
    <x v="0"/>
    <n v="7"/>
  </r>
  <r>
    <m/>
    <x v="34"/>
    <x v="8"/>
    <x v="1"/>
    <x v="0"/>
    <x v="2"/>
    <s v="BPRP 51200001"/>
    <x v="0"/>
    <s v="Frais Bancaires"/>
    <s v="Frais bancaires"/>
    <m/>
    <m/>
    <n v="-0.15"/>
    <x v="0"/>
    <x v="0"/>
    <n v="7"/>
  </r>
  <r>
    <m/>
    <x v="34"/>
    <x v="8"/>
    <x v="1"/>
    <x v="0"/>
    <x v="2"/>
    <s v="BPRP 51200001"/>
    <x v="0"/>
    <s v="TNS"/>
    <s v="TNS"/>
    <m/>
    <m/>
    <n v="-4944"/>
    <x v="0"/>
    <x v="0"/>
    <n v="7"/>
  </r>
  <r>
    <m/>
    <x v="35"/>
    <x v="8"/>
    <x v="1"/>
    <x v="0"/>
    <x v="1"/>
    <s v="BPRP 51200001"/>
    <x v="1"/>
    <s v="Remise Cheques"/>
    <s v="Remise Cheques Clients"/>
    <m/>
    <m/>
    <n v="24360"/>
    <x v="0"/>
    <x v="0"/>
    <n v="7"/>
  </r>
  <r>
    <m/>
    <x v="36"/>
    <x v="8"/>
    <x v="1"/>
    <x v="0"/>
    <x v="0"/>
    <s v="BPRP 51200001"/>
    <x v="0"/>
    <s v="Frais Bancaires"/>
    <s v="Frais bancaires"/>
    <m/>
    <m/>
    <n v="-0.45"/>
    <x v="0"/>
    <x v="0"/>
    <n v="7"/>
  </r>
  <r>
    <m/>
    <x v="36"/>
    <x v="8"/>
    <x v="1"/>
    <x v="0"/>
    <x v="0"/>
    <s v="BPRP 51200001"/>
    <x v="0"/>
    <s v="Personnel"/>
    <s v="Salaires Nets"/>
    <m/>
    <m/>
    <n v="-7673.67"/>
    <x v="0"/>
    <x v="0"/>
    <n v="7"/>
  </r>
  <r>
    <m/>
    <x v="36"/>
    <x v="8"/>
    <x v="1"/>
    <x v="0"/>
    <x v="1"/>
    <s v="BPRP 51200001"/>
    <x v="0"/>
    <s v="Frais Bancaires"/>
    <s v="Frais bancaires"/>
    <m/>
    <m/>
    <n v="-0.6"/>
    <x v="0"/>
    <x v="0"/>
    <n v="7"/>
  </r>
  <r>
    <m/>
    <x v="36"/>
    <x v="8"/>
    <x v="1"/>
    <x v="0"/>
    <x v="1"/>
    <s v="BPRP 51200001"/>
    <x v="0"/>
    <s v="Personnel"/>
    <s v="Salaires Nets"/>
    <m/>
    <m/>
    <n v="-9862.52"/>
    <x v="0"/>
    <x v="0"/>
    <n v="7"/>
  </r>
  <r>
    <m/>
    <x v="36"/>
    <x v="8"/>
    <x v="1"/>
    <x v="0"/>
    <x v="2"/>
    <s v="BPRP 51200001"/>
    <x v="0"/>
    <s v="Frais Bancaires"/>
    <s v="Frais bancaires"/>
    <m/>
    <m/>
    <n v="-0.45"/>
    <x v="0"/>
    <x v="0"/>
    <n v="7"/>
  </r>
  <r>
    <m/>
    <x v="36"/>
    <x v="8"/>
    <x v="1"/>
    <x v="0"/>
    <x v="2"/>
    <s v="BPRP 51200001"/>
    <x v="0"/>
    <s v="Personnel"/>
    <s v="Salaires Nets"/>
    <m/>
    <m/>
    <n v="-7148.54"/>
    <x v="0"/>
    <x v="0"/>
    <n v="7"/>
  </r>
  <r>
    <m/>
    <x v="36"/>
    <x v="8"/>
    <x v="1"/>
    <x v="0"/>
    <x v="2"/>
    <s v="BPRP 51200001"/>
    <x v="1"/>
    <s v="Remise Cheques"/>
    <s v="Remise Cheques Clients"/>
    <m/>
    <m/>
    <n v="2184"/>
    <x v="0"/>
    <x v="0"/>
    <n v="7"/>
  </r>
  <r>
    <m/>
    <x v="36"/>
    <x v="8"/>
    <x v="1"/>
    <x v="0"/>
    <x v="3"/>
    <s v="BPRP 51200001"/>
    <x v="0"/>
    <s v="Frais Bancaires"/>
    <s v="Frais bancaires"/>
    <m/>
    <m/>
    <n v="-0.9"/>
    <x v="0"/>
    <x v="0"/>
    <n v="7"/>
  </r>
  <r>
    <m/>
    <x v="36"/>
    <x v="8"/>
    <x v="1"/>
    <x v="0"/>
    <x v="3"/>
    <s v="BPRP 51200001"/>
    <x v="0"/>
    <s v="Personnel"/>
    <s v="Salaires Nets"/>
    <m/>
    <m/>
    <n v="-12373.21"/>
    <x v="0"/>
    <x v="0"/>
    <n v="7"/>
  </r>
  <r>
    <m/>
    <x v="37"/>
    <x v="8"/>
    <x v="1"/>
    <x v="0"/>
    <x v="0"/>
    <s v="BPRP 51200001"/>
    <x v="0"/>
    <s v="Emprunts"/>
    <s v="Emprunt 75 K€"/>
    <m/>
    <m/>
    <n v="-1393.12"/>
    <x v="0"/>
    <x v="0"/>
    <n v="7"/>
  </r>
  <r>
    <m/>
    <x v="38"/>
    <x v="8"/>
    <x v="1"/>
    <x v="0"/>
    <x v="1"/>
    <s v="BPRP 51200001"/>
    <x v="0"/>
    <s v="Personnel"/>
    <s v="Retraite"/>
    <m/>
    <m/>
    <n v="-4123"/>
    <x v="0"/>
    <x v="0"/>
    <n v="7"/>
  </r>
  <r>
    <m/>
    <x v="38"/>
    <x v="8"/>
    <x v="1"/>
    <x v="0"/>
    <x v="1"/>
    <s v="BPRP 51200001"/>
    <x v="1"/>
    <s v="Virements"/>
    <s v="Virements Clients"/>
    <m/>
    <m/>
    <n v="1824"/>
    <x v="0"/>
    <x v="0"/>
    <n v="7"/>
  </r>
  <r>
    <m/>
    <x v="38"/>
    <x v="8"/>
    <x v="1"/>
    <x v="0"/>
    <x v="2"/>
    <s v="BPRP 51200001"/>
    <x v="0"/>
    <s v="Personnel"/>
    <s v="Retraite"/>
    <m/>
    <m/>
    <n v="-1607"/>
    <x v="0"/>
    <x v="0"/>
    <n v="7"/>
  </r>
  <r>
    <m/>
    <x v="38"/>
    <x v="8"/>
    <x v="1"/>
    <x v="0"/>
    <x v="2"/>
    <s v="BPRP 51200001"/>
    <x v="0"/>
    <s v="Personnel"/>
    <s v="Retraite"/>
    <m/>
    <m/>
    <n v="-2175"/>
    <x v="0"/>
    <x v="0"/>
    <n v="7"/>
  </r>
  <r>
    <m/>
    <x v="38"/>
    <x v="8"/>
    <x v="1"/>
    <x v="0"/>
    <x v="3"/>
    <s v="BPRP 51200001"/>
    <x v="0"/>
    <s v="Personnel"/>
    <s v="Retraite"/>
    <m/>
    <m/>
    <n v="-4951"/>
    <x v="0"/>
    <x v="0"/>
    <n v="7"/>
  </r>
  <r>
    <m/>
    <x v="38"/>
    <x v="8"/>
    <x v="1"/>
    <x v="0"/>
    <x v="3"/>
    <s v="BPRP 51200001"/>
    <x v="0"/>
    <s v="Personnel"/>
    <s v="Retraite"/>
    <m/>
    <m/>
    <n v="-443"/>
    <x v="0"/>
    <x v="0"/>
    <n v="7"/>
  </r>
  <r>
    <m/>
    <x v="39"/>
    <x v="9"/>
    <x v="2"/>
    <x v="0"/>
    <x v="0"/>
    <s v="BPRP 51200001"/>
    <x v="0"/>
    <s v="Personnel"/>
    <s v="Retraite"/>
    <m/>
    <m/>
    <n v="-621"/>
    <x v="0"/>
    <x v="0"/>
    <n v="8"/>
  </r>
  <r>
    <m/>
    <x v="39"/>
    <x v="9"/>
    <x v="2"/>
    <x v="0"/>
    <x v="0"/>
    <s v="BPRP 51200001"/>
    <x v="0"/>
    <s v="Personnel"/>
    <s v="Retraite"/>
    <m/>
    <m/>
    <n v="-2049"/>
    <x v="0"/>
    <x v="0"/>
    <n v="8"/>
  </r>
  <r>
    <m/>
    <x v="39"/>
    <x v="9"/>
    <x v="2"/>
    <x v="0"/>
    <x v="2"/>
    <s v="BPRP 51200001"/>
    <x v="0"/>
    <s v="Fournisseurs"/>
    <s v="Frs Hors Groupe"/>
    <m/>
    <m/>
    <n v="-180"/>
    <x v="0"/>
    <x v="0"/>
    <n v="8"/>
  </r>
  <r>
    <m/>
    <x v="40"/>
    <x v="9"/>
    <x v="2"/>
    <x v="0"/>
    <x v="0"/>
    <s v="BPRP 51200001"/>
    <x v="0"/>
    <s v="Frais Bancaires"/>
    <s v="Frais bancaires"/>
    <m/>
    <m/>
    <n v="-44"/>
    <x v="0"/>
    <x v="0"/>
    <n v="8"/>
  </r>
  <r>
    <m/>
    <x v="40"/>
    <x v="9"/>
    <x v="2"/>
    <x v="0"/>
    <x v="2"/>
    <s v="BPRP 51200001"/>
    <x v="1"/>
    <s v="Remise Cheques"/>
    <s v="Remise Cheques Clients"/>
    <m/>
    <m/>
    <n v="948"/>
    <x v="0"/>
    <x v="0"/>
    <n v="8"/>
  </r>
  <r>
    <m/>
    <x v="40"/>
    <x v="9"/>
    <x v="2"/>
    <x v="0"/>
    <x v="2"/>
    <s v="BPRP 51200001"/>
    <x v="1"/>
    <s v="Virements"/>
    <s v="Virements Clients"/>
    <m/>
    <m/>
    <n v="900"/>
    <x v="0"/>
    <x v="0"/>
    <n v="8"/>
  </r>
  <r>
    <m/>
    <x v="41"/>
    <x v="10"/>
    <x v="2"/>
    <x v="0"/>
    <x v="1"/>
    <s v="BPRP 51200001"/>
    <x v="0"/>
    <s v="Etat Impots"/>
    <s v="TVA"/>
    <m/>
    <m/>
    <n v="-18313"/>
    <x v="0"/>
    <x v="0"/>
    <n v="8"/>
  </r>
  <r>
    <m/>
    <x v="41"/>
    <x v="10"/>
    <x v="2"/>
    <x v="0"/>
    <x v="2"/>
    <s v="BPRP 51200001"/>
    <x v="0"/>
    <s v="Etat Impots"/>
    <s v="TVA"/>
    <m/>
    <m/>
    <n v="-4552"/>
    <x v="0"/>
    <x v="0"/>
    <n v="8"/>
  </r>
  <r>
    <m/>
    <x v="42"/>
    <x v="11"/>
    <x v="2"/>
    <x v="0"/>
    <x v="2"/>
    <s v="BPRP 51200001"/>
    <x v="1"/>
    <s v="Prelevements"/>
    <s v="Prelevements"/>
    <m/>
    <m/>
    <n v="20390.400000000001"/>
    <x v="0"/>
    <x v="0"/>
    <n v="8"/>
  </r>
  <r>
    <m/>
    <x v="42"/>
    <x v="11"/>
    <x v="2"/>
    <x v="0"/>
    <x v="4"/>
    <s v="BPRP 51200001"/>
    <x v="1"/>
    <s v="Remise Cheques"/>
    <s v="Remise Cheques Clients"/>
    <m/>
    <m/>
    <n v="1011.6"/>
    <x v="0"/>
    <x v="0"/>
    <n v="8"/>
  </r>
  <r>
    <m/>
    <x v="43"/>
    <x v="11"/>
    <x v="2"/>
    <x v="0"/>
    <x v="1"/>
    <s v="BPRP 51200001"/>
    <x v="0"/>
    <s v="Fournisseurs"/>
    <s v="Frs Hors Groupe"/>
    <m/>
    <m/>
    <n v="-552.05999999999995"/>
    <x v="0"/>
    <x v="0"/>
    <n v="8"/>
  </r>
  <r>
    <m/>
    <x v="43"/>
    <x v="11"/>
    <x v="2"/>
    <x v="0"/>
    <x v="1"/>
    <s v="BPRP 51200001"/>
    <x v="1"/>
    <s v="Remise Cheques"/>
    <s v="Remise Cheques Clients"/>
    <m/>
    <m/>
    <n v="1944"/>
    <x v="0"/>
    <x v="0"/>
    <n v="8"/>
  </r>
  <r>
    <m/>
    <x v="44"/>
    <x v="11"/>
    <x v="2"/>
    <x v="0"/>
    <x v="1"/>
    <s v="BPRP 51200001"/>
    <x v="0"/>
    <s v="Fournisseurs"/>
    <s v="Chèques de table"/>
    <m/>
    <m/>
    <n v="-560.05999999999995"/>
    <x v="0"/>
    <x v="0"/>
    <n v="8"/>
  </r>
  <r>
    <m/>
    <x v="44"/>
    <x v="11"/>
    <x v="2"/>
    <x v="0"/>
    <x v="2"/>
    <s v="BPRP 51200001"/>
    <x v="0"/>
    <s v="Fournisseurs"/>
    <s v="Chèques de table"/>
    <m/>
    <m/>
    <n v="-420.04"/>
    <x v="0"/>
    <x v="0"/>
    <n v="8"/>
  </r>
  <r>
    <m/>
    <x v="44"/>
    <x v="11"/>
    <x v="2"/>
    <x v="0"/>
    <x v="2"/>
    <s v="BPRP 51200001"/>
    <x v="0"/>
    <s v="TNS"/>
    <s v="TNS"/>
    <m/>
    <m/>
    <n v="-4944"/>
    <x v="0"/>
    <x v="0"/>
    <n v="8"/>
  </r>
  <r>
    <m/>
    <x v="44"/>
    <x v="11"/>
    <x v="2"/>
    <x v="0"/>
    <x v="3"/>
    <s v="BPRP 51200001"/>
    <x v="0"/>
    <s v="Fournisseurs"/>
    <s v="Chèques de table"/>
    <m/>
    <m/>
    <n v="-840.08"/>
    <x v="0"/>
    <x v="0"/>
    <n v="8"/>
  </r>
  <r>
    <m/>
    <x v="45"/>
    <x v="11"/>
    <x v="2"/>
    <x v="0"/>
    <x v="0"/>
    <s v="BPRP 51200001"/>
    <x v="0"/>
    <s v="Fournisseurs"/>
    <s v="Chèques de table"/>
    <m/>
    <m/>
    <n v="-420.04"/>
    <x v="0"/>
    <x v="0"/>
    <n v="8"/>
  </r>
  <r>
    <m/>
    <x v="45"/>
    <x v="11"/>
    <x v="2"/>
    <x v="0"/>
    <x v="0"/>
    <s v="BPRP 51200001"/>
    <x v="0"/>
    <s v="Personnel"/>
    <s v="Salaires Nets"/>
    <m/>
    <m/>
    <n v="-7081.17"/>
    <x v="0"/>
    <x v="0"/>
    <n v="8"/>
  </r>
  <r>
    <m/>
    <x v="45"/>
    <x v="11"/>
    <x v="2"/>
    <x v="0"/>
    <x v="0"/>
    <s v="BPRP 51200001"/>
    <x v="0"/>
    <s v="Frais Bancaires"/>
    <s v="Frais bancaires"/>
    <m/>
    <m/>
    <n v="-0.45"/>
    <x v="0"/>
    <x v="0"/>
    <n v="8"/>
  </r>
  <r>
    <m/>
    <x v="45"/>
    <x v="11"/>
    <x v="2"/>
    <x v="0"/>
    <x v="1"/>
    <s v="BPRP 51200001"/>
    <x v="0"/>
    <s v="Personnel"/>
    <s v="Salaires Nets"/>
    <m/>
    <m/>
    <n v="-10492.01"/>
    <x v="0"/>
    <x v="0"/>
    <n v="8"/>
  </r>
  <r>
    <m/>
    <x v="45"/>
    <x v="11"/>
    <x v="2"/>
    <x v="0"/>
    <x v="1"/>
    <s v="BPRP 51200001"/>
    <x v="0"/>
    <s v="Frais Bancaires"/>
    <s v="Frais bancaires"/>
    <m/>
    <m/>
    <n v="-0.6"/>
    <x v="0"/>
    <x v="0"/>
    <n v="8"/>
  </r>
  <r>
    <m/>
    <x v="45"/>
    <x v="11"/>
    <x v="2"/>
    <x v="0"/>
    <x v="2"/>
    <s v="BPRP 51200001"/>
    <x v="0"/>
    <s v="Frais Bancaires"/>
    <s v="Frais bancaires"/>
    <m/>
    <m/>
    <n v="-5.85"/>
    <x v="0"/>
    <x v="0"/>
    <n v="8"/>
  </r>
  <r>
    <m/>
    <x v="45"/>
    <x v="11"/>
    <x v="2"/>
    <x v="0"/>
    <x v="2"/>
    <s v="BPRP 51200001"/>
    <x v="0"/>
    <s v="Personnel"/>
    <s v="Salaires Nets"/>
    <m/>
    <m/>
    <n v="-7842.34"/>
    <x v="0"/>
    <x v="0"/>
    <n v="8"/>
  </r>
  <r>
    <m/>
    <x v="45"/>
    <x v="11"/>
    <x v="2"/>
    <x v="0"/>
    <x v="2"/>
    <s v="BPRP 51200001"/>
    <x v="0"/>
    <s v="Frais Bancaires"/>
    <s v="Frais bancaires"/>
    <m/>
    <m/>
    <n v="-0.45"/>
    <x v="0"/>
    <x v="0"/>
    <n v="8"/>
  </r>
  <r>
    <m/>
    <x v="45"/>
    <x v="11"/>
    <x v="2"/>
    <x v="0"/>
    <x v="3"/>
    <s v="BPRP 51200001"/>
    <x v="0"/>
    <s v="Personnel"/>
    <s v="Salaires Nets"/>
    <m/>
    <m/>
    <n v="-14165.8"/>
    <x v="0"/>
    <x v="0"/>
    <n v="8"/>
  </r>
  <r>
    <m/>
    <x v="45"/>
    <x v="11"/>
    <x v="2"/>
    <x v="0"/>
    <x v="3"/>
    <s v="BPRP 51200001"/>
    <x v="0"/>
    <s v="Frais Bancaires"/>
    <s v="Frais bancaires"/>
    <m/>
    <m/>
    <n v="-0.9"/>
    <x v="0"/>
    <x v="0"/>
    <n v="8"/>
  </r>
  <r>
    <m/>
    <x v="45"/>
    <x v="11"/>
    <x v="2"/>
    <x v="0"/>
    <x v="4"/>
    <s v="BPRP 51200001"/>
    <x v="0"/>
    <s v="Frais Bancaires"/>
    <s v="Frais bancaires"/>
    <m/>
    <m/>
    <n v="-0.39"/>
    <x v="0"/>
    <x v="0"/>
    <n v="8"/>
  </r>
  <r>
    <m/>
    <x v="46"/>
    <x v="12"/>
    <x v="2"/>
    <x v="0"/>
    <x v="0"/>
    <s v="BPRP 51200001"/>
    <x v="0"/>
    <s v="Emprunts"/>
    <s v="Emprunt 75 K€"/>
    <m/>
    <m/>
    <n v="-1393.12"/>
    <x v="0"/>
    <x v="0"/>
    <n v="8"/>
  </r>
  <r>
    <m/>
    <x v="47"/>
    <x v="12"/>
    <x v="2"/>
    <x v="0"/>
    <x v="2"/>
    <s v="BPRP 51200001"/>
    <x v="0"/>
    <s v="Frais Bancaires"/>
    <s v="Frais bancaires"/>
    <m/>
    <m/>
    <n v="-0.15"/>
    <x v="0"/>
    <x v="0"/>
    <n v="8"/>
  </r>
  <r>
    <m/>
    <x v="48"/>
    <x v="12"/>
    <x v="3"/>
    <x v="0"/>
    <x v="0"/>
    <s v="BPRP 51200001"/>
    <x v="0"/>
    <s v="Frais Bancaires"/>
    <s v="Frais bancaires"/>
    <m/>
    <m/>
    <n v="-44"/>
    <x v="0"/>
    <x v="0"/>
    <n v="9"/>
  </r>
  <r>
    <m/>
    <x v="48"/>
    <x v="12"/>
    <x v="3"/>
    <x v="0"/>
    <x v="0"/>
    <s v="BPRP 51200001"/>
    <x v="0"/>
    <s v="Fournisseurs"/>
    <s v="Frs Hors Groupe"/>
    <m/>
    <m/>
    <n v="-2473"/>
    <x v="0"/>
    <x v="0"/>
    <n v="9"/>
  </r>
  <r>
    <m/>
    <x v="49"/>
    <x v="13"/>
    <x v="3"/>
    <x v="0"/>
    <x v="0"/>
    <s v="BPRP 51200001"/>
    <x v="0"/>
    <s v="Fournisseurs"/>
    <s v="Frs Groupe"/>
    <m/>
    <m/>
    <n v="-332.48"/>
    <x v="0"/>
    <x v="0"/>
    <n v="9"/>
  </r>
  <r>
    <m/>
    <x v="50"/>
    <x v="14"/>
    <x v="3"/>
    <x v="0"/>
    <x v="0"/>
    <s v="BPRP 51200001"/>
    <x v="0"/>
    <s v="Fournisseurs"/>
    <s v="Chèques de table"/>
    <m/>
    <m/>
    <n v="-420.04"/>
    <x v="0"/>
    <x v="0"/>
    <n v="9"/>
  </r>
  <r>
    <m/>
    <x v="50"/>
    <x v="14"/>
    <x v="3"/>
    <x v="0"/>
    <x v="0"/>
    <s v="BPRP 51200001"/>
    <x v="0"/>
    <s v="Frais Bancaires"/>
    <s v="Frais bancaires"/>
    <m/>
    <m/>
    <n v="-0.3"/>
    <x v="0"/>
    <x v="0"/>
    <n v="9"/>
  </r>
  <r>
    <m/>
    <x v="50"/>
    <x v="14"/>
    <x v="3"/>
    <x v="0"/>
    <x v="0"/>
    <s v="BPRP 51200001"/>
    <x v="0"/>
    <s v="Personnel"/>
    <s v="Salaires Nets"/>
    <m/>
    <m/>
    <n v="-6886.92"/>
    <x v="0"/>
    <x v="0"/>
    <n v="9"/>
  </r>
  <r>
    <m/>
    <x v="50"/>
    <x v="14"/>
    <x v="3"/>
    <x v="0"/>
    <x v="0"/>
    <s v="BPRP 51200001"/>
    <x v="0"/>
    <s v="Frais Bancaires"/>
    <s v="Frais bancaires"/>
    <m/>
    <m/>
    <n v="-0.45"/>
    <x v="0"/>
    <x v="0"/>
    <n v="9"/>
  </r>
  <r>
    <m/>
    <x v="51"/>
    <x v="14"/>
    <x v="3"/>
    <x v="0"/>
    <x v="0"/>
    <s v="BPRP 51200001"/>
    <x v="0"/>
    <s v="Emprunts"/>
    <s v="Emprunts"/>
    <m/>
    <m/>
    <n v="-1393.12"/>
    <x v="0"/>
    <x v="0"/>
    <n v="9"/>
  </r>
  <r>
    <m/>
    <x v="48"/>
    <x v="12"/>
    <x v="3"/>
    <x v="0"/>
    <x v="1"/>
    <s v="BPRP 51200001"/>
    <x v="1"/>
    <s v="Remise Cheques"/>
    <s v="Remise Cheques Clients"/>
    <m/>
    <m/>
    <n v="30408"/>
    <x v="0"/>
    <x v="0"/>
    <n v="9"/>
  </r>
  <r>
    <m/>
    <x v="48"/>
    <x v="12"/>
    <x v="3"/>
    <x v="0"/>
    <x v="1"/>
    <s v="BPRP 51200001"/>
    <x v="1"/>
    <s v="Virements"/>
    <s v="Virements Clients"/>
    <m/>
    <m/>
    <n v="8424"/>
    <x v="0"/>
    <x v="0"/>
    <n v="9"/>
  </r>
  <r>
    <m/>
    <x v="52"/>
    <x v="12"/>
    <x v="3"/>
    <x v="0"/>
    <x v="1"/>
    <s v="BPRP 51200001"/>
    <x v="1"/>
    <s v="Virements"/>
    <s v="Virements Clients"/>
    <m/>
    <m/>
    <n v="14469.3"/>
    <x v="0"/>
    <x v="0"/>
    <n v="9"/>
  </r>
  <r>
    <m/>
    <x v="53"/>
    <x v="15"/>
    <x v="3"/>
    <x v="0"/>
    <x v="1"/>
    <s v="BPRP 51200001"/>
    <x v="0"/>
    <s v="NDF"/>
    <s v="NDF"/>
    <m/>
    <m/>
    <n v="-206.14"/>
    <x v="0"/>
    <x v="0"/>
    <n v="9"/>
  </r>
  <r>
    <m/>
    <x v="54"/>
    <x v="15"/>
    <x v="3"/>
    <x v="0"/>
    <x v="1"/>
    <s v="BPRP 51200001"/>
    <x v="0"/>
    <s v="Frais Bancaires"/>
    <s v="Frais bancaires"/>
    <m/>
    <m/>
    <n v="-0.3"/>
    <x v="0"/>
    <x v="0"/>
    <n v="9"/>
  </r>
  <r>
    <m/>
    <x v="55"/>
    <x v="16"/>
    <x v="3"/>
    <x v="0"/>
    <x v="1"/>
    <s v="BPRP 51200001"/>
    <x v="0"/>
    <s v="Etat Impots"/>
    <s v="Liquidation IS"/>
    <m/>
    <m/>
    <n v="17815"/>
    <x v="0"/>
    <x v="0"/>
    <n v="9"/>
  </r>
  <r>
    <m/>
    <x v="56"/>
    <x v="13"/>
    <x v="3"/>
    <x v="0"/>
    <x v="1"/>
    <s v="BPRP 51200001"/>
    <x v="0"/>
    <s v="Etat Impots"/>
    <s v="TVA"/>
    <m/>
    <m/>
    <n v="-525"/>
    <x v="0"/>
    <x v="0"/>
    <n v="9"/>
  </r>
  <r>
    <m/>
    <x v="56"/>
    <x v="13"/>
    <x v="3"/>
    <x v="0"/>
    <x v="1"/>
    <s v="BPRP 51200001"/>
    <x v="0"/>
    <s v="Fournisseurs"/>
    <s v="Frs Hors Groupe"/>
    <m/>
    <m/>
    <n v="-43.51"/>
    <x v="0"/>
    <x v="0"/>
    <n v="9"/>
  </r>
  <r>
    <m/>
    <x v="57"/>
    <x v="13"/>
    <x v="3"/>
    <x v="0"/>
    <x v="1"/>
    <s v="BPRP 51200001"/>
    <x v="0"/>
    <s v="Fournisseurs"/>
    <s v="Frs Hors Groupe"/>
    <m/>
    <m/>
    <n v="-552.05999999999995"/>
    <x v="0"/>
    <x v="0"/>
    <n v="9"/>
  </r>
  <r>
    <m/>
    <x v="57"/>
    <x v="13"/>
    <x v="3"/>
    <x v="0"/>
    <x v="1"/>
    <s v="BPRP 51200001"/>
    <x v="0"/>
    <s v="Frais Bancaires"/>
    <s v="Frais bancaires"/>
    <m/>
    <m/>
    <n v="-0.15"/>
    <x v="0"/>
    <x v="0"/>
    <n v="9"/>
  </r>
  <r>
    <m/>
    <x v="57"/>
    <x v="13"/>
    <x v="3"/>
    <x v="0"/>
    <x v="1"/>
    <s v="BPRP 51200001"/>
    <x v="1"/>
    <s v="Remise Cheques"/>
    <s v="Remise Cheques Clients"/>
    <m/>
    <m/>
    <n v="480"/>
    <x v="0"/>
    <x v="0"/>
    <n v="9"/>
  </r>
  <r>
    <m/>
    <x v="50"/>
    <x v="14"/>
    <x v="3"/>
    <x v="0"/>
    <x v="1"/>
    <s v="BPRP 51200001"/>
    <x v="0"/>
    <s v="Personnel"/>
    <s v="Salaires Nets"/>
    <m/>
    <m/>
    <n v="-7437.07"/>
    <x v="0"/>
    <x v="0"/>
    <n v="9"/>
  </r>
  <r>
    <m/>
    <x v="50"/>
    <x v="14"/>
    <x v="3"/>
    <x v="0"/>
    <x v="1"/>
    <s v="BPRP 51200001"/>
    <x v="0"/>
    <s v="Frais Bancaires"/>
    <s v="Frais bancaires"/>
    <m/>
    <m/>
    <n v="-0.45"/>
    <x v="0"/>
    <x v="0"/>
    <n v="9"/>
  </r>
  <r>
    <m/>
    <x v="53"/>
    <x v="15"/>
    <x v="3"/>
    <x v="0"/>
    <x v="2"/>
    <s v="BPRP 51200001"/>
    <x v="0"/>
    <s v="NDF"/>
    <s v="NDF"/>
    <m/>
    <m/>
    <n v="-652.27"/>
    <x v="0"/>
    <x v="0"/>
    <n v="9"/>
  </r>
  <r>
    <m/>
    <x v="54"/>
    <x v="15"/>
    <x v="3"/>
    <x v="0"/>
    <x v="2"/>
    <s v="BPRP 51200001"/>
    <x v="0"/>
    <s v="Frais Bancaires"/>
    <s v="Frais bancaires"/>
    <m/>
    <m/>
    <n v="-0.3"/>
    <x v="0"/>
    <x v="0"/>
    <n v="9"/>
  </r>
  <r>
    <m/>
    <x v="55"/>
    <x v="16"/>
    <x v="3"/>
    <x v="0"/>
    <x v="2"/>
    <s v="BPRP 51200001"/>
    <x v="0"/>
    <s v="Etat Impots"/>
    <s v="Liquidation IS"/>
    <m/>
    <m/>
    <n v="35461"/>
    <x v="0"/>
    <x v="0"/>
    <n v="9"/>
  </r>
  <r>
    <m/>
    <x v="58"/>
    <x v="16"/>
    <x v="3"/>
    <x v="0"/>
    <x v="2"/>
    <s v="BPRP 51200001"/>
    <x v="1"/>
    <s v="Remise Cheques"/>
    <s v="Remise Cheques Clients"/>
    <m/>
    <m/>
    <n v="1038"/>
    <x v="0"/>
    <x v="0"/>
    <n v="9"/>
  </r>
  <r>
    <m/>
    <x v="59"/>
    <x v="13"/>
    <x v="3"/>
    <x v="0"/>
    <x v="2"/>
    <s v="BPRP 51200001"/>
    <x v="1"/>
    <s v="Prelevements"/>
    <s v="Prelevements"/>
    <m/>
    <m/>
    <n v="17458.8"/>
    <x v="0"/>
    <x v="0"/>
    <n v="9"/>
  </r>
  <r>
    <m/>
    <x v="50"/>
    <x v="14"/>
    <x v="3"/>
    <x v="0"/>
    <x v="2"/>
    <s v="BPRP 51200001"/>
    <x v="0"/>
    <s v="Cotisations Taxes"/>
    <s v="Cotisation OEC"/>
    <m/>
    <m/>
    <n v="50"/>
    <x v="0"/>
    <x v="0"/>
    <n v="9"/>
  </r>
  <r>
    <m/>
    <x v="50"/>
    <x v="14"/>
    <x v="3"/>
    <x v="0"/>
    <x v="2"/>
    <s v="BPRP 51200001"/>
    <x v="0"/>
    <s v="Fournisseurs"/>
    <s v="Chèques de table"/>
    <m/>
    <m/>
    <n v="-280.02999999999997"/>
    <x v="0"/>
    <x v="0"/>
    <n v="9"/>
  </r>
  <r>
    <m/>
    <x v="50"/>
    <x v="14"/>
    <x v="3"/>
    <x v="0"/>
    <x v="2"/>
    <s v="BPRP 51200001"/>
    <x v="0"/>
    <s v="Personnel"/>
    <s v="Salaires Nets"/>
    <m/>
    <m/>
    <n v="-7187.35"/>
    <x v="0"/>
    <x v="0"/>
    <n v="9"/>
  </r>
  <r>
    <m/>
    <x v="50"/>
    <x v="14"/>
    <x v="3"/>
    <x v="0"/>
    <x v="2"/>
    <s v="BPRP 51200001"/>
    <x v="0"/>
    <s v="Frais Bancaires"/>
    <s v="Frais bancaires"/>
    <m/>
    <m/>
    <n v="-0.45"/>
    <x v="0"/>
    <x v="0"/>
    <n v="9"/>
  </r>
  <r>
    <m/>
    <x v="50"/>
    <x v="14"/>
    <x v="3"/>
    <x v="0"/>
    <x v="2"/>
    <s v="BPRP 51200001"/>
    <x v="0"/>
    <s v="Cotisations Taxes"/>
    <s v="Cotisation OEC"/>
    <m/>
    <m/>
    <n v="-796.4"/>
    <x v="0"/>
    <x v="0"/>
    <n v="9"/>
  </r>
  <r>
    <m/>
    <x v="60"/>
    <x v="14"/>
    <x v="3"/>
    <x v="0"/>
    <x v="2"/>
    <s v="BPRP 51200001"/>
    <x v="0"/>
    <s v="Fournisseurs"/>
    <s v="Frs Hors Groupe"/>
    <m/>
    <m/>
    <n v="-1440"/>
    <x v="0"/>
    <x v="0"/>
    <n v="9"/>
  </r>
  <r>
    <m/>
    <x v="55"/>
    <x v="16"/>
    <x v="3"/>
    <x v="0"/>
    <x v="3"/>
    <s v="BPRP 51200001"/>
    <x v="0"/>
    <s v="Etat Impots"/>
    <s v="Liquidation IS"/>
    <m/>
    <m/>
    <n v="7828"/>
    <x v="0"/>
    <x v="0"/>
    <n v="9"/>
  </r>
  <r>
    <m/>
    <x v="49"/>
    <x v="13"/>
    <x v="3"/>
    <x v="0"/>
    <x v="3"/>
    <s v="BPRP 51200001"/>
    <x v="0"/>
    <s v="Fournisseurs"/>
    <s v="Frs Hors Groupe"/>
    <m/>
    <m/>
    <n v="-1165.44"/>
    <x v="0"/>
    <x v="0"/>
    <n v="9"/>
  </r>
  <r>
    <m/>
    <x v="61"/>
    <x v="13"/>
    <x v="3"/>
    <x v="0"/>
    <x v="3"/>
    <s v="BPRP 51200001"/>
    <x v="0"/>
    <s v="Etat Impots"/>
    <s v="TVA"/>
    <m/>
    <m/>
    <n v="-2"/>
    <x v="0"/>
    <x v="0"/>
    <n v="9"/>
  </r>
  <r>
    <m/>
    <x v="50"/>
    <x v="14"/>
    <x v="3"/>
    <x v="0"/>
    <x v="3"/>
    <s v="BPRP 51200001"/>
    <x v="0"/>
    <s v="Fournisseurs"/>
    <s v="Chèques de table"/>
    <m/>
    <m/>
    <n v="-700.07"/>
    <x v="0"/>
    <x v="0"/>
    <n v="9"/>
  </r>
  <r>
    <m/>
    <x v="50"/>
    <x v="14"/>
    <x v="3"/>
    <x v="0"/>
    <x v="3"/>
    <s v="BPRP 51200001"/>
    <x v="0"/>
    <s v="Personnel"/>
    <s v="Salaires Nets"/>
    <m/>
    <m/>
    <n v="-12357.16"/>
    <x v="0"/>
    <x v="0"/>
    <n v="9"/>
  </r>
  <r>
    <m/>
    <x v="50"/>
    <x v="14"/>
    <x v="3"/>
    <x v="0"/>
    <x v="3"/>
    <s v="BPRP 51200001"/>
    <x v="0"/>
    <s v="Frais Bancaires"/>
    <s v="Frais bancaires"/>
    <m/>
    <m/>
    <n v="-0.9"/>
    <x v="0"/>
    <x v="0"/>
    <n v="9"/>
  </r>
  <r>
    <m/>
    <x v="48"/>
    <x v="12"/>
    <x v="3"/>
    <x v="0"/>
    <x v="4"/>
    <s v="BPRP 51200001"/>
    <x v="0"/>
    <s v="Etat Impots"/>
    <s v="TVA"/>
    <m/>
    <m/>
    <n v="-1134"/>
    <x v="0"/>
    <x v="0"/>
    <n v="9"/>
  </r>
  <r>
    <m/>
    <x v="55"/>
    <x v="16"/>
    <x v="3"/>
    <x v="0"/>
    <x v="4"/>
    <s v="BPRP 51200001"/>
    <x v="0"/>
    <s v="Etat Impots"/>
    <s v="Liquidation IS"/>
    <m/>
    <m/>
    <n v="3312"/>
    <x v="0"/>
    <x v="0"/>
    <n v="9"/>
  </r>
  <r>
    <m/>
    <x v="62"/>
    <x v="14"/>
    <x v="4"/>
    <x v="0"/>
    <x v="2"/>
    <s v="BPRP 51200001"/>
    <x v="0"/>
    <s v="TNS"/>
    <s v="TNS"/>
    <m/>
    <m/>
    <n v="-5000"/>
    <x v="0"/>
    <x v="0"/>
    <n v="10"/>
  </r>
  <r>
    <m/>
    <x v="63"/>
    <x v="17"/>
    <x v="4"/>
    <x v="0"/>
    <x v="1"/>
    <s v="BPRP 51200001"/>
    <x v="0"/>
    <s v="NDF"/>
    <s v="NDF"/>
    <m/>
    <m/>
    <n v="-600"/>
    <x v="0"/>
    <x v="1"/>
    <n v="10"/>
  </r>
  <r>
    <m/>
    <x v="63"/>
    <x v="17"/>
    <x v="4"/>
    <x v="0"/>
    <x v="2"/>
    <s v="BPRP 51200001"/>
    <x v="0"/>
    <s v="NDF"/>
    <s v="NDF"/>
    <m/>
    <m/>
    <n v="-1000"/>
    <x v="0"/>
    <x v="1"/>
    <n v="10"/>
  </r>
  <r>
    <m/>
    <x v="63"/>
    <x v="17"/>
    <x v="4"/>
    <x v="0"/>
    <x v="3"/>
    <s v="BPRP 51200001"/>
    <x v="0"/>
    <s v="NDF"/>
    <s v="NDF"/>
    <m/>
    <m/>
    <n v="-15"/>
    <x v="0"/>
    <x v="1"/>
    <n v="10"/>
  </r>
  <r>
    <m/>
    <x v="64"/>
    <x v="18"/>
    <x v="4"/>
    <x v="0"/>
    <x v="0"/>
    <s v="BPRP 51200001"/>
    <x v="0"/>
    <s v="Etat Impots"/>
    <s v="TVA"/>
    <m/>
    <m/>
    <n v="-340"/>
    <x v="0"/>
    <x v="1"/>
    <n v="10"/>
  </r>
  <r>
    <m/>
    <x v="64"/>
    <x v="18"/>
    <x v="4"/>
    <x v="0"/>
    <x v="1"/>
    <s v="BPRP 51200001"/>
    <x v="0"/>
    <s v="Etat Impots"/>
    <s v="TVA"/>
    <m/>
    <m/>
    <n v="-5680"/>
    <x v="0"/>
    <x v="1"/>
    <n v="10"/>
  </r>
  <r>
    <m/>
    <x v="64"/>
    <x v="18"/>
    <x v="4"/>
    <x v="0"/>
    <x v="2"/>
    <s v="BPRP 51200001"/>
    <x v="0"/>
    <s v="Etat Impots"/>
    <s v="TVA"/>
    <m/>
    <m/>
    <n v="-4737"/>
    <x v="0"/>
    <x v="1"/>
    <n v="10"/>
  </r>
  <r>
    <m/>
    <x v="64"/>
    <x v="18"/>
    <x v="4"/>
    <x v="0"/>
    <x v="4"/>
    <s v="BPRP 51200001"/>
    <x v="0"/>
    <s v="Etat Impots"/>
    <s v="TVA"/>
    <m/>
    <m/>
    <n v="0"/>
    <x v="0"/>
    <x v="1"/>
    <n v="10"/>
  </r>
  <r>
    <m/>
    <x v="65"/>
    <x v="18"/>
    <x v="4"/>
    <x v="0"/>
    <x v="0"/>
    <s v="BPRP 51200001"/>
    <x v="0"/>
    <s v="Fournisseurs"/>
    <s v="Frs Hors Groupe"/>
    <m/>
    <m/>
    <n v="-800"/>
    <x v="0"/>
    <x v="1"/>
    <n v="10"/>
  </r>
  <r>
    <m/>
    <x v="65"/>
    <x v="18"/>
    <x v="4"/>
    <x v="0"/>
    <x v="0"/>
    <s v="BPRP 51200001"/>
    <x v="0"/>
    <s v="Emprunts"/>
    <s v="Emprunt BPRP 75 K€"/>
    <m/>
    <m/>
    <n v="-1400"/>
    <x v="0"/>
    <x v="1"/>
    <n v="10"/>
  </r>
  <r>
    <m/>
    <x v="65"/>
    <x v="18"/>
    <x v="4"/>
    <x v="0"/>
    <x v="1"/>
    <s v="BPRP 51200001"/>
    <x v="0"/>
    <s v="Fournisseurs"/>
    <s v="Frs Hors Groupe"/>
    <m/>
    <m/>
    <n v="-1000"/>
    <x v="0"/>
    <x v="1"/>
    <n v="10"/>
  </r>
  <r>
    <m/>
    <x v="65"/>
    <x v="18"/>
    <x v="4"/>
    <x v="0"/>
    <x v="1"/>
    <s v="BPRP 51200001"/>
    <x v="0"/>
    <s v="Frais Bancaires"/>
    <s v="Frais bancaires"/>
    <m/>
    <m/>
    <n v="-25"/>
    <x v="0"/>
    <x v="1"/>
    <n v="10"/>
  </r>
  <r>
    <m/>
    <x v="65"/>
    <x v="18"/>
    <x v="4"/>
    <x v="0"/>
    <x v="2"/>
    <s v="BPRP 51200001"/>
    <x v="0"/>
    <s v="Fournisseurs"/>
    <s v="Frs Hors Groupe"/>
    <m/>
    <m/>
    <n v="-1200"/>
    <x v="0"/>
    <x v="1"/>
    <n v="10"/>
  </r>
  <r>
    <m/>
    <x v="65"/>
    <x v="18"/>
    <x v="4"/>
    <x v="0"/>
    <x v="2"/>
    <s v="BPRP 51200001"/>
    <x v="0"/>
    <s v="Frais Bancaires"/>
    <s v="Intérêts découverts"/>
    <m/>
    <m/>
    <n v="-80"/>
    <x v="0"/>
    <x v="1"/>
    <n v="10"/>
  </r>
  <r>
    <m/>
    <x v="65"/>
    <x v="18"/>
    <x v="4"/>
    <x v="0"/>
    <x v="3"/>
    <s v="BPRP 51200001"/>
    <x v="0"/>
    <s v="Fournisseurs"/>
    <s v="Frs Hors Groupe"/>
    <m/>
    <m/>
    <n v="-1300"/>
    <x v="0"/>
    <x v="1"/>
    <n v="10"/>
  </r>
  <r>
    <m/>
    <x v="65"/>
    <x v="18"/>
    <x v="4"/>
    <x v="0"/>
    <x v="3"/>
    <s v="BPRP 51200001"/>
    <x v="0"/>
    <s v="Frais Bancaires"/>
    <s v="Intérêts découverts"/>
    <m/>
    <m/>
    <n v="-300"/>
    <x v="0"/>
    <x v="1"/>
    <n v="10"/>
  </r>
  <r>
    <m/>
    <x v="65"/>
    <x v="18"/>
    <x v="4"/>
    <x v="0"/>
    <x v="4"/>
    <s v="BPRP 51200001"/>
    <x v="0"/>
    <s v="Frais Bancaires"/>
    <s v="Intérêts découverts"/>
    <m/>
    <m/>
    <n v="-50"/>
    <x v="0"/>
    <x v="1"/>
    <n v="10"/>
  </r>
  <r>
    <m/>
    <x v="66"/>
    <x v="19"/>
    <x v="4"/>
    <x v="0"/>
    <x v="0"/>
    <s v="BPRP 51200001"/>
    <x v="0"/>
    <s v="Personnel"/>
    <s v="Salaires Nets"/>
    <m/>
    <m/>
    <n v="-6300"/>
    <x v="0"/>
    <x v="1"/>
    <n v="10"/>
  </r>
  <r>
    <m/>
    <x v="66"/>
    <x v="19"/>
    <x v="4"/>
    <x v="0"/>
    <x v="1"/>
    <s v="BPRP 51200001"/>
    <x v="0"/>
    <s v="Personnel"/>
    <s v="Salaires Nets"/>
    <m/>
    <m/>
    <n v="-11000"/>
    <x v="0"/>
    <x v="1"/>
    <n v="10"/>
  </r>
  <r>
    <m/>
    <x v="66"/>
    <x v="19"/>
    <x v="4"/>
    <x v="0"/>
    <x v="2"/>
    <s v="BPRP 51200001"/>
    <x v="0"/>
    <s v="Personnel"/>
    <s v="Salaires Nets"/>
    <m/>
    <m/>
    <n v="-8000"/>
    <x v="0"/>
    <x v="1"/>
    <n v="10"/>
  </r>
  <r>
    <m/>
    <x v="66"/>
    <x v="19"/>
    <x v="4"/>
    <x v="0"/>
    <x v="3"/>
    <s v="BPRP 51200001"/>
    <x v="0"/>
    <s v="Personnel"/>
    <s v="Salaires Nets"/>
    <m/>
    <m/>
    <n v="-15000"/>
    <x v="0"/>
    <x v="1"/>
    <n v="10"/>
  </r>
  <r>
    <m/>
    <x v="67"/>
    <x v="19"/>
    <x v="4"/>
    <x v="0"/>
    <x v="0"/>
    <s v="BPRP 51200001"/>
    <x v="1"/>
    <s v="Remise Cheques"/>
    <s v="Remise Cheques Clients"/>
    <m/>
    <m/>
    <n v="2500"/>
    <x v="0"/>
    <x v="1"/>
    <n v="10"/>
  </r>
  <r>
    <m/>
    <x v="67"/>
    <x v="19"/>
    <x v="4"/>
    <x v="0"/>
    <x v="0"/>
    <s v="BPRP 51200001"/>
    <x v="0"/>
    <s v="Frais Bancaires"/>
    <s v="Frais bancaires"/>
    <m/>
    <m/>
    <n v="-70"/>
    <x v="0"/>
    <x v="1"/>
    <n v="10"/>
  </r>
  <r>
    <m/>
    <x v="67"/>
    <x v="19"/>
    <x v="4"/>
    <x v="0"/>
    <x v="1"/>
    <s v="BPRP 51200001"/>
    <x v="1"/>
    <s v="Remise Cheques"/>
    <s v="Remise Cheques Clients"/>
    <m/>
    <m/>
    <n v="30000"/>
    <x v="0"/>
    <x v="1"/>
    <n v="10"/>
  </r>
  <r>
    <m/>
    <x v="67"/>
    <x v="19"/>
    <x v="4"/>
    <x v="0"/>
    <x v="2"/>
    <s v="BPRP 51200001"/>
    <x v="1"/>
    <s v="Remise Cheques"/>
    <s v="Remise Cheques Clients"/>
    <m/>
    <m/>
    <n v="25000"/>
    <x v="0"/>
    <x v="1"/>
    <n v="10"/>
  </r>
  <r>
    <m/>
    <x v="67"/>
    <x v="19"/>
    <x v="4"/>
    <x v="0"/>
    <x v="2"/>
    <s v="BPRP 51200001"/>
    <x v="0"/>
    <s v="Frais Bancaires"/>
    <s v="Frais bancaires"/>
    <m/>
    <m/>
    <n v="-50"/>
    <x v="0"/>
    <x v="1"/>
    <n v="10"/>
  </r>
  <r>
    <m/>
    <x v="67"/>
    <x v="19"/>
    <x v="4"/>
    <x v="0"/>
    <x v="3"/>
    <s v="BPRP 51200001"/>
    <x v="0"/>
    <s v="Frais Bancaires"/>
    <s v="Frais bancaires"/>
    <m/>
    <m/>
    <n v="-150"/>
    <x v="0"/>
    <x v="1"/>
    <n v="10"/>
  </r>
  <r>
    <m/>
    <x v="67"/>
    <x v="19"/>
    <x v="4"/>
    <x v="0"/>
    <x v="4"/>
    <s v="BPRP 51200001"/>
    <x v="1"/>
    <s v="Remise Cheques"/>
    <s v="Remise Cheques Clients"/>
    <m/>
    <m/>
    <n v="500"/>
    <x v="0"/>
    <x v="1"/>
    <n v="10"/>
  </r>
  <r>
    <m/>
    <x v="67"/>
    <x v="19"/>
    <x v="4"/>
    <x v="0"/>
    <x v="4"/>
    <s v="BPRP 51200001"/>
    <x v="0"/>
    <s v="Frais Bancaires"/>
    <s v="Frais bancaires"/>
    <m/>
    <m/>
    <n v="-50"/>
    <x v="0"/>
    <x v="1"/>
    <n v="10"/>
  </r>
  <r>
    <m/>
    <x v="68"/>
    <x v="20"/>
    <x v="5"/>
    <x v="0"/>
    <x v="2"/>
    <s v="BPRP 51200001"/>
    <x v="0"/>
    <s v="TNS"/>
    <s v="TNS"/>
    <m/>
    <m/>
    <n v="-5000"/>
    <x v="0"/>
    <x v="1"/>
    <n v="11"/>
  </r>
  <r>
    <m/>
    <x v="69"/>
    <x v="21"/>
    <x v="5"/>
    <x v="0"/>
    <x v="1"/>
    <s v="BPRP 51200001"/>
    <x v="0"/>
    <s v="NDF"/>
    <s v="NDF"/>
    <m/>
    <m/>
    <n v="-600"/>
    <x v="0"/>
    <x v="1"/>
    <n v="11"/>
  </r>
  <r>
    <m/>
    <x v="69"/>
    <x v="21"/>
    <x v="5"/>
    <x v="0"/>
    <x v="2"/>
    <s v="BPRP 51200001"/>
    <x v="0"/>
    <s v="NDF"/>
    <s v="NDF"/>
    <m/>
    <m/>
    <n v="-1000"/>
    <x v="0"/>
    <x v="1"/>
    <n v="11"/>
  </r>
  <r>
    <m/>
    <x v="69"/>
    <x v="21"/>
    <x v="5"/>
    <x v="0"/>
    <x v="3"/>
    <s v="BPRP 51200001"/>
    <x v="0"/>
    <s v="NDF"/>
    <s v="NDF"/>
    <m/>
    <m/>
    <n v="-15"/>
    <x v="0"/>
    <x v="1"/>
    <n v="11"/>
  </r>
  <r>
    <m/>
    <x v="70"/>
    <x v="21"/>
    <x v="5"/>
    <x v="0"/>
    <x v="0"/>
    <s v="BPRP 51200001"/>
    <x v="0"/>
    <s v="Etat Impots"/>
    <s v="TVA"/>
    <m/>
    <m/>
    <n v="-340"/>
    <x v="0"/>
    <x v="1"/>
    <n v="11"/>
  </r>
  <r>
    <m/>
    <x v="70"/>
    <x v="21"/>
    <x v="5"/>
    <x v="0"/>
    <x v="1"/>
    <s v="BPRP 51200001"/>
    <x v="0"/>
    <s v="Etat Impots"/>
    <s v="TVA"/>
    <m/>
    <m/>
    <n v="-5680"/>
    <x v="0"/>
    <x v="1"/>
    <n v="11"/>
  </r>
  <r>
    <m/>
    <x v="70"/>
    <x v="21"/>
    <x v="5"/>
    <x v="0"/>
    <x v="2"/>
    <s v="BPRP 51200001"/>
    <x v="0"/>
    <s v="Etat Impots"/>
    <s v="TVA"/>
    <m/>
    <m/>
    <n v="-4737"/>
    <x v="0"/>
    <x v="1"/>
    <n v="11"/>
  </r>
  <r>
    <m/>
    <x v="70"/>
    <x v="21"/>
    <x v="5"/>
    <x v="0"/>
    <x v="4"/>
    <s v="BPRP 51200001"/>
    <x v="0"/>
    <s v="Etat Impots"/>
    <s v="TVA"/>
    <m/>
    <m/>
    <n v="0"/>
    <x v="0"/>
    <x v="1"/>
    <n v="11"/>
  </r>
  <r>
    <m/>
    <x v="71"/>
    <x v="21"/>
    <x v="5"/>
    <x v="0"/>
    <x v="0"/>
    <s v="BPRP 51200001"/>
    <x v="0"/>
    <s v="Fournisseurs"/>
    <s v="Frs Hors Groupe"/>
    <m/>
    <m/>
    <n v="-800"/>
    <x v="0"/>
    <x v="1"/>
    <n v="11"/>
  </r>
  <r>
    <m/>
    <x v="71"/>
    <x v="21"/>
    <x v="5"/>
    <x v="0"/>
    <x v="0"/>
    <s v="BPRP 51200001"/>
    <x v="0"/>
    <s v="Emprunts"/>
    <s v="Emprunt BPRP 75 K€"/>
    <m/>
    <m/>
    <n v="-1400"/>
    <x v="0"/>
    <x v="1"/>
    <n v="11"/>
  </r>
  <r>
    <m/>
    <x v="71"/>
    <x v="21"/>
    <x v="5"/>
    <x v="0"/>
    <x v="1"/>
    <s v="BPRP 51200001"/>
    <x v="0"/>
    <s v="Fournisseurs"/>
    <s v="Frs Hors Groupe"/>
    <m/>
    <m/>
    <n v="-1000"/>
    <x v="0"/>
    <x v="1"/>
    <n v="11"/>
  </r>
  <r>
    <m/>
    <x v="71"/>
    <x v="21"/>
    <x v="5"/>
    <x v="0"/>
    <x v="1"/>
    <s v="BPRP 51200001"/>
    <x v="0"/>
    <s v="Frais Bancaires"/>
    <s v="Frais bancaires"/>
    <m/>
    <m/>
    <n v="-25"/>
    <x v="0"/>
    <x v="1"/>
    <n v="11"/>
  </r>
  <r>
    <m/>
    <x v="71"/>
    <x v="21"/>
    <x v="5"/>
    <x v="0"/>
    <x v="2"/>
    <s v="BPRP 51200001"/>
    <x v="0"/>
    <s v="Fournisseurs"/>
    <s v="Frs Hors Groupe"/>
    <m/>
    <m/>
    <n v="-1200"/>
    <x v="0"/>
    <x v="1"/>
    <n v="11"/>
  </r>
  <r>
    <m/>
    <x v="71"/>
    <x v="21"/>
    <x v="5"/>
    <x v="0"/>
    <x v="2"/>
    <s v="BPRP 51200001"/>
    <x v="0"/>
    <s v="Frais Bancaires"/>
    <s v="Intérêts découverts"/>
    <m/>
    <m/>
    <n v="-80"/>
    <x v="0"/>
    <x v="1"/>
    <n v="11"/>
  </r>
  <r>
    <m/>
    <x v="71"/>
    <x v="21"/>
    <x v="5"/>
    <x v="0"/>
    <x v="3"/>
    <s v="BPRP 51200001"/>
    <x v="0"/>
    <s v="Fournisseurs"/>
    <s v="Frs Hors Groupe"/>
    <m/>
    <m/>
    <n v="-1300"/>
    <x v="0"/>
    <x v="1"/>
    <n v="11"/>
  </r>
  <r>
    <m/>
    <x v="71"/>
    <x v="21"/>
    <x v="5"/>
    <x v="0"/>
    <x v="3"/>
    <s v="BPRP 51200001"/>
    <x v="0"/>
    <s v="Frais Bancaires"/>
    <s v="Intérêts découverts"/>
    <m/>
    <m/>
    <n v="-300"/>
    <x v="0"/>
    <x v="1"/>
    <n v="11"/>
  </r>
  <r>
    <m/>
    <x v="71"/>
    <x v="21"/>
    <x v="5"/>
    <x v="0"/>
    <x v="4"/>
    <s v="BPRP 51200001"/>
    <x v="0"/>
    <s v="Frais Bancaires"/>
    <s v="Intérêts découverts"/>
    <m/>
    <m/>
    <n v="-50"/>
    <x v="0"/>
    <x v="1"/>
    <n v="11"/>
  </r>
  <r>
    <m/>
    <x v="72"/>
    <x v="22"/>
    <x v="5"/>
    <x v="0"/>
    <x v="0"/>
    <s v="BPRP 51200001"/>
    <x v="0"/>
    <s v="Personnel"/>
    <s v="Salaires Nets"/>
    <m/>
    <m/>
    <n v="-6300"/>
    <x v="0"/>
    <x v="1"/>
    <n v="11"/>
  </r>
  <r>
    <m/>
    <x v="72"/>
    <x v="22"/>
    <x v="5"/>
    <x v="0"/>
    <x v="1"/>
    <s v="BPRP 51200001"/>
    <x v="0"/>
    <s v="Personnel"/>
    <s v="Salaires Nets"/>
    <m/>
    <m/>
    <n v="-11000"/>
    <x v="0"/>
    <x v="1"/>
    <n v="11"/>
  </r>
  <r>
    <m/>
    <x v="72"/>
    <x v="22"/>
    <x v="5"/>
    <x v="0"/>
    <x v="2"/>
    <s v="BPRP 51200001"/>
    <x v="0"/>
    <s v="Personnel"/>
    <s v="Salaires Nets"/>
    <m/>
    <m/>
    <n v="-8000"/>
    <x v="0"/>
    <x v="1"/>
    <n v="11"/>
  </r>
  <r>
    <m/>
    <x v="72"/>
    <x v="22"/>
    <x v="5"/>
    <x v="0"/>
    <x v="3"/>
    <s v="BPRP 51200001"/>
    <x v="0"/>
    <s v="Personnel"/>
    <s v="Salaires Nets"/>
    <m/>
    <m/>
    <n v="-15000"/>
    <x v="0"/>
    <x v="1"/>
    <n v="11"/>
  </r>
  <r>
    <m/>
    <x v="73"/>
    <x v="22"/>
    <x v="5"/>
    <x v="0"/>
    <x v="0"/>
    <s v="BPRP 51200001"/>
    <x v="1"/>
    <s v="Remise Cheques"/>
    <s v="Remise Cheques Clients"/>
    <m/>
    <m/>
    <n v="2500"/>
    <x v="0"/>
    <x v="1"/>
    <n v="11"/>
  </r>
  <r>
    <m/>
    <x v="73"/>
    <x v="22"/>
    <x v="5"/>
    <x v="0"/>
    <x v="0"/>
    <s v="BPRP 51200001"/>
    <x v="0"/>
    <s v="Frais Bancaires"/>
    <s v="Frais bancaires"/>
    <m/>
    <m/>
    <n v="-70"/>
    <x v="0"/>
    <x v="1"/>
    <n v="11"/>
  </r>
  <r>
    <m/>
    <x v="73"/>
    <x v="22"/>
    <x v="5"/>
    <x v="0"/>
    <x v="1"/>
    <s v="BPRP 51200001"/>
    <x v="1"/>
    <s v="Remise Cheques"/>
    <s v="Remise Cheques Clients"/>
    <m/>
    <m/>
    <n v="30000"/>
    <x v="0"/>
    <x v="1"/>
    <n v="11"/>
  </r>
  <r>
    <m/>
    <x v="73"/>
    <x v="22"/>
    <x v="5"/>
    <x v="0"/>
    <x v="2"/>
    <s v="BPRP 51200001"/>
    <x v="1"/>
    <s v="Remise Cheques"/>
    <s v="Remise Cheques Clients"/>
    <m/>
    <m/>
    <n v="25000"/>
    <x v="0"/>
    <x v="1"/>
    <n v="11"/>
  </r>
  <r>
    <m/>
    <x v="73"/>
    <x v="22"/>
    <x v="5"/>
    <x v="0"/>
    <x v="2"/>
    <s v="BPRP 51200001"/>
    <x v="0"/>
    <s v="Frais Bancaires"/>
    <s v="Frais bancaires"/>
    <m/>
    <m/>
    <n v="-50"/>
    <x v="0"/>
    <x v="1"/>
    <n v="11"/>
  </r>
  <r>
    <m/>
    <x v="73"/>
    <x v="22"/>
    <x v="5"/>
    <x v="0"/>
    <x v="3"/>
    <s v="BPRP 51200001"/>
    <x v="0"/>
    <s v="Frais Bancaires"/>
    <s v="Frais bancaires"/>
    <m/>
    <m/>
    <n v="-150"/>
    <x v="0"/>
    <x v="1"/>
    <n v="11"/>
  </r>
  <r>
    <m/>
    <x v="73"/>
    <x v="22"/>
    <x v="5"/>
    <x v="0"/>
    <x v="4"/>
    <s v="BPRP 51200001"/>
    <x v="1"/>
    <s v="Remise Cheques"/>
    <s v="Remise Cheques Clients"/>
    <m/>
    <m/>
    <n v="500"/>
    <x v="0"/>
    <x v="1"/>
    <n v="11"/>
  </r>
  <r>
    <m/>
    <x v="73"/>
    <x v="22"/>
    <x v="5"/>
    <x v="0"/>
    <x v="4"/>
    <s v="BPRP 51200001"/>
    <x v="0"/>
    <s v="Frais Bancaires"/>
    <s v="Frais bancaires"/>
    <m/>
    <m/>
    <n v="-50"/>
    <x v="0"/>
    <x v="1"/>
    <n v="11"/>
  </r>
  <r>
    <m/>
    <x v="74"/>
    <x v="23"/>
    <x v="6"/>
    <x v="0"/>
    <x v="2"/>
    <s v="BPRP 51200001"/>
    <x v="0"/>
    <s v="TNS"/>
    <s v="TNS"/>
    <m/>
    <m/>
    <n v="-5000"/>
    <x v="0"/>
    <x v="1"/>
    <n v="12"/>
  </r>
  <r>
    <m/>
    <x v="75"/>
    <x v="24"/>
    <x v="6"/>
    <x v="0"/>
    <x v="0"/>
    <s v="BPRP 51200001"/>
    <x v="0"/>
    <s v="Personnel"/>
    <s v="Urssaf"/>
    <m/>
    <m/>
    <n v="-15000"/>
    <x v="0"/>
    <x v="1"/>
    <n v="12"/>
  </r>
  <r>
    <m/>
    <x v="75"/>
    <x v="24"/>
    <x v="6"/>
    <x v="0"/>
    <x v="1"/>
    <s v="BPRP 51200001"/>
    <x v="0"/>
    <s v="NDF"/>
    <s v="NDF"/>
    <m/>
    <m/>
    <n v="-600"/>
    <x v="0"/>
    <x v="1"/>
    <n v="12"/>
  </r>
  <r>
    <m/>
    <x v="75"/>
    <x v="24"/>
    <x v="6"/>
    <x v="0"/>
    <x v="1"/>
    <s v="BPRP 51200001"/>
    <x v="0"/>
    <s v="Personnel"/>
    <s v="Urssaf"/>
    <m/>
    <m/>
    <n v="-25000"/>
    <x v="0"/>
    <x v="1"/>
    <n v="12"/>
  </r>
  <r>
    <m/>
    <x v="75"/>
    <x v="24"/>
    <x v="6"/>
    <x v="0"/>
    <x v="1"/>
    <s v="BPRP 51200001"/>
    <x v="0"/>
    <s v="Etat Impots"/>
    <s v="Acomptes IS"/>
    <m/>
    <m/>
    <n v="-13000"/>
    <x v="0"/>
    <x v="1"/>
    <n v="12"/>
  </r>
  <r>
    <m/>
    <x v="75"/>
    <x v="24"/>
    <x v="6"/>
    <x v="0"/>
    <x v="2"/>
    <s v="BPRP 51200001"/>
    <x v="0"/>
    <s v="NDF"/>
    <s v="NDF"/>
    <m/>
    <m/>
    <n v="-1000"/>
    <x v="0"/>
    <x v="1"/>
    <n v="12"/>
  </r>
  <r>
    <m/>
    <x v="75"/>
    <x v="24"/>
    <x v="6"/>
    <x v="0"/>
    <x v="2"/>
    <s v="BPRP 51200001"/>
    <x v="0"/>
    <s v="Personnel"/>
    <s v="Urssaf"/>
    <m/>
    <m/>
    <n v="-21000"/>
    <x v="0"/>
    <x v="1"/>
    <n v="12"/>
  </r>
  <r>
    <m/>
    <x v="75"/>
    <x v="24"/>
    <x v="6"/>
    <x v="0"/>
    <x v="2"/>
    <s v="BPRP 51200001"/>
    <x v="0"/>
    <s v="Etat Impots"/>
    <s v="Acomptes IS"/>
    <m/>
    <m/>
    <n v="-10709"/>
    <x v="0"/>
    <x v="1"/>
    <n v="12"/>
  </r>
  <r>
    <m/>
    <x v="75"/>
    <x v="24"/>
    <x v="6"/>
    <x v="0"/>
    <x v="3"/>
    <s v="BPRP 51200001"/>
    <x v="0"/>
    <s v="NDF"/>
    <s v="NDF"/>
    <m/>
    <m/>
    <n v="-15"/>
    <x v="0"/>
    <x v="1"/>
    <n v="12"/>
  </r>
  <r>
    <m/>
    <x v="75"/>
    <x v="24"/>
    <x v="6"/>
    <x v="0"/>
    <x v="3"/>
    <s v="BPRP 51200001"/>
    <x v="0"/>
    <s v="Personnel"/>
    <s v="Urssaf"/>
    <m/>
    <m/>
    <n v="-36000"/>
    <x v="0"/>
    <x v="1"/>
    <n v="12"/>
  </r>
  <r>
    <m/>
    <x v="75"/>
    <x v="24"/>
    <x v="6"/>
    <x v="0"/>
    <x v="3"/>
    <s v="BPRP 51200001"/>
    <x v="0"/>
    <s v="Etat Impots"/>
    <s v="Acomptes IS"/>
    <m/>
    <m/>
    <n v="-2000"/>
    <x v="0"/>
    <x v="1"/>
    <n v="12"/>
  </r>
  <r>
    <m/>
    <x v="76"/>
    <x v="24"/>
    <x v="6"/>
    <x v="0"/>
    <x v="0"/>
    <s v="BPRP 51200001"/>
    <x v="0"/>
    <s v="Etat Impots"/>
    <s v="TVA"/>
    <m/>
    <m/>
    <n v="-340"/>
    <x v="0"/>
    <x v="1"/>
    <n v="12"/>
  </r>
  <r>
    <m/>
    <x v="76"/>
    <x v="24"/>
    <x v="6"/>
    <x v="0"/>
    <x v="1"/>
    <s v="BPRP 51200001"/>
    <x v="0"/>
    <s v="Etat Impots"/>
    <s v="TVA"/>
    <m/>
    <m/>
    <n v="-5680"/>
    <x v="0"/>
    <x v="1"/>
    <n v="12"/>
  </r>
  <r>
    <m/>
    <x v="76"/>
    <x v="24"/>
    <x v="6"/>
    <x v="0"/>
    <x v="2"/>
    <s v="BPRP 51200001"/>
    <x v="0"/>
    <s v="Etat Impots"/>
    <s v="TVA"/>
    <m/>
    <m/>
    <n v="-4737"/>
    <x v="0"/>
    <x v="1"/>
    <n v="12"/>
  </r>
  <r>
    <m/>
    <x v="76"/>
    <x v="24"/>
    <x v="6"/>
    <x v="0"/>
    <x v="4"/>
    <s v="BPRP 51200001"/>
    <x v="0"/>
    <s v="Etat Impots"/>
    <s v="TVA"/>
    <m/>
    <m/>
    <n v="0"/>
    <x v="0"/>
    <x v="1"/>
    <n v="12"/>
  </r>
  <r>
    <m/>
    <x v="77"/>
    <x v="25"/>
    <x v="6"/>
    <x v="0"/>
    <x v="0"/>
    <s v="BPRP 51200001"/>
    <x v="0"/>
    <s v="Fournisseurs"/>
    <s v="Frs Hors Groupe"/>
    <m/>
    <m/>
    <n v="-800"/>
    <x v="0"/>
    <x v="1"/>
    <n v="12"/>
  </r>
  <r>
    <m/>
    <x v="77"/>
    <x v="25"/>
    <x v="6"/>
    <x v="0"/>
    <x v="0"/>
    <s v="BPRP 51200001"/>
    <x v="0"/>
    <s v="Emprunts"/>
    <s v="Emprunt BPRP 75 K€"/>
    <m/>
    <m/>
    <n v="-1400"/>
    <x v="0"/>
    <x v="1"/>
    <n v="12"/>
  </r>
  <r>
    <m/>
    <x v="77"/>
    <x v="25"/>
    <x v="6"/>
    <x v="0"/>
    <x v="1"/>
    <s v="BPRP 51200001"/>
    <x v="0"/>
    <s v="Fournisseurs"/>
    <s v="Frs Hors Groupe"/>
    <m/>
    <m/>
    <n v="-1000"/>
    <x v="0"/>
    <x v="1"/>
    <n v="12"/>
  </r>
  <r>
    <m/>
    <x v="77"/>
    <x v="25"/>
    <x v="6"/>
    <x v="0"/>
    <x v="1"/>
    <s v="BPRP 51200001"/>
    <x v="0"/>
    <s v="Frais Bancaires"/>
    <s v="Frais bancaires"/>
    <m/>
    <m/>
    <n v="-25"/>
    <x v="0"/>
    <x v="1"/>
    <n v="12"/>
  </r>
  <r>
    <m/>
    <x v="77"/>
    <x v="25"/>
    <x v="6"/>
    <x v="0"/>
    <x v="2"/>
    <s v="BPRP 51200001"/>
    <x v="0"/>
    <s v="Fournisseurs"/>
    <s v="Frs Hors Groupe"/>
    <m/>
    <m/>
    <n v="-1200"/>
    <x v="0"/>
    <x v="1"/>
    <n v="12"/>
  </r>
  <r>
    <m/>
    <x v="77"/>
    <x v="25"/>
    <x v="6"/>
    <x v="0"/>
    <x v="2"/>
    <s v="BPRP 51200001"/>
    <x v="0"/>
    <s v="Frais Bancaires"/>
    <s v="Intérêts découverts"/>
    <m/>
    <m/>
    <n v="-80"/>
    <x v="0"/>
    <x v="1"/>
    <n v="12"/>
  </r>
  <r>
    <m/>
    <x v="77"/>
    <x v="25"/>
    <x v="6"/>
    <x v="0"/>
    <x v="3"/>
    <s v="BPRP 51200001"/>
    <x v="0"/>
    <s v="Fournisseurs"/>
    <s v="Frs Hors Groupe"/>
    <m/>
    <m/>
    <n v="-1300"/>
    <x v="0"/>
    <x v="1"/>
    <n v="12"/>
  </r>
  <r>
    <m/>
    <x v="77"/>
    <x v="25"/>
    <x v="6"/>
    <x v="0"/>
    <x v="3"/>
    <s v="BPRP 51200001"/>
    <x v="0"/>
    <s v="Frais Bancaires"/>
    <s v="Intérêts découverts"/>
    <m/>
    <m/>
    <n v="-300"/>
    <x v="0"/>
    <x v="1"/>
    <n v="12"/>
  </r>
  <r>
    <m/>
    <x v="77"/>
    <x v="25"/>
    <x v="6"/>
    <x v="0"/>
    <x v="4"/>
    <s v="BPRP 51200001"/>
    <x v="0"/>
    <s v="Frais Bancaires"/>
    <s v="Intérêts découverts"/>
    <m/>
    <m/>
    <n v="-50"/>
    <x v="0"/>
    <x v="1"/>
    <n v="12"/>
  </r>
  <r>
    <m/>
    <x v="78"/>
    <x v="25"/>
    <x v="6"/>
    <x v="0"/>
    <x v="0"/>
    <s v="BPRP 51200001"/>
    <x v="0"/>
    <s v="Personnel"/>
    <s v="Salaires Nets"/>
    <m/>
    <m/>
    <n v="-6300"/>
    <x v="0"/>
    <x v="1"/>
    <n v="12"/>
  </r>
  <r>
    <m/>
    <x v="78"/>
    <x v="25"/>
    <x v="6"/>
    <x v="0"/>
    <x v="1"/>
    <s v="BPRP 51200001"/>
    <x v="0"/>
    <s v="Personnel"/>
    <s v="Salaires Nets"/>
    <m/>
    <m/>
    <n v="-11000"/>
    <x v="0"/>
    <x v="1"/>
    <n v="12"/>
  </r>
  <r>
    <m/>
    <x v="78"/>
    <x v="25"/>
    <x v="6"/>
    <x v="0"/>
    <x v="2"/>
    <s v="BPRP 51200001"/>
    <x v="0"/>
    <s v="Personnel"/>
    <s v="Salaires Nets"/>
    <m/>
    <m/>
    <n v="-8000"/>
    <x v="0"/>
    <x v="1"/>
    <n v="12"/>
  </r>
  <r>
    <m/>
    <x v="78"/>
    <x v="25"/>
    <x v="6"/>
    <x v="0"/>
    <x v="3"/>
    <s v="BPRP 51200001"/>
    <x v="0"/>
    <s v="Personnel"/>
    <s v="Salaires Nets"/>
    <m/>
    <m/>
    <n v="-15000"/>
    <x v="0"/>
    <x v="1"/>
    <n v="12"/>
  </r>
  <r>
    <m/>
    <x v="79"/>
    <x v="26"/>
    <x v="6"/>
    <x v="0"/>
    <x v="0"/>
    <s v="BPRP 51200001"/>
    <x v="1"/>
    <s v="Remise Cheques"/>
    <s v="Remise Cheques Clients"/>
    <m/>
    <m/>
    <n v="2500"/>
    <x v="0"/>
    <x v="1"/>
    <n v="12"/>
  </r>
  <r>
    <m/>
    <x v="79"/>
    <x v="26"/>
    <x v="6"/>
    <x v="0"/>
    <x v="0"/>
    <s v="BPRP 51200001"/>
    <x v="0"/>
    <s v="Frais Bancaires"/>
    <s v="Frais bancaires"/>
    <m/>
    <m/>
    <n v="-70"/>
    <x v="0"/>
    <x v="1"/>
    <n v="12"/>
  </r>
  <r>
    <m/>
    <x v="79"/>
    <x v="26"/>
    <x v="6"/>
    <x v="0"/>
    <x v="1"/>
    <s v="BPRP 51200001"/>
    <x v="1"/>
    <s v="Remise Cheques"/>
    <s v="Remise Cheques Clients"/>
    <m/>
    <m/>
    <n v="30000"/>
    <x v="0"/>
    <x v="1"/>
    <n v="12"/>
  </r>
  <r>
    <m/>
    <x v="79"/>
    <x v="26"/>
    <x v="6"/>
    <x v="0"/>
    <x v="2"/>
    <s v="BPRP 51200001"/>
    <x v="1"/>
    <s v="Remise Cheques"/>
    <s v="Remise Cheques Clients"/>
    <m/>
    <m/>
    <n v="25000"/>
    <x v="0"/>
    <x v="1"/>
    <n v="12"/>
  </r>
  <r>
    <m/>
    <x v="79"/>
    <x v="26"/>
    <x v="6"/>
    <x v="0"/>
    <x v="2"/>
    <s v="BPRP 51200001"/>
    <x v="0"/>
    <s v="Frais Bancaires"/>
    <s v="Frais bancaires"/>
    <m/>
    <m/>
    <n v="-50"/>
    <x v="0"/>
    <x v="1"/>
    <n v="12"/>
  </r>
  <r>
    <m/>
    <x v="79"/>
    <x v="26"/>
    <x v="6"/>
    <x v="0"/>
    <x v="3"/>
    <s v="BPRP 51200001"/>
    <x v="0"/>
    <s v="Frais Bancaires"/>
    <s v="Frais bancaires"/>
    <m/>
    <m/>
    <n v="-150"/>
    <x v="0"/>
    <x v="1"/>
    <n v="12"/>
  </r>
  <r>
    <m/>
    <x v="79"/>
    <x v="26"/>
    <x v="6"/>
    <x v="0"/>
    <x v="4"/>
    <s v="BPRP 51200001"/>
    <x v="1"/>
    <s v="Remise Cheques"/>
    <s v="Remise Cheques Clients"/>
    <m/>
    <m/>
    <n v="500"/>
    <x v="0"/>
    <x v="1"/>
    <n v="12"/>
  </r>
  <r>
    <m/>
    <x v="79"/>
    <x v="26"/>
    <x v="6"/>
    <x v="0"/>
    <x v="4"/>
    <s v="BPRP 51200001"/>
    <x v="0"/>
    <s v="Frais Bancaires"/>
    <s v="Frais bancaires"/>
    <m/>
    <m/>
    <n v="-50"/>
    <x v="0"/>
    <x v="1"/>
    <n v="12"/>
  </r>
  <r>
    <m/>
    <x v="80"/>
    <x v="27"/>
    <x v="7"/>
    <x v="1"/>
    <x v="2"/>
    <s v="BPRP 51200001"/>
    <x v="0"/>
    <s v="TNS"/>
    <s v="TNS"/>
    <m/>
    <m/>
    <n v="-5000"/>
    <x v="0"/>
    <x v="1"/>
    <n v="1"/>
  </r>
  <r>
    <m/>
    <x v="81"/>
    <x v="28"/>
    <x v="7"/>
    <x v="1"/>
    <x v="1"/>
    <s v="BPRP 51200001"/>
    <x v="0"/>
    <s v="NDF"/>
    <s v="NDF"/>
    <m/>
    <m/>
    <n v="-600"/>
    <x v="0"/>
    <x v="1"/>
    <n v="1"/>
  </r>
  <r>
    <m/>
    <x v="81"/>
    <x v="28"/>
    <x v="7"/>
    <x v="1"/>
    <x v="2"/>
    <s v="BPRP 51200001"/>
    <x v="0"/>
    <s v="NDF"/>
    <s v="NDF"/>
    <m/>
    <m/>
    <n v="-1000"/>
    <x v="0"/>
    <x v="1"/>
    <n v="1"/>
  </r>
  <r>
    <m/>
    <x v="81"/>
    <x v="28"/>
    <x v="7"/>
    <x v="1"/>
    <x v="3"/>
    <s v="BPRP 51200001"/>
    <x v="0"/>
    <s v="NDF"/>
    <s v="NDF"/>
    <m/>
    <m/>
    <n v="-15"/>
    <x v="0"/>
    <x v="1"/>
    <n v="1"/>
  </r>
  <r>
    <m/>
    <x v="82"/>
    <x v="29"/>
    <x v="7"/>
    <x v="1"/>
    <x v="0"/>
    <s v="BPRP 51200001"/>
    <x v="0"/>
    <s v="Etat Impots"/>
    <s v="TVA"/>
    <m/>
    <m/>
    <n v="-340"/>
    <x v="0"/>
    <x v="1"/>
    <n v="1"/>
  </r>
  <r>
    <m/>
    <x v="82"/>
    <x v="29"/>
    <x v="7"/>
    <x v="1"/>
    <x v="1"/>
    <s v="BPRP 51200001"/>
    <x v="0"/>
    <s v="Etat Impots"/>
    <s v="TVA"/>
    <m/>
    <m/>
    <n v="-5680"/>
    <x v="0"/>
    <x v="1"/>
    <n v="1"/>
  </r>
  <r>
    <m/>
    <x v="82"/>
    <x v="29"/>
    <x v="7"/>
    <x v="1"/>
    <x v="2"/>
    <s v="BPRP 51200001"/>
    <x v="0"/>
    <s v="Etat Impots"/>
    <s v="TVA"/>
    <m/>
    <m/>
    <n v="-4737"/>
    <x v="0"/>
    <x v="1"/>
    <n v="1"/>
  </r>
  <r>
    <m/>
    <x v="82"/>
    <x v="29"/>
    <x v="7"/>
    <x v="1"/>
    <x v="4"/>
    <s v="BPRP 51200001"/>
    <x v="0"/>
    <s v="Etat Impots"/>
    <s v="TVA"/>
    <m/>
    <m/>
    <n v="0"/>
    <x v="0"/>
    <x v="1"/>
    <n v="1"/>
  </r>
  <r>
    <m/>
    <x v="83"/>
    <x v="29"/>
    <x v="7"/>
    <x v="1"/>
    <x v="0"/>
    <s v="BPRP 51200001"/>
    <x v="0"/>
    <s v="Fournisseurs"/>
    <s v="Frs Hors Groupe"/>
    <m/>
    <m/>
    <n v="-800"/>
    <x v="0"/>
    <x v="1"/>
    <n v="1"/>
  </r>
  <r>
    <m/>
    <x v="83"/>
    <x v="29"/>
    <x v="7"/>
    <x v="1"/>
    <x v="0"/>
    <s v="BPRP 51200001"/>
    <x v="0"/>
    <s v="Emprunts"/>
    <s v="Emprunt BPRP 75 K€"/>
    <m/>
    <m/>
    <n v="-1400"/>
    <x v="0"/>
    <x v="1"/>
    <n v="1"/>
  </r>
  <r>
    <m/>
    <x v="83"/>
    <x v="29"/>
    <x v="7"/>
    <x v="1"/>
    <x v="1"/>
    <s v="BPRP 51200001"/>
    <x v="0"/>
    <s v="Fournisseurs"/>
    <s v="Frs Hors Groupe"/>
    <m/>
    <m/>
    <n v="-1000"/>
    <x v="0"/>
    <x v="1"/>
    <n v="1"/>
  </r>
  <r>
    <m/>
    <x v="83"/>
    <x v="29"/>
    <x v="7"/>
    <x v="1"/>
    <x v="1"/>
    <s v="BPRP 51200001"/>
    <x v="0"/>
    <s v="Frais Bancaires"/>
    <s v="Frais bancaires"/>
    <m/>
    <m/>
    <n v="-25"/>
    <x v="0"/>
    <x v="1"/>
    <n v="1"/>
  </r>
  <r>
    <m/>
    <x v="83"/>
    <x v="29"/>
    <x v="7"/>
    <x v="1"/>
    <x v="2"/>
    <s v="BPRP 51200001"/>
    <x v="0"/>
    <s v="Fournisseurs"/>
    <s v="Frs Hors Groupe"/>
    <m/>
    <m/>
    <n v="-1200"/>
    <x v="0"/>
    <x v="1"/>
    <n v="1"/>
  </r>
  <r>
    <m/>
    <x v="83"/>
    <x v="29"/>
    <x v="7"/>
    <x v="1"/>
    <x v="2"/>
    <s v="BPRP 51200001"/>
    <x v="0"/>
    <s v="Frais Bancaires"/>
    <s v="Intérêts découverts"/>
    <m/>
    <m/>
    <n v="-80"/>
    <x v="0"/>
    <x v="1"/>
    <n v="1"/>
  </r>
  <r>
    <m/>
    <x v="83"/>
    <x v="29"/>
    <x v="7"/>
    <x v="1"/>
    <x v="3"/>
    <s v="BPRP 51200001"/>
    <x v="0"/>
    <s v="Fournisseurs"/>
    <s v="Frs Hors Groupe"/>
    <m/>
    <m/>
    <n v="-1300"/>
    <x v="0"/>
    <x v="1"/>
    <n v="1"/>
  </r>
  <r>
    <m/>
    <x v="83"/>
    <x v="29"/>
    <x v="7"/>
    <x v="1"/>
    <x v="3"/>
    <s v="BPRP 51200001"/>
    <x v="0"/>
    <s v="Frais Bancaires"/>
    <s v="Intérêts découverts"/>
    <m/>
    <m/>
    <n v="-300"/>
    <x v="0"/>
    <x v="1"/>
    <n v="1"/>
  </r>
  <r>
    <m/>
    <x v="83"/>
    <x v="29"/>
    <x v="7"/>
    <x v="1"/>
    <x v="4"/>
    <s v="BPRP 51200001"/>
    <x v="0"/>
    <s v="Frais Bancaires"/>
    <s v="Intérêts découverts"/>
    <m/>
    <m/>
    <n v="-50"/>
    <x v="0"/>
    <x v="1"/>
    <n v="1"/>
  </r>
  <r>
    <m/>
    <x v="84"/>
    <x v="30"/>
    <x v="7"/>
    <x v="1"/>
    <x v="0"/>
    <s v="BPRP 51200001"/>
    <x v="0"/>
    <s v="Personnel"/>
    <s v="Salaires Nets"/>
    <m/>
    <m/>
    <n v="-6300"/>
    <x v="0"/>
    <x v="1"/>
    <n v="1"/>
  </r>
  <r>
    <m/>
    <x v="84"/>
    <x v="30"/>
    <x v="7"/>
    <x v="1"/>
    <x v="1"/>
    <s v="BPRP 51200001"/>
    <x v="0"/>
    <s v="Personnel"/>
    <s v="Salaires Nets"/>
    <m/>
    <m/>
    <n v="-11000"/>
    <x v="0"/>
    <x v="1"/>
    <n v="1"/>
  </r>
  <r>
    <m/>
    <x v="84"/>
    <x v="30"/>
    <x v="7"/>
    <x v="1"/>
    <x v="2"/>
    <s v="BPRP 51200001"/>
    <x v="0"/>
    <s v="Personnel"/>
    <s v="Salaires Nets"/>
    <m/>
    <m/>
    <n v="-8000"/>
    <x v="0"/>
    <x v="1"/>
    <n v="1"/>
  </r>
  <r>
    <m/>
    <x v="84"/>
    <x v="30"/>
    <x v="7"/>
    <x v="1"/>
    <x v="3"/>
    <s v="BPRP 51200001"/>
    <x v="0"/>
    <s v="Personnel"/>
    <s v="Salaires Nets"/>
    <m/>
    <m/>
    <n v="-15000"/>
    <x v="0"/>
    <x v="1"/>
    <n v="1"/>
  </r>
  <r>
    <m/>
    <x v="85"/>
    <x v="30"/>
    <x v="7"/>
    <x v="1"/>
    <x v="0"/>
    <s v="BPRP 51200001"/>
    <x v="1"/>
    <s v="Remise Cheques"/>
    <s v="Remise Cheques Clients"/>
    <m/>
    <m/>
    <n v="2500"/>
    <x v="0"/>
    <x v="1"/>
    <n v="1"/>
  </r>
  <r>
    <m/>
    <x v="85"/>
    <x v="30"/>
    <x v="7"/>
    <x v="1"/>
    <x v="0"/>
    <s v="BPRP 51200001"/>
    <x v="0"/>
    <s v="Frais Bancaires"/>
    <s v="Frais bancaires"/>
    <m/>
    <m/>
    <n v="-70"/>
    <x v="0"/>
    <x v="1"/>
    <n v="1"/>
  </r>
  <r>
    <m/>
    <x v="85"/>
    <x v="30"/>
    <x v="7"/>
    <x v="1"/>
    <x v="1"/>
    <s v="BPRP 51200001"/>
    <x v="1"/>
    <s v="Remise Cheques"/>
    <s v="Remise Cheques Clients"/>
    <m/>
    <m/>
    <n v="30000"/>
    <x v="0"/>
    <x v="1"/>
    <n v="1"/>
  </r>
  <r>
    <m/>
    <x v="85"/>
    <x v="30"/>
    <x v="7"/>
    <x v="1"/>
    <x v="2"/>
    <s v="BPRP 51200001"/>
    <x v="1"/>
    <s v="Remise Cheques"/>
    <s v="Remise Cheques Clients"/>
    <m/>
    <m/>
    <n v="25000"/>
    <x v="0"/>
    <x v="1"/>
    <n v="1"/>
  </r>
  <r>
    <m/>
    <x v="85"/>
    <x v="30"/>
    <x v="7"/>
    <x v="1"/>
    <x v="2"/>
    <s v="BPRP 51200001"/>
    <x v="0"/>
    <s v="Frais Bancaires"/>
    <s v="Frais bancaires"/>
    <m/>
    <m/>
    <n v="-50"/>
    <x v="0"/>
    <x v="1"/>
    <n v="1"/>
  </r>
  <r>
    <m/>
    <x v="85"/>
    <x v="30"/>
    <x v="7"/>
    <x v="1"/>
    <x v="3"/>
    <s v="BPRP 51200001"/>
    <x v="0"/>
    <s v="Frais Bancaires"/>
    <s v="Frais bancaires"/>
    <m/>
    <m/>
    <n v="-150"/>
    <x v="0"/>
    <x v="1"/>
    <n v="1"/>
  </r>
  <r>
    <m/>
    <x v="85"/>
    <x v="30"/>
    <x v="7"/>
    <x v="1"/>
    <x v="4"/>
    <s v="BPRP 51200001"/>
    <x v="1"/>
    <s v="Remise Cheques"/>
    <s v="Remise Cheques Clients"/>
    <m/>
    <m/>
    <n v="500"/>
    <x v="0"/>
    <x v="1"/>
    <n v="1"/>
  </r>
  <r>
    <m/>
    <x v="85"/>
    <x v="30"/>
    <x v="7"/>
    <x v="1"/>
    <x v="4"/>
    <s v="BPRP 51200001"/>
    <x v="0"/>
    <s v="Frais Bancaires"/>
    <s v="Frais bancaires"/>
    <m/>
    <m/>
    <n v="-50"/>
    <x v="0"/>
    <x v="1"/>
    <n v="1"/>
  </r>
  <r>
    <m/>
    <x v="86"/>
    <x v="31"/>
    <x v="8"/>
    <x v="1"/>
    <x v="0"/>
    <s v="BPRP 51200001"/>
    <x v="0"/>
    <s v="Loyers"/>
    <s v="Taxes Foncière"/>
    <m/>
    <m/>
    <n v="-1000"/>
    <x v="0"/>
    <x v="1"/>
    <n v="2"/>
  </r>
  <r>
    <m/>
    <x v="86"/>
    <x v="31"/>
    <x v="8"/>
    <x v="1"/>
    <x v="0"/>
    <s v="BPRP 51200001"/>
    <x v="0"/>
    <s v="Cotisations Taxes"/>
    <s v="Taxe d'apprentissage"/>
    <m/>
    <m/>
    <n v="-1000"/>
    <x v="0"/>
    <x v="1"/>
    <n v="2"/>
  </r>
  <r>
    <m/>
    <x v="86"/>
    <x v="31"/>
    <x v="8"/>
    <x v="1"/>
    <x v="1"/>
    <s v="BPRP 51200001"/>
    <x v="0"/>
    <s v="Loyers"/>
    <s v="Taxes Foncière"/>
    <m/>
    <m/>
    <n v="-2000"/>
    <x v="0"/>
    <x v="1"/>
    <n v="2"/>
  </r>
  <r>
    <m/>
    <x v="86"/>
    <x v="31"/>
    <x v="8"/>
    <x v="1"/>
    <x v="1"/>
    <s v="BPRP 51200001"/>
    <x v="0"/>
    <s v="Cotisations Taxes"/>
    <s v="Taxe d'apprentissage"/>
    <m/>
    <m/>
    <n v="-2000"/>
    <x v="0"/>
    <x v="1"/>
    <n v="2"/>
  </r>
  <r>
    <m/>
    <x v="86"/>
    <x v="31"/>
    <x v="8"/>
    <x v="1"/>
    <x v="2"/>
    <s v="BPRP 51200001"/>
    <x v="0"/>
    <s v="TNS"/>
    <s v="TNS"/>
    <m/>
    <m/>
    <n v="-5000"/>
    <x v="0"/>
    <x v="1"/>
    <n v="2"/>
  </r>
  <r>
    <m/>
    <x v="86"/>
    <x v="31"/>
    <x v="8"/>
    <x v="1"/>
    <x v="2"/>
    <s v="BPRP 51200001"/>
    <x v="0"/>
    <s v="Loyers"/>
    <s v="Taxes Foncière"/>
    <m/>
    <m/>
    <n v="-2000"/>
    <x v="0"/>
    <x v="1"/>
    <n v="2"/>
  </r>
  <r>
    <m/>
    <x v="86"/>
    <x v="31"/>
    <x v="8"/>
    <x v="1"/>
    <x v="2"/>
    <s v="BPRP 51200001"/>
    <x v="0"/>
    <s v="Cotisations Taxes"/>
    <s v="Taxe d'apprentissage"/>
    <m/>
    <m/>
    <n v="-2000"/>
    <x v="0"/>
    <x v="1"/>
    <n v="2"/>
  </r>
  <r>
    <m/>
    <x v="86"/>
    <x v="31"/>
    <x v="8"/>
    <x v="1"/>
    <x v="3"/>
    <s v="BPRP 51200001"/>
    <x v="0"/>
    <s v="Loyers"/>
    <s v="Taxes Foncière"/>
    <m/>
    <m/>
    <n v="-2000"/>
    <x v="0"/>
    <x v="1"/>
    <n v="2"/>
  </r>
  <r>
    <m/>
    <x v="86"/>
    <x v="31"/>
    <x v="8"/>
    <x v="1"/>
    <x v="3"/>
    <s v="BPRP 51200001"/>
    <x v="0"/>
    <s v="Cotisations Taxes"/>
    <s v="Taxe d'apprentissage"/>
    <m/>
    <m/>
    <n v="-2000"/>
    <x v="0"/>
    <x v="1"/>
    <n v="2"/>
  </r>
  <r>
    <m/>
    <x v="87"/>
    <x v="32"/>
    <x v="8"/>
    <x v="1"/>
    <x v="1"/>
    <s v="BPRP 51200001"/>
    <x v="0"/>
    <s v="NDF"/>
    <s v="NDF"/>
    <m/>
    <m/>
    <n v="-600"/>
    <x v="0"/>
    <x v="1"/>
    <n v="2"/>
  </r>
  <r>
    <m/>
    <x v="87"/>
    <x v="32"/>
    <x v="8"/>
    <x v="1"/>
    <x v="2"/>
    <s v="BPRP 51200001"/>
    <x v="0"/>
    <s v="NDF"/>
    <s v="NDF"/>
    <m/>
    <m/>
    <n v="-1000"/>
    <x v="0"/>
    <x v="1"/>
    <n v="2"/>
  </r>
  <r>
    <m/>
    <x v="87"/>
    <x v="32"/>
    <x v="8"/>
    <x v="1"/>
    <x v="3"/>
    <s v="BPRP 51200001"/>
    <x v="0"/>
    <s v="NDF"/>
    <s v="NDF"/>
    <m/>
    <m/>
    <n v="-15"/>
    <x v="0"/>
    <x v="1"/>
    <n v="2"/>
  </r>
  <r>
    <m/>
    <x v="88"/>
    <x v="32"/>
    <x v="8"/>
    <x v="1"/>
    <x v="0"/>
    <s v="BPRP 51200001"/>
    <x v="0"/>
    <s v="Etat Impots"/>
    <s v="TVA"/>
    <m/>
    <m/>
    <n v="-340"/>
    <x v="0"/>
    <x v="1"/>
    <n v="2"/>
  </r>
  <r>
    <m/>
    <x v="88"/>
    <x v="32"/>
    <x v="8"/>
    <x v="1"/>
    <x v="1"/>
    <s v="BPRP 51200001"/>
    <x v="0"/>
    <s v="Etat Impots"/>
    <s v="TVA"/>
    <m/>
    <m/>
    <n v="-5680"/>
    <x v="0"/>
    <x v="1"/>
    <n v="2"/>
  </r>
  <r>
    <m/>
    <x v="88"/>
    <x v="32"/>
    <x v="8"/>
    <x v="1"/>
    <x v="2"/>
    <s v="BPRP 51200001"/>
    <x v="0"/>
    <s v="Etat Impots"/>
    <s v="TVA"/>
    <m/>
    <m/>
    <n v="-4737"/>
    <x v="0"/>
    <x v="1"/>
    <n v="2"/>
  </r>
  <r>
    <m/>
    <x v="88"/>
    <x v="32"/>
    <x v="8"/>
    <x v="1"/>
    <x v="4"/>
    <s v="BPRP 51200001"/>
    <x v="0"/>
    <s v="Etat Impots"/>
    <s v="TVA"/>
    <m/>
    <m/>
    <n v="0"/>
    <x v="0"/>
    <x v="1"/>
    <n v="2"/>
  </r>
  <r>
    <m/>
    <x v="89"/>
    <x v="32"/>
    <x v="8"/>
    <x v="1"/>
    <x v="0"/>
    <s v="BPRP 51200001"/>
    <x v="0"/>
    <s v="Fournisseurs"/>
    <s v="Frs Hors Groupe"/>
    <m/>
    <m/>
    <n v="-800"/>
    <x v="0"/>
    <x v="1"/>
    <n v="2"/>
  </r>
  <r>
    <m/>
    <x v="89"/>
    <x v="32"/>
    <x v="8"/>
    <x v="1"/>
    <x v="0"/>
    <s v="BPRP 51200001"/>
    <x v="0"/>
    <s v="Emprunts"/>
    <s v="Emprunt BPRP 75 K€"/>
    <m/>
    <m/>
    <n v="-1400"/>
    <x v="0"/>
    <x v="1"/>
    <n v="2"/>
  </r>
  <r>
    <m/>
    <x v="89"/>
    <x v="32"/>
    <x v="8"/>
    <x v="1"/>
    <x v="1"/>
    <s v="BPRP 51200001"/>
    <x v="0"/>
    <s v="Fournisseurs"/>
    <s v="Frs Hors Groupe"/>
    <m/>
    <m/>
    <n v="-1000"/>
    <x v="0"/>
    <x v="1"/>
    <n v="2"/>
  </r>
  <r>
    <m/>
    <x v="89"/>
    <x v="32"/>
    <x v="8"/>
    <x v="1"/>
    <x v="1"/>
    <s v="BPRP 51200001"/>
    <x v="0"/>
    <s v="Frais Bancaires"/>
    <s v="Frais bancaires"/>
    <m/>
    <m/>
    <n v="-25"/>
    <x v="0"/>
    <x v="1"/>
    <n v="2"/>
  </r>
  <r>
    <m/>
    <x v="89"/>
    <x v="32"/>
    <x v="8"/>
    <x v="1"/>
    <x v="2"/>
    <s v="BPRP 51200001"/>
    <x v="0"/>
    <s v="Fournisseurs"/>
    <s v="Frs Hors Groupe"/>
    <m/>
    <m/>
    <n v="-1200"/>
    <x v="0"/>
    <x v="1"/>
    <n v="2"/>
  </r>
  <r>
    <m/>
    <x v="89"/>
    <x v="32"/>
    <x v="8"/>
    <x v="1"/>
    <x v="2"/>
    <s v="BPRP 51200001"/>
    <x v="0"/>
    <s v="Frais Bancaires"/>
    <s v="Intérêts découverts"/>
    <m/>
    <m/>
    <n v="-80"/>
    <x v="0"/>
    <x v="1"/>
    <n v="2"/>
  </r>
  <r>
    <m/>
    <x v="89"/>
    <x v="32"/>
    <x v="8"/>
    <x v="1"/>
    <x v="3"/>
    <s v="BPRP 51200001"/>
    <x v="0"/>
    <s v="Fournisseurs"/>
    <s v="Frs Hors Groupe"/>
    <m/>
    <m/>
    <n v="-1300"/>
    <x v="0"/>
    <x v="1"/>
    <n v="2"/>
  </r>
  <r>
    <m/>
    <x v="89"/>
    <x v="32"/>
    <x v="8"/>
    <x v="1"/>
    <x v="3"/>
    <s v="BPRP 51200001"/>
    <x v="0"/>
    <s v="Frais Bancaires"/>
    <s v="Intérêts découverts"/>
    <m/>
    <m/>
    <n v="-300"/>
    <x v="0"/>
    <x v="1"/>
    <n v="2"/>
  </r>
  <r>
    <m/>
    <x v="89"/>
    <x v="32"/>
    <x v="8"/>
    <x v="1"/>
    <x v="4"/>
    <s v="BPRP 51200001"/>
    <x v="0"/>
    <s v="Frais Bancaires"/>
    <s v="Intérêts découverts"/>
    <m/>
    <m/>
    <n v="-50"/>
    <x v="0"/>
    <x v="1"/>
    <n v="2"/>
  </r>
  <r>
    <m/>
    <x v="90"/>
    <x v="33"/>
    <x v="8"/>
    <x v="1"/>
    <x v="0"/>
    <s v="BPRP 51200001"/>
    <x v="0"/>
    <s v="Personnel"/>
    <s v="Salaires Nets"/>
    <m/>
    <m/>
    <n v="-6300"/>
    <x v="0"/>
    <x v="1"/>
    <n v="2"/>
  </r>
  <r>
    <m/>
    <x v="90"/>
    <x v="33"/>
    <x v="8"/>
    <x v="1"/>
    <x v="1"/>
    <s v="BPRP 51200001"/>
    <x v="0"/>
    <s v="Personnel"/>
    <s v="Salaires Nets"/>
    <m/>
    <m/>
    <n v="-11000"/>
    <x v="0"/>
    <x v="1"/>
    <n v="2"/>
  </r>
  <r>
    <m/>
    <x v="90"/>
    <x v="33"/>
    <x v="8"/>
    <x v="1"/>
    <x v="2"/>
    <s v="BPRP 51200001"/>
    <x v="0"/>
    <s v="Personnel"/>
    <s v="Salaires Nets"/>
    <m/>
    <m/>
    <n v="-8000"/>
    <x v="0"/>
    <x v="1"/>
    <n v="2"/>
  </r>
  <r>
    <m/>
    <x v="90"/>
    <x v="33"/>
    <x v="8"/>
    <x v="1"/>
    <x v="3"/>
    <s v="BPRP 51200001"/>
    <x v="0"/>
    <s v="Personnel"/>
    <s v="Salaires Nets"/>
    <m/>
    <m/>
    <n v="-15000"/>
    <x v="0"/>
    <x v="1"/>
    <n v="2"/>
  </r>
  <r>
    <m/>
    <x v="91"/>
    <x v="34"/>
    <x v="8"/>
    <x v="1"/>
    <x v="0"/>
    <s v="BPRP 51200001"/>
    <x v="1"/>
    <s v="Remise Cheques"/>
    <s v="Remise Cheques Clients"/>
    <m/>
    <m/>
    <n v="2500"/>
    <x v="0"/>
    <x v="1"/>
    <n v="2"/>
  </r>
  <r>
    <m/>
    <x v="91"/>
    <x v="34"/>
    <x v="8"/>
    <x v="1"/>
    <x v="0"/>
    <s v="BPRP 51200001"/>
    <x v="0"/>
    <s v="Frais Bancaires"/>
    <s v="Frais bancaires"/>
    <m/>
    <m/>
    <n v="-70"/>
    <x v="0"/>
    <x v="1"/>
    <n v="2"/>
  </r>
  <r>
    <m/>
    <x v="91"/>
    <x v="34"/>
    <x v="8"/>
    <x v="1"/>
    <x v="1"/>
    <s v="BPRP 51200001"/>
    <x v="1"/>
    <s v="Remise Cheques"/>
    <s v="Remise Cheques Clients"/>
    <m/>
    <m/>
    <n v="30000"/>
    <x v="0"/>
    <x v="1"/>
    <n v="2"/>
  </r>
  <r>
    <m/>
    <x v="91"/>
    <x v="34"/>
    <x v="8"/>
    <x v="1"/>
    <x v="2"/>
    <s v="BPRP 51200001"/>
    <x v="1"/>
    <s v="Remise Cheques"/>
    <s v="Remise Cheques Clients"/>
    <m/>
    <m/>
    <n v="25000"/>
    <x v="0"/>
    <x v="1"/>
    <n v="2"/>
  </r>
  <r>
    <m/>
    <x v="91"/>
    <x v="34"/>
    <x v="8"/>
    <x v="1"/>
    <x v="2"/>
    <s v="BPRP 51200001"/>
    <x v="0"/>
    <s v="Frais Bancaires"/>
    <s v="Frais bancaires"/>
    <m/>
    <m/>
    <n v="-50"/>
    <x v="0"/>
    <x v="1"/>
    <n v="2"/>
  </r>
  <r>
    <m/>
    <x v="91"/>
    <x v="34"/>
    <x v="8"/>
    <x v="1"/>
    <x v="3"/>
    <s v="BPRP 51200001"/>
    <x v="0"/>
    <s v="Frais Bancaires"/>
    <s v="Frais bancaires"/>
    <m/>
    <m/>
    <n v="-150"/>
    <x v="0"/>
    <x v="1"/>
    <n v="2"/>
  </r>
  <r>
    <m/>
    <x v="91"/>
    <x v="34"/>
    <x v="8"/>
    <x v="1"/>
    <x v="4"/>
    <s v="BPRP 51200001"/>
    <x v="1"/>
    <s v="Remise Cheques"/>
    <s v="Remise Cheques Clients"/>
    <m/>
    <m/>
    <n v="500"/>
    <x v="0"/>
    <x v="1"/>
    <n v="2"/>
  </r>
  <r>
    <m/>
    <x v="91"/>
    <x v="34"/>
    <x v="8"/>
    <x v="1"/>
    <x v="4"/>
    <s v="BPRP 51200001"/>
    <x v="0"/>
    <s v="Frais Bancaires"/>
    <s v="Frais bancaires"/>
    <m/>
    <m/>
    <n v="-50"/>
    <x v="0"/>
    <x v="1"/>
    <n v="2"/>
  </r>
  <r>
    <m/>
    <x v="92"/>
    <x v="34"/>
    <x v="9"/>
    <x v="1"/>
    <x v="2"/>
    <s v="BPRP 51200001"/>
    <x v="0"/>
    <s v="TNS"/>
    <s v="TNS"/>
    <m/>
    <m/>
    <n v="-5000"/>
    <x v="0"/>
    <x v="1"/>
    <n v="3"/>
  </r>
  <r>
    <m/>
    <x v="93"/>
    <x v="35"/>
    <x v="9"/>
    <x v="1"/>
    <x v="0"/>
    <s v="BPRP 51200001"/>
    <x v="0"/>
    <s v="Personnel"/>
    <s v="Urssaf"/>
    <m/>
    <m/>
    <n v="-15000"/>
    <x v="0"/>
    <x v="1"/>
    <n v="3"/>
  </r>
  <r>
    <m/>
    <x v="93"/>
    <x v="35"/>
    <x v="9"/>
    <x v="1"/>
    <x v="1"/>
    <s v="BPRP 51200001"/>
    <x v="0"/>
    <s v="NDF"/>
    <s v="NDF"/>
    <m/>
    <m/>
    <n v="-600"/>
    <x v="0"/>
    <x v="1"/>
    <n v="3"/>
  </r>
  <r>
    <m/>
    <x v="93"/>
    <x v="35"/>
    <x v="9"/>
    <x v="1"/>
    <x v="1"/>
    <s v="BPRP 51200001"/>
    <x v="0"/>
    <s v="Personnel"/>
    <s v="Urssaf"/>
    <m/>
    <m/>
    <n v="-25000"/>
    <x v="0"/>
    <x v="1"/>
    <n v="3"/>
  </r>
  <r>
    <m/>
    <x v="93"/>
    <x v="35"/>
    <x v="9"/>
    <x v="1"/>
    <x v="1"/>
    <s v="BPRP 51200001"/>
    <x v="0"/>
    <s v="Etat Impots"/>
    <s v="Acomptes IS"/>
    <m/>
    <m/>
    <n v="-13000"/>
    <x v="0"/>
    <x v="1"/>
    <n v="3"/>
  </r>
  <r>
    <m/>
    <x v="93"/>
    <x v="35"/>
    <x v="9"/>
    <x v="1"/>
    <x v="2"/>
    <s v="BPRP 51200001"/>
    <x v="0"/>
    <s v="NDF"/>
    <s v="NDF"/>
    <m/>
    <m/>
    <n v="-1000"/>
    <x v="0"/>
    <x v="1"/>
    <n v="3"/>
  </r>
  <r>
    <m/>
    <x v="93"/>
    <x v="35"/>
    <x v="9"/>
    <x v="1"/>
    <x v="2"/>
    <s v="BPRP 51200001"/>
    <x v="0"/>
    <s v="Personnel"/>
    <s v="Urssaf"/>
    <m/>
    <m/>
    <n v="-21000"/>
    <x v="0"/>
    <x v="1"/>
    <n v="3"/>
  </r>
  <r>
    <m/>
    <x v="93"/>
    <x v="35"/>
    <x v="9"/>
    <x v="1"/>
    <x v="2"/>
    <s v="BPRP 51200001"/>
    <x v="0"/>
    <s v="Etat Impots"/>
    <s v="Acomptes IS"/>
    <m/>
    <m/>
    <n v="-10709"/>
    <x v="0"/>
    <x v="1"/>
    <n v="3"/>
  </r>
  <r>
    <m/>
    <x v="93"/>
    <x v="35"/>
    <x v="9"/>
    <x v="1"/>
    <x v="3"/>
    <s v="BPRP 51200001"/>
    <x v="0"/>
    <s v="NDF"/>
    <s v="NDF"/>
    <m/>
    <m/>
    <n v="-15"/>
    <x v="0"/>
    <x v="1"/>
    <n v="3"/>
  </r>
  <r>
    <m/>
    <x v="93"/>
    <x v="35"/>
    <x v="9"/>
    <x v="1"/>
    <x v="3"/>
    <s v="BPRP 51200001"/>
    <x v="0"/>
    <s v="Personnel"/>
    <s v="Urssaf"/>
    <m/>
    <m/>
    <n v="-36000"/>
    <x v="0"/>
    <x v="1"/>
    <n v="3"/>
  </r>
  <r>
    <m/>
    <x v="93"/>
    <x v="35"/>
    <x v="9"/>
    <x v="1"/>
    <x v="3"/>
    <s v="BPRP 51200001"/>
    <x v="0"/>
    <s v="Etat Impots"/>
    <s v="Acomptes IS"/>
    <m/>
    <m/>
    <n v="-2000"/>
    <x v="0"/>
    <x v="1"/>
    <n v="3"/>
  </r>
  <r>
    <m/>
    <x v="94"/>
    <x v="35"/>
    <x v="9"/>
    <x v="1"/>
    <x v="0"/>
    <s v="BPRP 51200001"/>
    <x v="0"/>
    <s v="Etat Impots"/>
    <s v="TVA"/>
    <m/>
    <m/>
    <n v="-340"/>
    <x v="0"/>
    <x v="1"/>
    <n v="3"/>
  </r>
  <r>
    <m/>
    <x v="94"/>
    <x v="35"/>
    <x v="9"/>
    <x v="1"/>
    <x v="1"/>
    <s v="BPRP 51200001"/>
    <x v="0"/>
    <s v="Etat Impots"/>
    <s v="TVA"/>
    <m/>
    <m/>
    <n v="-5680"/>
    <x v="0"/>
    <x v="1"/>
    <n v="3"/>
  </r>
  <r>
    <m/>
    <x v="94"/>
    <x v="35"/>
    <x v="9"/>
    <x v="1"/>
    <x v="2"/>
    <s v="BPRP 51200001"/>
    <x v="0"/>
    <s v="Etat Impots"/>
    <s v="TVA"/>
    <m/>
    <m/>
    <n v="-4737"/>
    <x v="0"/>
    <x v="1"/>
    <n v="3"/>
  </r>
  <r>
    <m/>
    <x v="94"/>
    <x v="35"/>
    <x v="9"/>
    <x v="1"/>
    <x v="4"/>
    <s v="BPRP 51200001"/>
    <x v="0"/>
    <s v="Etat Impots"/>
    <s v="TVA"/>
    <m/>
    <m/>
    <n v="0"/>
    <x v="0"/>
    <x v="1"/>
    <n v="3"/>
  </r>
  <r>
    <m/>
    <x v="95"/>
    <x v="36"/>
    <x v="9"/>
    <x v="1"/>
    <x v="0"/>
    <s v="BPRP 51200001"/>
    <x v="0"/>
    <s v="Fournisseurs"/>
    <s v="Frs Hors Groupe"/>
    <m/>
    <m/>
    <n v="-800"/>
    <x v="0"/>
    <x v="1"/>
    <n v="3"/>
  </r>
  <r>
    <m/>
    <x v="95"/>
    <x v="36"/>
    <x v="9"/>
    <x v="1"/>
    <x v="0"/>
    <s v="BPRP 51200001"/>
    <x v="0"/>
    <s v="Emprunts"/>
    <s v="Emprunt BPRP 75 K€"/>
    <m/>
    <m/>
    <n v="-1400"/>
    <x v="0"/>
    <x v="1"/>
    <n v="3"/>
  </r>
  <r>
    <m/>
    <x v="95"/>
    <x v="36"/>
    <x v="9"/>
    <x v="1"/>
    <x v="1"/>
    <s v="BPRP 51200001"/>
    <x v="0"/>
    <s v="Fournisseurs"/>
    <s v="Frs Hors Groupe"/>
    <m/>
    <m/>
    <n v="-1000"/>
    <x v="0"/>
    <x v="1"/>
    <n v="3"/>
  </r>
  <r>
    <m/>
    <x v="95"/>
    <x v="36"/>
    <x v="9"/>
    <x v="1"/>
    <x v="1"/>
    <s v="BPRP 51200001"/>
    <x v="0"/>
    <s v="Frais Bancaires"/>
    <s v="Frais bancaires"/>
    <m/>
    <m/>
    <n v="-25"/>
    <x v="0"/>
    <x v="1"/>
    <n v="3"/>
  </r>
  <r>
    <m/>
    <x v="95"/>
    <x v="36"/>
    <x v="9"/>
    <x v="1"/>
    <x v="2"/>
    <s v="BPRP 51200001"/>
    <x v="0"/>
    <s v="Fournisseurs"/>
    <s v="Frs Hors Groupe"/>
    <m/>
    <m/>
    <n v="-1200"/>
    <x v="0"/>
    <x v="1"/>
    <n v="3"/>
  </r>
  <r>
    <m/>
    <x v="95"/>
    <x v="36"/>
    <x v="9"/>
    <x v="1"/>
    <x v="2"/>
    <s v="BPRP 51200001"/>
    <x v="0"/>
    <s v="Frais Bancaires"/>
    <s v="Intérêts découverts"/>
    <m/>
    <m/>
    <n v="-80"/>
    <x v="0"/>
    <x v="1"/>
    <n v="3"/>
  </r>
  <r>
    <m/>
    <x v="95"/>
    <x v="36"/>
    <x v="9"/>
    <x v="1"/>
    <x v="3"/>
    <s v="BPRP 51200001"/>
    <x v="0"/>
    <s v="Fournisseurs"/>
    <s v="Frs Hors Groupe"/>
    <m/>
    <m/>
    <n v="-1300"/>
    <x v="0"/>
    <x v="1"/>
    <n v="3"/>
  </r>
  <r>
    <m/>
    <x v="95"/>
    <x v="36"/>
    <x v="9"/>
    <x v="1"/>
    <x v="3"/>
    <s v="BPRP 51200001"/>
    <x v="0"/>
    <s v="Frais Bancaires"/>
    <s v="Intérêts découverts"/>
    <m/>
    <m/>
    <n v="-300"/>
    <x v="0"/>
    <x v="1"/>
    <n v="3"/>
  </r>
  <r>
    <m/>
    <x v="95"/>
    <x v="36"/>
    <x v="9"/>
    <x v="1"/>
    <x v="4"/>
    <s v="BPRP 51200001"/>
    <x v="0"/>
    <s v="Frais Bancaires"/>
    <s v="Intérêts découverts"/>
    <m/>
    <m/>
    <n v="-50"/>
    <x v="0"/>
    <x v="1"/>
    <n v="3"/>
  </r>
  <r>
    <m/>
    <x v="96"/>
    <x v="36"/>
    <x v="9"/>
    <x v="1"/>
    <x v="0"/>
    <s v="BPRP 51200001"/>
    <x v="0"/>
    <s v="Personnel"/>
    <s v="Salaires Nets"/>
    <m/>
    <m/>
    <n v="-6300"/>
    <x v="0"/>
    <x v="1"/>
    <n v="3"/>
  </r>
  <r>
    <m/>
    <x v="96"/>
    <x v="36"/>
    <x v="9"/>
    <x v="1"/>
    <x v="1"/>
    <s v="BPRP 51200001"/>
    <x v="0"/>
    <s v="Personnel"/>
    <s v="Salaires Nets"/>
    <m/>
    <m/>
    <n v="-11000"/>
    <x v="0"/>
    <x v="1"/>
    <n v="3"/>
  </r>
  <r>
    <m/>
    <x v="96"/>
    <x v="36"/>
    <x v="9"/>
    <x v="1"/>
    <x v="2"/>
    <s v="BPRP 51200001"/>
    <x v="0"/>
    <s v="Personnel"/>
    <s v="Salaires Nets"/>
    <m/>
    <m/>
    <n v="-8000"/>
    <x v="0"/>
    <x v="1"/>
    <n v="3"/>
  </r>
  <r>
    <m/>
    <x v="96"/>
    <x v="36"/>
    <x v="9"/>
    <x v="1"/>
    <x v="3"/>
    <s v="BPRP 51200001"/>
    <x v="0"/>
    <s v="Personnel"/>
    <s v="Salaires Nets"/>
    <m/>
    <m/>
    <n v="-15000"/>
    <x v="0"/>
    <x v="1"/>
    <n v="3"/>
  </r>
  <r>
    <m/>
    <x v="97"/>
    <x v="37"/>
    <x v="9"/>
    <x v="1"/>
    <x v="0"/>
    <s v="BPRP 51200001"/>
    <x v="1"/>
    <s v="Remise Cheques"/>
    <s v="Remise Cheques Clients"/>
    <m/>
    <m/>
    <n v="2500"/>
    <x v="0"/>
    <x v="1"/>
    <n v="3"/>
  </r>
  <r>
    <m/>
    <x v="97"/>
    <x v="37"/>
    <x v="9"/>
    <x v="1"/>
    <x v="0"/>
    <s v="BPRP 51200001"/>
    <x v="0"/>
    <s v="Frais Bancaires"/>
    <s v="Frais bancaires"/>
    <m/>
    <m/>
    <n v="-70"/>
    <x v="0"/>
    <x v="1"/>
    <n v="3"/>
  </r>
  <r>
    <m/>
    <x v="97"/>
    <x v="37"/>
    <x v="9"/>
    <x v="1"/>
    <x v="1"/>
    <s v="BPRP 51200001"/>
    <x v="1"/>
    <s v="Remise Cheques"/>
    <s v="Remise Cheques Clients"/>
    <m/>
    <m/>
    <n v="30000"/>
    <x v="0"/>
    <x v="1"/>
    <n v="3"/>
  </r>
  <r>
    <m/>
    <x v="97"/>
    <x v="37"/>
    <x v="9"/>
    <x v="1"/>
    <x v="2"/>
    <s v="BPRP 51200001"/>
    <x v="1"/>
    <s v="Remise Cheques"/>
    <s v="Remise Cheques Clients"/>
    <m/>
    <m/>
    <n v="25000"/>
    <x v="0"/>
    <x v="1"/>
    <n v="3"/>
  </r>
  <r>
    <m/>
    <x v="97"/>
    <x v="37"/>
    <x v="9"/>
    <x v="1"/>
    <x v="2"/>
    <s v="BPRP 51200001"/>
    <x v="0"/>
    <s v="Frais Bancaires"/>
    <s v="Frais bancaires"/>
    <m/>
    <m/>
    <n v="-50"/>
    <x v="0"/>
    <x v="1"/>
    <n v="3"/>
  </r>
  <r>
    <m/>
    <x v="97"/>
    <x v="37"/>
    <x v="9"/>
    <x v="1"/>
    <x v="3"/>
    <s v="BPRP 51200001"/>
    <x v="0"/>
    <s v="Frais Bancaires"/>
    <s v="Frais bancaires"/>
    <m/>
    <m/>
    <n v="-150"/>
    <x v="0"/>
    <x v="1"/>
    <n v="3"/>
  </r>
  <r>
    <m/>
    <x v="97"/>
    <x v="37"/>
    <x v="9"/>
    <x v="1"/>
    <x v="4"/>
    <s v="BPRP 51200001"/>
    <x v="1"/>
    <s v="Remise Cheques"/>
    <s v="Remise Cheques Clients"/>
    <m/>
    <m/>
    <n v="500"/>
    <x v="0"/>
    <x v="1"/>
    <n v="3"/>
  </r>
  <r>
    <m/>
    <x v="97"/>
    <x v="37"/>
    <x v="9"/>
    <x v="1"/>
    <x v="4"/>
    <s v="BPRP 51200001"/>
    <x v="0"/>
    <s v="Frais Bancaires"/>
    <s v="Frais bancaires"/>
    <m/>
    <m/>
    <n v="-50"/>
    <x v="0"/>
    <x v="1"/>
    <n v="3"/>
  </r>
  <r>
    <m/>
    <x v="98"/>
    <x v="37"/>
    <x v="10"/>
    <x v="1"/>
    <x v="2"/>
    <s v="BPRP 51200001"/>
    <x v="0"/>
    <s v="TNS"/>
    <s v="TNS"/>
    <m/>
    <m/>
    <n v="-5000"/>
    <x v="0"/>
    <x v="1"/>
    <n v="4"/>
  </r>
  <r>
    <m/>
    <x v="99"/>
    <x v="38"/>
    <x v="10"/>
    <x v="1"/>
    <x v="1"/>
    <s v="BPRP 51200001"/>
    <x v="0"/>
    <s v="NDF"/>
    <s v="NDF"/>
    <m/>
    <m/>
    <n v="-600"/>
    <x v="0"/>
    <x v="1"/>
    <n v="4"/>
  </r>
  <r>
    <m/>
    <x v="99"/>
    <x v="38"/>
    <x v="10"/>
    <x v="1"/>
    <x v="2"/>
    <s v="BPRP 51200001"/>
    <x v="0"/>
    <s v="NDF"/>
    <s v="NDF"/>
    <m/>
    <m/>
    <n v="-1000"/>
    <x v="0"/>
    <x v="1"/>
    <n v="4"/>
  </r>
  <r>
    <m/>
    <x v="99"/>
    <x v="38"/>
    <x v="10"/>
    <x v="1"/>
    <x v="3"/>
    <s v="BPRP 51200001"/>
    <x v="0"/>
    <s v="NDF"/>
    <s v="NDF"/>
    <m/>
    <m/>
    <n v="-15"/>
    <x v="0"/>
    <x v="1"/>
    <n v="4"/>
  </r>
  <r>
    <m/>
    <x v="100"/>
    <x v="39"/>
    <x v="10"/>
    <x v="1"/>
    <x v="0"/>
    <s v="BPRP 51200001"/>
    <x v="0"/>
    <s v="Etat Impots"/>
    <s v="TVA"/>
    <m/>
    <m/>
    <n v="-340"/>
    <x v="0"/>
    <x v="1"/>
    <n v="4"/>
  </r>
  <r>
    <m/>
    <x v="100"/>
    <x v="39"/>
    <x v="10"/>
    <x v="1"/>
    <x v="1"/>
    <s v="BPRP 51200001"/>
    <x v="0"/>
    <s v="Etat Impots"/>
    <s v="TVA"/>
    <m/>
    <m/>
    <n v="-5680"/>
    <x v="0"/>
    <x v="1"/>
    <n v="4"/>
  </r>
  <r>
    <m/>
    <x v="100"/>
    <x v="39"/>
    <x v="10"/>
    <x v="1"/>
    <x v="2"/>
    <s v="BPRP 51200001"/>
    <x v="0"/>
    <s v="Etat Impots"/>
    <s v="TVA"/>
    <m/>
    <m/>
    <n v="-4737"/>
    <x v="0"/>
    <x v="1"/>
    <n v="4"/>
  </r>
  <r>
    <m/>
    <x v="100"/>
    <x v="39"/>
    <x v="10"/>
    <x v="1"/>
    <x v="4"/>
    <s v="BPRP 51200001"/>
    <x v="0"/>
    <s v="Etat Impots"/>
    <s v="TVA"/>
    <m/>
    <m/>
    <n v="0"/>
    <x v="0"/>
    <x v="1"/>
    <n v="4"/>
  </r>
  <r>
    <m/>
    <x v="101"/>
    <x v="39"/>
    <x v="10"/>
    <x v="1"/>
    <x v="0"/>
    <s v="BPRP 51200001"/>
    <x v="0"/>
    <s v="Fournisseurs"/>
    <s v="Frs Hors Groupe"/>
    <m/>
    <m/>
    <n v="-800"/>
    <x v="0"/>
    <x v="1"/>
    <n v="4"/>
  </r>
  <r>
    <m/>
    <x v="101"/>
    <x v="39"/>
    <x v="10"/>
    <x v="1"/>
    <x v="0"/>
    <s v="BPRP 51200001"/>
    <x v="0"/>
    <s v="Emprunts"/>
    <s v="Emprunt BPRP 75 K€"/>
    <m/>
    <m/>
    <n v="-1400"/>
    <x v="0"/>
    <x v="1"/>
    <n v="4"/>
  </r>
  <r>
    <m/>
    <x v="101"/>
    <x v="39"/>
    <x v="10"/>
    <x v="1"/>
    <x v="1"/>
    <s v="BPRP 51200001"/>
    <x v="0"/>
    <s v="Fournisseurs"/>
    <s v="Frs Hors Groupe"/>
    <m/>
    <m/>
    <n v="-1000"/>
    <x v="0"/>
    <x v="1"/>
    <n v="4"/>
  </r>
  <r>
    <m/>
    <x v="101"/>
    <x v="39"/>
    <x v="10"/>
    <x v="1"/>
    <x v="1"/>
    <s v="BPRP 51200001"/>
    <x v="0"/>
    <s v="Frais Bancaires"/>
    <s v="Frais bancaires"/>
    <m/>
    <m/>
    <n v="-25"/>
    <x v="0"/>
    <x v="1"/>
    <n v="4"/>
  </r>
  <r>
    <m/>
    <x v="101"/>
    <x v="39"/>
    <x v="10"/>
    <x v="1"/>
    <x v="2"/>
    <s v="BPRP 51200001"/>
    <x v="0"/>
    <s v="Fournisseurs"/>
    <s v="Frs Hors Groupe"/>
    <m/>
    <m/>
    <n v="-1200"/>
    <x v="0"/>
    <x v="1"/>
    <n v="4"/>
  </r>
  <r>
    <m/>
    <x v="101"/>
    <x v="39"/>
    <x v="10"/>
    <x v="1"/>
    <x v="2"/>
    <s v="BPRP 51200001"/>
    <x v="0"/>
    <s v="Frais Bancaires"/>
    <s v="Intérêts découverts"/>
    <m/>
    <m/>
    <n v="-80"/>
    <x v="0"/>
    <x v="1"/>
    <n v="4"/>
  </r>
  <r>
    <m/>
    <x v="101"/>
    <x v="39"/>
    <x v="10"/>
    <x v="1"/>
    <x v="3"/>
    <s v="BPRP 51200001"/>
    <x v="0"/>
    <s v="Fournisseurs"/>
    <s v="Frs Hors Groupe"/>
    <m/>
    <m/>
    <n v="-1300"/>
    <x v="0"/>
    <x v="1"/>
    <n v="4"/>
  </r>
  <r>
    <m/>
    <x v="101"/>
    <x v="39"/>
    <x v="10"/>
    <x v="1"/>
    <x v="3"/>
    <s v="BPRP 51200001"/>
    <x v="0"/>
    <s v="Frais Bancaires"/>
    <s v="Intérêts découverts"/>
    <m/>
    <m/>
    <n v="-300"/>
    <x v="0"/>
    <x v="1"/>
    <n v="4"/>
  </r>
  <r>
    <m/>
    <x v="101"/>
    <x v="39"/>
    <x v="10"/>
    <x v="1"/>
    <x v="4"/>
    <s v="BPRP 51200001"/>
    <x v="0"/>
    <s v="Frais Bancaires"/>
    <s v="Intérêts découverts"/>
    <m/>
    <m/>
    <n v="-50"/>
    <x v="0"/>
    <x v="1"/>
    <n v="4"/>
  </r>
  <r>
    <m/>
    <x v="102"/>
    <x v="40"/>
    <x v="10"/>
    <x v="1"/>
    <x v="0"/>
    <s v="BPRP 51200001"/>
    <x v="0"/>
    <s v="Personnel"/>
    <s v="Salaires Nets"/>
    <m/>
    <m/>
    <n v="-6300"/>
    <x v="0"/>
    <x v="1"/>
    <n v="4"/>
  </r>
  <r>
    <m/>
    <x v="102"/>
    <x v="40"/>
    <x v="10"/>
    <x v="1"/>
    <x v="1"/>
    <s v="BPRP 51200001"/>
    <x v="0"/>
    <s v="Personnel"/>
    <s v="Salaires Nets"/>
    <m/>
    <m/>
    <n v="-11000"/>
    <x v="0"/>
    <x v="1"/>
    <n v="4"/>
  </r>
  <r>
    <m/>
    <x v="102"/>
    <x v="40"/>
    <x v="10"/>
    <x v="1"/>
    <x v="2"/>
    <s v="BPRP 51200001"/>
    <x v="0"/>
    <s v="Personnel"/>
    <s v="Salaires Nets"/>
    <m/>
    <m/>
    <n v="-8000"/>
    <x v="0"/>
    <x v="1"/>
    <n v="4"/>
  </r>
  <r>
    <m/>
    <x v="102"/>
    <x v="40"/>
    <x v="10"/>
    <x v="1"/>
    <x v="3"/>
    <s v="BPRP 51200001"/>
    <x v="0"/>
    <s v="Personnel"/>
    <s v="Salaires Nets"/>
    <m/>
    <m/>
    <n v="-15000"/>
    <x v="0"/>
    <x v="1"/>
    <n v="4"/>
  </r>
  <r>
    <m/>
    <x v="103"/>
    <x v="40"/>
    <x v="10"/>
    <x v="1"/>
    <x v="0"/>
    <s v="BPRP 51200001"/>
    <x v="1"/>
    <s v="Remise Cheques"/>
    <s v="Remise Cheques Clients"/>
    <m/>
    <m/>
    <n v="2500"/>
    <x v="0"/>
    <x v="1"/>
    <n v="4"/>
  </r>
  <r>
    <m/>
    <x v="103"/>
    <x v="40"/>
    <x v="10"/>
    <x v="1"/>
    <x v="0"/>
    <s v="BPRP 51200001"/>
    <x v="0"/>
    <s v="Frais Bancaires"/>
    <s v="Frais bancaires"/>
    <m/>
    <m/>
    <n v="-70"/>
    <x v="0"/>
    <x v="1"/>
    <n v="4"/>
  </r>
  <r>
    <m/>
    <x v="103"/>
    <x v="40"/>
    <x v="10"/>
    <x v="1"/>
    <x v="1"/>
    <s v="BPRP 51200001"/>
    <x v="1"/>
    <s v="Remise Cheques"/>
    <s v="Remise Cheques Clients"/>
    <m/>
    <m/>
    <n v="30000"/>
    <x v="0"/>
    <x v="1"/>
    <n v="4"/>
  </r>
  <r>
    <m/>
    <x v="103"/>
    <x v="40"/>
    <x v="10"/>
    <x v="1"/>
    <x v="2"/>
    <s v="BPRP 51200001"/>
    <x v="1"/>
    <s v="Remise Cheques"/>
    <s v="Remise Cheques Clients"/>
    <m/>
    <m/>
    <n v="25000"/>
    <x v="0"/>
    <x v="1"/>
    <n v="4"/>
  </r>
  <r>
    <m/>
    <x v="103"/>
    <x v="40"/>
    <x v="10"/>
    <x v="1"/>
    <x v="2"/>
    <s v="BPRP 51200001"/>
    <x v="0"/>
    <s v="Frais Bancaires"/>
    <s v="Frais bancaires"/>
    <m/>
    <m/>
    <n v="-50"/>
    <x v="0"/>
    <x v="1"/>
    <n v="4"/>
  </r>
  <r>
    <m/>
    <x v="103"/>
    <x v="40"/>
    <x v="10"/>
    <x v="1"/>
    <x v="3"/>
    <s v="BPRP 51200001"/>
    <x v="0"/>
    <s v="Frais Bancaires"/>
    <s v="Frais bancaires"/>
    <m/>
    <m/>
    <n v="-150"/>
    <x v="0"/>
    <x v="1"/>
    <n v="4"/>
  </r>
  <r>
    <m/>
    <x v="103"/>
    <x v="40"/>
    <x v="10"/>
    <x v="1"/>
    <x v="4"/>
    <s v="BPRP 51200001"/>
    <x v="1"/>
    <s v="Remise Cheques"/>
    <s v="Remise Cheques Clients"/>
    <m/>
    <m/>
    <n v="500"/>
    <x v="0"/>
    <x v="1"/>
    <n v="4"/>
  </r>
  <r>
    <m/>
    <x v="103"/>
    <x v="40"/>
    <x v="10"/>
    <x v="1"/>
    <x v="4"/>
    <s v="BPRP 51200001"/>
    <x v="0"/>
    <s v="Frais Bancaires"/>
    <s v="Frais bancaires"/>
    <m/>
    <m/>
    <n v="-50"/>
    <x v="0"/>
    <x v="1"/>
    <n v="4"/>
  </r>
  <r>
    <m/>
    <x v="104"/>
    <x v="41"/>
    <x v="11"/>
    <x v="1"/>
    <x v="2"/>
    <s v="BPRP 51200001"/>
    <x v="0"/>
    <s v="TNS"/>
    <s v="TNS"/>
    <m/>
    <m/>
    <n v="-5000"/>
    <x v="0"/>
    <x v="1"/>
    <n v="5"/>
  </r>
  <r>
    <m/>
    <x v="105"/>
    <x v="42"/>
    <x v="11"/>
    <x v="1"/>
    <x v="1"/>
    <s v="BPRP 51200001"/>
    <x v="0"/>
    <s v="NDF"/>
    <s v="NDF"/>
    <m/>
    <m/>
    <n v="-600"/>
    <x v="0"/>
    <x v="1"/>
    <n v="5"/>
  </r>
  <r>
    <m/>
    <x v="105"/>
    <x v="42"/>
    <x v="11"/>
    <x v="1"/>
    <x v="2"/>
    <s v="BPRP 51200001"/>
    <x v="0"/>
    <s v="NDF"/>
    <s v="NDF"/>
    <m/>
    <m/>
    <n v="-1000"/>
    <x v="0"/>
    <x v="1"/>
    <n v="5"/>
  </r>
  <r>
    <m/>
    <x v="105"/>
    <x v="42"/>
    <x v="11"/>
    <x v="1"/>
    <x v="3"/>
    <s v="BPRP 51200001"/>
    <x v="0"/>
    <s v="NDF"/>
    <s v="NDF"/>
    <m/>
    <m/>
    <n v="-15"/>
    <x v="0"/>
    <x v="1"/>
    <n v="5"/>
  </r>
  <r>
    <m/>
    <x v="106"/>
    <x v="42"/>
    <x v="11"/>
    <x v="1"/>
    <x v="0"/>
    <s v="BPRP 51200001"/>
    <x v="0"/>
    <s v="Etat Impots"/>
    <s v="TVA"/>
    <m/>
    <m/>
    <n v="-340"/>
    <x v="0"/>
    <x v="1"/>
    <n v="5"/>
  </r>
  <r>
    <m/>
    <x v="106"/>
    <x v="42"/>
    <x v="11"/>
    <x v="1"/>
    <x v="1"/>
    <s v="BPRP 51200001"/>
    <x v="0"/>
    <s v="Etat Impots"/>
    <s v="TVA"/>
    <m/>
    <m/>
    <n v="-5680"/>
    <x v="0"/>
    <x v="1"/>
    <n v="5"/>
  </r>
  <r>
    <m/>
    <x v="106"/>
    <x v="42"/>
    <x v="11"/>
    <x v="1"/>
    <x v="2"/>
    <s v="BPRP 51200001"/>
    <x v="0"/>
    <s v="Etat Impots"/>
    <s v="TVA"/>
    <m/>
    <m/>
    <n v="-4737"/>
    <x v="0"/>
    <x v="1"/>
    <n v="5"/>
  </r>
  <r>
    <m/>
    <x v="106"/>
    <x v="42"/>
    <x v="11"/>
    <x v="1"/>
    <x v="4"/>
    <s v="BPRP 51200001"/>
    <x v="0"/>
    <s v="Etat Impots"/>
    <s v="TVA"/>
    <m/>
    <m/>
    <n v="0"/>
    <x v="0"/>
    <x v="1"/>
    <n v="5"/>
  </r>
  <r>
    <m/>
    <x v="107"/>
    <x v="42"/>
    <x v="11"/>
    <x v="1"/>
    <x v="0"/>
    <s v="BPRP 51200001"/>
    <x v="0"/>
    <s v="Fournisseurs"/>
    <s v="Frs Hors Groupe"/>
    <m/>
    <m/>
    <n v="-800"/>
    <x v="0"/>
    <x v="1"/>
    <n v="5"/>
  </r>
  <r>
    <m/>
    <x v="107"/>
    <x v="42"/>
    <x v="11"/>
    <x v="1"/>
    <x v="0"/>
    <s v="BPRP 51200001"/>
    <x v="0"/>
    <s v="Emprunts"/>
    <s v="Emprunt BPRP 75 K€"/>
    <m/>
    <m/>
    <n v="-1400"/>
    <x v="0"/>
    <x v="1"/>
    <n v="5"/>
  </r>
  <r>
    <m/>
    <x v="107"/>
    <x v="42"/>
    <x v="11"/>
    <x v="1"/>
    <x v="1"/>
    <s v="BPRP 51200001"/>
    <x v="0"/>
    <s v="Fournisseurs"/>
    <s v="Frs Hors Groupe"/>
    <m/>
    <m/>
    <n v="-1000"/>
    <x v="0"/>
    <x v="1"/>
    <n v="5"/>
  </r>
  <r>
    <m/>
    <x v="107"/>
    <x v="42"/>
    <x v="11"/>
    <x v="1"/>
    <x v="1"/>
    <s v="BPRP 51200001"/>
    <x v="0"/>
    <s v="Frais Bancaires"/>
    <s v="Frais bancaires"/>
    <m/>
    <m/>
    <n v="-25"/>
    <x v="0"/>
    <x v="1"/>
    <n v="5"/>
  </r>
  <r>
    <m/>
    <x v="107"/>
    <x v="42"/>
    <x v="11"/>
    <x v="1"/>
    <x v="2"/>
    <s v="BPRP 51200001"/>
    <x v="0"/>
    <s v="Fournisseurs"/>
    <s v="Frs Hors Groupe"/>
    <m/>
    <m/>
    <n v="-1200"/>
    <x v="0"/>
    <x v="1"/>
    <n v="5"/>
  </r>
  <r>
    <m/>
    <x v="107"/>
    <x v="42"/>
    <x v="11"/>
    <x v="1"/>
    <x v="2"/>
    <s v="BPRP 51200001"/>
    <x v="0"/>
    <s v="Frais Bancaires"/>
    <s v="Intérêts découverts"/>
    <m/>
    <m/>
    <n v="-80"/>
    <x v="0"/>
    <x v="1"/>
    <n v="5"/>
  </r>
  <r>
    <m/>
    <x v="107"/>
    <x v="42"/>
    <x v="11"/>
    <x v="1"/>
    <x v="3"/>
    <s v="BPRP 51200001"/>
    <x v="0"/>
    <s v="Fournisseurs"/>
    <s v="Frs Hors Groupe"/>
    <m/>
    <m/>
    <n v="-1300"/>
    <x v="0"/>
    <x v="1"/>
    <n v="5"/>
  </r>
  <r>
    <m/>
    <x v="107"/>
    <x v="42"/>
    <x v="11"/>
    <x v="1"/>
    <x v="3"/>
    <s v="BPRP 51200001"/>
    <x v="0"/>
    <s v="Frais Bancaires"/>
    <s v="Intérêts découverts"/>
    <m/>
    <m/>
    <n v="-300"/>
    <x v="0"/>
    <x v="1"/>
    <n v="5"/>
  </r>
  <r>
    <m/>
    <x v="107"/>
    <x v="42"/>
    <x v="11"/>
    <x v="1"/>
    <x v="4"/>
    <s v="BPRP 51200001"/>
    <x v="0"/>
    <s v="Frais Bancaires"/>
    <s v="Intérêts découverts"/>
    <m/>
    <m/>
    <n v="-50"/>
    <x v="0"/>
    <x v="1"/>
    <n v="5"/>
  </r>
  <r>
    <m/>
    <x v="108"/>
    <x v="43"/>
    <x v="11"/>
    <x v="1"/>
    <x v="0"/>
    <s v="BPRP 51200001"/>
    <x v="0"/>
    <s v="Personnel"/>
    <s v="Salaires Nets"/>
    <m/>
    <m/>
    <n v="-6300"/>
    <x v="0"/>
    <x v="1"/>
    <n v="5"/>
  </r>
  <r>
    <m/>
    <x v="108"/>
    <x v="43"/>
    <x v="11"/>
    <x v="1"/>
    <x v="1"/>
    <s v="BPRP 51200001"/>
    <x v="0"/>
    <s v="Personnel"/>
    <s v="Salaires Nets"/>
    <m/>
    <m/>
    <n v="-11000"/>
    <x v="0"/>
    <x v="1"/>
    <n v="5"/>
  </r>
  <r>
    <m/>
    <x v="108"/>
    <x v="43"/>
    <x v="11"/>
    <x v="1"/>
    <x v="2"/>
    <s v="BPRP 51200001"/>
    <x v="0"/>
    <s v="Personnel"/>
    <s v="Salaires Nets"/>
    <m/>
    <m/>
    <n v="-8000"/>
    <x v="0"/>
    <x v="1"/>
    <n v="5"/>
  </r>
  <r>
    <m/>
    <x v="108"/>
    <x v="43"/>
    <x v="11"/>
    <x v="1"/>
    <x v="3"/>
    <s v="BPRP 51200001"/>
    <x v="0"/>
    <s v="Personnel"/>
    <s v="Salaires Nets"/>
    <m/>
    <m/>
    <n v="-15000"/>
    <x v="0"/>
    <x v="1"/>
    <n v="5"/>
  </r>
  <r>
    <m/>
    <x v="109"/>
    <x v="43"/>
    <x v="11"/>
    <x v="1"/>
    <x v="0"/>
    <s v="BPRP 51200001"/>
    <x v="1"/>
    <s v="Remise Cheques"/>
    <s v="Remise Cheques Clients"/>
    <m/>
    <m/>
    <n v="2500"/>
    <x v="0"/>
    <x v="1"/>
    <n v="5"/>
  </r>
  <r>
    <m/>
    <x v="109"/>
    <x v="43"/>
    <x v="11"/>
    <x v="1"/>
    <x v="0"/>
    <s v="BPRP 51200001"/>
    <x v="0"/>
    <s v="Frais Bancaires"/>
    <s v="Frais bancaires"/>
    <m/>
    <m/>
    <n v="-70"/>
    <x v="0"/>
    <x v="1"/>
    <n v="5"/>
  </r>
  <r>
    <m/>
    <x v="109"/>
    <x v="43"/>
    <x v="11"/>
    <x v="1"/>
    <x v="1"/>
    <s v="BPRP 51200001"/>
    <x v="1"/>
    <s v="Remise Cheques"/>
    <s v="Remise Cheques Clients"/>
    <m/>
    <m/>
    <n v="30000"/>
    <x v="0"/>
    <x v="1"/>
    <n v="5"/>
  </r>
  <r>
    <m/>
    <x v="109"/>
    <x v="43"/>
    <x v="11"/>
    <x v="1"/>
    <x v="2"/>
    <s v="BPRP 51200001"/>
    <x v="1"/>
    <s v="Remise Cheques"/>
    <s v="Remise Cheques Clients"/>
    <m/>
    <m/>
    <n v="25000"/>
    <x v="0"/>
    <x v="1"/>
    <n v="5"/>
  </r>
  <r>
    <m/>
    <x v="109"/>
    <x v="43"/>
    <x v="11"/>
    <x v="1"/>
    <x v="2"/>
    <s v="BPRP 51200001"/>
    <x v="0"/>
    <s v="Frais Bancaires"/>
    <s v="Frais bancaires"/>
    <m/>
    <m/>
    <n v="-50"/>
    <x v="0"/>
    <x v="1"/>
    <n v="5"/>
  </r>
  <r>
    <m/>
    <x v="109"/>
    <x v="43"/>
    <x v="11"/>
    <x v="1"/>
    <x v="3"/>
    <s v="BPRP 51200001"/>
    <x v="0"/>
    <s v="Frais Bancaires"/>
    <s v="Frais bancaires"/>
    <m/>
    <m/>
    <n v="-150"/>
    <x v="0"/>
    <x v="1"/>
    <n v="5"/>
  </r>
  <r>
    <m/>
    <x v="109"/>
    <x v="43"/>
    <x v="11"/>
    <x v="1"/>
    <x v="4"/>
    <s v="BPRP 51200001"/>
    <x v="1"/>
    <s v="Remise Cheques"/>
    <s v="Remise Cheques Clients"/>
    <m/>
    <m/>
    <n v="500"/>
    <x v="0"/>
    <x v="1"/>
    <n v="5"/>
  </r>
  <r>
    <m/>
    <x v="109"/>
    <x v="43"/>
    <x v="11"/>
    <x v="1"/>
    <x v="4"/>
    <s v="BPRP 51200001"/>
    <x v="0"/>
    <s v="Frais Bancaires"/>
    <s v="Frais bancaires"/>
    <m/>
    <m/>
    <n v="-50"/>
    <x v="0"/>
    <x v="1"/>
    <n v="5"/>
  </r>
  <r>
    <m/>
    <x v="110"/>
    <x v="4"/>
    <x v="0"/>
    <x v="0"/>
    <x v="0"/>
    <s v="BPRP 51200001"/>
    <x v="1"/>
    <s v="Remise Cheques"/>
    <s v="Remise Cheques Clients"/>
    <m/>
    <m/>
    <n v="2500"/>
    <x v="1"/>
    <x v="1"/>
    <n v="6"/>
  </r>
  <r>
    <m/>
    <x v="35"/>
    <x v="8"/>
    <x v="1"/>
    <x v="0"/>
    <x v="0"/>
    <s v="BPRP 51200001"/>
    <x v="1"/>
    <s v="Remise Cheques"/>
    <s v="Remise Cheques Clients"/>
    <m/>
    <m/>
    <n v="2500"/>
    <x v="1"/>
    <x v="1"/>
    <n v="7"/>
  </r>
  <r>
    <m/>
    <x v="45"/>
    <x v="11"/>
    <x v="2"/>
    <x v="0"/>
    <x v="0"/>
    <s v="BPRP 51200001"/>
    <x v="1"/>
    <s v="Remise Cheques"/>
    <s v="Remise Cheques Clients"/>
    <m/>
    <m/>
    <n v="2500"/>
    <x v="1"/>
    <x v="1"/>
    <n v="8"/>
  </r>
  <r>
    <m/>
    <x v="50"/>
    <x v="14"/>
    <x v="3"/>
    <x v="0"/>
    <x v="0"/>
    <s v="BPRP 51200001"/>
    <x v="1"/>
    <s v="Remise Cheques"/>
    <s v="Remise Cheques Clients"/>
    <m/>
    <m/>
    <n v="2500"/>
    <x v="1"/>
    <x v="1"/>
    <n v="9"/>
  </r>
  <r>
    <m/>
    <x v="67"/>
    <x v="19"/>
    <x v="4"/>
    <x v="0"/>
    <x v="0"/>
    <s v="BPRP 51200001"/>
    <x v="1"/>
    <s v="Remise Cheques"/>
    <s v="Remise Cheques Clients"/>
    <m/>
    <m/>
    <n v="2500"/>
    <x v="1"/>
    <x v="0"/>
    <n v="10"/>
  </r>
  <r>
    <m/>
    <x v="73"/>
    <x v="22"/>
    <x v="5"/>
    <x v="0"/>
    <x v="0"/>
    <s v="BPRP 51200001"/>
    <x v="1"/>
    <s v="Remise Cheques"/>
    <s v="Remise Cheques Clients"/>
    <m/>
    <m/>
    <n v="2500"/>
    <x v="1"/>
    <x v="0"/>
    <n v="11"/>
  </r>
  <r>
    <m/>
    <x v="79"/>
    <x v="26"/>
    <x v="6"/>
    <x v="0"/>
    <x v="0"/>
    <s v="BPRP 51200001"/>
    <x v="1"/>
    <s v="Remise Cheques"/>
    <s v="Remise Cheques Clients"/>
    <m/>
    <m/>
    <n v="2500"/>
    <x v="1"/>
    <x v="0"/>
    <n v="12"/>
  </r>
  <r>
    <m/>
    <x v="85"/>
    <x v="30"/>
    <x v="7"/>
    <x v="1"/>
    <x v="0"/>
    <s v="BPRP 51200001"/>
    <x v="1"/>
    <s v="Remise Cheques"/>
    <s v="Remise Cheques Clients"/>
    <m/>
    <m/>
    <n v="2500"/>
    <x v="1"/>
    <x v="0"/>
    <n v="1"/>
  </r>
  <r>
    <m/>
    <x v="91"/>
    <x v="34"/>
    <x v="8"/>
    <x v="1"/>
    <x v="0"/>
    <s v="BPRP 51200001"/>
    <x v="1"/>
    <s v="Remise Cheques"/>
    <s v="Remise Cheques Clients"/>
    <m/>
    <m/>
    <n v="2500"/>
    <x v="1"/>
    <x v="0"/>
    <n v="2"/>
  </r>
  <r>
    <m/>
    <x v="97"/>
    <x v="37"/>
    <x v="9"/>
    <x v="1"/>
    <x v="0"/>
    <s v="BPRP 51200001"/>
    <x v="1"/>
    <s v="Remise Cheques"/>
    <s v="Remise Cheques Clients"/>
    <m/>
    <m/>
    <n v="2500"/>
    <x v="1"/>
    <x v="0"/>
    <n v="3"/>
  </r>
  <r>
    <m/>
    <x v="103"/>
    <x v="40"/>
    <x v="10"/>
    <x v="1"/>
    <x v="0"/>
    <s v="BPRP 51200001"/>
    <x v="1"/>
    <s v="Remise Cheques"/>
    <s v="Remise Cheques Clients"/>
    <m/>
    <m/>
    <n v="2500"/>
    <x v="1"/>
    <x v="0"/>
    <n v="4"/>
  </r>
  <r>
    <m/>
    <x v="109"/>
    <x v="43"/>
    <x v="11"/>
    <x v="1"/>
    <x v="0"/>
    <s v="BPRP 51200001"/>
    <x v="1"/>
    <s v="Remise Cheques"/>
    <s v="Remise Cheques Clients"/>
    <m/>
    <m/>
    <n v="2500"/>
    <x v="1"/>
    <x v="0"/>
    <n v="5"/>
  </r>
  <r>
    <m/>
    <x v="111"/>
    <x v="2"/>
    <x v="0"/>
    <x v="0"/>
    <x v="0"/>
    <s v="BPRP 51200001"/>
    <x v="0"/>
    <s v="Fournisseurs"/>
    <s v="Frs Hors Groupe"/>
    <m/>
    <m/>
    <n v="-800"/>
    <x v="1"/>
    <x v="1"/>
    <n v="6"/>
  </r>
  <r>
    <m/>
    <x v="16"/>
    <x v="3"/>
    <x v="0"/>
    <x v="0"/>
    <x v="0"/>
    <s v="BPRP 51200001"/>
    <x v="0"/>
    <s v="Personnel"/>
    <s v="Salaires Nets"/>
    <m/>
    <m/>
    <n v="-6300"/>
    <x v="1"/>
    <x v="1"/>
    <n v="6"/>
  </r>
  <r>
    <m/>
    <x v="8"/>
    <x v="2"/>
    <x v="0"/>
    <x v="0"/>
    <x v="0"/>
    <s v="BPRP 51200001"/>
    <x v="0"/>
    <s v="Personnel"/>
    <s v="Urssaf"/>
    <m/>
    <m/>
    <n v="-15000"/>
    <x v="1"/>
    <x v="1"/>
    <n v="6"/>
  </r>
  <r>
    <m/>
    <x v="11"/>
    <x v="2"/>
    <x v="0"/>
    <x v="0"/>
    <x v="0"/>
    <s v="BPRP 51200001"/>
    <x v="0"/>
    <s v="Etat Impots"/>
    <s v="TVA"/>
    <m/>
    <m/>
    <n v="0"/>
    <x v="1"/>
    <x v="1"/>
    <n v="6"/>
  </r>
  <r>
    <m/>
    <x v="110"/>
    <x v="4"/>
    <x v="0"/>
    <x v="0"/>
    <x v="0"/>
    <s v="BPRP 51200001"/>
    <x v="0"/>
    <s v="Frais Bancaires"/>
    <s v="Frais bancaires"/>
    <m/>
    <m/>
    <n v="-70"/>
    <x v="1"/>
    <x v="1"/>
    <n v="6"/>
  </r>
  <r>
    <m/>
    <x v="111"/>
    <x v="2"/>
    <x v="0"/>
    <x v="0"/>
    <x v="0"/>
    <s v="BPRP 51200001"/>
    <x v="0"/>
    <s v="Emprunts"/>
    <s v="Emprunt BPRP 75 K€"/>
    <m/>
    <m/>
    <n v="-1400"/>
    <x v="1"/>
    <x v="1"/>
    <n v="6"/>
  </r>
  <r>
    <m/>
    <x v="30"/>
    <x v="7"/>
    <x v="1"/>
    <x v="0"/>
    <x v="0"/>
    <s v="BPRP 51200001"/>
    <x v="0"/>
    <s v="Fournisseurs"/>
    <s v="Frs Hors Groupe"/>
    <m/>
    <m/>
    <n v="-800"/>
    <x v="1"/>
    <x v="1"/>
    <n v="7"/>
  </r>
  <r>
    <m/>
    <x v="112"/>
    <x v="8"/>
    <x v="1"/>
    <x v="0"/>
    <x v="0"/>
    <s v="BPRP 51200001"/>
    <x v="0"/>
    <s v="Personnel"/>
    <s v="Salaires Nets"/>
    <m/>
    <m/>
    <n v="-6300"/>
    <x v="1"/>
    <x v="1"/>
    <n v="7"/>
  </r>
  <r>
    <m/>
    <x v="113"/>
    <x v="7"/>
    <x v="1"/>
    <x v="0"/>
    <x v="0"/>
    <s v="BPRP 51200001"/>
    <x v="0"/>
    <s v="Etat Impots"/>
    <s v="TVA"/>
    <m/>
    <m/>
    <n v="0"/>
    <x v="1"/>
    <x v="1"/>
    <n v="7"/>
  </r>
  <r>
    <m/>
    <x v="35"/>
    <x v="8"/>
    <x v="1"/>
    <x v="0"/>
    <x v="0"/>
    <s v="BPRP 51200001"/>
    <x v="0"/>
    <s v="Frais Bancaires"/>
    <s v="Frais bancaires"/>
    <m/>
    <m/>
    <n v="-70"/>
    <x v="1"/>
    <x v="1"/>
    <n v="7"/>
  </r>
  <r>
    <m/>
    <x v="30"/>
    <x v="7"/>
    <x v="1"/>
    <x v="0"/>
    <x v="0"/>
    <s v="BPRP 51200001"/>
    <x v="0"/>
    <s v="Emprunts"/>
    <s v="Emprunt BPRP 75 K€"/>
    <m/>
    <m/>
    <n v="-1400"/>
    <x v="1"/>
    <x v="1"/>
    <n v="7"/>
  </r>
  <r>
    <m/>
    <x v="114"/>
    <x v="10"/>
    <x v="2"/>
    <x v="0"/>
    <x v="0"/>
    <s v="BPRP 51200001"/>
    <x v="0"/>
    <s v="Fournisseurs"/>
    <s v="Frs Hors Groupe"/>
    <m/>
    <m/>
    <n v="-800"/>
    <x v="1"/>
    <x v="1"/>
    <n v="8"/>
  </r>
  <r>
    <m/>
    <x v="115"/>
    <x v="11"/>
    <x v="2"/>
    <x v="0"/>
    <x v="0"/>
    <s v="BPRP 51200001"/>
    <x v="0"/>
    <s v="Personnel"/>
    <s v="Salaires Nets"/>
    <m/>
    <m/>
    <n v="-6300"/>
    <x v="1"/>
    <x v="1"/>
    <n v="8"/>
  </r>
  <r>
    <m/>
    <x v="41"/>
    <x v="10"/>
    <x v="2"/>
    <x v="0"/>
    <x v="0"/>
    <s v="BPRP 51200001"/>
    <x v="0"/>
    <s v="Etat Impots"/>
    <s v="TVA"/>
    <m/>
    <m/>
    <n v="0"/>
    <x v="1"/>
    <x v="1"/>
    <n v="8"/>
  </r>
  <r>
    <m/>
    <x v="45"/>
    <x v="11"/>
    <x v="2"/>
    <x v="0"/>
    <x v="0"/>
    <s v="BPRP 51200001"/>
    <x v="0"/>
    <s v="Frais Bancaires"/>
    <s v="Frais bancaires"/>
    <m/>
    <m/>
    <n v="-70"/>
    <x v="1"/>
    <x v="1"/>
    <n v="8"/>
  </r>
  <r>
    <m/>
    <x v="114"/>
    <x v="10"/>
    <x v="2"/>
    <x v="0"/>
    <x v="0"/>
    <s v="BPRP 51200001"/>
    <x v="0"/>
    <s v="Emprunts"/>
    <s v="Emprunt BPRP 75 K€"/>
    <m/>
    <m/>
    <n v="-1400"/>
    <x v="1"/>
    <x v="1"/>
    <n v="8"/>
  </r>
  <r>
    <m/>
    <x v="116"/>
    <x v="13"/>
    <x v="3"/>
    <x v="0"/>
    <x v="0"/>
    <s v="BPRP 51200001"/>
    <x v="0"/>
    <s v="Fournisseurs"/>
    <s v="Frs Hors Groupe"/>
    <m/>
    <m/>
    <n v="-800"/>
    <x v="1"/>
    <x v="1"/>
    <n v="9"/>
  </r>
  <r>
    <m/>
    <x v="117"/>
    <x v="13"/>
    <x v="3"/>
    <x v="0"/>
    <x v="0"/>
    <s v="BPRP 51200001"/>
    <x v="0"/>
    <s v="Personnel"/>
    <s v="Salaires Nets"/>
    <m/>
    <m/>
    <n v="-6300"/>
    <x v="1"/>
    <x v="1"/>
    <n v="9"/>
  </r>
  <r>
    <m/>
    <x v="55"/>
    <x v="16"/>
    <x v="3"/>
    <x v="0"/>
    <x v="0"/>
    <s v="BPRP 51200001"/>
    <x v="0"/>
    <s v="Personnel"/>
    <s v="Urssaf"/>
    <m/>
    <m/>
    <n v="-15000"/>
    <x v="1"/>
    <x v="1"/>
    <n v="9"/>
  </r>
  <r>
    <m/>
    <x v="118"/>
    <x v="16"/>
    <x v="3"/>
    <x v="0"/>
    <x v="0"/>
    <s v="BPRP 51200001"/>
    <x v="0"/>
    <s v="Etat Impots"/>
    <s v="TVA"/>
    <m/>
    <m/>
    <n v="0"/>
    <x v="1"/>
    <x v="1"/>
    <n v="9"/>
  </r>
  <r>
    <m/>
    <x v="50"/>
    <x v="14"/>
    <x v="3"/>
    <x v="0"/>
    <x v="0"/>
    <s v="BPRP 51200001"/>
    <x v="0"/>
    <s v="Frais Bancaires"/>
    <s v="Frais bancaires"/>
    <m/>
    <m/>
    <n v="-70"/>
    <x v="1"/>
    <x v="1"/>
    <n v="9"/>
  </r>
  <r>
    <m/>
    <x v="116"/>
    <x v="13"/>
    <x v="3"/>
    <x v="0"/>
    <x v="0"/>
    <s v="BPRP 51200001"/>
    <x v="0"/>
    <s v="Emprunts"/>
    <s v="Emprunt BPRP 75 K€"/>
    <m/>
    <m/>
    <n v="-1400"/>
    <x v="1"/>
    <x v="1"/>
    <n v="9"/>
  </r>
  <r>
    <m/>
    <x v="65"/>
    <x v="18"/>
    <x v="4"/>
    <x v="0"/>
    <x v="0"/>
    <s v="BPRP 51200001"/>
    <x v="0"/>
    <s v="Fournisseurs"/>
    <s v="Frs Hors Groupe"/>
    <m/>
    <m/>
    <n v="-800"/>
    <x v="1"/>
    <x v="0"/>
    <n v="10"/>
  </r>
  <r>
    <m/>
    <x v="66"/>
    <x v="19"/>
    <x v="4"/>
    <x v="0"/>
    <x v="0"/>
    <s v="BPRP 51200001"/>
    <x v="0"/>
    <s v="Personnel"/>
    <s v="Salaires Nets"/>
    <m/>
    <m/>
    <n v="-6300"/>
    <x v="1"/>
    <x v="0"/>
    <n v="10"/>
  </r>
  <r>
    <m/>
    <x v="64"/>
    <x v="18"/>
    <x v="4"/>
    <x v="0"/>
    <x v="0"/>
    <s v="BPRP 51200001"/>
    <x v="0"/>
    <s v="Etat Impots"/>
    <s v="TVA"/>
    <m/>
    <m/>
    <n v="0"/>
    <x v="1"/>
    <x v="0"/>
    <n v="10"/>
  </r>
  <r>
    <m/>
    <x v="67"/>
    <x v="19"/>
    <x v="4"/>
    <x v="0"/>
    <x v="0"/>
    <s v="BPRP 51200001"/>
    <x v="0"/>
    <s v="Frais Bancaires"/>
    <s v="Frais bancaires"/>
    <m/>
    <m/>
    <n v="-70"/>
    <x v="1"/>
    <x v="0"/>
    <n v="10"/>
  </r>
  <r>
    <m/>
    <x v="65"/>
    <x v="18"/>
    <x v="4"/>
    <x v="0"/>
    <x v="0"/>
    <s v="BPRP 51200001"/>
    <x v="0"/>
    <s v="Emprunts"/>
    <s v="Emprunt BPRP 75 K€"/>
    <m/>
    <m/>
    <n v="-1400"/>
    <x v="1"/>
    <x v="0"/>
    <n v="10"/>
  </r>
  <r>
    <m/>
    <x v="71"/>
    <x v="21"/>
    <x v="5"/>
    <x v="0"/>
    <x v="0"/>
    <s v="BPRP 51200001"/>
    <x v="0"/>
    <s v="Fournisseurs"/>
    <s v="Frs Hors Groupe"/>
    <m/>
    <m/>
    <n v="-800"/>
    <x v="1"/>
    <x v="0"/>
    <n v="11"/>
  </r>
  <r>
    <m/>
    <x v="72"/>
    <x v="22"/>
    <x v="5"/>
    <x v="0"/>
    <x v="0"/>
    <s v="BPRP 51200001"/>
    <x v="0"/>
    <s v="Personnel"/>
    <s v="Salaires Nets"/>
    <m/>
    <m/>
    <n v="-6300"/>
    <x v="1"/>
    <x v="0"/>
    <n v="11"/>
  </r>
  <r>
    <m/>
    <x v="70"/>
    <x v="21"/>
    <x v="5"/>
    <x v="0"/>
    <x v="0"/>
    <s v="BPRP 51200001"/>
    <x v="0"/>
    <s v="Etat Impots"/>
    <s v="TVA"/>
    <m/>
    <m/>
    <n v="0"/>
    <x v="1"/>
    <x v="0"/>
    <n v="11"/>
  </r>
  <r>
    <m/>
    <x v="73"/>
    <x v="22"/>
    <x v="5"/>
    <x v="0"/>
    <x v="0"/>
    <s v="BPRP 51200001"/>
    <x v="0"/>
    <s v="Frais Bancaires"/>
    <s v="Frais bancaires"/>
    <m/>
    <m/>
    <n v="-70"/>
    <x v="1"/>
    <x v="0"/>
    <n v="11"/>
  </r>
  <r>
    <m/>
    <x v="71"/>
    <x v="21"/>
    <x v="5"/>
    <x v="0"/>
    <x v="0"/>
    <s v="BPRP 51200001"/>
    <x v="0"/>
    <s v="Emprunts"/>
    <s v="Emprunt BPRP 75 K€"/>
    <m/>
    <m/>
    <n v="-1400"/>
    <x v="1"/>
    <x v="0"/>
    <n v="11"/>
  </r>
  <r>
    <m/>
    <x v="77"/>
    <x v="25"/>
    <x v="6"/>
    <x v="0"/>
    <x v="0"/>
    <s v="BPRP 51200001"/>
    <x v="0"/>
    <s v="Fournisseurs"/>
    <s v="Frs Hors Groupe"/>
    <m/>
    <m/>
    <n v="-800"/>
    <x v="1"/>
    <x v="0"/>
    <n v="12"/>
  </r>
  <r>
    <m/>
    <x v="78"/>
    <x v="25"/>
    <x v="6"/>
    <x v="0"/>
    <x v="0"/>
    <s v="BPRP 51200001"/>
    <x v="0"/>
    <s v="Personnel"/>
    <s v="Salaires Nets"/>
    <m/>
    <m/>
    <n v="-6300"/>
    <x v="1"/>
    <x v="0"/>
    <n v="12"/>
  </r>
  <r>
    <m/>
    <x v="75"/>
    <x v="24"/>
    <x v="6"/>
    <x v="0"/>
    <x v="0"/>
    <s v="BPRP 51200001"/>
    <x v="0"/>
    <s v="Personnel"/>
    <s v="Urssaf"/>
    <m/>
    <m/>
    <n v="-15000"/>
    <x v="1"/>
    <x v="0"/>
    <n v="12"/>
  </r>
  <r>
    <m/>
    <x v="76"/>
    <x v="24"/>
    <x v="6"/>
    <x v="0"/>
    <x v="0"/>
    <s v="BPRP 51200001"/>
    <x v="0"/>
    <s v="Etat Impots"/>
    <s v="TVA"/>
    <m/>
    <m/>
    <n v="0"/>
    <x v="1"/>
    <x v="0"/>
    <n v="12"/>
  </r>
  <r>
    <m/>
    <x v="79"/>
    <x v="26"/>
    <x v="6"/>
    <x v="0"/>
    <x v="0"/>
    <s v="BPRP 51200001"/>
    <x v="0"/>
    <s v="Frais Bancaires"/>
    <s v="Frais bancaires"/>
    <m/>
    <m/>
    <n v="-70"/>
    <x v="1"/>
    <x v="0"/>
    <n v="12"/>
  </r>
  <r>
    <m/>
    <x v="77"/>
    <x v="25"/>
    <x v="6"/>
    <x v="0"/>
    <x v="0"/>
    <s v="BPRP 51200001"/>
    <x v="0"/>
    <s v="Emprunts"/>
    <s v="Emprunt BPRP 75 K€"/>
    <m/>
    <m/>
    <n v="-1400"/>
    <x v="1"/>
    <x v="0"/>
    <n v="12"/>
  </r>
  <r>
    <m/>
    <x v="83"/>
    <x v="29"/>
    <x v="7"/>
    <x v="1"/>
    <x v="0"/>
    <s v="BPRP 51200001"/>
    <x v="0"/>
    <s v="Fournisseurs"/>
    <s v="Frs Hors Groupe"/>
    <m/>
    <m/>
    <n v="-800"/>
    <x v="1"/>
    <x v="0"/>
    <n v="1"/>
  </r>
  <r>
    <m/>
    <x v="84"/>
    <x v="30"/>
    <x v="7"/>
    <x v="1"/>
    <x v="0"/>
    <s v="BPRP 51200001"/>
    <x v="0"/>
    <s v="Personnel"/>
    <s v="Salaires Nets"/>
    <m/>
    <m/>
    <n v="-6300"/>
    <x v="1"/>
    <x v="0"/>
    <n v="1"/>
  </r>
  <r>
    <m/>
    <x v="82"/>
    <x v="29"/>
    <x v="7"/>
    <x v="1"/>
    <x v="0"/>
    <s v="BPRP 51200001"/>
    <x v="0"/>
    <s v="Etat Impots"/>
    <s v="TVA"/>
    <m/>
    <m/>
    <n v="0"/>
    <x v="1"/>
    <x v="0"/>
    <n v="1"/>
  </r>
  <r>
    <m/>
    <x v="85"/>
    <x v="30"/>
    <x v="7"/>
    <x v="1"/>
    <x v="0"/>
    <s v="BPRP 51200001"/>
    <x v="0"/>
    <s v="Frais Bancaires"/>
    <s v="Frais bancaires"/>
    <m/>
    <m/>
    <n v="-70"/>
    <x v="1"/>
    <x v="0"/>
    <n v="1"/>
  </r>
  <r>
    <m/>
    <x v="83"/>
    <x v="29"/>
    <x v="7"/>
    <x v="1"/>
    <x v="0"/>
    <s v="BPRP 51200001"/>
    <x v="0"/>
    <s v="Emprunts"/>
    <s v="Emprunt BPRP 75 K€"/>
    <m/>
    <m/>
    <n v="-1400"/>
    <x v="1"/>
    <x v="0"/>
    <n v="1"/>
  </r>
  <r>
    <m/>
    <x v="89"/>
    <x v="32"/>
    <x v="8"/>
    <x v="1"/>
    <x v="0"/>
    <s v="BPRP 51200001"/>
    <x v="0"/>
    <s v="Fournisseurs"/>
    <s v="Frs Hors Groupe"/>
    <m/>
    <m/>
    <n v="-800"/>
    <x v="1"/>
    <x v="0"/>
    <n v="2"/>
  </r>
  <r>
    <m/>
    <x v="90"/>
    <x v="33"/>
    <x v="8"/>
    <x v="1"/>
    <x v="0"/>
    <s v="BPRP 51200001"/>
    <x v="0"/>
    <s v="Personnel"/>
    <s v="Salaires Nets"/>
    <m/>
    <m/>
    <n v="-6300"/>
    <x v="1"/>
    <x v="0"/>
    <n v="2"/>
  </r>
  <r>
    <m/>
    <x v="86"/>
    <x v="31"/>
    <x v="8"/>
    <x v="1"/>
    <x v="0"/>
    <s v="BPRP 51200001"/>
    <x v="0"/>
    <s v="Loyers"/>
    <s v="Taxes Foncière"/>
    <m/>
    <m/>
    <n v="-1000"/>
    <x v="1"/>
    <x v="0"/>
    <n v="2"/>
  </r>
  <r>
    <m/>
    <x v="86"/>
    <x v="31"/>
    <x v="8"/>
    <x v="1"/>
    <x v="0"/>
    <s v="BPRP 51200001"/>
    <x v="0"/>
    <s v="Cotisations Taxes"/>
    <s v="Taxe d'apprentissage"/>
    <m/>
    <m/>
    <n v="-1000"/>
    <x v="1"/>
    <x v="0"/>
    <n v="2"/>
  </r>
  <r>
    <m/>
    <x v="88"/>
    <x v="32"/>
    <x v="8"/>
    <x v="1"/>
    <x v="0"/>
    <s v="BPRP 51200001"/>
    <x v="0"/>
    <s v="Etat Impots"/>
    <s v="TVA"/>
    <m/>
    <m/>
    <n v="0"/>
    <x v="1"/>
    <x v="0"/>
    <n v="2"/>
  </r>
  <r>
    <m/>
    <x v="91"/>
    <x v="34"/>
    <x v="8"/>
    <x v="1"/>
    <x v="0"/>
    <s v="BPRP 51200001"/>
    <x v="0"/>
    <s v="Frais Bancaires"/>
    <s v="Frais bancaires"/>
    <m/>
    <m/>
    <n v="-70"/>
    <x v="1"/>
    <x v="0"/>
    <n v="2"/>
  </r>
  <r>
    <m/>
    <x v="89"/>
    <x v="32"/>
    <x v="8"/>
    <x v="1"/>
    <x v="0"/>
    <s v="BPRP 51200001"/>
    <x v="0"/>
    <s v="Emprunts"/>
    <s v="Emprunt BPRP 75 K€"/>
    <m/>
    <m/>
    <n v="-1400"/>
    <x v="1"/>
    <x v="0"/>
    <n v="2"/>
  </r>
  <r>
    <m/>
    <x v="95"/>
    <x v="36"/>
    <x v="9"/>
    <x v="1"/>
    <x v="0"/>
    <s v="BPRP 51200001"/>
    <x v="0"/>
    <s v="Fournisseurs"/>
    <s v="Frs Hors Groupe"/>
    <m/>
    <m/>
    <n v="-800"/>
    <x v="1"/>
    <x v="0"/>
    <n v="3"/>
  </r>
  <r>
    <m/>
    <x v="96"/>
    <x v="36"/>
    <x v="9"/>
    <x v="1"/>
    <x v="0"/>
    <s v="BPRP 51200001"/>
    <x v="0"/>
    <s v="Personnel"/>
    <s v="Salaires Nets"/>
    <m/>
    <m/>
    <n v="-6300"/>
    <x v="1"/>
    <x v="0"/>
    <n v="3"/>
  </r>
  <r>
    <m/>
    <x v="93"/>
    <x v="35"/>
    <x v="9"/>
    <x v="1"/>
    <x v="0"/>
    <s v="BPRP 51200001"/>
    <x v="0"/>
    <s v="Personnel"/>
    <s v="Urssaf"/>
    <m/>
    <m/>
    <n v="-15000"/>
    <x v="1"/>
    <x v="0"/>
    <n v="3"/>
  </r>
  <r>
    <m/>
    <x v="94"/>
    <x v="35"/>
    <x v="9"/>
    <x v="1"/>
    <x v="0"/>
    <s v="BPRP 51200001"/>
    <x v="0"/>
    <s v="Etat Impots"/>
    <s v="TVA"/>
    <m/>
    <m/>
    <n v="0"/>
    <x v="1"/>
    <x v="0"/>
    <n v="3"/>
  </r>
  <r>
    <m/>
    <x v="97"/>
    <x v="37"/>
    <x v="9"/>
    <x v="1"/>
    <x v="0"/>
    <s v="BPRP 51200001"/>
    <x v="0"/>
    <s v="Frais Bancaires"/>
    <s v="Frais bancaires"/>
    <m/>
    <m/>
    <n v="-70"/>
    <x v="1"/>
    <x v="0"/>
    <n v="3"/>
  </r>
  <r>
    <m/>
    <x v="95"/>
    <x v="36"/>
    <x v="9"/>
    <x v="1"/>
    <x v="0"/>
    <s v="BPRP 51200001"/>
    <x v="0"/>
    <s v="Emprunts"/>
    <s v="Emprunt BPRP 75 K€"/>
    <m/>
    <m/>
    <n v="-1400"/>
    <x v="1"/>
    <x v="0"/>
    <n v="3"/>
  </r>
  <r>
    <m/>
    <x v="101"/>
    <x v="39"/>
    <x v="10"/>
    <x v="1"/>
    <x v="0"/>
    <s v="BPRP 51200001"/>
    <x v="0"/>
    <s v="Fournisseurs"/>
    <s v="Frs Hors Groupe"/>
    <m/>
    <m/>
    <n v="-800"/>
    <x v="1"/>
    <x v="0"/>
    <n v="4"/>
  </r>
  <r>
    <m/>
    <x v="102"/>
    <x v="40"/>
    <x v="10"/>
    <x v="1"/>
    <x v="0"/>
    <s v="BPRP 51200001"/>
    <x v="0"/>
    <s v="Personnel"/>
    <s v="Salaires Nets"/>
    <m/>
    <m/>
    <n v="-6300"/>
    <x v="1"/>
    <x v="0"/>
    <n v="4"/>
  </r>
  <r>
    <m/>
    <x v="100"/>
    <x v="39"/>
    <x v="10"/>
    <x v="1"/>
    <x v="0"/>
    <s v="BPRP 51200001"/>
    <x v="0"/>
    <s v="Etat Impots"/>
    <s v="TVA"/>
    <m/>
    <m/>
    <n v="0"/>
    <x v="1"/>
    <x v="0"/>
    <n v="4"/>
  </r>
  <r>
    <m/>
    <x v="103"/>
    <x v="40"/>
    <x v="10"/>
    <x v="1"/>
    <x v="0"/>
    <s v="BPRP 51200001"/>
    <x v="0"/>
    <s v="Frais Bancaires"/>
    <s v="Frais bancaires"/>
    <m/>
    <m/>
    <n v="-70"/>
    <x v="1"/>
    <x v="0"/>
    <n v="4"/>
  </r>
  <r>
    <m/>
    <x v="101"/>
    <x v="39"/>
    <x v="10"/>
    <x v="1"/>
    <x v="0"/>
    <s v="BPRP 51200001"/>
    <x v="0"/>
    <s v="Emprunts"/>
    <s v="Emprunt BPRP 75 K€"/>
    <m/>
    <m/>
    <n v="-1400"/>
    <x v="1"/>
    <x v="0"/>
    <n v="4"/>
  </r>
  <r>
    <m/>
    <x v="107"/>
    <x v="42"/>
    <x v="11"/>
    <x v="1"/>
    <x v="0"/>
    <s v="BPRP 51200001"/>
    <x v="0"/>
    <s v="Fournisseurs"/>
    <s v="Frs Hors Groupe"/>
    <m/>
    <m/>
    <n v="-800"/>
    <x v="1"/>
    <x v="0"/>
    <n v="5"/>
  </r>
  <r>
    <m/>
    <x v="108"/>
    <x v="43"/>
    <x v="11"/>
    <x v="1"/>
    <x v="0"/>
    <s v="BPRP 51200001"/>
    <x v="0"/>
    <s v="Personnel"/>
    <s v="Salaires Nets"/>
    <m/>
    <m/>
    <n v="-6300"/>
    <x v="1"/>
    <x v="0"/>
    <n v="5"/>
  </r>
  <r>
    <m/>
    <x v="106"/>
    <x v="42"/>
    <x v="11"/>
    <x v="1"/>
    <x v="0"/>
    <s v="BPRP 51200001"/>
    <x v="0"/>
    <s v="Etat Impots"/>
    <s v="TVA"/>
    <m/>
    <m/>
    <n v="0"/>
    <x v="1"/>
    <x v="0"/>
    <n v="5"/>
  </r>
  <r>
    <m/>
    <x v="109"/>
    <x v="43"/>
    <x v="11"/>
    <x v="1"/>
    <x v="0"/>
    <s v="BPRP 51200001"/>
    <x v="0"/>
    <s v="Frais Bancaires"/>
    <s v="Frais bancaires"/>
    <m/>
    <m/>
    <n v="-70"/>
    <x v="1"/>
    <x v="0"/>
    <n v="5"/>
  </r>
  <r>
    <m/>
    <x v="107"/>
    <x v="42"/>
    <x v="11"/>
    <x v="1"/>
    <x v="0"/>
    <s v="BPRP 51200001"/>
    <x v="0"/>
    <s v="Emprunts"/>
    <s v="Emprunt BPRP 75 K€"/>
    <m/>
    <m/>
    <n v="-1400"/>
    <x v="1"/>
    <x v="0"/>
    <n v="5"/>
  </r>
  <r>
    <m/>
    <x v="110"/>
    <x v="4"/>
    <x v="0"/>
    <x v="0"/>
    <x v="1"/>
    <s v="BPRP 51200001"/>
    <x v="1"/>
    <s v="Remise Cheques"/>
    <s v="Remise Cheques Clients"/>
    <m/>
    <m/>
    <n v="30000"/>
    <x v="1"/>
    <x v="1"/>
    <n v="6"/>
  </r>
  <r>
    <m/>
    <x v="35"/>
    <x v="8"/>
    <x v="1"/>
    <x v="0"/>
    <x v="1"/>
    <s v="BPRP 51200001"/>
    <x v="1"/>
    <s v="Remise Cheques"/>
    <s v="Remise Cheques Clients"/>
    <m/>
    <m/>
    <n v="30000"/>
    <x v="1"/>
    <x v="1"/>
    <n v="7"/>
  </r>
  <r>
    <m/>
    <x v="45"/>
    <x v="11"/>
    <x v="2"/>
    <x v="0"/>
    <x v="1"/>
    <s v="BPRP 51200001"/>
    <x v="1"/>
    <s v="Remise Cheques"/>
    <s v="Remise Cheques Clients"/>
    <m/>
    <m/>
    <n v="30000"/>
    <x v="1"/>
    <x v="1"/>
    <n v="8"/>
  </r>
  <r>
    <m/>
    <x v="50"/>
    <x v="14"/>
    <x v="3"/>
    <x v="0"/>
    <x v="1"/>
    <s v="BPRP 51200001"/>
    <x v="1"/>
    <s v="Remise Cheques"/>
    <s v="Remise Cheques Clients"/>
    <m/>
    <m/>
    <n v="30000"/>
    <x v="1"/>
    <x v="1"/>
    <n v="9"/>
  </r>
  <r>
    <m/>
    <x v="67"/>
    <x v="19"/>
    <x v="4"/>
    <x v="0"/>
    <x v="1"/>
    <s v="BPRP 51200001"/>
    <x v="1"/>
    <s v="Remise Cheques"/>
    <s v="Remise Cheques Clients"/>
    <m/>
    <m/>
    <n v="30000"/>
    <x v="1"/>
    <x v="0"/>
    <n v="10"/>
  </r>
  <r>
    <m/>
    <x v="73"/>
    <x v="22"/>
    <x v="5"/>
    <x v="0"/>
    <x v="1"/>
    <s v="BPRP 51200001"/>
    <x v="1"/>
    <s v="Remise Cheques"/>
    <s v="Remise Cheques Clients"/>
    <m/>
    <m/>
    <n v="30000"/>
    <x v="1"/>
    <x v="0"/>
    <n v="11"/>
  </r>
  <r>
    <m/>
    <x v="79"/>
    <x v="26"/>
    <x v="6"/>
    <x v="0"/>
    <x v="1"/>
    <s v="BPRP 51200001"/>
    <x v="1"/>
    <s v="Remise Cheques"/>
    <s v="Remise Cheques Clients"/>
    <m/>
    <m/>
    <n v="30000"/>
    <x v="1"/>
    <x v="0"/>
    <n v="12"/>
  </r>
  <r>
    <m/>
    <x v="85"/>
    <x v="30"/>
    <x v="7"/>
    <x v="1"/>
    <x v="1"/>
    <s v="BPRP 51200001"/>
    <x v="1"/>
    <s v="Remise Cheques"/>
    <s v="Remise Cheques Clients"/>
    <m/>
    <m/>
    <n v="30000"/>
    <x v="1"/>
    <x v="0"/>
    <n v="1"/>
  </r>
  <r>
    <m/>
    <x v="91"/>
    <x v="34"/>
    <x v="8"/>
    <x v="1"/>
    <x v="1"/>
    <s v="BPRP 51200001"/>
    <x v="1"/>
    <s v="Remise Cheques"/>
    <s v="Remise Cheques Clients"/>
    <m/>
    <m/>
    <n v="30000"/>
    <x v="1"/>
    <x v="0"/>
    <n v="2"/>
  </r>
  <r>
    <m/>
    <x v="97"/>
    <x v="37"/>
    <x v="9"/>
    <x v="1"/>
    <x v="1"/>
    <s v="BPRP 51200001"/>
    <x v="1"/>
    <s v="Remise Cheques"/>
    <s v="Remise Cheques Clients"/>
    <m/>
    <m/>
    <n v="30000"/>
    <x v="1"/>
    <x v="0"/>
    <n v="3"/>
  </r>
  <r>
    <m/>
    <x v="103"/>
    <x v="40"/>
    <x v="10"/>
    <x v="1"/>
    <x v="1"/>
    <s v="BPRP 51200001"/>
    <x v="1"/>
    <s v="Remise Cheques"/>
    <s v="Remise Cheques Clients"/>
    <m/>
    <m/>
    <n v="30000"/>
    <x v="1"/>
    <x v="0"/>
    <n v="4"/>
  </r>
  <r>
    <m/>
    <x v="109"/>
    <x v="43"/>
    <x v="11"/>
    <x v="1"/>
    <x v="1"/>
    <s v="BPRP 51200001"/>
    <x v="1"/>
    <s v="Remise Cheques"/>
    <s v="Remise Cheques Clients"/>
    <m/>
    <m/>
    <n v="30000"/>
    <x v="1"/>
    <x v="0"/>
    <n v="5"/>
  </r>
  <r>
    <m/>
    <x v="111"/>
    <x v="2"/>
    <x v="0"/>
    <x v="0"/>
    <x v="1"/>
    <s v="BPRP 51200001"/>
    <x v="0"/>
    <s v="Fournisseurs"/>
    <s v="Frs Hors Groupe"/>
    <m/>
    <m/>
    <n v="-1000"/>
    <x v="1"/>
    <x v="1"/>
    <n v="6"/>
  </r>
  <r>
    <m/>
    <x v="8"/>
    <x v="2"/>
    <x v="0"/>
    <x v="0"/>
    <x v="1"/>
    <s v="BPRP 51200001"/>
    <x v="0"/>
    <s v="NDF"/>
    <s v="NDF"/>
    <m/>
    <m/>
    <n v="-600"/>
    <x v="1"/>
    <x v="1"/>
    <n v="6"/>
  </r>
  <r>
    <m/>
    <x v="16"/>
    <x v="3"/>
    <x v="0"/>
    <x v="0"/>
    <x v="1"/>
    <s v="BPRP 51200001"/>
    <x v="0"/>
    <s v="Personnel"/>
    <s v="Salaires Nets"/>
    <m/>
    <m/>
    <n v="-11000"/>
    <x v="1"/>
    <x v="1"/>
    <n v="6"/>
  </r>
  <r>
    <m/>
    <x v="8"/>
    <x v="2"/>
    <x v="0"/>
    <x v="0"/>
    <x v="1"/>
    <s v="BPRP 51200001"/>
    <x v="0"/>
    <s v="Personnel"/>
    <s v="Urssaf"/>
    <m/>
    <m/>
    <n v="-25000"/>
    <x v="1"/>
    <x v="1"/>
    <n v="6"/>
  </r>
  <r>
    <m/>
    <x v="8"/>
    <x v="2"/>
    <x v="0"/>
    <x v="0"/>
    <x v="1"/>
    <s v="BPRP 51200001"/>
    <x v="0"/>
    <s v="Etat Impots"/>
    <s v="Acomptes IS"/>
    <m/>
    <m/>
    <n v="-13000"/>
    <x v="1"/>
    <x v="1"/>
    <n v="6"/>
  </r>
  <r>
    <m/>
    <x v="11"/>
    <x v="2"/>
    <x v="0"/>
    <x v="0"/>
    <x v="1"/>
    <s v="BPRP 51200001"/>
    <x v="0"/>
    <s v="Etat Impots"/>
    <s v="TVA"/>
    <m/>
    <m/>
    <n v="0"/>
    <x v="1"/>
    <x v="1"/>
    <n v="6"/>
  </r>
  <r>
    <m/>
    <x v="111"/>
    <x v="2"/>
    <x v="0"/>
    <x v="0"/>
    <x v="1"/>
    <s v="BPRP 51200001"/>
    <x v="0"/>
    <s v="Frais Bancaires"/>
    <s v="Frais bancaires"/>
    <m/>
    <m/>
    <n v="-25"/>
    <x v="1"/>
    <x v="1"/>
    <n v="6"/>
  </r>
  <r>
    <m/>
    <x v="30"/>
    <x v="7"/>
    <x v="1"/>
    <x v="0"/>
    <x v="1"/>
    <s v="BPRP 51200001"/>
    <x v="0"/>
    <s v="Fournisseurs"/>
    <s v="Frs Hors Groupe"/>
    <m/>
    <m/>
    <n v="-1000"/>
    <x v="1"/>
    <x v="1"/>
    <n v="7"/>
  </r>
  <r>
    <m/>
    <x v="27"/>
    <x v="6"/>
    <x v="1"/>
    <x v="0"/>
    <x v="1"/>
    <s v="BPRP 51200001"/>
    <x v="0"/>
    <s v="NDF"/>
    <s v="NDF"/>
    <m/>
    <m/>
    <n v="-600"/>
    <x v="1"/>
    <x v="1"/>
    <n v="7"/>
  </r>
  <r>
    <m/>
    <x v="112"/>
    <x v="8"/>
    <x v="1"/>
    <x v="0"/>
    <x v="1"/>
    <s v="BPRP 51200001"/>
    <x v="0"/>
    <s v="Personnel"/>
    <s v="Salaires Nets"/>
    <m/>
    <m/>
    <n v="-11000"/>
    <x v="1"/>
    <x v="1"/>
    <n v="7"/>
  </r>
  <r>
    <m/>
    <x v="113"/>
    <x v="7"/>
    <x v="1"/>
    <x v="0"/>
    <x v="1"/>
    <s v="BPRP 51200001"/>
    <x v="0"/>
    <s v="Etat Impots"/>
    <s v="TVA"/>
    <m/>
    <m/>
    <n v="0"/>
    <x v="1"/>
    <x v="1"/>
    <n v="7"/>
  </r>
  <r>
    <m/>
    <x v="30"/>
    <x v="7"/>
    <x v="1"/>
    <x v="0"/>
    <x v="1"/>
    <s v="BPRP 51200001"/>
    <x v="0"/>
    <s v="Frais Bancaires"/>
    <s v="Frais bancaires"/>
    <m/>
    <m/>
    <n v="-25"/>
    <x v="1"/>
    <x v="1"/>
    <n v="7"/>
  </r>
  <r>
    <m/>
    <x v="114"/>
    <x v="10"/>
    <x v="2"/>
    <x v="0"/>
    <x v="1"/>
    <s v="BPRP 51200001"/>
    <x v="0"/>
    <s v="Fournisseurs"/>
    <s v="Frs Hors Groupe"/>
    <m/>
    <m/>
    <n v="-1000"/>
    <x v="1"/>
    <x v="1"/>
    <n v="8"/>
  </r>
  <r>
    <m/>
    <x v="119"/>
    <x v="44"/>
    <x v="2"/>
    <x v="0"/>
    <x v="1"/>
    <s v="BPRP 51200001"/>
    <x v="0"/>
    <s v="NDF"/>
    <s v="NDF"/>
    <m/>
    <m/>
    <n v="-600"/>
    <x v="1"/>
    <x v="1"/>
    <n v="8"/>
  </r>
  <r>
    <m/>
    <x v="115"/>
    <x v="11"/>
    <x v="2"/>
    <x v="0"/>
    <x v="1"/>
    <s v="BPRP 51200001"/>
    <x v="0"/>
    <s v="Personnel"/>
    <s v="Salaires Nets"/>
    <m/>
    <m/>
    <n v="-11000"/>
    <x v="1"/>
    <x v="1"/>
    <n v="8"/>
  </r>
  <r>
    <m/>
    <x v="41"/>
    <x v="10"/>
    <x v="2"/>
    <x v="0"/>
    <x v="1"/>
    <s v="BPRP 51200001"/>
    <x v="0"/>
    <s v="Etat Impots"/>
    <s v="TVA"/>
    <m/>
    <m/>
    <n v="0"/>
    <x v="1"/>
    <x v="1"/>
    <n v="8"/>
  </r>
  <r>
    <m/>
    <x v="114"/>
    <x v="10"/>
    <x v="2"/>
    <x v="0"/>
    <x v="1"/>
    <s v="BPRP 51200001"/>
    <x v="0"/>
    <s v="Frais Bancaires"/>
    <s v="Frais bancaires"/>
    <m/>
    <m/>
    <n v="-25"/>
    <x v="1"/>
    <x v="1"/>
    <n v="8"/>
  </r>
  <r>
    <m/>
    <x v="116"/>
    <x v="13"/>
    <x v="3"/>
    <x v="0"/>
    <x v="1"/>
    <s v="BPRP 51200001"/>
    <x v="0"/>
    <s v="Fournisseurs"/>
    <s v="Frs Hors Groupe"/>
    <m/>
    <m/>
    <n v="-1000"/>
    <x v="1"/>
    <x v="1"/>
    <n v="9"/>
  </r>
  <r>
    <m/>
    <x v="55"/>
    <x v="16"/>
    <x v="3"/>
    <x v="0"/>
    <x v="1"/>
    <s v="BPRP 51200001"/>
    <x v="0"/>
    <s v="NDF"/>
    <s v="NDF"/>
    <m/>
    <m/>
    <n v="-600"/>
    <x v="1"/>
    <x v="1"/>
    <n v="9"/>
  </r>
  <r>
    <m/>
    <x v="117"/>
    <x v="13"/>
    <x v="3"/>
    <x v="0"/>
    <x v="1"/>
    <s v="BPRP 51200001"/>
    <x v="0"/>
    <s v="Personnel"/>
    <s v="Salaires Nets"/>
    <m/>
    <m/>
    <n v="-11000"/>
    <x v="1"/>
    <x v="1"/>
    <n v="9"/>
  </r>
  <r>
    <m/>
    <x v="55"/>
    <x v="16"/>
    <x v="3"/>
    <x v="0"/>
    <x v="1"/>
    <s v="BPRP 51200001"/>
    <x v="0"/>
    <s v="Personnel"/>
    <s v="Urssaf"/>
    <m/>
    <m/>
    <n v="-25000"/>
    <x v="1"/>
    <x v="1"/>
    <n v="9"/>
  </r>
  <r>
    <m/>
    <x v="55"/>
    <x v="16"/>
    <x v="3"/>
    <x v="0"/>
    <x v="1"/>
    <s v="BPRP 51200001"/>
    <x v="0"/>
    <s v="Etat Impots"/>
    <s v="Acomptes IS"/>
    <m/>
    <m/>
    <n v="-13000"/>
    <x v="1"/>
    <x v="1"/>
    <n v="9"/>
  </r>
  <r>
    <m/>
    <x v="118"/>
    <x v="16"/>
    <x v="3"/>
    <x v="0"/>
    <x v="1"/>
    <s v="BPRP 51200001"/>
    <x v="0"/>
    <s v="Etat Impots"/>
    <s v="TVA"/>
    <m/>
    <m/>
    <n v="0"/>
    <x v="1"/>
    <x v="1"/>
    <n v="9"/>
  </r>
  <r>
    <m/>
    <x v="116"/>
    <x v="13"/>
    <x v="3"/>
    <x v="0"/>
    <x v="1"/>
    <s v="BPRP 51200001"/>
    <x v="0"/>
    <s v="Frais Bancaires"/>
    <s v="Frais bancaires"/>
    <m/>
    <m/>
    <n v="-25"/>
    <x v="1"/>
    <x v="1"/>
    <n v="9"/>
  </r>
  <r>
    <m/>
    <x v="65"/>
    <x v="18"/>
    <x v="4"/>
    <x v="0"/>
    <x v="1"/>
    <s v="BPRP 51200001"/>
    <x v="0"/>
    <s v="Fournisseurs"/>
    <s v="Frs Hors Groupe"/>
    <m/>
    <m/>
    <n v="-1000"/>
    <x v="1"/>
    <x v="0"/>
    <n v="10"/>
  </r>
  <r>
    <m/>
    <x v="63"/>
    <x v="17"/>
    <x v="4"/>
    <x v="0"/>
    <x v="1"/>
    <s v="BPRP 51200001"/>
    <x v="0"/>
    <s v="NDF"/>
    <s v="NDF"/>
    <m/>
    <m/>
    <n v="-600"/>
    <x v="1"/>
    <x v="0"/>
    <n v="10"/>
  </r>
  <r>
    <m/>
    <x v="66"/>
    <x v="19"/>
    <x v="4"/>
    <x v="0"/>
    <x v="1"/>
    <s v="BPRP 51200001"/>
    <x v="0"/>
    <s v="Personnel"/>
    <s v="Salaires Nets"/>
    <m/>
    <m/>
    <n v="-11000"/>
    <x v="1"/>
    <x v="0"/>
    <n v="10"/>
  </r>
  <r>
    <m/>
    <x v="64"/>
    <x v="18"/>
    <x v="4"/>
    <x v="0"/>
    <x v="1"/>
    <s v="BPRP 51200001"/>
    <x v="0"/>
    <s v="Etat Impots"/>
    <s v="TVA"/>
    <m/>
    <m/>
    <n v="0"/>
    <x v="1"/>
    <x v="0"/>
    <n v="10"/>
  </r>
  <r>
    <m/>
    <x v="65"/>
    <x v="18"/>
    <x v="4"/>
    <x v="0"/>
    <x v="1"/>
    <s v="BPRP 51200001"/>
    <x v="0"/>
    <s v="Frais Bancaires"/>
    <s v="Frais bancaires"/>
    <m/>
    <m/>
    <n v="-25"/>
    <x v="1"/>
    <x v="0"/>
    <n v="10"/>
  </r>
  <r>
    <m/>
    <x v="71"/>
    <x v="21"/>
    <x v="5"/>
    <x v="0"/>
    <x v="1"/>
    <s v="BPRP 51200001"/>
    <x v="0"/>
    <s v="Fournisseurs"/>
    <s v="Frs Hors Groupe"/>
    <m/>
    <m/>
    <n v="-1000"/>
    <x v="1"/>
    <x v="0"/>
    <n v="11"/>
  </r>
  <r>
    <m/>
    <x v="69"/>
    <x v="21"/>
    <x v="5"/>
    <x v="0"/>
    <x v="1"/>
    <s v="BPRP 51200001"/>
    <x v="0"/>
    <s v="NDF"/>
    <s v="NDF"/>
    <m/>
    <m/>
    <n v="-600"/>
    <x v="1"/>
    <x v="0"/>
    <n v="11"/>
  </r>
  <r>
    <m/>
    <x v="72"/>
    <x v="22"/>
    <x v="5"/>
    <x v="0"/>
    <x v="1"/>
    <s v="BPRP 51200001"/>
    <x v="0"/>
    <s v="Personnel"/>
    <s v="Salaires Nets"/>
    <m/>
    <m/>
    <n v="-11000"/>
    <x v="1"/>
    <x v="0"/>
    <n v="11"/>
  </r>
  <r>
    <m/>
    <x v="70"/>
    <x v="21"/>
    <x v="5"/>
    <x v="0"/>
    <x v="1"/>
    <s v="BPRP 51200001"/>
    <x v="0"/>
    <s v="Etat Impots"/>
    <s v="TVA"/>
    <m/>
    <m/>
    <n v="0"/>
    <x v="1"/>
    <x v="0"/>
    <n v="11"/>
  </r>
  <r>
    <m/>
    <x v="71"/>
    <x v="21"/>
    <x v="5"/>
    <x v="0"/>
    <x v="1"/>
    <s v="BPRP 51200001"/>
    <x v="0"/>
    <s v="Frais Bancaires"/>
    <s v="Frais bancaires"/>
    <m/>
    <m/>
    <n v="-25"/>
    <x v="1"/>
    <x v="0"/>
    <n v="11"/>
  </r>
  <r>
    <m/>
    <x v="77"/>
    <x v="25"/>
    <x v="6"/>
    <x v="0"/>
    <x v="1"/>
    <s v="BPRP 51200001"/>
    <x v="0"/>
    <s v="Fournisseurs"/>
    <s v="Frs Hors Groupe"/>
    <m/>
    <m/>
    <n v="-1000"/>
    <x v="1"/>
    <x v="0"/>
    <n v="12"/>
  </r>
  <r>
    <m/>
    <x v="75"/>
    <x v="24"/>
    <x v="6"/>
    <x v="0"/>
    <x v="1"/>
    <s v="BPRP 51200001"/>
    <x v="0"/>
    <s v="NDF"/>
    <s v="NDF"/>
    <m/>
    <m/>
    <n v="-600"/>
    <x v="1"/>
    <x v="0"/>
    <n v="12"/>
  </r>
  <r>
    <m/>
    <x v="78"/>
    <x v="25"/>
    <x v="6"/>
    <x v="0"/>
    <x v="1"/>
    <s v="BPRP 51200001"/>
    <x v="0"/>
    <s v="Personnel"/>
    <s v="Salaires Nets"/>
    <m/>
    <m/>
    <n v="-11000"/>
    <x v="1"/>
    <x v="0"/>
    <n v="12"/>
  </r>
  <r>
    <m/>
    <x v="75"/>
    <x v="24"/>
    <x v="6"/>
    <x v="0"/>
    <x v="1"/>
    <s v="BPRP 51200001"/>
    <x v="0"/>
    <s v="Personnel"/>
    <s v="Urssaf"/>
    <m/>
    <m/>
    <n v="-25000"/>
    <x v="1"/>
    <x v="0"/>
    <n v="12"/>
  </r>
  <r>
    <m/>
    <x v="75"/>
    <x v="24"/>
    <x v="6"/>
    <x v="0"/>
    <x v="1"/>
    <s v="BPRP 51200001"/>
    <x v="0"/>
    <s v="Etat Impots"/>
    <s v="Acomptes IS"/>
    <m/>
    <m/>
    <n v="-13000"/>
    <x v="1"/>
    <x v="0"/>
    <n v="12"/>
  </r>
  <r>
    <m/>
    <x v="76"/>
    <x v="24"/>
    <x v="6"/>
    <x v="0"/>
    <x v="1"/>
    <s v="BPRP 51200001"/>
    <x v="0"/>
    <s v="Etat Impots"/>
    <s v="TVA"/>
    <m/>
    <m/>
    <n v="0"/>
    <x v="1"/>
    <x v="0"/>
    <n v="12"/>
  </r>
  <r>
    <m/>
    <x v="77"/>
    <x v="25"/>
    <x v="6"/>
    <x v="0"/>
    <x v="1"/>
    <s v="BPRP 51200001"/>
    <x v="0"/>
    <s v="Frais Bancaires"/>
    <s v="Frais bancaires"/>
    <m/>
    <m/>
    <n v="-25"/>
    <x v="1"/>
    <x v="0"/>
    <n v="12"/>
  </r>
  <r>
    <m/>
    <x v="83"/>
    <x v="29"/>
    <x v="7"/>
    <x v="1"/>
    <x v="1"/>
    <s v="BPRP 51200001"/>
    <x v="0"/>
    <s v="Fournisseurs"/>
    <s v="Frs Hors Groupe"/>
    <m/>
    <m/>
    <n v="-1000"/>
    <x v="1"/>
    <x v="0"/>
    <n v="1"/>
  </r>
  <r>
    <m/>
    <x v="81"/>
    <x v="28"/>
    <x v="7"/>
    <x v="1"/>
    <x v="1"/>
    <s v="BPRP 51200001"/>
    <x v="0"/>
    <s v="NDF"/>
    <s v="NDF"/>
    <m/>
    <m/>
    <n v="-600"/>
    <x v="1"/>
    <x v="0"/>
    <n v="1"/>
  </r>
  <r>
    <m/>
    <x v="84"/>
    <x v="30"/>
    <x v="7"/>
    <x v="1"/>
    <x v="1"/>
    <s v="BPRP 51200001"/>
    <x v="0"/>
    <s v="Personnel"/>
    <s v="Salaires Nets"/>
    <m/>
    <m/>
    <n v="-11000"/>
    <x v="1"/>
    <x v="0"/>
    <n v="1"/>
  </r>
  <r>
    <m/>
    <x v="82"/>
    <x v="29"/>
    <x v="7"/>
    <x v="1"/>
    <x v="1"/>
    <s v="BPRP 51200001"/>
    <x v="0"/>
    <s v="Etat Impots"/>
    <s v="TVA"/>
    <m/>
    <m/>
    <n v="0"/>
    <x v="1"/>
    <x v="0"/>
    <n v="1"/>
  </r>
  <r>
    <m/>
    <x v="83"/>
    <x v="29"/>
    <x v="7"/>
    <x v="1"/>
    <x v="1"/>
    <s v="BPRP 51200001"/>
    <x v="0"/>
    <s v="Frais Bancaires"/>
    <s v="Frais bancaires"/>
    <m/>
    <m/>
    <n v="-25"/>
    <x v="1"/>
    <x v="0"/>
    <n v="1"/>
  </r>
  <r>
    <m/>
    <x v="89"/>
    <x v="32"/>
    <x v="8"/>
    <x v="1"/>
    <x v="1"/>
    <s v="BPRP 51200001"/>
    <x v="0"/>
    <s v="Fournisseurs"/>
    <s v="Frs Hors Groupe"/>
    <m/>
    <m/>
    <n v="-1000"/>
    <x v="1"/>
    <x v="0"/>
    <n v="2"/>
  </r>
  <r>
    <m/>
    <x v="87"/>
    <x v="32"/>
    <x v="8"/>
    <x v="1"/>
    <x v="1"/>
    <s v="BPRP 51200001"/>
    <x v="0"/>
    <s v="NDF"/>
    <s v="NDF"/>
    <m/>
    <m/>
    <n v="-600"/>
    <x v="1"/>
    <x v="0"/>
    <n v="2"/>
  </r>
  <r>
    <m/>
    <x v="90"/>
    <x v="33"/>
    <x v="8"/>
    <x v="1"/>
    <x v="1"/>
    <s v="BPRP 51200001"/>
    <x v="0"/>
    <s v="Personnel"/>
    <s v="Salaires Nets"/>
    <m/>
    <m/>
    <n v="-11000"/>
    <x v="1"/>
    <x v="0"/>
    <n v="2"/>
  </r>
  <r>
    <m/>
    <x v="86"/>
    <x v="31"/>
    <x v="8"/>
    <x v="1"/>
    <x v="1"/>
    <s v="BPRP 51200001"/>
    <x v="0"/>
    <s v="Loyers"/>
    <s v="Taxes Foncière"/>
    <m/>
    <m/>
    <n v="-2000"/>
    <x v="1"/>
    <x v="0"/>
    <n v="2"/>
  </r>
  <r>
    <m/>
    <x v="86"/>
    <x v="31"/>
    <x v="8"/>
    <x v="1"/>
    <x v="1"/>
    <s v="BPRP 51200001"/>
    <x v="0"/>
    <s v="Cotisations Taxes"/>
    <s v="Taxe d'apprentissage"/>
    <m/>
    <m/>
    <n v="-2000"/>
    <x v="1"/>
    <x v="0"/>
    <n v="2"/>
  </r>
  <r>
    <m/>
    <x v="88"/>
    <x v="32"/>
    <x v="8"/>
    <x v="1"/>
    <x v="1"/>
    <s v="BPRP 51200001"/>
    <x v="0"/>
    <s v="Etat Impots"/>
    <s v="TVA"/>
    <m/>
    <m/>
    <n v="0"/>
    <x v="1"/>
    <x v="0"/>
    <n v="2"/>
  </r>
  <r>
    <m/>
    <x v="89"/>
    <x v="32"/>
    <x v="8"/>
    <x v="1"/>
    <x v="1"/>
    <s v="BPRP 51200001"/>
    <x v="0"/>
    <s v="Frais Bancaires"/>
    <s v="Frais bancaires"/>
    <m/>
    <m/>
    <n v="-25"/>
    <x v="1"/>
    <x v="0"/>
    <n v="2"/>
  </r>
  <r>
    <m/>
    <x v="95"/>
    <x v="36"/>
    <x v="9"/>
    <x v="1"/>
    <x v="1"/>
    <s v="BPRP 51200001"/>
    <x v="0"/>
    <s v="Fournisseurs"/>
    <s v="Frs Hors Groupe"/>
    <m/>
    <m/>
    <n v="-1000"/>
    <x v="1"/>
    <x v="0"/>
    <n v="3"/>
  </r>
  <r>
    <m/>
    <x v="93"/>
    <x v="35"/>
    <x v="9"/>
    <x v="1"/>
    <x v="1"/>
    <s v="BPRP 51200001"/>
    <x v="0"/>
    <s v="NDF"/>
    <s v="NDF"/>
    <m/>
    <m/>
    <n v="-600"/>
    <x v="1"/>
    <x v="0"/>
    <n v="3"/>
  </r>
  <r>
    <m/>
    <x v="96"/>
    <x v="36"/>
    <x v="9"/>
    <x v="1"/>
    <x v="1"/>
    <s v="BPRP 51200001"/>
    <x v="0"/>
    <s v="Personnel"/>
    <s v="Salaires Nets"/>
    <m/>
    <m/>
    <n v="-11000"/>
    <x v="1"/>
    <x v="0"/>
    <n v="3"/>
  </r>
  <r>
    <m/>
    <x v="93"/>
    <x v="35"/>
    <x v="9"/>
    <x v="1"/>
    <x v="1"/>
    <s v="BPRP 51200001"/>
    <x v="0"/>
    <s v="Personnel"/>
    <s v="Urssaf"/>
    <m/>
    <m/>
    <n v="-25000"/>
    <x v="1"/>
    <x v="0"/>
    <n v="3"/>
  </r>
  <r>
    <m/>
    <x v="93"/>
    <x v="35"/>
    <x v="9"/>
    <x v="1"/>
    <x v="1"/>
    <s v="BPRP 51200001"/>
    <x v="0"/>
    <s v="Etat Impots"/>
    <s v="Acomptes IS"/>
    <m/>
    <m/>
    <n v="-13000"/>
    <x v="1"/>
    <x v="0"/>
    <n v="3"/>
  </r>
  <r>
    <m/>
    <x v="94"/>
    <x v="35"/>
    <x v="9"/>
    <x v="1"/>
    <x v="1"/>
    <s v="BPRP 51200001"/>
    <x v="0"/>
    <s v="Etat Impots"/>
    <s v="TVA"/>
    <m/>
    <m/>
    <n v="0"/>
    <x v="1"/>
    <x v="0"/>
    <n v="3"/>
  </r>
  <r>
    <m/>
    <x v="95"/>
    <x v="36"/>
    <x v="9"/>
    <x v="1"/>
    <x v="1"/>
    <s v="BPRP 51200001"/>
    <x v="0"/>
    <s v="Frais Bancaires"/>
    <s v="Frais bancaires"/>
    <m/>
    <m/>
    <n v="-25"/>
    <x v="1"/>
    <x v="0"/>
    <n v="3"/>
  </r>
  <r>
    <m/>
    <x v="101"/>
    <x v="39"/>
    <x v="10"/>
    <x v="1"/>
    <x v="1"/>
    <s v="BPRP 51200001"/>
    <x v="0"/>
    <s v="Fournisseurs"/>
    <s v="Frs Hors Groupe"/>
    <m/>
    <m/>
    <n v="-1000"/>
    <x v="1"/>
    <x v="0"/>
    <n v="4"/>
  </r>
  <r>
    <m/>
    <x v="99"/>
    <x v="38"/>
    <x v="10"/>
    <x v="1"/>
    <x v="1"/>
    <s v="BPRP 51200001"/>
    <x v="0"/>
    <s v="NDF"/>
    <s v="NDF"/>
    <m/>
    <m/>
    <n v="-600"/>
    <x v="1"/>
    <x v="0"/>
    <n v="4"/>
  </r>
  <r>
    <m/>
    <x v="102"/>
    <x v="40"/>
    <x v="10"/>
    <x v="1"/>
    <x v="1"/>
    <s v="BPRP 51200001"/>
    <x v="0"/>
    <s v="Personnel"/>
    <s v="Salaires Nets"/>
    <m/>
    <m/>
    <n v="-11000"/>
    <x v="1"/>
    <x v="0"/>
    <n v="4"/>
  </r>
  <r>
    <m/>
    <x v="100"/>
    <x v="39"/>
    <x v="10"/>
    <x v="1"/>
    <x v="1"/>
    <s v="BPRP 51200001"/>
    <x v="0"/>
    <s v="Etat Impots"/>
    <s v="TVA"/>
    <m/>
    <m/>
    <n v="0"/>
    <x v="1"/>
    <x v="0"/>
    <n v="4"/>
  </r>
  <r>
    <m/>
    <x v="101"/>
    <x v="39"/>
    <x v="10"/>
    <x v="1"/>
    <x v="1"/>
    <s v="BPRP 51200001"/>
    <x v="0"/>
    <s v="Frais Bancaires"/>
    <s v="Frais bancaires"/>
    <m/>
    <m/>
    <n v="-25"/>
    <x v="1"/>
    <x v="0"/>
    <n v="4"/>
  </r>
  <r>
    <m/>
    <x v="107"/>
    <x v="42"/>
    <x v="11"/>
    <x v="1"/>
    <x v="1"/>
    <s v="BPRP 51200001"/>
    <x v="0"/>
    <s v="Fournisseurs"/>
    <s v="Frs Hors Groupe"/>
    <m/>
    <m/>
    <n v="-1000"/>
    <x v="1"/>
    <x v="0"/>
    <n v="5"/>
  </r>
  <r>
    <m/>
    <x v="105"/>
    <x v="42"/>
    <x v="11"/>
    <x v="1"/>
    <x v="1"/>
    <s v="BPRP 51200001"/>
    <x v="0"/>
    <s v="NDF"/>
    <s v="NDF"/>
    <m/>
    <m/>
    <n v="-600"/>
    <x v="1"/>
    <x v="0"/>
    <n v="5"/>
  </r>
  <r>
    <m/>
    <x v="108"/>
    <x v="43"/>
    <x v="11"/>
    <x v="1"/>
    <x v="1"/>
    <s v="BPRP 51200001"/>
    <x v="0"/>
    <s v="Personnel"/>
    <s v="Salaires Nets"/>
    <m/>
    <m/>
    <n v="-11000"/>
    <x v="1"/>
    <x v="0"/>
    <n v="5"/>
  </r>
  <r>
    <m/>
    <x v="106"/>
    <x v="42"/>
    <x v="11"/>
    <x v="1"/>
    <x v="1"/>
    <s v="BPRP 51200001"/>
    <x v="0"/>
    <s v="Etat Impots"/>
    <s v="TVA"/>
    <m/>
    <m/>
    <n v="0"/>
    <x v="1"/>
    <x v="0"/>
    <n v="5"/>
  </r>
  <r>
    <m/>
    <x v="107"/>
    <x v="42"/>
    <x v="11"/>
    <x v="1"/>
    <x v="1"/>
    <s v="BPRP 51200001"/>
    <x v="0"/>
    <s v="Frais Bancaires"/>
    <s v="Frais bancaires"/>
    <m/>
    <m/>
    <n v="-25"/>
    <x v="1"/>
    <x v="0"/>
    <n v="5"/>
  </r>
  <r>
    <m/>
    <x v="110"/>
    <x v="4"/>
    <x v="0"/>
    <x v="0"/>
    <x v="2"/>
    <s v="BPRP 51200001"/>
    <x v="1"/>
    <s v="Remise Cheques"/>
    <s v="Remise Cheques Clients"/>
    <m/>
    <m/>
    <n v="25000"/>
    <x v="1"/>
    <x v="1"/>
    <n v="6"/>
  </r>
  <r>
    <m/>
    <x v="35"/>
    <x v="8"/>
    <x v="1"/>
    <x v="0"/>
    <x v="2"/>
    <s v="BPRP 51200001"/>
    <x v="1"/>
    <s v="Remise Cheques"/>
    <s v="Remise Cheques Clients"/>
    <m/>
    <m/>
    <n v="25000"/>
    <x v="1"/>
    <x v="1"/>
    <n v="7"/>
  </r>
  <r>
    <m/>
    <x v="45"/>
    <x v="11"/>
    <x v="2"/>
    <x v="0"/>
    <x v="2"/>
    <s v="BPRP 51200001"/>
    <x v="1"/>
    <s v="Remise Cheques"/>
    <s v="Remise Cheques Clients"/>
    <m/>
    <m/>
    <n v="25000"/>
    <x v="1"/>
    <x v="1"/>
    <n v="8"/>
  </r>
  <r>
    <m/>
    <x v="50"/>
    <x v="14"/>
    <x v="3"/>
    <x v="0"/>
    <x v="2"/>
    <s v="BPRP 51200001"/>
    <x v="1"/>
    <s v="Remise Cheques"/>
    <s v="Remise Cheques Clients"/>
    <m/>
    <m/>
    <n v="25000"/>
    <x v="1"/>
    <x v="1"/>
    <n v="9"/>
  </r>
  <r>
    <m/>
    <x v="67"/>
    <x v="19"/>
    <x v="4"/>
    <x v="0"/>
    <x v="2"/>
    <s v="BPRP 51200001"/>
    <x v="1"/>
    <s v="Remise Cheques"/>
    <s v="Remise Cheques Clients"/>
    <m/>
    <m/>
    <n v="25000"/>
    <x v="1"/>
    <x v="0"/>
    <n v="10"/>
  </r>
  <r>
    <m/>
    <x v="73"/>
    <x v="22"/>
    <x v="5"/>
    <x v="0"/>
    <x v="2"/>
    <s v="BPRP 51200001"/>
    <x v="1"/>
    <s v="Remise Cheques"/>
    <s v="Remise Cheques Clients"/>
    <m/>
    <m/>
    <n v="25000"/>
    <x v="1"/>
    <x v="0"/>
    <n v="11"/>
  </r>
  <r>
    <m/>
    <x v="79"/>
    <x v="26"/>
    <x v="6"/>
    <x v="0"/>
    <x v="2"/>
    <s v="BPRP 51200001"/>
    <x v="1"/>
    <s v="Remise Cheques"/>
    <s v="Remise Cheques Clients"/>
    <m/>
    <m/>
    <n v="25000"/>
    <x v="1"/>
    <x v="0"/>
    <n v="12"/>
  </r>
  <r>
    <m/>
    <x v="85"/>
    <x v="30"/>
    <x v="7"/>
    <x v="1"/>
    <x v="2"/>
    <s v="BPRP 51200001"/>
    <x v="1"/>
    <s v="Remise Cheques"/>
    <s v="Remise Cheques Clients"/>
    <m/>
    <m/>
    <n v="25000"/>
    <x v="1"/>
    <x v="0"/>
    <n v="1"/>
  </r>
  <r>
    <m/>
    <x v="91"/>
    <x v="34"/>
    <x v="8"/>
    <x v="1"/>
    <x v="2"/>
    <s v="BPRP 51200001"/>
    <x v="1"/>
    <s v="Remise Cheques"/>
    <s v="Remise Cheques Clients"/>
    <m/>
    <m/>
    <n v="25000"/>
    <x v="1"/>
    <x v="0"/>
    <n v="2"/>
  </r>
  <r>
    <m/>
    <x v="97"/>
    <x v="37"/>
    <x v="9"/>
    <x v="1"/>
    <x v="2"/>
    <s v="BPRP 51200001"/>
    <x v="1"/>
    <s v="Remise Cheques"/>
    <s v="Remise Cheques Clients"/>
    <m/>
    <m/>
    <n v="25000"/>
    <x v="1"/>
    <x v="0"/>
    <n v="3"/>
  </r>
  <r>
    <m/>
    <x v="103"/>
    <x v="40"/>
    <x v="10"/>
    <x v="1"/>
    <x v="2"/>
    <s v="BPRP 51200001"/>
    <x v="1"/>
    <s v="Remise Cheques"/>
    <s v="Remise Cheques Clients"/>
    <m/>
    <m/>
    <n v="25000"/>
    <x v="1"/>
    <x v="0"/>
    <n v="4"/>
  </r>
  <r>
    <m/>
    <x v="109"/>
    <x v="43"/>
    <x v="11"/>
    <x v="1"/>
    <x v="2"/>
    <s v="BPRP 51200001"/>
    <x v="1"/>
    <s v="Remise Cheques"/>
    <s v="Remise Cheques Clients"/>
    <m/>
    <m/>
    <n v="25000"/>
    <x v="1"/>
    <x v="0"/>
    <n v="5"/>
  </r>
  <r>
    <m/>
    <x v="111"/>
    <x v="2"/>
    <x v="0"/>
    <x v="0"/>
    <x v="2"/>
    <s v="BPRP 51200001"/>
    <x v="0"/>
    <s v="Fournisseurs"/>
    <s v="Frs Hors Groupe"/>
    <m/>
    <m/>
    <n v="-1200"/>
    <x v="1"/>
    <x v="1"/>
    <n v="6"/>
  </r>
  <r>
    <m/>
    <x v="0"/>
    <x v="0"/>
    <x v="0"/>
    <x v="0"/>
    <x v="2"/>
    <s v="BPRP 51200001"/>
    <x v="0"/>
    <s v="TNS"/>
    <s v="TNS"/>
    <m/>
    <m/>
    <n v="-5000"/>
    <x v="1"/>
    <x v="1"/>
    <n v="6"/>
  </r>
  <r>
    <m/>
    <x v="8"/>
    <x v="2"/>
    <x v="0"/>
    <x v="0"/>
    <x v="2"/>
    <s v="BPRP 51200001"/>
    <x v="0"/>
    <s v="NDF"/>
    <s v="NDF"/>
    <m/>
    <m/>
    <n v="-1000"/>
    <x v="1"/>
    <x v="1"/>
    <n v="6"/>
  </r>
  <r>
    <m/>
    <x v="16"/>
    <x v="3"/>
    <x v="0"/>
    <x v="0"/>
    <x v="2"/>
    <s v="BPRP 51200001"/>
    <x v="0"/>
    <s v="Personnel"/>
    <s v="Salaires Nets"/>
    <m/>
    <m/>
    <n v="-8000"/>
    <x v="1"/>
    <x v="1"/>
    <n v="6"/>
  </r>
  <r>
    <m/>
    <x v="8"/>
    <x v="2"/>
    <x v="0"/>
    <x v="0"/>
    <x v="2"/>
    <s v="BPRP 51200001"/>
    <x v="0"/>
    <s v="Personnel"/>
    <s v="Urssaf"/>
    <m/>
    <m/>
    <n v="-21000"/>
    <x v="1"/>
    <x v="1"/>
    <n v="6"/>
  </r>
  <r>
    <m/>
    <x v="8"/>
    <x v="2"/>
    <x v="0"/>
    <x v="0"/>
    <x v="2"/>
    <s v="BPRP 51200001"/>
    <x v="0"/>
    <s v="Etat Impots"/>
    <s v="Acomptes IS"/>
    <m/>
    <m/>
    <n v="-10709"/>
    <x v="1"/>
    <x v="1"/>
    <n v="6"/>
  </r>
  <r>
    <m/>
    <x v="11"/>
    <x v="2"/>
    <x v="0"/>
    <x v="0"/>
    <x v="2"/>
    <s v="BPRP 51200001"/>
    <x v="0"/>
    <s v="Etat Impots"/>
    <s v="TVA"/>
    <m/>
    <m/>
    <n v="0"/>
    <x v="1"/>
    <x v="1"/>
    <n v="6"/>
  </r>
  <r>
    <m/>
    <x v="110"/>
    <x v="4"/>
    <x v="0"/>
    <x v="0"/>
    <x v="2"/>
    <s v="BPRP 51200001"/>
    <x v="0"/>
    <s v="Frais Bancaires"/>
    <s v="Frais bancaires"/>
    <m/>
    <m/>
    <n v="-50"/>
    <x v="1"/>
    <x v="1"/>
    <n v="6"/>
  </r>
  <r>
    <m/>
    <x v="111"/>
    <x v="2"/>
    <x v="0"/>
    <x v="0"/>
    <x v="2"/>
    <s v="BPRP 51200001"/>
    <x v="0"/>
    <s v="Frais Bancaires"/>
    <s v="Intérêts découverts"/>
    <m/>
    <m/>
    <n v="-80"/>
    <x v="1"/>
    <x v="1"/>
    <n v="6"/>
  </r>
  <r>
    <m/>
    <x v="30"/>
    <x v="7"/>
    <x v="1"/>
    <x v="0"/>
    <x v="2"/>
    <s v="BPRP 51200001"/>
    <x v="0"/>
    <s v="Fournisseurs"/>
    <s v="Frs Hors Groupe"/>
    <m/>
    <m/>
    <n v="-1200"/>
    <x v="1"/>
    <x v="1"/>
    <n v="7"/>
  </r>
  <r>
    <m/>
    <x v="19"/>
    <x v="4"/>
    <x v="1"/>
    <x v="0"/>
    <x v="2"/>
    <s v="BPRP 51200001"/>
    <x v="0"/>
    <s v="TNS"/>
    <s v="TNS"/>
    <m/>
    <m/>
    <n v="-5000"/>
    <x v="1"/>
    <x v="1"/>
    <n v="7"/>
  </r>
  <r>
    <m/>
    <x v="27"/>
    <x v="6"/>
    <x v="1"/>
    <x v="0"/>
    <x v="2"/>
    <s v="BPRP 51200001"/>
    <x v="0"/>
    <s v="NDF"/>
    <s v="NDF"/>
    <m/>
    <m/>
    <n v="-1000"/>
    <x v="1"/>
    <x v="1"/>
    <n v="7"/>
  </r>
  <r>
    <m/>
    <x v="112"/>
    <x v="8"/>
    <x v="1"/>
    <x v="0"/>
    <x v="2"/>
    <s v="BPRP 51200001"/>
    <x v="0"/>
    <s v="Personnel"/>
    <s v="Salaires Nets"/>
    <m/>
    <m/>
    <n v="-8000"/>
    <x v="1"/>
    <x v="1"/>
    <n v="7"/>
  </r>
  <r>
    <m/>
    <x v="113"/>
    <x v="7"/>
    <x v="1"/>
    <x v="0"/>
    <x v="2"/>
    <s v="BPRP 51200001"/>
    <x v="0"/>
    <s v="Etat Impots"/>
    <s v="TVA"/>
    <m/>
    <m/>
    <n v="0"/>
    <x v="1"/>
    <x v="1"/>
    <n v="7"/>
  </r>
  <r>
    <m/>
    <x v="35"/>
    <x v="8"/>
    <x v="1"/>
    <x v="0"/>
    <x v="2"/>
    <s v="BPRP 51200001"/>
    <x v="0"/>
    <s v="Frais Bancaires"/>
    <s v="Frais bancaires"/>
    <m/>
    <m/>
    <n v="-50"/>
    <x v="1"/>
    <x v="1"/>
    <n v="7"/>
  </r>
  <r>
    <m/>
    <x v="30"/>
    <x v="7"/>
    <x v="1"/>
    <x v="0"/>
    <x v="2"/>
    <s v="BPRP 51200001"/>
    <x v="0"/>
    <s v="Frais Bancaires"/>
    <s v="Intérêts découverts"/>
    <m/>
    <m/>
    <n v="-80"/>
    <x v="1"/>
    <x v="1"/>
    <n v="7"/>
  </r>
  <r>
    <m/>
    <x v="114"/>
    <x v="10"/>
    <x v="2"/>
    <x v="0"/>
    <x v="2"/>
    <s v="BPRP 51200001"/>
    <x v="0"/>
    <s v="Fournisseurs"/>
    <s v="Frs Hors Groupe"/>
    <m/>
    <m/>
    <n v="-1200"/>
    <x v="1"/>
    <x v="1"/>
    <n v="8"/>
  </r>
  <r>
    <m/>
    <x v="120"/>
    <x v="8"/>
    <x v="2"/>
    <x v="0"/>
    <x v="2"/>
    <s v="BPRP 51200001"/>
    <x v="0"/>
    <s v="TNS"/>
    <s v="TNS"/>
    <m/>
    <m/>
    <n v="-5000"/>
    <x v="1"/>
    <x v="1"/>
    <n v="8"/>
  </r>
  <r>
    <m/>
    <x v="119"/>
    <x v="44"/>
    <x v="2"/>
    <x v="0"/>
    <x v="2"/>
    <s v="BPRP 51200001"/>
    <x v="0"/>
    <s v="NDF"/>
    <s v="NDF"/>
    <m/>
    <m/>
    <n v="-1000"/>
    <x v="1"/>
    <x v="1"/>
    <n v="8"/>
  </r>
  <r>
    <m/>
    <x v="115"/>
    <x v="11"/>
    <x v="2"/>
    <x v="0"/>
    <x v="2"/>
    <s v="BPRP 51200001"/>
    <x v="0"/>
    <s v="Personnel"/>
    <s v="Salaires Nets"/>
    <m/>
    <m/>
    <n v="-8000"/>
    <x v="1"/>
    <x v="1"/>
    <n v="8"/>
  </r>
  <r>
    <m/>
    <x v="41"/>
    <x v="10"/>
    <x v="2"/>
    <x v="0"/>
    <x v="2"/>
    <s v="BPRP 51200001"/>
    <x v="0"/>
    <s v="Etat Impots"/>
    <s v="TVA"/>
    <m/>
    <m/>
    <n v="0"/>
    <x v="1"/>
    <x v="1"/>
    <n v="8"/>
  </r>
  <r>
    <m/>
    <x v="45"/>
    <x v="11"/>
    <x v="2"/>
    <x v="0"/>
    <x v="2"/>
    <s v="BPRP 51200001"/>
    <x v="0"/>
    <s v="Frais Bancaires"/>
    <s v="Frais bancaires"/>
    <m/>
    <m/>
    <n v="-50"/>
    <x v="1"/>
    <x v="1"/>
    <n v="8"/>
  </r>
  <r>
    <m/>
    <x v="114"/>
    <x v="10"/>
    <x v="2"/>
    <x v="0"/>
    <x v="2"/>
    <s v="BPRP 51200001"/>
    <x v="0"/>
    <s v="Frais Bancaires"/>
    <s v="Intérêts découverts"/>
    <m/>
    <m/>
    <n v="-80"/>
    <x v="1"/>
    <x v="1"/>
    <n v="8"/>
  </r>
  <r>
    <m/>
    <x v="116"/>
    <x v="13"/>
    <x v="3"/>
    <x v="0"/>
    <x v="2"/>
    <s v="BPRP 51200001"/>
    <x v="0"/>
    <s v="Fournisseurs"/>
    <s v="Frs Hors Groupe"/>
    <m/>
    <m/>
    <n v="-1200"/>
    <x v="1"/>
    <x v="1"/>
    <n v="9"/>
  </r>
  <r>
    <m/>
    <x v="121"/>
    <x v="12"/>
    <x v="3"/>
    <x v="0"/>
    <x v="2"/>
    <s v="BPRP 51200001"/>
    <x v="0"/>
    <s v="TNS"/>
    <s v="TNS"/>
    <m/>
    <m/>
    <n v="-5000"/>
    <x v="1"/>
    <x v="1"/>
    <n v="9"/>
  </r>
  <r>
    <m/>
    <x v="55"/>
    <x v="16"/>
    <x v="3"/>
    <x v="0"/>
    <x v="2"/>
    <s v="BPRP 51200001"/>
    <x v="0"/>
    <s v="NDF"/>
    <s v="NDF"/>
    <m/>
    <m/>
    <n v="-1000"/>
    <x v="1"/>
    <x v="1"/>
    <n v="9"/>
  </r>
  <r>
    <m/>
    <x v="117"/>
    <x v="13"/>
    <x v="3"/>
    <x v="0"/>
    <x v="2"/>
    <s v="BPRP 51200001"/>
    <x v="0"/>
    <s v="Personnel"/>
    <s v="Salaires Nets"/>
    <m/>
    <m/>
    <n v="-8000"/>
    <x v="1"/>
    <x v="1"/>
    <n v="9"/>
  </r>
  <r>
    <m/>
    <x v="55"/>
    <x v="16"/>
    <x v="3"/>
    <x v="0"/>
    <x v="2"/>
    <s v="BPRP 51200001"/>
    <x v="0"/>
    <s v="Personnel"/>
    <s v="Urssaf"/>
    <m/>
    <m/>
    <n v="-21000"/>
    <x v="1"/>
    <x v="1"/>
    <n v="9"/>
  </r>
  <r>
    <m/>
    <x v="55"/>
    <x v="16"/>
    <x v="3"/>
    <x v="0"/>
    <x v="2"/>
    <s v="BPRP 51200001"/>
    <x v="0"/>
    <s v="Etat Impots"/>
    <s v="Acomptes IS"/>
    <m/>
    <m/>
    <n v="-10709"/>
    <x v="1"/>
    <x v="1"/>
    <n v="9"/>
  </r>
  <r>
    <m/>
    <x v="118"/>
    <x v="16"/>
    <x v="3"/>
    <x v="0"/>
    <x v="2"/>
    <s v="BPRP 51200001"/>
    <x v="0"/>
    <s v="Etat Impots"/>
    <s v="TVA"/>
    <m/>
    <m/>
    <n v="0"/>
    <x v="1"/>
    <x v="1"/>
    <n v="9"/>
  </r>
  <r>
    <m/>
    <x v="50"/>
    <x v="14"/>
    <x v="3"/>
    <x v="0"/>
    <x v="2"/>
    <s v="BPRP 51200001"/>
    <x v="0"/>
    <s v="Frais Bancaires"/>
    <s v="Frais bancaires"/>
    <m/>
    <m/>
    <n v="-50"/>
    <x v="1"/>
    <x v="1"/>
    <n v="9"/>
  </r>
  <r>
    <m/>
    <x v="116"/>
    <x v="13"/>
    <x v="3"/>
    <x v="0"/>
    <x v="2"/>
    <s v="BPRP 51200001"/>
    <x v="0"/>
    <s v="Frais Bancaires"/>
    <s v="Intérêts découverts"/>
    <m/>
    <m/>
    <n v="-80"/>
    <x v="1"/>
    <x v="1"/>
    <n v="9"/>
  </r>
  <r>
    <m/>
    <x v="65"/>
    <x v="18"/>
    <x v="4"/>
    <x v="0"/>
    <x v="2"/>
    <s v="BPRP 51200001"/>
    <x v="0"/>
    <s v="Fournisseurs"/>
    <s v="Frs Hors Groupe"/>
    <m/>
    <m/>
    <n v="-1200"/>
    <x v="1"/>
    <x v="0"/>
    <n v="10"/>
  </r>
  <r>
    <m/>
    <x v="62"/>
    <x v="14"/>
    <x v="4"/>
    <x v="0"/>
    <x v="2"/>
    <s v="BPRP 51200001"/>
    <x v="0"/>
    <s v="TNS"/>
    <s v="TNS"/>
    <m/>
    <m/>
    <n v="-5000"/>
    <x v="1"/>
    <x v="1"/>
    <n v="10"/>
  </r>
  <r>
    <m/>
    <x v="63"/>
    <x v="17"/>
    <x v="4"/>
    <x v="0"/>
    <x v="2"/>
    <s v="BPRP 51200001"/>
    <x v="0"/>
    <s v="NDF"/>
    <s v="NDF"/>
    <m/>
    <m/>
    <n v="-1000"/>
    <x v="1"/>
    <x v="0"/>
    <n v="10"/>
  </r>
  <r>
    <m/>
    <x v="66"/>
    <x v="19"/>
    <x v="4"/>
    <x v="0"/>
    <x v="2"/>
    <s v="BPRP 51200001"/>
    <x v="0"/>
    <s v="Personnel"/>
    <s v="Salaires Nets"/>
    <m/>
    <m/>
    <n v="-8000"/>
    <x v="1"/>
    <x v="0"/>
    <n v="10"/>
  </r>
  <r>
    <m/>
    <x v="64"/>
    <x v="18"/>
    <x v="4"/>
    <x v="0"/>
    <x v="2"/>
    <s v="BPRP 51200001"/>
    <x v="0"/>
    <s v="Etat Impots"/>
    <s v="TVA"/>
    <m/>
    <m/>
    <n v="0"/>
    <x v="1"/>
    <x v="0"/>
    <n v="10"/>
  </r>
  <r>
    <m/>
    <x v="67"/>
    <x v="19"/>
    <x v="4"/>
    <x v="0"/>
    <x v="2"/>
    <s v="BPRP 51200001"/>
    <x v="0"/>
    <s v="Frais Bancaires"/>
    <s v="Frais bancaires"/>
    <m/>
    <m/>
    <n v="-50"/>
    <x v="1"/>
    <x v="0"/>
    <n v="10"/>
  </r>
  <r>
    <m/>
    <x v="65"/>
    <x v="18"/>
    <x v="4"/>
    <x v="0"/>
    <x v="2"/>
    <s v="BPRP 51200001"/>
    <x v="0"/>
    <s v="Frais Bancaires"/>
    <s v="Intérêts découverts"/>
    <m/>
    <m/>
    <n v="-80"/>
    <x v="1"/>
    <x v="0"/>
    <n v="10"/>
  </r>
  <r>
    <m/>
    <x v="71"/>
    <x v="21"/>
    <x v="5"/>
    <x v="0"/>
    <x v="2"/>
    <s v="BPRP 51200001"/>
    <x v="0"/>
    <s v="Fournisseurs"/>
    <s v="Frs Hors Groupe"/>
    <m/>
    <m/>
    <n v="-1200"/>
    <x v="1"/>
    <x v="0"/>
    <n v="11"/>
  </r>
  <r>
    <m/>
    <x v="68"/>
    <x v="20"/>
    <x v="5"/>
    <x v="0"/>
    <x v="2"/>
    <s v="BPRP 51200001"/>
    <x v="0"/>
    <s v="TNS"/>
    <s v="TNS"/>
    <m/>
    <m/>
    <n v="-5000"/>
    <x v="1"/>
    <x v="0"/>
    <n v="11"/>
  </r>
  <r>
    <m/>
    <x v="69"/>
    <x v="21"/>
    <x v="5"/>
    <x v="0"/>
    <x v="2"/>
    <s v="BPRP 51200001"/>
    <x v="0"/>
    <s v="NDF"/>
    <s v="NDF"/>
    <m/>
    <m/>
    <n v="-1000"/>
    <x v="1"/>
    <x v="0"/>
    <n v="11"/>
  </r>
  <r>
    <m/>
    <x v="72"/>
    <x v="22"/>
    <x v="5"/>
    <x v="0"/>
    <x v="2"/>
    <s v="BPRP 51200001"/>
    <x v="0"/>
    <s v="Personnel"/>
    <s v="Salaires Nets"/>
    <m/>
    <m/>
    <n v="-8000"/>
    <x v="1"/>
    <x v="0"/>
    <n v="11"/>
  </r>
  <r>
    <m/>
    <x v="70"/>
    <x v="21"/>
    <x v="5"/>
    <x v="0"/>
    <x v="2"/>
    <s v="BPRP 51200001"/>
    <x v="0"/>
    <s v="Etat Impots"/>
    <s v="TVA"/>
    <m/>
    <m/>
    <n v="0"/>
    <x v="1"/>
    <x v="0"/>
    <n v="11"/>
  </r>
  <r>
    <m/>
    <x v="73"/>
    <x v="22"/>
    <x v="5"/>
    <x v="0"/>
    <x v="2"/>
    <s v="BPRP 51200001"/>
    <x v="0"/>
    <s v="Frais Bancaires"/>
    <s v="Frais bancaires"/>
    <m/>
    <m/>
    <n v="-50"/>
    <x v="1"/>
    <x v="0"/>
    <n v="11"/>
  </r>
  <r>
    <m/>
    <x v="71"/>
    <x v="21"/>
    <x v="5"/>
    <x v="0"/>
    <x v="2"/>
    <s v="BPRP 51200001"/>
    <x v="0"/>
    <s v="Frais Bancaires"/>
    <s v="Intérêts découverts"/>
    <m/>
    <m/>
    <n v="-80"/>
    <x v="1"/>
    <x v="0"/>
    <n v="11"/>
  </r>
  <r>
    <m/>
    <x v="77"/>
    <x v="25"/>
    <x v="6"/>
    <x v="0"/>
    <x v="2"/>
    <s v="BPRP 51200001"/>
    <x v="0"/>
    <s v="Fournisseurs"/>
    <s v="Frs Hors Groupe"/>
    <m/>
    <m/>
    <n v="-1200"/>
    <x v="1"/>
    <x v="0"/>
    <n v="12"/>
  </r>
  <r>
    <m/>
    <x v="74"/>
    <x v="23"/>
    <x v="6"/>
    <x v="0"/>
    <x v="2"/>
    <s v="BPRP 51200001"/>
    <x v="0"/>
    <s v="TNS"/>
    <s v="TNS"/>
    <m/>
    <m/>
    <n v="-5000"/>
    <x v="1"/>
    <x v="0"/>
    <n v="12"/>
  </r>
  <r>
    <m/>
    <x v="75"/>
    <x v="24"/>
    <x v="6"/>
    <x v="0"/>
    <x v="2"/>
    <s v="BPRP 51200001"/>
    <x v="0"/>
    <s v="NDF"/>
    <s v="NDF"/>
    <m/>
    <m/>
    <n v="-1000"/>
    <x v="1"/>
    <x v="0"/>
    <n v="12"/>
  </r>
  <r>
    <m/>
    <x v="78"/>
    <x v="25"/>
    <x v="6"/>
    <x v="0"/>
    <x v="2"/>
    <s v="BPRP 51200001"/>
    <x v="0"/>
    <s v="Personnel"/>
    <s v="Salaires Nets"/>
    <m/>
    <m/>
    <n v="-8000"/>
    <x v="1"/>
    <x v="0"/>
    <n v="12"/>
  </r>
  <r>
    <m/>
    <x v="75"/>
    <x v="24"/>
    <x v="6"/>
    <x v="0"/>
    <x v="2"/>
    <s v="BPRP 51200001"/>
    <x v="0"/>
    <s v="Personnel"/>
    <s v="Urssaf"/>
    <m/>
    <m/>
    <n v="-21000"/>
    <x v="1"/>
    <x v="0"/>
    <n v="12"/>
  </r>
  <r>
    <m/>
    <x v="75"/>
    <x v="24"/>
    <x v="6"/>
    <x v="0"/>
    <x v="2"/>
    <s v="BPRP 51200001"/>
    <x v="0"/>
    <s v="Etat Impots"/>
    <s v="Acomptes IS"/>
    <m/>
    <m/>
    <n v="-10709"/>
    <x v="1"/>
    <x v="0"/>
    <n v="12"/>
  </r>
  <r>
    <m/>
    <x v="76"/>
    <x v="24"/>
    <x v="6"/>
    <x v="0"/>
    <x v="2"/>
    <s v="BPRP 51200001"/>
    <x v="0"/>
    <s v="Etat Impots"/>
    <s v="TVA"/>
    <m/>
    <m/>
    <n v="0"/>
    <x v="1"/>
    <x v="0"/>
    <n v="12"/>
  </r>
  <r>
    <m/>
    <x v="79"/>
    <x v="26"/>
    <x v="6"/>
    <x v="0"/>
    <x v="2"/>
    <s v="BPRP 51200001"/>
    <x v="0"/>
    <s v="Frais Bancaires"/>
    <s v="Frais bancaires"/>
    <m/>
    <m/>
    <n v="-50"/>
    <x v="1"/>
    <x v="0"/>
    <n v="12"/>
  </r>
  <r>
    <m/>
    <x v="77"/>
    <x v="25"/>
    <x v="6"/>
    <x v="0"/>
    <x v="2"/>
    <s v="BPRP 51200001"/>
    <x v="0"/>
    <s v="Frais Bancaires"/>
    <s v="Intérêts découverts"/>
    <m/>
    <m/>
    <n v="-80"/>
    <x v="1"/>
    <x v="0"/>
    <n v="12"/>
  </r>
  <r>
    <m/>
    <x v="83"/>
    <x v="29"/>
    <x v="7"/>
    <x v="1"/>
    <x v="2"/>
    <s v="BPRP 51200001"/>
    <x v="0"/>
    <s v="Fournisseurs"/>
    <s v="Frs Hors Groupe"/>
    <m/>
    <m/>
    <n v="-1200"/>
    <x v="1"/>
    <x v="0"/>
    <n v="1"/>
  </r>
  <r>
    <m/>
    <x v="80"/>
    <x v="27"/>
    <x v="7"/>
    <x v="1"/>
    <x v="2"/>
    <s v="BPRP 51200001"/>
    <x v="0"/>
    <s v="TNS"/>
    <s v="TNS"/>
    <m/>
    <m/>
    <n v="-5000"/>
    <x v="1"/>
    <x v="0"/>
    <n v="1"/>
  </r>
  <r>
    <m/>
    <x v="81"/>
    <x v="28"/>
    <x v="7"/>
    <x v="1"/>
    <x v="2"/>
    <s v="BPRP 51200001"/>
    <x v="0"/>
    <s v="NDF"/>
    <s v="NDF"/>
    <m/>
    <m/>
    <n v="-1000"/>
    <x v="1"/>
    <x v="0"/>
    <n v="1"/>
  </r>
  <r>
    <m/>
    <x v="84"/>
    <x v="30"/>
    <x v="7"/>
    <x v="1"/>
    <x v="2"/>
    <s v="BPRP 51200001"/>
    <x v="0"/>
    <s v="Personnel"/>
    <s v="Salaires Nets"/>
    <m/>
    <m/>
    <n v="-8000"/>
    <x v="1"/>
    <x v="0"/>
    <n v="1"/>
  </r>
  <r>
    <m/>
    <x v="82"/>
    <x v="29"/>
    <x v="7"/>
    <x v="1"/>
    <x v="2"/>
    <s v="BPRP 51200001"/>
    <x v="0"/>
    <s v="Etat Impots"/>
    <s v="TVA"/>
    <m/>
    <m/>
    <n v="0"/>
    <x v="1"/>
    <x v="0"/>
    <n v="1"/>
  </r>
  <r>
    <m/>
    <x v="85"/>
    <x v="30"/>
    <x v="7"/>
    <x v="1"/>
    <x v="2"/>
    <s v="BPRP 51200001"/>
    <x v="0"/>
    <s v="Frais Bancaires"/>
    <s v="Frais bancaires"/>
    <m/>
    <m/>
    <n v="-50"/>
    <x v="1"/>
    <x v="0"/>
    <n v="1"/>
  </r>
  <r>
    <m/>
    <x v="83"/>
    <x v="29"/>
    <x v="7"/>
    <x v="1"/>
    <x v="2"/>
    <s v="BPRP 51200001"/>
    <x v="0"/>
    <s v="Frais Bancaires"/>
    <s v="Intérêts découverts"/>
    <m/>
    <m/>
    <n v="-80"/>
    <x v="1"/>
    <x v="0"/>
    <n v="1"/>
  </r>
  <r>
    <m/>
    <x v="89"/>
    <x v="32"/>
    <x v="8"/>
    <x v="1"/>
    <x v="2"/>
    <s v="BPRP 51200001"/>
    <x v="0"/>
    <s v="Fournisseurs"/>
    <s v="Frs Hors Groupe"/>
    <m/>
    <m/>
    <n v="-1200"/>
    <x v="1"/>
    <x v="0"/>
    <n v="2"/>
  </r>
  <r>
    <m/>
    <x v="86"/>
    <x v="31"/>
    <x v="8"/>
    <x v="1"/>
    <x v="2"/>
    <s v="BPRP 51200001"/>
    <x v="0"/>
    <s v="TNS"/>
    <s v="TNS"/>
    <m/>
    <m/>
    <n v="-5000"/>
    <x v="1"/>
    <x v="0"/>
    <n v="2"/>
  </r>
  <r>
    <m/>
    <x v="87"/>
    <x v="32"/>
    <x v="8"/>
    <x v="1"/>
    <x v="2"/>
    <s v="BPRP 51200001"/>
    <x v="0"/>
    <s v="NDF"/>
    <s v="NDF"/>
    <m/>
    <m/>
    <n v="-1000"/>
    <x v="1"/>
    <x v="0"/>
    <n v="2"/>
  </r>
  <r>
    <m/>
    <x v="90"/>
    <x v="33"/>
    <x v="8"/>
    <x v="1"/>
    <x v="2"/>
    <s v="BPRP 51200001"/>
    <x v="0"/>
    <s v="Personnel"/>
    <s v="Salaires Nets"/>
    <m/>
    <m/>
    <n v="-8000"/>
    <x v="1"/>
    <x v="0"/>
    <n v="2"/>
  </r>
  <r>
    <m/>
    <x v="86"/>
    <x v="31"/>
    <x v="8"/>
    <x v="1"/>
    <x v="2"/>
    <s v="BPRP 51200001"/>
    <x v="0"/>
    <s v="Loyers"/>
    <s v="Taxes Foncière"/>
    <m/>
    <m/>
    <n v="-2000"/>
    <x v="1"/>
    <x v="0"/>
    <n v="2"/>
  </r>
  <r>
    <m/>
    <x v="86"/>
    <x v="31"/>
    <x v="8"/>
    <x v="1"/>
    <x v="2"/>
    <s v="BPRP 51200001"/>
    <x v="0"/>
    <s v="Cotisations Taxes"/>
    <s v="Taxe d'apprentissage"/>
    <m/>
    <m/>
    <n v="-2000"/>
    <x v="1"/>
    <x v="0"/>
    <n v="2"/>
  </r>
  <r>
    <m/>
    <x v="88"/>
    <x v="32"/>
    <x v="8"/>
    <x v="1"/>
    <x v="2"/>
    <s v="BPRP 51200001"/>
    <x v="0"/>
    <s v="Etat Impots"/>
    <s v="TVA"/>
    <m/>
    <m/>
    <n v="0"/>
    <x v="1"/>
    <x v="0"/>
    <n v="2"/>
  </r>
  <r>
    <m/>
    <x v="91"/>
    <x v="34"/>
    <x v="8"/>
    <x v="1"/>
    <x v="2"/>
    <s v="BPRP 51200001"/>
    <x v="0"/>
    <s v="Frais Bancaires"/>
    <s v="Frais bancaires"/>
    <m/>
    <m/>
    <n v="-50"/>
    <x v="1"/>
    <x v="0"/>
    <n v="2"/>
  </r>
  <r>
    <m/>
    <x v="89"/>
    <x v="32"/>
    <x v="8"/>
    <x v="1"/>
    <x v="2"/>
    <s v="BPRP 51200001"/>
    <x v="0"/>
    <s v="Frais Bancaires"/>
    <s v="Intérêts découverts"/>
    <m/>
    <m/>
    <n v="-80"/>
    <x v="1"/>
    <x v="0"/>
    <n v="2"/>
  </r>
  <r>
    <m/>
    <x v="95"/>
    <x v="36"/>
    <x v="9"/>
    <x v="1"/>
    <x v="2"/>
    <s v="BPRP 51200001"/>
    <x v="0"/>
    <s v="Fournisseurs"/>
    <s v="Frs Hors Groupe"/>
    <m/>
    <m/>
    <n v="-1200"/>
    <x v="1"/>
    <x v="0"/>
    <n v="3"/>
  </r>
  <r>
    <m/>
    <x v="92"/>
    <x v="34"/>
    <x v="9"/>
    <x v="1"/>
    <x v="2"/>
    <s v="BPRP 51200001"/>
    <x v="0"/>
    <s v="TNS"/>
    <s v="TNS"/>
    <m/>
    <m/>
    <n v="-5000"/>
    <x v="1"/>
    <x v="0"/>
    <n v="3"/>
  </r>
  <r>
    <m/>
    <x v="93"/>
    <x v="35"/>
    <x v="9"/>
    <x v="1"/>
    <x v="2"/>
    <s v="BPRP 51200001"/>
    <x v="0"/>
    <s v="NDF"/>
    <s v="NDF"/>
    <m/>
    <m/>
    <n v="-1000"/>
    <x v="1"/>
    <x v="0"/>
    <n v="3"/>
  </r>
  <r>
    <m/>
    <x v="96"/>
    <x v="36"/>
    <x v="9"/>
    <x v="1"/>
    <x v="2"/>
    <s v="BPRP 51200001"/>
    <x v="0"/>
    <s v="Personnel"/>
    <s v="Salaires Nets"/>
    <m/>
    <m/>
    <n v="-8000"/>
    <x v="1"/>
    <x v="0"/>
    <n v="3"/>
  </r>
  <r>
    <m/>
    <x v="93"/>
    <x v="35"/>
    <x v="9"/>
    <x v="1"/>
    <x v="2"/>
    <s v="BPRP 51200001"/>
    <x v="0"/>
    <s v="Personnel"/>
    <s v="Urssaf"/>
    <m/>
    <m/>
    <n v="-21000"/>
    <x v="1"/>
    <x v="0"/>
    <n v="3"/>
  </r>
  <r>
    <m/>
    <x v="93"/>
    <x v="35"/>
    <x v="9"/>
    <x v="1"/>
    <x v="2"/>
    <s v="BPRP 51200001"/>
    <x v="0"/>
    <s v="Etat Impots"/>
    <s v="Acomptes IS"/>
    <m/>
    <m/>
    <n v="-10709"/>
    <x v="1"/>
    <x v="0"/>
    <n v="3"/>
  </r>
  <r>
    <m/>
    <x v="94"/>
    <x v="35"/>
    <x v="9"/>
    <x v="1"/>
    <x v="2"/>
    <s v="BPRP 51200001"/>
    <x v="0"/>
    <s v="Etat Impots"/>
    <s v="TVA"/>
    <m/>
    <m/>
    <n v="0"/>
    <x v="1"/>
    <x v="0"/>
    <n v="3"/>
  </r>
  <r>
    <m/>
    <x v="97"/>
    <x v="37"/>
    <x v="9"/>
    <x v="1"/>
    <x v="2"/>
    <s v="BPRP 51200001"/>
    <x v="0"/>
    <s v="Frais Bancaires"/>
    <s v="Frais bancaires"/>
    <m/>
    <m/>
    <n v="-50"/>
    <x v="1"/>
    <x v="0"/>
    <n v="3"/>
  </r>
  <r>
    <m/>
    <x v="95"/>
    <x v="36"/>
    <x v="9"/>
    <x v="1"/>
    <x v="2"/>
    <s v="BPRP 51200001"/>
    <x v="0"/>
    <s v="Frais Bancaires"/>
    <s v="Intérêts découverts"/>
    <m/>
    <m/>
    <n v="-80"/>
    <x v="1"/>
    <x v="0"/>
    <n v="3"/>
  </r>
  <r>
    <m/>
    <x v="101"/>
    <x v="39"/>
    <x v="10"/>
    <x v="1"/>
    <x v="2"/>
    <s v="BPRP 51200001"/>
    <x v="0"/>
    <s v="Fournisseurs"/>
    <s v="Frs Hors Groupe"/>
    <m/>
    <m/>
    <n v="-1200"/>
    <x v="1"/>
    <x v="0"/>
    <n v="4"/>
  </r>
  <r>
    <m/>
    <x v="98"/>
    <x v="37"/>
    <x v="10"/>
    <x v="1"/>
    <x v="2"/>
    <s v="BPRP 51200001"/>
    <x v="0"/>
    <s v="TNS"/>
    <s v="TNS"/>
    <m/>
    <m/>
    <n v="-5000"/>
    <x v="1"/>
    <x v="0"/>
    <n v="4"/>
  </r>
  <r>
    <m/>
    <x v="99"/>
    <x v="38"/>
    <x v="10"/>
    <x v="1"/>
    <x v="2"/>
    <s v="BPRP 51200001"/>
    <x v="0"/>
    <s v="NDF"/>
    <s v="NDF"/>
    <m/>
    <m/>
    <n v="-1000"/>
    <x v="1"/>
    <x v="0"/>
    <n v="4"/>
  </r>
  <r>
    <m/>
    <x v="102"/>
    <x v="40"/>
    <x v="10"/>
    <x v="1"/>
    <x v="2"/>
    <s v="BPRP 51200001"/>
    <x v="0"/>
    <s v="Personnel"/>
    <s v="Salaires Nets"/>
    <m/>
    <m/>
    <n v="-8000"/>
    <x v="1"/>
    <x v="0"/>
    <n v="4"/>
  </r>
  <r>
    <m/>
    <x v="100"/>
    <x v="39"/>
    <x v="10"/>
    <x v="1"/>
    <x v="2"/>
    <s v="BPRP 51200001"/>
    <x v="0"/>
    <s v="Etat Impots"/>
    <s v="TVA"/>
    <m/>
    <m/>
    <n v="0"/>
    <x v="1"/>
    <x v="0"/>
    <n v="4"/>
  </r>
  <r>
    <m/>
    <x v="103"/>
    <x v="40"/>
    <x v="10"/>
    <x v="1"/>
    <x v="2"/>
    <s v="BPRP 51200001"/>
    <x v="0"/>
    <s v="Frais Bancaires"/>
    <s v="Frais bancaires"/>
    <m/>
    <m/>
    <n v="-50"/>
    <x v="1"/>
    <x v="0"/>
    <n v="4"/>
  </r>
  <r>
    <m/>
    <x v="101"/>
    <x v="39"/>
    <x v="10"/>
    <x v="1"/>
    <x v="2"/>
    <s v="BPRP 51200001"/>
    <x v="0"/>
    <s v="Frais Bancaires"/>
    <s v="Intérêts découverts"/>
    <m/>
    <m/>
    <n v="-80"/>
    <x v="1"/>
    <x v="0"/>
    <n v="4"/>
  </r>
  <r>
    <m/>
    <x v="107"/>
    <x v="42"/>
    <x v="11"/>
    <x v="1"/>
    <x v="2"/>
    <s v="BPRP 51200001"/>
    <x v="0"/>
    <s v="Fournisseurs"/>
    <s v="Frs Hors Groupe"/>
    <m/>
    <m/>
    <n v="-1200"/>
    <x v="1"/>
    <x v="0"/>
    <n v="5"/>
  </r>
  <r>
    <m/>
    <x v="104"/>
    <x v="41"/>
    <x v="11"/>
    <x v="1"/>
    <x v="2"/>
    <s v="BPRP 51200001"/>
    <x v="0"/>
    <s v="TNS"/>
    <s v="TNS"/>
    <m/>
    <m/>
    <n v="-5000"/>
    <x v="1"/>
    <x v="0"/>
    <n v="5"/>
  </r>
  <r>
    <m/>
    <x v="105"/>
    <x v="42"/>
    <x v="11"/>
    <x v="1"/>
    <x v="2"/>
    <s v="BPRP 51200001"/>
    <x v="0"/>
    <s v="NDF"/>
    <s v="NDF"/>
    <m/>
    <m/>
    <n v="-1000"/>
    <x v="1"/>
    <x v="0"/>
    <n v="5"/>
  </r>
  <r>
    <m/>
    <x v="108"/>
    <x v="43"/>
    <x v="11"/>
    <x v="1"/>
    <x v="2"/>
    <s v="BPRP 51200001"/>
    <x v="0"/>
    <s v="Personnel"/>
    <s v="Salaires Nets"/>
    <m/>
    <m/>
    <n v="-8000"/>
    <x v="1"/>
    <x v="0"/>
    <n v="5"/>
  </r>
  <r>
    <m/>
    <x v="106"/>
    <x v="42"/>
    <x v="11"/>
    <x v="1"/>
    <x v="2"/>
    <s v="BPRP 51200001"/>
    <x v="0"/>
    <s v="Etat Impots"/>
    <s v="TVA"/>
    <m/>
    <m/>
    <n v="0"/>
    <x v="1"/>
    <x v="0"/>
    <n v="5"/>
  </r>
  <r>
    <m/>
    <x v="109"/>
    <x v="43"/>
    <x v="11"/>
    <x v="1"/>
    <x v="2"/>
    <s v="BPRP 51200001"/>
    <x v="0"/>
    <s v="Frais Bancaires"/>
    <s v="Frais bancaires"/>
    <m/>
    <m/>
    <n v="-50"/>
    <x v="1"/>
    <x v="0"/>
    <n v="5"/>
  </r>
  <r>
    <m/>
    <x v="107"/>
    <x v="42"/>
    <x v="11"/>
    <x v="1"/>
    <x v="2"/>
    <s v="BPRP 51200001"/>
    <x v="0"/>
    <s v="Frais Bancaires"/>
    <s v="Intérêts découverts"/>
    <m/>
    <m/>
    <n v="-80"/>
    <x v="1"/>
    <x v="0"/>
    <n v="5"/>
  </r>
  <r>
    <m/>
    <x v="111"/>
    <x v="2"/>
    <x v="0"/>
    <x v="0"/>
    <x v="3"/>
    <s v="BPRP 51200001"/>
    <x v="0"/>
    <s v="Fournisseurs"/>
    <s v="Frs Hors Groupe"/>
    <m/>
    <m/>
    <n v="-1300"/>
    <x v="1"/>
    <x v="1"/>
    <n v="6"/>
  </r>
  <r>
    <m/>
    <x v="8"/>
    <x v="2"/>
    <x v="0"/>
    <x v="0"/>
    <x v="3"/>
    <s v="BPRP 51200001"/>
    <x v="0"/>
    <s v="NDF"/>
    <s v="NDF"/>
    <m/>
    <m/>
    <n v="-15"/>
    <x v="1"/>
    <x v="1"/>
    <n v="6"/>
  </r>
  <r>
    <m/>
    <x v="16"/>
    <x v="3"/>
    <x v="0"/>
    <x v="0"/>
    <x v="3"/>
    <s v="BPRP 51200001"/>
    <x v="0"/>
    <s v="Personnel"/>
    <s v="Salaires Nets"/>
    <m/>
    <m/>
    <n v="-15000"/>
    <x v="1"/>
    <x v="1"/>
    <n v="6"/>
  </r>
  <r>
    <m/>
    <x v="8"/>
    <x v="2"/>
    <x v="0"/>
    <x v="0"/>
    <x v="3"/>
    <s v="BPRP 51200001"/>
    <x v="0"/>
    <s v="Personnel"/>
    <s v="Urssaf"/>
    <m/>
    <m/>
    <n v="-36000"/>
    <x v="1"/>
    <x v="1"/>
    <n v="6"/>
  </r>
  <r>
    <m/>
    <x v="8"/>
    <x v="2"/>
    <x v="0"/>
    <x v="0"/>
    <x v="3"/>
    <s v="BPRP 51200001"/>
    <x v="0"/>
    <s v="Etat Impots"/>
    <s v="Acomptes IS"/>
    <m/>
    <m/>
    <n v="-2000"/>
    <x v="1"/>
    <x v="1"/>
    <n v="6"/>
  </r>
  <r>
    <m/>
    <x v="110"/>
    <x v="4"/>
    <x v="0"/>
    <x v="0"/>
    <x v="3"/>
    <s v="BPRP 51200001"/>
    <x v="0"/>
    <s v="Frais Bancaires"/>
    <s v="Frais bancaires"/>
    <m/>
    <m/>
    <n v="-150"/>
    <x v="1"/>
    <x v="1"/>
    <n v="6"/>
  </r>
  <r>
    <m/>
    <x v="111"/>
    <x v="2"/>
    <x v="0"/>
    <x v="0"/>
    <x v="3"/>
    <s v="BPRP 51200001"/>
    <x v="0"/>
    <s v="Frais Bancaires"/>
    <s v="Intérêts découverts"/>
    <m/>
    <m/>
    <n v="-300"/>
    <x v="1"/>
    <x v="1"/>
    <n v="6"/>
  </r>
  <r>
    <m/>
    <x v="30"/>
    <x v="7"/>
    <x v="1"/>
    <x v="0"/>
    <x v="3"/>
    <s v="BPRP 51200001"/>
    <x v="0"/>
    <s v="Fournisseurs"/>
    <s v="Frs Hors Groupe"/>
    <m/>
    <m/>
    <n v="-1300"/>
    <x v="1"/>
    <x v="1"/>
    <n v="7"/>
  </r>
  <r>
    <m/>
    <x v="27"/>
    <x v="6"/>
    <x v="1"/>
    <x v="0"/>
    <x v="3"/>
    <s v="BPRP 51200001"/>
    <x v="0"/>
    <s v="NDF"/>
    <s v="NDF"/>
    <m/>
    <m/>
    <n v="-15"/>
    <x v="1"/>
    <x v="1"/>
    <n v="7"/>
  </r>
  <r>
    <m/>
    <x v="112"/>
    <x v="8"/>
    <x v="1"/>
    <x v="0"/>
    <x v="3"/>
    <s v="BPRP 51200001"/>
    <x v="0"/>
    <s v="Personnel"/>
    <s v="Salaires Nets"/>
    <m/>
    <m/>
    <n v="-15000"/>
    <x v="1"/>
    <x v="1"/>
    <n v="7"/>
  </r>
  <r>
    <m/>
    <x v="35"/>
    <x v="8"/>
    <x v="1"/>
    <x v="0"/>
    <x v="3"/>
    <s v="BPRP 51200001"/>
    <x v="0"/>
    <s v="Frais Bancaires"/>
    <s v="Frais bancaires"/>
    <m/>
    <m/>
    <n v="-150"/>
    <x v="1"/>
    <x v="1"/>
    <n v="7"/>
  </r>
  <r>
    <m/>
    <x v="30"/>
    <x v="7"/>
    <x v="1"/>
    <x v="0"/>
    <x v="3"/>
    <s v="BPRP 51200001"/>
    <x v="0"/>
    <s v="Frais Bancaires"/>
    <s v="Intérêts découverts"/>
    <m/>
    <m/>
    <n v="-300"/>
    <x v="1"/>
    <x v="1"/>
    <n v="7"/>
  </r>
  <r>
    <m/>
    <x v="114"/>
    <x v="10"/>
    <x v="2"/>
    <x v="0"/>
    <x v="3"/>
    <s v="BPRP 51200001"/>
    <x v="0"/>
    <s v="Fournisseurs"/>
    <s v="Frs Hors Groupe"/>
    <m/>
    <m/>
    <n v="-1300"/>
    <x v="1"/>
    <x v="1"/>
    <n v="8"/>
  </r>
  <r>
    <m/>
    <x v="119"/>
    <x v="44"/>
    <x v="2"/>
    <x v="0"/>
    <x v="3"/>
    <s v="BPRP 51200001"/>
    <x v="0"/>
    <s v="NDF"/>
    <s v="NDF"/>
    <m/>
    <m/>
    <n v="-15"/>
    <x v="1"/>
    <x v="1"/>
    <n v="8"/>
  </r>
  <r>
    <m/>
    <x v="115"/>
    <x v="11"/>
    <x v="2"/>
    <x v="0"/>
    <x v="3"/>
    <s v="BPRP 51200001"/>
    <x v="0"/>
    <s v="Personnel"/>
    <s v="Salaires Nets"/>
    <m/>
    <m/>
    <n v="-15000"/>
    <x v="1"/>
    <x v="1"/>
    <n v="8"/>
  </r>
  <r>
    <m/>
    <x v="45"/>
    <x v="11"/>
    <x v="2"/>
    <x v="0"/>
    <x v="3"/>
    <s v="BPRP 51200001"/>
    <x v="0"/>
    <s v="Frais Bancaires"/>
    <s v="Frais bancaires"/>
    <m/>
    <m/>
    <n v="-150"/>
    <x v="1"/>
    <x v="1"/>
    <n v="8"/>
  </r>
  <r>
    <m/>
    <x v="114"/>
    <x v="10"/>
    <x v="2"/>
    <x v="0"/>
    <x v="3"/>
    <s v="BPRP 51200001"/>
    <x v="0"/>
    <s v="Frais Bancaires"/>
    <s v="Intérêts découverts"/>
    <m/>
    <m/>
    <n v="-300"/>
    <x v="1"/>
    <x v="1"/>
    <n v="8"/>
  </r>
  <r>
    <m/>
    <x v="116"/>
    <x v="13"/>
    <x v="3"/>
    <x v="0"/>
    <x v="3"/>
    <s v="BPRP 51200001"/>
    <x v="0"/>
    <s v="Fournisseurs"/>
    <s v="Frs Hors Groupe"/>
    <m/>
    <m/>
    <n v="-1300"/>
    <x v="1"/>
    <x v="1"/>
    <n v="9"/>
  </r>
  <r>
    <m/>
    <x v="55"/>
    <x v="16"/>
    <x v="3"/>
    <x v="0"/>
    <x v="3"/>
    <s v="BPRP 51200001"/>
    <x v="0"/>
    <s v="NDF"/>
    <s v="NDF"/>
    <m/>
    <m/>
    <n v="-15"/>
    <x v="1"/>
    <x v="1"/>
    <n v="9"/>
  </r>
  <r>
    <m/>
    <x v="117"/>
    <x v="13"/>
    <x v="3"/>
    <x v="0"/>
    <x v="3"/>
    <s v="BPRP 51200001"/>
    <x v="0"/>
    <s v="Personnel"/>
    <s v="Salaires Nets"/>
    <m/>
    <m/>
    <n v="-15000"/>
    <x v="1"/>
    <x v="1"/>
    <n v="9"/>
  </r>
  <r>
    <m/>
    <x v="55"/>
    <x v="16"/>
    <x v="3"/>
    <x v="0"/>
    <x v="3"/>
    <s v="BPRP 51200001"/>
    <x v="0"/>
    <s v="Personnel"/>
    <s v="Urssaf"/>
    <m/>
    <m/>
    <n v="-36000"/>
    <x v="1"/>
    <x v="1"/>
    <n v="9"/>
  </r>
  <r>
    <m/>
    <x v="55"/>
    <x v="16"/>
    <x v="3"/>
    <x v="0"/>
    <x v="3"/>
    <s v="BPRP 51200001"/>
    <x v="0"/>
    <s v="Etat Impots"/>
    <s v="Acomptes IS"/>
    <m/>
    <m/>
    <n v="-2000"/>
    <x v="1"/>
    <x v="1"/>
    <n v="9"/>
  </r>
  <r>
    <m/>
    <x v="50"/>
    <x v="14"/>
    <x v="3"/>
    <x v="0"/>
    <x v="3"/>
    <s v="BPRP 51200001"/>
    <x v="0"/>
    <s v="Frais Bancaires"/>
    <s v="Frais bancaires"/>
    <m/>
    <m/>
    <n v="-150"/>
    <x v="1"/>
    <x v="1"/>
    <n v="9"/>
  </r>
  <r>
    <m/>
    <x v="116"/>
    <x v="13"/>
    <x v="3"/>
    <x v="0"/>
    <x v="3"/>
    <s v="BPRP 51200001"/>
    <x v="0"/>
    <s v="Frais Bancaires"/>
    <s v="Intérêts découverts"/>
    <m/>
    <m/>
    <n v="-300"/>
    <x v="1"/>
    <x v="1"/>
    <n v="9"/>
  </r>
  <r>
    <m/>
    <x v="65"/>
    <x v="18"/>
    <x v="4"/>
    <x v="0"/>
    <x v="3"/>
    <s v="BPRP 51200001"/>
    <x v="0"/>
    <s v="Fournisseurs"/>
    <s v="Frs Hors Groupe"/>
    <m/>
    <m/>
    <n v="-1300"/>
    <x v="1"/>
    <x v="0"/>
    <n v="10"/>
  </r>
  <r>
    <m/>
    <x v="63"/>
    <x v="17"/>
    <x v="4"/>
    <x v="0"/>
    <x v="3"/>
    <s v="BPRP 51200001"/>
    <x v="0"/>
    <s v="NDF"/>
    <s v="NDF"/>
    <m/>
    <m/>
    <n v="-15"/>
    <x v="1"/>
    <x v="0"/>
    <n v="10"/>
  </r>
  <r>
    <m/>
    <x v="66"/>
    <x v="19"/>
    <x v="4"/>
    <x v="0"/>
    <x v="3"/>
    <s v="BPRP 51200001"/>
    <x v="0"/>
    <s v="Personnel"/>
    <s v="Salaires Nets"/>
    <m/>
    <m/>
    <n v="-15000"/>
    <x v="1"/>
    <x v="0"/>
    <n v="10"/>
  </r>
  <r>
    <m/>
    <x v="67"/>
    <x v="19"/>
    <x v="4"/>
    <x v="0"/>
    <x v="3"/>
    <s v="BPRP 51200001"/>
    <x v="0"/>
    <s v="Frais Bancaires"/>
    <s v="Frais bancaires"/>
    <m/>
    <m/>
    <n v="-150"/>
    <x v="1"/>
    <x v="0"/>
    <n v="10"/>
  </r>
  <r>
    <m/>
    <x v="65"/>
    <x v="18"/>
    <x v="4"/>
    <x v="0"/>
    <x v="3"/>
    <s v="BPRP 51200001"/>
    <x v="0"/>
    <s v="Frais Bancaires"/>
    <s v="Intérêts découverts"/>
    <m/>
    <m/>
    <n v="-300"/>
    <x v="1"/>
    <x v="0"/>
    <n v="10"/>
  </r>
  <r>
    <m/>
    <x v="71"/>
    <x v="21"/>
    <x v="5"/>
    <x v="0"/>
    <x v="3"/>
    <s v="BPRP 51200001"/>
    <x v="0"/>
    <s v="Fournisseurs"/>
    <s v="Frs Hors Groupe"/>
    <m/>
    <m/>
    <n v="-1300"/>
    <x v="1"/>
    <x v="0"/>
    <n v="11"/>
  </r>
  <r>
    <m/>
    <x v="69"/>
    <x v="21"/>
    <x v="5"/>
    <x v="0"/>
    <x v="3"/>
    <s v="BPRP 51200001"/>
    <x v="0"/>
    <s v="NDF"/>
    <s v="NDF"/>
    <m/>
    <m/>
    <n v="-15"/>
    <x v="1"/>
    <x v="0"/>
    <n v="11"/>
  </r>
  <r>
    <m/>
    <x v="72"/>
    <x v="22"/>
    <x v="5"/>
    <x v="0"/>
    <x v="3"/>
    <s v="BPRP 51200001"/>
    <x v="0"/>
    <s v="Personnel"/>
    <s v="Salaires Nets"/>
    <m/>
    <m/>
    <n v="-15000"/>
    <x v="1"/>
    <x v="0"/>
    <n v="11"/>
  </r>
  <r>
    <m/>
    <x v="73"/>
    <x v="22"/>
    <x v="5"/>
    <x v="0"/>
    <x v="3"/>
    <s v="BPRP 51200001"/>
    <x v="0"/>
    <s v="Frais Bancaires"/>
    <s v="Frais bancaires"/>
    <m/>
    <m/>
    <n v="-150"/>
    <x v="1"/>
    <x v="0"/>
    <n v="11"/>
  </r>
  <r>
    <m/>
    <x v="71"/>
    <x v="21"/>
    <x v="5"/>
    <x v="0"/>
    <x v="3"/>
    <s v="BPRP 51200001"/>
    <x v="0"/>
    <s v="Frais Bancaires"/>
    <s v="Intérêts découverts"/>
    <m/>
    <m/>
    <n v="-300"/>
    <x v="1"/>
    <x v="0"/>
    <n v="11"/>
  </r>
  <r>
    <m/>
    <x v="77"/>
    <x v="25"/>
    <x v="6"/>
    <x v="0"/>
    <x v="3"/>
    <s v="BPRP 51200001"/>
    <x v="0"/>
    <s v="Fournisseurs"/>
    <s v="Frs Hors Groupe"/>
    <m/>
    <m/>
    <n v="-1300"/>
    <x v="1"/>
    <x v="0"/>
    <n v="12"/>
  </r>
  <r>
    <m/>
    <x v="75"/>
    <x v="24"/>
    <x v="6"/>
    <x v="0"/>
    <x v="3"/>
    <s v="BPRP 51200001"/>
    <x v="0"/>
    <s v="NDF"/>
    <s v="NDF"/>
    <m/>
    <m/>
    <n v="-15"/>
    <x v="1"/>
    <x v="0"/>
    <n v="12"/>
  </r>
  <r>
    <m/>
    <x v="78"/>
    <x v="25"/>
    <x v="6"/>
    <x v="0"/>
    <x v="3"/>
    <s v="BPRP 51200001"/>
    <x v="0"/>
    <s v="Personnel"/>
    <s v="Salaires Nets"/>
    <m/>
    <m/>
    <n v="-15000"/>
    <x v="1"/>
    <x v="0"/>
    <n v="12"/>
  </r>
  <r>
    <m/>
    <x v="75"/>
    <x v="24"/>
    <x v="6"/>
    <x v="0"/>
    <x v="3"/>
    <s v="BPRP 51200001"/>
    <x v="0"/>
    <s v="Personnel"/>
    <s v="Urssaf"/>
    <m/>
    <m/>
    <n v="-36000"/>
    <x v="1"/>
    <x v="0"/>
    <n v="12"/>
  </r>
  <r>
    <m/>
    <x v="75"/>
    <x v="24"/>
    <x v="6"/>
    <x v="0"/>
    <x v="3"/>
    <s v="BPRP 51200001"/>
    <x v="0"/>
    <s v="Etat Impots"/>
    <s v="Acomptes IS"/>
    <m/>
    <m/>
    <n v="-2000"/>
    <x v="1"/>
    <x v="0"/>
    <n v="12"/>
  </r>
  <r>
    <m/>
    <x v="79"/>
    <x v="26"/>
    <x v="6"/>
    <x v="0"/>
    <x v="3"/>
    <s v="BPRP 51200001"/>
    <x v="0"/>
    <s v="Frais Bancaires"/>
    <s v="Frais bancaires"/>
    <m/>
    <m/>
    <n v="-150"/>
    <x v="1"/>
    <x v="0"/>
    <n v="12"/>
  </r>
  <r>
    <m/>
    <x v="77"/>
    <x v="25"/>
    <x v="6"/>
    <x v="0"/>
    <x v="3"/>
    <s v="BPRP 51200001"/>
    <x v="0"/>
    <s v="Frais Bancaires"/>
    <s v="Intérêts découverts"/>
    <m/>
    <m/>
    <n v="-300"/>
    <x v="1"/>
    <x v="0"/>
    <n v="12"/>
  </r>
  <r>
    <m/>
    <x v="83"/>
    <x v="29"/>
    <x v="7"/>
    <x v="1"/>
    <x v="3"/>
    <s v="BPRP 51200001"/>
    <x v="0"/>
    <s v="Fournisseurs"/>
    <s v="Frs Hors Groupe"/>
    <m/>
    <m/>
    <n v="-1300"/>
    <x v="1"/>
    <x v="0"/>
    <n v="1"/>
  </r>
  <r>
    <m/>
    <x v="81"/>
    <x v="28"/>
    <x v="7"/>
    <x v="1"/>
    <x v="3"/>
    <s v="BPRP 51200001"/>
    <x v="0"/>
    <s v="NDF"/>
    <s v="NDF"/>
    <m/>
    <m/>
    <n v="-15"/>
    <x v="1"/>
    <x v="0"/>
    <n v="1"/>
  </r>
  <r>
    <m/>
    <x v="84"/>
    <x v="30"/>
    <x v="7"/>
    <x v="1"/>
    <x v="3"/>
    <s v="BPRP 51200001"/>
    <x v="0"/>
    <s v="Personnel"/>
    <s v="Salaires Nets"/>
    <m/>
    <m/>
    <n v="-15000"/>
    <x v="1"/>
    <x v="0"/>
    <n v="1"/>
  </r>
  <r>
    <m/>
    <x v="85"/>
    <x v="30"/>
    <x v="7"/>
    <x v="1"/>
    <x v="3"/>
    <s v="BPRP 51200001"/>
    <x v="0"/>
    <s v="Frais Bancaires"/>
    <s v="Frais bancaires"/>
    <m/>
    <m/>
    <n v="-150"/>
    <x v="1"/>
    <x v="0"/>
    <n v="1"/>
  </r>
  <r>
    <m/>
    <x v="83"/>
    <x v="29"/>
    <x v="7"/>
    <x v="1"/>
    <x v="3"/>
    <s v="BPRP 51200001"/>
    <x v="0"/>
    <s v="Frais Bancaires"/>
    <s v="Intérêts découverts"/>
    <m/>
    <m/>
    <n v="-300"/>
    <x v="1"/>
    <x v="0"/>
    <n v="1"/>
  </r>
  <r>
    <m/>
    <x v="89"/>
    <x v="32"/>
    <x v="8"/>
    <x v="1"/>
    <x v="3"/>
    <s v="BPRP 51200001"/>
    <x v="0"/>
    <s v="Fournisseurs"/>
    <s v="Frs Hors Groupe"/>
    <m/>
    <m/>
    <n v="-1300"/>
    <x v="1"/>
    <x v="0"/>
    <n v="2"/>
  </r>
  <r>
    <m/>
    <x v="87"/>
    <x v="32"/>
    <x v="8"/>
    <x v="1"/>
    <x v="3"/>
    <s v="BPRP 51200001"/>
    <x v="0"/>
    <s v="NDF"/>
    <s v="NDF"/>
    <m/>
    <m/>
    <n v="-15"/>
    <x v="1"/>
    <x v="0"/>
    <n v="2"/>
  </r>
  <r>
    <m/>
    <x v="90"/>
    <x v="33"/>
    <x v="8"/>
    <x v="1"/>
    <x v="3"/>
    <s v="BPRP 51200001"/>
    <x v="0"/>
    <s v="Personnel"/>
    <s v="Salaires Nets"/>
    <m/>
    <m/>
    <n v="-15000"/>
    <x v="1"/>
    <x v="0"/>
    <n v="2"/>
  </r>
  <r>
    <m/>
    <x v="86"/>
    <x v="31"/>
    <x v="8"/>
    <x v="1"/>
    <x v="3"/>
    <s v="BPRP 51200001"/>
    <x v="0"/>
    <s v="Loyers"/>
    <s v="Taxes Foncière"/>
    <m/>
    <m/>
    <n v="-2000"/>
    <x v="1"/>
    <x v="0"/>
    <n v="2"/>
  </r>
  <r>
    <m/>
    <x v="86"/>
    <x v="31"/>
    <x v="8"/>
    <x v="1"/>
    <x v="3"/>
    <s v="BPRP 51200001"/>
    <x v="0"/>
    <s v="Cotisations Taxes"/>
    <s v="Taxe d'apprentissage"/>
    <m/>
    <m/>
    <n v="-2000"/>
    <x v="1"/>
    <x v="0"/>
    <n v="2"/>
  </r>
  <r>
    <m/>
    <x v="91"/>
    <x v="34"/>
    <x v="8"/>
    <x v="1"/>
    <x v="3"/>
    <s v="BPRP 51200001"/>
    <x v="0"/>
    <s v="Frais Bancaires"/>
    <s v="Frais bancaires"/>
    <m/>
    <m/>
    <n v="-150"/>
    <x v="1"/>
    <x v="0"/>
    <n v="2"/>
  </r>
  <r>
    <m/>
    <x v="89"/>
    <x v="32"/>
    <x v="8"/>
    <x v="1"/>
    <x v="3"/>
    <s v="BPRP 51200001"/>
    <x v="0"/>
    <s v="Frais Bancaires"/>
    <s v="Intérêts découverts"/>
    <m/>
    <m/>
    <n v="-300"/>
    <x v="1"/>
    <x v="0"/>
    <n v="2"/>
  </r>
  <r>
    <m/>
    <x v="95"/>
    <x v="36"/>
    <x v="9"/>
    <x v="1"/>
    <x v="3"/>
    <s v="BPRP 51200001"/>
    <x v="0"/>
    <s v="Fournisseurs"/>
    <s v="Frs Hors Groupe"/>
    <m/>
    <m/>
    <n v="-1300"/>
    <x v="1"/>
    <x v="0"/>
    <n v="3"/>
  </r>
  <r>
    <m/>
    <x v="93"/>
    <x v="35"/>
    <x v="9"/>
    <x v="1"/>
    <x v="3"/>
    <s v="BPRP 51200001"/>
    <x v="0"/>
    <s v="NDF"/>
    <s v="NDF"/>
    <m/>
    <m/>
    <n v="-15"/>
    <x v="1"/>
    <x v="0"/>
    <n v="3"/>
  </r>
  <r>
    <m/>
    <x v="96"/>
    <x v="36"/>
    <x v="9"/>
    <x v="1"/>
    <x v="3"/>
    <s v="BPRP 51200001"/>
    <x v="0"/>
    <s v="Personnel"/>
    <s v="Salaires Nets"/>
    <m/>
    <m/>
    <n v="-15000"/>
    <x v="1"/>
    <x v="0"/>
    <n v="3"/>
  </r>
  <r>
    <m/>
    <x v="93"/>
    <x v="35"/>
    <x v="9"/>
    <x v="1"/>
    <x v="3"/>
    <s v="BPRP 51200001"/>
    <x v="0"/>
    <s v="Personnel"/>
    <s v="Urssaf"/>
    <m/>
    <m/>
    <n v="-36000"/>
    <x v="1"/>
    <x v="0"/>
    <n v="3"/>
  </r>
  <r>
    <m/>
    <x v="93"/>
    <x v="35"/>
    <x v="9"/>
    <x v="1"/>
    <x v="3"/>
    <s v="BPRP 51200001"/>
    <x v="0"/>
    <s v="Etat Impots"/>
    <s v="Acomptes IS"/>
    <m/>
    <m/>
    <n v="-2000"/>
    <x v="1"/>
    <x v="0"/>
    <n v="3"/>
  </r>
  <r>
    <m/>
    <x v="97"/>
    <x v="37"/>
    <x v="9"/>
    <x v="1"/>
    <x v="3"/>
    <s v="BPRP 51200001"/>
    <x v="0"/>
    <s v="Frais Bancaires"/>
    <s v="Frais bancaires"/>
    <m/>
    <m/>
    <n v="-150"/>
    <x v="1"/>
    <x v="0"/>
    <n v="3"/>
  </r>
  <r>
    <m/>
    <x v="95"/>
    <x v="36"/>
    <x v="9"/>
    <x v="1"/>
    <x v="3"/>
    <s v="BPRP 51200001"/>
    <x v="0"/>
    <s v="Frais Bancaires"/>
    <s v="Intérêts découverts"/>
    <m/>
    <m/>
    <n v="-300"/>
    <x v="1"/>
    <x v="0"/>
    <n v="3"/>
  </r>
  <r>
    <m/>
    <x v="101"/>
    <x v="39"/>
    <x v="10"/>
    <x v="1"/>
    <x v="3"/>
    <s v="BPRP 51200001"/>
    <x v="0"/>
    <s v="Fournisseurs"/>
    <s v="Frs Hors Groupe"/>
    <m/>
    <m/>
    <n v="-1300"/>
    <x v="1"/>
    <x v="0"/>
    <n v="4"/>
  </r>
  <r>
    <m/>
    <x v="99"/>
    <x v="38"/>
    <x v="10"/>
    <x v="1"/>
    <x v="3"/>
    <s v="BPRP 51200001"/>
    <x v="0"/>
    <s v="NDF"/>
    <s v="NDF"/>
    <m/>
    <m/>
    <n v="-15"/>
    <x v="1"/>
    <x v="0"/>
    <n v="4"/>
  </r>
  <r>
    <m/>
    <x v="102"/>
    <x v="40"/>
    <x v="10"/>
    <x v="1"/>
    <x v="3"/>
    <s v="BPRP 51200001"/>
    <x v="0"/>
    <s v="Personnel"/>
    <s v="Salaires Nets"/>
    <m/>
    <m/>
    <n v="-15000"/>
    <x v="1"/>
    <x v="0"/>
    <n v="4"/>
  </r>
  <r>
    <m/>
    <x v="103"/>
    <x v="40"/>
    <x v="10"/>
    <x v="1"/>
    <x v="3"/>
    <s v="BPRP 51200001"/>
    <x v="0"/>
    <s v="Frais Bancaires"/>
    <s v="Frais bancaires"/>
    <m/>
    <m/>
    <n v="-150"/>
    <x v="1"/>
    <x v="0"/>
    <n v="4"/>
  </r>
  <r>
    <m/>
    <x v="101"/>
    <x v="39"/>
    <x v="10"/>
    <x v="1"/>
    <x v="3"/>
    <s v="BPRP 51200001"/>
    <x v="0"/>
    <s v="Frais Bancaires"/>
    <s v="Intérêts découverts"/>
    <m/>
    <m/>
    <n v="-300"/>
    <x v="1"/>
    <x v="0"/>
    <n v="4"/>
  </r>
  <r>
    <m/>
    <x v="107"/>
    <x v="42"/>
    <x v="11"/>
    <x v="1"/>
    <x v="3"/>
    <s v="BPRP 51200001"/>
    <x v="0"/>
    <s v="Fournisseurs"/>
    <s v="Frs Hors Groupe"/>
    <m/>
    <m/>
    <n v="-1300"/>
    <x v="1"/>
    <x v="0"/>
    <n v="5"/>
  </r>
  <r>
    <m/>
    <x v="105"/>
    <x v="42"/>
    <x v="11"/>
    <x v="1"/>
    <x v="3"/>
    <s v="BPRP 51200001"/>
    <x v="0"/>
    <s v="NDF"/>
    <s v="NDF"/>
    <m/>
    <m/>
    <n v="-15"/>
    <x v="1"/>
    <x v="0"/>
    <n v="5"/>
  </r>
  <r>
    <m/>
    <x v="108"/>
    <x v="43"/>
    <x v="11"/>
    <x v="1"/>
    <x v="3"/>
    <s v="BPRP 51200001"/>
    <x v="0"/>
    <s v="Personnel"/>
    <s v="Salaires Nets"/>
    <m/>
    <m/>
    <n v="-15000"/>
    <x v="1"/>
    <x v="0"/>
    <n v="5"/>
  </r>
  <r>
    <m/>
    <x v="109"/>
    <x v="43"/>
    <x v="11"/>
    <x v="1"/>
    <x v="3"/>
    <s v="BPRP 51200001"/>
    <x v="0"/>
    <s v="Frais Bancaires"/>
    <s v="Frais bancaires"/>
    <m/>
    <m/>
    <n v="-150"/>
    <x v="1"/>
    <x v="0"/>
    <n v="5"/>
  </r>
  <r>
    <m/>
    <x v="107"/>
    <x v="42"/>
    <x v="11"/>
    <x v="1"/>
    <x v="3"/>
    <s v="BPRP 51200001"/>
    <x v="0"/>
    <s v="Frais Bancaires"/>
    <s v="Intérêts découverts"/>
    <m/>
    <m/>
    <n v="-300"/>
    <x v="1"/>
    <x v="0"/>
    <n v="5"/>
  </r>
  <r>
    <m/>
    <x v="110"/>
    <x v="4"/>
    <x v="0"/>
    <x v="0"/>
    <x v="4"/>
    <s v="BPRP 51200001"/>
    <x v="1"/>
    <s v="Remise Cheques"/>
    <s v="Remise Cheques Clients"/>
    <m/>
    <m/>
    <n v="500"/>
    <x v="1"/>
    <x v="1"/>
    <n v="6"/>
  </r>
  <r>
    <m/>
    <x v="35"/>
    <x v="8"/>
    <x v="1"/>
    <x v="0"/>
    <x v="4"/>
    <s v="BPRP 51200001"/>
    <x v="1"/>
    <s v="Remise Cheques"/>
    <s v="Remise Cheques Clients"/>
    <m/>
    <m/>
    <n v="500"/>
    <x v="1"/>
    <x v="1"/>
    <n v="7"/>
  </r>
  <r>
    <m/>
    <x v="45"/>
    <x v="11"/>
    <x v="2"/>
    <x v="0"/>
    <x v="4"/>
    <s v="BPRP 51200001"/>
    <x v="1"/>
    <s v="Remise Cheques"/>
    <s v="Remise Cheques Clients"/>
    <m/>
    <m/>
    <n v="500"/>
    <x v="1"/>
    <x v="1"/>
    <n v="8"/>
  </r>
  <r>
    <m/>
    <x v="50"/>
    <x v="14"/>
    <x v="3"/>
    <x v="0"/>
    <x v="4"/>
    <s v="BPRP 51200001"/>
    <x v="1"/>
    <s v="Remise Cheques"/>
    <s v="Remise Cheques Clients"/>
    <m/>
    <m/>
    <n v="500"/>
    <x v="1"/>
    <x v="1"/>
    <n v="9"/>
  </r>
  <r>
    <m/>
    <x v="67"/>
    <x v="19"/>
    <x v="4"/>
    <x v="0"/>
    <x v="4"/>
    <s v="BPRP 51200001"/>
    <x v="1"/>
    <s v="Remise Cheques"/>
    <s v="Remise Cheques Clients"/>
    <m/>
    <m/>
    <n v="500"/>
    <x v="1"/>
    <x v="0"/>
    <n v="10"/>
  </r>
  <r>
    <m/>
    <x v="73"/>
    <x v="22"/>
    <x v="5"/>
    <x v="0"/>
    <x v="4"/>
    <s v="BPRP 51200001"/>
    <x v="1"/>
    <s v="Remise Cheques"/>
    <s v="Remise Cheques Clients"/>
    <m/>
    <m/>
    <n v="500"/>
    <x v="1"/>
    <x v="0"/>
    <n v="11"/>
  </r>
  <r>
    <m/>
    <x v="79"/>
    <x v="26"/>
    <x v="6"/>
    <x v="0"/>
    <x v="4"/>
    <s v="BPRP 51200001"/>
    <x v="1"/>
    <s v="Remise Cheques"/>
    <s v="Remise Cheques Clients"/>
    <m/>
    <m/>
    <n v="500"/>
    <x v="1"/>
    <x v="0"/>
    <n v="12"/>
  </r>
  <r>
    <m/>
    <x v="85"/>
    <x v="30"/>
    <x v="7"/>
    <x v="1"/>
    <x v="4"/>
    <s v="BPRP 51200001"/>
    <x v="1"/>
    <s v="Remise Cheques"/>
    <s v="Remise Cheques Clients"/>
    <m/>
    <m/>
    <n v="500"/>
    <x v="1"/>
    <x v="0"/>
    <n v="1"/>
  </r>
  <r>
    <m/>
    <x v="91"/>
    <x v="34"/>
    <x v="8"/>
    <x v="1"/>
    <x v="4"/>
    <s v="BPRP 51200001"/>
    <x v="1"/>
    <s v="Remise Cheques"/>
    <s v="Remise Cheques Clients"/>
    <m/>
    <m/>
    <n v="500"/>
    <x v="1"/>
    <x v="0"/>
    <n v="2"/>
  </r>
  <r>
    <m/>
    <x v="97"/>
    <x v="37"/>
    <x v="9"/>
    <x v="1"/>
    <x v="4"/>
    <s v="BPRP 51200001"/>
    <x v="1"/>
    <s v="Remise Cheques"/>
    <s v="Remise Cheques Clients"/>
    <m/>
    <m/>
    <n v="500"/>
    <x v="1"/>
    <x v="0"/>
    <n v="3"/>
  </r>
  <r>
    <m/>
    <x v="103"/>
    <x v="40"/>
    <x v="10"/>
    <x v="1"/>
    <x v="4"/>
    <s v="BPRP 51200001"/>
    <x v="1"/>
    <s v="Remise Cheques"/>
    <s v="Remise Cheques Clients"/>
    <m/>
    <m/>
    <n v="500"/>
    <x v="1"/>
    <x v="0"/>
    <n v="4"/>
  </r>
  <r>
    <m/>
    <x v="109"/>
    <x v="43"/>
    <x v="11"/>
    <x v="1"/>
    <x v="4"/>
    <s v="BPRP 51200001"/>
    <x v="1"/>
    <s v="Remise Cheques"/>
    <s v="Remise Cheques Clients"/>
    <m/>
    <m/>
    <n v="500"/>
    <x v="1"/>
    <x v="0"/>
    <n v="5"/>
  </r>
  <r>
    <m/>
    <x v="11"/>
    <x v="2"/>
    <x v="0"/>
    <x v="0"/>
    <x v="4"/>
    <s v="BPRP 51200001"/>
    <x v="0"/>
    <s v="Etat Impots"/>
    <s v="TVA"/>
    <m/>
    <m/>
    <n v="0"/>
    <x v="1"/>
    <x v="1"/>
    <n v="6"/>
  </r>
  <r>
    <m/>
    <x v="110"/>
    <x v="4"/>
    <x v="0"/>
    <x v="0"/>
    <x v="4"/>
    <s v="BPRP 51200001"/>
    <x v="0"/>
    <s v="Frais Bancaires"/>
    <s v="Frais bancaires"/>
    <m/>
    <m/>
    <n v="-50"/>
    <x v="1"/>
    <x v="1"/>
    <n v="6"/>
  </r>
  <r>
    <m/>
    <x v="111"/>
    <x v="2"/>
    <x v="0"/>
    <x v="0"/>
    <x v="4"/>
    <s v="BPRP 51200001"/>
    <x v="0"/>
    <s v="Frais Bancaires"/>
    <s v="Intérêts découverts"/>
    <m/>
    <m/>
    <n v="-50"/>
    <x v="1"/>
    <x v="1"/>
    <n v="6"/>
  </r>
  <r>
    <m/>
    <x v="113"/>
    <x v="7"/>
    <x v="1"/>
    <x v="0"/>
    <x v="4"/>
    <s v="BPRP 51200001"/>
    <x v="0"/>
    <s v="Etat Impots"/>
    <s v="TVA"/>
    <m/>
    <m/>
    <n v="0"/>
    <x v="1"/>
    <x v="1"/>
    <n v="7"/>
  </r>
  <r>
    <m/>
    <x v="35"/>
    <x v="8"/>
    <x v="1"/>
    <x v="0"/>
    <x v="4"/>
    <s v="BPRP 51200001"/>
    <x v="0"/>
    <s v="Frais Bancaires"/>
    <s v="Frais bancaires"/>
    <m/>
    <m/>
    <n v="-50"/>
    <x v="1"/>
    <x v="1"/>
    <n v="7"/>
  </r>
  <r>
    <m/>
    <x v="30"/>
    <x v="7"/>
    <x v="1"/>
    <x v="0"/>
    <x v="4"/>
    <s v="BPRP 51200001"/>
    <x v="0"/>
    <s v="Frais Bancaires"/>
    <s v="Intérêts découverts"/>
    <m/>
    <m/>
    <n v="-50"/>
    <x v="1"/>
    <x v="1"/>
    <n v="7"/>
  </r>
  <r>
    <m/>
    <x v="41"/>
    <x v="10"/>
    <x v="2"/>
    <x v="0"/>
    <x v="4"/>
    <s v="BPRP 51200001"/>
    <x v="0"/>
    <s v="Etat Impots"/>
    <s v="TVA"/>
    <m/>
    <m/>
    <n v="0"/>
    <x v="1"/>
    <x v="1"/>
    <n v="8"/>
  </r>
  <r>
    <m/>
    <x v="45"/>
    <x v="11"/>
    <x v="2"/>
    <x v="0"/>
    <x v="4"/>
    <s v="BPRP 51200001"/>
    <x v="0"/>
    <s v="Frais Bancaires"/>
    <s v="Frais bancaires"/>
    <m/>
    <m/>
    <n v="-50"/>
    <x v="1"/>
    <x v="1"/>
    <n v="8"/>
  </r>
  <r>
    <m/>
    <x v="114"/>
    <x v="10"/>
    <x v="2"/>
    <x v="0"/>
    <x v="4"/>
    <s v="BPRP 51200001"/>
    <x v="0"/>
    <s v="Frais Bancaires"/>
    <s v="Intérêts découverts"/>
    <m/>
    <m/>
    <n v="-50"/>
    <x v="1"/>
    <x v="1"/>
    <n v="8"/>
  </r>
  <r>
    <m/>
    <x v="118"/>
    <x v="16"/>
    <x v="3"/>
    <x v="0"/>
    <x v="4"/>
    <s v="BPRP 51200001"/>
    <x v="0"/>
    <s v="Etat Impots"/>
    <s v="TVA"/>
    <m/>
    <m/>
    <n v="0"/>
    <x v="1"/>
    <x v="1"/>
    <n v="9"/>
  </r>
  <r>
    <m/>
    <x v="50"/>
    <x v="14"/>
    <x v="3"/>
    <x v="0"/>
    <x v="4"/>
    <s v="BPRP 51200001"/>
    <x v="0"/>
    <s v="Frais Bancaires"/>
    <s v="Frais bancaires"/>
    <m/>
    <m/>
    <n v="-50"/>
    <x v="1"/>
    <x v="1"/>
    <n v="9"/>
  </r>
  <r>
    <m/>
    <x v="116"/>
    <x v="13"/>
    <x v="3"/>
    <x v="0"/>
    <x v="4"/>
    <s v="BPRP 51200001"/>
    <x v="0"/>
    <s v="Frais Bancaires"/>
    <s v="Intérêts découverts"/>
    <m/>
    <m/>
    <n v="-50"/>
    <x v="1"/>
    <x v="1"/>
    <n v="9"/>
  </r>
  <r>
    <m/>
    <x v="64"/>
    <x v="18"/>
    <x v="4"/>
    <x v="0"/>
    <x v="4"/>
    <s v="BPRP 51200001"/>
    <x v="0"/>
    <s v="Etat Impots"/>
    <s v="TVA"/>
    <m/>
    <m/>
    <n v="0"/>
    <x v="1"/>
    <x v="0"/>
    <n v="10"/>
  </r>
  <r>
    <m/>
    <x v="67"/>
    <x v="19"/>
    <x v="4"/>
    <x v="0"/>
    <x v="4"/>
    <s v="BPRP 51200001"/>
    <x v="0"/>
    <s v="Frais Bancaires"/>
    <s v="Frais bancaires"/>
    <m/>
    <m/>
    <n v="-50"/>
    <x v="1"/>
    <x v="0"/>
    <n v="10"/>
  </r>
  <r>
    <m/>
    <x v="65"/>
    <x v="18"/>
    <x v="4"/>
    <x v="0"/>
    <x v="4"/>
    <s v="BPRP 51200001"/>
    <x v="0"/>
    <s v="Frais Bancaires"/>
    <s v="Intérêts découverts"/>
    <m/>
    <m/>
    <n v="-50"/>
    <x v="1"/>
    <x v="0"/>
    <n v="10"/>
  </r>
  <r>
    <m/>
    <x v="70"/>
    <x v="21"/>
    <x v="5"/>
    <x v="0"/>
    <x v="4"/>
    <s v="BPRP 51200001"/>
    <x v="0"/>
    <s v="Etat Impots"/>
    <s v="TVA"/>
    <m/>
    <m/>
    <n v="0"/>
    <x v="1"/>
    <x v="0"/>
    <n v="11"/>
  </r>
  <r>
    <m/>
    <x v="73"/>
    <x v="22"/>
    <x v="5"/>
    <x v="0"/>
    <x v="4"/>
    <s v="BPRP 51200001"/>
    <x v="0"/>
    <s v="Frais Bancaires"/>
    <s v="Frais bancaires"/>
    <m/>
    <m/>
    <n v="-50"/>
    <x v="1"/>
    <x v="0"/>
    <n v="11"/>
  </r>
  <r>
    <m/>
    <x v="71"/>
    <x v="21"/>
    <x v="5"/>
    <x v="0"/>
    <x v="4"/>
    <s v="BPRP 51200001"/>
    <x v="0"/>
    <s v="Frais Bancaires"/>
    <s v="Intérêts découverts"/>
    <m/>
    <m/>
    <n v="-50"/>
    <x v="1"/>
    <x v="0"/>
    <n v="11"/>
  </r>
  <r>
    <m/>
    <x v="76"/>
    <x v="24"/>
    <x v="6"/>
    <x v="0"/>
    <x v="4"/>
    <s v="BPRP 51200001"/>
    <x v="0"/>
    <s v="Etat Impots"/>
    <s v="TVA"/>
    <m/>
    <m/>
    <n v="0"/>
    <x v="1"/>
    <x v="0"/>
    <n v="12"/>
  </r>
  <r>
    <m/>
    <x v="79"/>
    <x v="26"/>
    <x v="6"/>
    <x v="0"/>
    <x v="4"/>
    <s v="BPRP 51200001"/>
    <x v="0"/>
    <s v="Frais Bancaires"/>
    <s v="Frais bancaires"/>
    <m/>
    <m/>
    <n v="-50"/>
    <x v="1"/>
    <x v="0"/>
    <n v="12"/>
  </r>
  <r>
    <m/>
    <x v="77"/>
    <x v="25"/>
    <x v="6"/>
    <x v="0"/>
    <x v="4"/>
    <s v="BPRP 51200001"/>
    <x v="0"/>
    <s v="Frais Bancaires"/>
    <s v="Intérêts découverts"/>
    <m/>
    <m/>
    <n v="-50"/>
    <x v="1"/>
    <x v="0"/>
    <n v="12"/>
  </r>
  <r>
    <m/>
    <x v="82"/>
    <x v="29"/>
    <x v="7"/>
    <x v="1"/>
    <x v="4"/>
    <s v="BPRP 51200001"/>
    <x v="0"/>
    <s v="Etat Impots"/>
    <s v="TVA"/>
    <m/>
    <m/>
    <n v="0"/>
    <x v="1"/>
    <x v="0"/>
    <n v="1"/>
  </r>
  <r>
    <m/>
    <x v="85"/>
    <x v="30"/>
    <x v="7"/>
    <x v="1"/>
    <x v="4"/>
    <s v="BPRP 51200001"/>
    <x v="0"/>
    <s v="Frais Bancaires"/>
    <s v="Frais bancaires"/>
    <m/>
    <m/>
    <n v="-50"/>
    <x v="1"/>
    <x v="0"/>
    <n v="1"/>
  </r>
  <r>
    <m/>
    <x v="83"/>
    <x v="29"/>
    <x v="7"/>
    <x v="1"/>
    <x v="4"/>
    <s v="BPRP 51200001"/>
    <x v="0"/>
    <s v="Frais Bancaires"/>
    <s v="Intérêts découverts"/>
    <m/>
    <m/>
    <n v="-50"/>
    <x v="1"/>
    <x v="0"/>
    <n v="1"/>
  </r>
  <r>
    <m/>
    <x v="88"/>
    <x v="32"/>
    <x v="8"/>
    <x v="1"/>
    <x v="4"/>
    <s v="BPRP 51200001"/>
    <x v="0"/>
    <s v="Etat Impots"/>
    <s v="TVA"/>
    <m/>
    <m/>
    <n v="0"/>
    <x v="1"/>
    <x v="0"/>
    <n v="2"/>
  </r>
  <r>
    <m/>
    <x v="91"/>
    <x v="34"/>
    <x v="8"/>
    <x v="1"/>
    <x v="4"/>
    <s v="BPRP 51200001"/>
    <x v="0"/>
    <s v="Frais Bancaires"/>
    <s v="Frais bancaires"/>
    <m/>
    <m/>
    <n v="-50"/>
    <x v="1"/>
    <x v="0"/>
    <n v="2"/>
  </r>
  <r>
    <m/>
    <x v="89"/>
    <x v="32"/>
    <x v="8"/>
    <x v="1"/>
    <x v="4"/>
    <s v="BPRP 51200001"/>
    <x v="0"/>
    <s v="Frais Bancaires"/>
    <s v="Intérêts découverts"/>
    <m/>
    <m/>
    <n v="-50"/>
    <x v="1"/>
    <x v="0"/>
    <n v="2"/>
  </r>
  <r>
    <m/>
    <x v="94"/>
    <x v="35"/>
    <x v="9"/>
    <x v="1"/>
    <x v="4"/>
    <s v="BPRP 51200001"/>
    <x v="0"/>
    <s v="Etat Impots"/>
    <s v="TVA"/>
    <m/>
    <m/>
    <n v="0"/>
    <x v="1"/>
    <x v="0"/>
    <n v="3"/>
  </r>
  <r>
    <m/>
    <x v="97"/>
    <x v="37"/>
    <x v="9"/>
    <x v="1"/>
    <x v="4"/>
    <s v="BPRP 51200001"/>
    <x v="0"/>
    <s v="Frais Bancaires"/>
    <s v="Frais bancaires"/>
    <m/>
    <m/>
    <n v="-50"/>
    <x v="1"/>
    <x v="0"/>
    <n v="3"/>
  </r>
  <r>
    <m/>
    <x v="95"/>
    <x v="36"/>
    <x v="9"/>
    <x v="1"/>
    <x v="4"/>
    <s v="BPRP 51200001"/>
    <x v="0"/>
    <s v="Frais Bancaires"/>
    <s v="Intérêts découverts"/>
    <m/>
    <m/>
    <n v="-50"/>
    <x v="1"/>
    <x v="0"/>
    <n v="3"/>
  </r>
  <r>
    <m/>
    <x v="100"/>
    <x v="39"/>
    <x v="10"/>
    <x v="1"/>
    <x v="4"/>
    <s v="BPRP 51200001"/>
    <x v="0"/>
    <s v="Etat Impots"/>
    <s v="TVA"/>
    <m/>
    <m/>
    <n v="0"/>
    <x v="1"/>
    <x v="0"/>
    <n v="4"/>
  </r>
  <r>
    <m/>
    <x v="103"/>
    <x v="40"/>
    <x v="10"/>
    <x v="1"/>
    <x v="4"/>
    <s v="BPRP 51200001"/>
    <x v="0"/>
    <s v="Frais Bancaires"/>
    <s v="Frais bancaires"/>
    <m/>
    <m/>
    <n v="-50"/>
    <x v="1"/>
    <x v="0"/>
    <n v="4"/>
  </r>
  <r>
    <m/>
    <x v="101"/>
    <x v="39"/>
    <x v="10"/>
    <x v="1"/>
    <x v="4"/>
    <s v="BPRP 51200001"/>
    <x v="0"/>
    <s v="Frais Bancaires"/>
    <s v="Intérêts découverts"/>
    <m/>
    <m/>
    <n v="-50"/>
    <x v="1"/>
    <x v="0"/>
    <n v="4"/>
  </r>
  <r>
    <m/>
    <x v="106"/>
    <x v="42"/>
    <x v="11"/>
    <x v="1"/>
    <x v="4"/>
    <s v="BPRP 51200001"/>
    <x v="0"/>
    <s v="Etat Impots"/>
    <s v="TVA"/>
    <m/>
    <m/>
    <n v="0"/>
    <x v="1"/>
    <x v="0"/>
    <n v="5"/>
  </r>
  <r>
    <m/>
    <x v="109"/>
    <x v="43"/>
    <x v="11"/>
    <x v="1"/>
    <x v="4"/>
    <s v="BPRP 51200001"/>
    <x v="0"/>
    <s v="Frais Bancaires"/>
    <s v="Frais bancaires"/>
    <m/>
    <m/>
    <n v="-50"/>
    <x v="1"/>
    <x v="0"/>
    <n v="5"/>
  </r>
  <r>
    <m/>
    <x v="107"/>
    <x v="42"/>
    <x v="11"/>
    <x v="1"/>
    <x v="4"/>
    <s v="BPRP 51200001"/>
    <x v="0"/>
    <s v="Frais Bancaires"/>
    <s v="Intérêts découverts"/>
    <m/>
    <m/>
    <n v="-50"/>
    <x v="1"/>
    <x v="0"/>
    <n v="5"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  <r>
    <m/>
    <x v="122"/>
    <x v="45"/>
    <x v="12"/>
    <x v="2"/>
    <x v="5"/>
    <m/>
    <x v="2"/>
    <m/>
    <m/>
    <m/>
    <m/>
    <m/>
    <x v="2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3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A5:FR21" firstHeaderRow="1" firstDataRow="5" firstDataCol="1" rowPageCount="2" colPageCount="1"/>
  <pivotFields count="16">
    <pivotField showAll="0"/>
    <pivotField axis="axisCol" numFmtId="14" showAll="0" defaultSubtotal="0">
      <items count="1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52"/>
        <item x="53"/>
        <item x="54"/>
        <item x="55"/>
        <item x="58"/>
        <item x="59"/>
        <item x="49"/>
        <item x="56"/>
        <item x="61"/>
        <item x="57"/>
        <item x="50"/>
        <item x="60"/>
        <item x="5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</items>
    </pivotField>
    <pivotField axis="axisCol" showAll="0">
      <items count="47"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5"/>
        <item x="16"/>
        <item x="13"/>
        <item x="14"/>
        <item x="17"/>
        <item x="18"/>
        <item x="19"/>
        <item x="20"/>
        <item x="21"/>
        <item x="22"/>
        <item x="23"/>
        <item x="24"/>
        <item x="25"/>
        <item x="26"/>
        <item x="44"/>
        <item x="45"/>
        <item t="default"/>
      </items>
    </pivotField>
    <pivotField axis="axisCol" numFmtId="164" showAll="0">
      <items count="26">
        <item m="1" x="15"/>
        <item m="1" x="16"/>
        <item m="1" x="19"/>
        <item m="1" x="20"/>
        <item m="1" x="21"/>
        <item m="1" x="22"/>
        <item m="1" x="24"/>
        <item m="1" x="17"/>
        <item m="1" x="14"/>
        <item m="1" x="18"/>
        <item m="1" x="23"/>
        <item m="1" x="13"/>
        <item x="1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multipleItemSelectionAllowed="1" showAll="0">
      <items count="4">
        <item x="0"/>
        <item x="1"/>
        <item x="2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dataField="1" numFmtId="43" showAll="0"/>
    <pivotField axis="axisCol" multipleItemSelectionAllowed="1" showAll="0" sortType="descending" defaultSubtotal="0">
      <items count="5">
        <item x="2"/>
        <item m="1" x="4"/>
        <item m="1" x="3"/>
        <item x="0"/>
        <item x="1"/>
      </items>
    </pivotField>
    <pivotField axis="axisPage" multipleItemSelectionAllowed="1" showAll="0" defaultSubtotal="0">
      <items count="3">
        <item h="1" x="1"/>
        <item x="0"/>
        <item h="1" x="2"/>
      </items>
    </pivotField>
    <pivotField showAll="0" defaultSubtotal="0"/>
  </pivotFields>
  <rowFields count="2">
    <field x="7"/>
    <field x="5"/>
  </rowFields>
  <rowItems count="12">
    <i>
      <x/>
    </i>
    <i r="1">
      <x/>
    </i>
    <i r="1">
      <x v="1"/>
    </i>
    <i r="1">
      <x v="2"/>
    </i>
    <i r="1">
      <x v="4"/>
    </i>
    <i>
      <x v="1"/>
    </i>
    <i r="1">
      <x/>
    </i>
    <i r="1">
      <x v="1"/>
    </i>
    <i r="1">
      <x v="2"/>
    </i>
    <i r="1">
      <x v="3"/>
    </i>
    <i r="1">
      <x v="4"/>
    </i>
    <i t="grand">
      <x/>
    </i>
  </rowItems>
  <colFields count="4">
    <field x="13"/>
    <field x="3"/>
    <field x="2"/>
    <field x="1"/>
  </colFields>
  <colItems count="173">
    <i>
      <x v="3"/>
      <x v="13"/>
      <x v="17"/>
      <x/>
    </i>
    <i r="3">
      <x v="1"/>
    </i>
    <i r="3">
      <x v="2"/>
    </i>
    <i t="default" r="2">
      <x v="17"/>
    </i>
    <i r="2">
      <x v="18"/>
      <x v="3"/>
    </i>
    <i r="3">
      <x v="4"/>
    </i>
    <i r="3">
      <x v="5"/>
    </i>
    <i r="3">
      <x v="6"/>
    </i>
    <i r="3">
      <x v="7"/>
    </i>
    <i t="default" r="2">
      <x v="18"/>
    </i>
    <i r="2">
      <x v="19"/>
      <x v="8"/>
    </i>
    <i r="3">
      <x v="9"/>
    </i>
    <i r="3">
      <x v="10"/>
    </i>
    <i r="3">
      <x v="11"/>
    </i>
    <i t="default" r="2">
      <x v="19"/>
    </i>
    <i r="2">
      <x v="20"/>
      <x v="12"/>
    </i>
    <i r="3">
      <x v="13"/>
    </i>
    <i r="3">
      <x v="14"/>
    </i>
    <i r="3">
      <x v="15"/>
    </i>
    <i r="3">
      <x v="16"/>
    </i>
    <i t="default" r="2">
      <x v="20"/>
    </i>
    <i r="2">
      <x v="21"/>
      <x v="17"/>
    </i>
    <i r="3">
      <x v="18"/>
    </i>
    <i t="default" r="2">
      <x v="21"/>
    </i>
    <i t="default" r="1">
      <x v="13"/>
    </i>
    <i r="1">
      <x v="14"/>
      <x v="21"/>
      <x v="19"/>
    </i>
    <i r="3">
      <x v="20"/>
    </i>
    <i r="3">
      <x v="21"/>
    </i>
    <i t="default" r="2">
      <x v="21"/>
    </i>
    <i r="2">
      <x v="22"/>
      <x v="22"/>
    </i>
    <i r="3">
      <x v="23"/>
    </i>
    <i r="3">
      <x v="24"/>
    </i>
    <i r="3">
      <x v="25"/>
    </i>
    <i t="default" r="2">
      <x v="22"/>
    </i>
    <i r="2">
      <x v="23"/>
      <x v="26"/>
    </i>
    <i r="3">
      <x v="27"/>
    </i>
    <i r="3">
      <x v="28"/>
    </i>
    <i r="3">
      <x v="29"/>
    </i>
    <i t="default" r="2">
      <x v="23"/>
    </i>
    <i r="2">
      <x v="24"/>
      <x v="30"/>
    </i>
    <i r="3">
      <x v="31"/>
    </i>
    <i r="3">
      <x v="32"/>
    </i>
    <i r="3">
      <x v="33"/>
    </i>
    <i t="default" r="2">
      <x v="24"/>
    </i>
    <i r="2">
      <x v="25"/>
      <x v="34"/>
    </i>
    <i r="3">
      <x v="35"/>
    </i>
    <i r="3">
      <x v="36"/>
    </i>
    <i r="3">
      <x v="37"/>
    </i>
    <i r="3">
      <x v="38"/>
    </i>
    <i t="default" r="2">
      <x v="25"/>
    </i>
    <i t="default" r="1">
      <x v="14"/>
    </i>
    <i r="1">
      <x v="15"/>
      <x v="26"/>
      <x v="39"/>
    </i>
    <i r="3">
      <x v="40"/>
    </i>
    <i t="default" r="2">
      <x v="26"/>
    </i>
    <i r="2">
      <x v="27"/>
      <x v="41"/>
    </i>
    <i t="default" r="2">
      <x v="27"/>
    </i>
    <i r="2">
      <x v="28"/>
      <x v="42"/>
    </i>
    <i r="3">
      <x v="43"/>
    </i>
    <i r="3">
      <x v="44"/>
    </i>
    <i r="3">
      <x v="45"/>
    </i>
    <i t="default" r="2">
      <x v="28"/>
    </i>
    <i r="2">
      <x v="29"/>
      <x v="46"/>
    </i>
    <i r="3">
      <x v="47"/>
    </i>
    <i t="default" r="2">
      <x v="29"/>
    </i>
    <i t="default" r="1">
      <x v="15"/>
    </i>
    <i r="1">
      <x v="16"/>
      <x v="29"/>
      <x v="48"/>
    </i>
    <i r="3">
      <x v="49"/>
    </i>
    <i t="default" r="2">
      <x v="29"/>
    </i>
    <i r="2">
      <x v="30"/>
      <x v="50"/>
    </i>
    <i r="3">
      <x v="51"/>
    </i>
    <i t="default" r="2">
      <x v="30"/>
    </i>
    <i r="2">
      <x v="31"/>
      <x v="52"/>
    </i>
    <i r="3">
      <x v="53"/>
    </i>
    <i t="default" r="2">
      <x v="31"/>
    </i>
    <i r="2">
      <x v="32"/>
      <x v="54"/>
    </i>
    <i r="3">
      <x v="55"/>
    </i>
    <i r="3">
      <x v="56"/>
    </i>
    <i r="3">
      <x v="57"/>
    </i>
    <i r="3">
      <x v="58"/>
    </i>
    <i t="default" r="2">
      <x v="32"/>
    </i>
    <i r="2">
      <x v="33"/>
      <x v="59"/>
    </i>
    <i r="3">
      <x v="60"/>
    </i>
    <i r="3">
      <x v="61"/>
    </i>
    <i t="default" r="2">
      <x v="33"/>
    </i>
    <i t="default" r="1">
      <x v="16"/>
    </i>
    <i r="1">
      <x v="17"/>
      <x v="33"/>
      <x v="62"/>
    </i>
    <i t="default" r="2">
      <x v="33"/>
    </i>
    <i t="default" r="1">
      <x v="17"/>
    </i>
    <i>
      <x v="4"/>
      <x v="17"/>
      <x v="34"/>
      <x v="63"/>
    </i>
    <i t="default" r="2">
      <x v="34"/>
    </i>
    <i r="2">
      <x v="35"/>
      <x v="64"/>
    </i>
    <i r="3">
      <x v="65"/>
    </i>
    <i t="default" r="2">
      <x v="35"/>
    </i>
    <i r="2">
      <x v="36"/>
      <x v="66"/>
    </i>
    <i r="3">
      <x v="67"/>
    </i>
    <i t="default" r="2">
      <x v="36"/>
    </i>
    <i t="default" r="1">
      <x v="17"/>
    </i>
    <i r="1">
      <x v="18"/>
      <x v="37"/>
      <x v="68"/>
    </i>
    <i t="default" r="2">
      <x v="37"/>
    </i>
    <i r="2">
      <x v="38"/>
      <x v="69"/>
    </i>
    <i r="3">
      <x v="70"/>
    </i>
    <i r="3">
      <x v="71"/>
    </i>
    <i t="default" r="2">
      <x v="38"/>
    </i>
    <i r="2">
      <x v="39"/>
      <x v="72"/>
    </i>
    <i r="3">
      <x v="73"/>
    </i>
    <i t="default" r="2">
      <x v="39"/>
    </i>
    <i t="default" r="1">
      <x v="18"/>
    </i>
    <i r="1">
      <x v="19"/>
      <x v="40"/>
      <x v="74"/>
    </i>
    <i t="default" r="2">
      <x v="40"/>
    </i>
    <i r="2">
      <x v="41"/>
      <x v="75"/>
    </i>
    <i r="3">
      <x v="76"/>
    </i>
    <i t="default" r="2">
      <x v="41"/>
    </i>
    <i r="2">
      <x v="42"/>
      <x v="77"/>
    </i>
    <i r="3">
      <x v="78"/>
    </i>
    <i t="default" r="2">
      <x v="42"/>
    </i>
    <i r="2">
      <x v="43"/>
      <x v="79"/>
    </i>
    <i t="default" r="2">
      <x v="43"/>
    </i>
    <i t="default" r="1">
      <x v="19"/>
    </i>
    <i r="1">
      <x v="20"/>
      <x/>
      <x v="80"/>
    </i>
    <i t="default" r="2">
      <x/>
    </i>
    <i r="2">
      <x v="1"/>
      <x v="81"/>
    </i>
    <i t="default" r="2">
      <x v="1"/>
    </i>
    <i r="2">
      <x v="2"/>
      <x v="82"/>
    </i>
    <i r="3">
      <x v="83"/>
    </i>
    <i t="default" r="2">
      <x v="2"/>
    </i>
    <i r="2">
      <x v="3"/>
      <x v="84"/>
    </i>
    <i r="3">
      <x v="85"/>
    </i>
    <i t="default" r="2">
      <x v="3"/>
    </i>
    <i t="default" r="1">
      <x v="20"/>
    </i>
    <i r="1">
      <x v="21"/>
      <x v="4"/>
      <x v="86"/>
    </i>
    <i t="default" r="2">
      <x v="4"/>
    </i>
    <i r="2">
      <x v="5"/>
      <x v="87"/>
    </i>
    <i r="3">
      <x v="88"/>
    </i>
    <i r="3">
      <x v="89"/>
    </i>
    <i t="default" r="2">
      <x v="5"/>
    </i>
    <i r="2">
      <x v="6"/>
      <x v="90"/>
    </i>
    <i t="default" r="2">
      <x v="6"/>
    </i>
    <i r="2">
      <x v="7"/>
      <x v="91"/>
    </i>
    <i t="default" r="2">
      <x v="7"/>
    </i>
    <i t="default" r="1">
      <x v="21"/>
    </i>
    <i r="1">
      <x v="22"/>
      <x v="7"/>
      <x v="92"/>
    </i>
    <i t="default" r="2">
      <x v="7"/>
    </i>
    <i r="2">
      <x v="8"/>
      <x v="93"/>
    </i>
    <i r="3">
      <x v="94"/>
    </i>
    <i t="default" r="2">
      <x v="8"/>
    </i>
    <i r="2">
      <x v="9"/>
      <x v="95"/>
    </i>
    <i r="3">
      <x v="96"/>
    </i>
    <i t="default" r="2">
      <x v="9"/>
    </i>
    <i r="2">
      <x v="10"/>
      <x v="97"/>
    </i>
    <i t="default" r="2">
      <x v="10"/>
    </i>
    <i t="default" r="1">
      <x v="22"/>
    </i>
    <i r="1">
      <x v="23"/>
      <x v="10"/>
      <x v="98"/>
    </i>
    <i t="default" r="2">
      <x v="10"/>
    </i>
    <i r="2">
      <x v="11"/>
      <x v="99"/>
    </i>
    <i t="default" r="2">
      <x v="11"/>
    </i>
    <i r="2">
      <x v="12"/>
      <x v="100"/>
    </i>
    <i r="3">
      <x v="101"/>
    </i>
    <i t="default" r="2">
      <x v="12"/>
    </i>
    <i r="2">
      <x v="13"/>
      <x v="102"/>
    </i>
    <i r="3">
      <x v="103"/>
    </i>
    <i t="default" r="2">
      <x v="13"/>
    </i>
    <i t="default" r="1">
      <x v="23"/>
    </i>
    <i r="1">
      <x v="24"/>
      <x v="14"/>
      <x v="104"/>
    </i>
    <i t="default" r="2">
      <x v="14"/>
    </i>
    <i r="2">
      <x v="15"/>
      <x v="105"/>
    </i>
    <i r="3">
      <x v="106"/>
    </i>
    <i r="3">
      <x v="107"/>
    </i>
    <i t="default" r="2">
      <x v="15"/>
    </i>
    <i r="2">
      <x v="16"/>
      <x v="108"/>
    </i>
    <i r="3">
      <x v="109"/>
    </i>
    <i t="default" r="2">
      <x v="16"/>
    </i>
    <i t="default" r="1">
      <x v="24"/>
    </i>
    <i t="grand">
      <x/>
    </i>
  </colItems>
  <pageFields count="2">
    <pageField fld="14" hier="-1"/>
    <pageField fld="4" hier="-1"/>
  </pageFields>
  <dataFields count="1">
    <dataField name="Somme sur Montant" fld="12" baseField="0" baseItem="0" numFmtId="41"/>
  </dataFields>
  <pivotTableStyleInfo name="PivotStyleMedium2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20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A3:FQ18" firstHeaderRow="1" firstDataRow="4" firstDataCol="1"/>
  <pivotFields count="13">
    <pivotField showAll="0"/>
    <pivotField axis="axisCol" numFmtId="14" showAll="0">
      <items count="11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52"/>
        <item x="53"/>
        <item x="54"/>
        <item x="55"/>
        <item x="58"/>
        <item x="59"/>
        <item x="49"/>
        <item x="56"/>
        <item x="61"/>
        <item x="57"/>
        <item x="50"/>
        <item x="60"/>
        <item x="5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t="default"/>
      </items>
    </pivotField>
    <pivotField axis="axisCol" showAll="0">
      <items count="45"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5"/>
        <item x="16"/>
        <item x="13"/>
        <item x="14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axis="axisCol" numFmtId="164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/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dataField="1" numFmtId="43" showAll="0"/>
  </pivotFields>
  <rowFields count="2">
    <field x="7"/>
    <field x="5"/>
  </rowFields>
  <rowItems count="12">
    <i>
      <x/>
    </i>
    <i r="1">
      <x/>
    </i>
    <i r="1">
      <x v="1"/>
    </i>
    <i r="1">
      <x v="2"/>
    </i>
    <i r="1">
      <x v="4"/>
    </i>
    <i>
      <x v="1"/>
    </i>
    <i r="1">
      <x/>
    </i>
    <i r="1">
      <x v="1"/>
    </i>
    <i r="1">
      <x v="2"/>
    </i>
    <i r="1">
      <x v="3"/>
    </i>
    <i r="1">
      <x v="4"/>
    </i>
    <i t="grand">
      <x/>
    </i>
  </rowItems>
  <colFields count="3">
    <field x="3"/>
    <field x="2"/>
    <field x="1"/>
  </colFields>
  <colItems count="172">
    <i>
      <x/>
      <x v="17"/>
      <x/>
    </i>
    <i r="2">
      <x v="1"/>
    </i>
    <i r="2">
      <x v="2"/>
    </i>
    <i t="default" r="1">
      <x v="17"/>
    </i>
    <i r="1">
      <x v="18"/>
      <x v="3"/>
    </i>
    <i r="2">
      <x v="4"/>
    </i>
    <i r="2">
      <x v="5"/>
    </i>
    <i r="2">
      <x v="6"/>
    </i>
    <i r="2">
      <x v="7"/>
    </i>
    <i t="default" r="1">
      <x v="18"/>
    </i>
    <i r="1">
      <x v="19"/>
      <x v="8"/>
    </i>
    <i r="2">
      <x v="9"/>
    </i>
    <i r="2">
      <x v="10"/>
    </i>
    <i r="2">
      <x v="11"/>
    </i>
    <i t="default" r="1">
      <x v="19"/>
    </i>
    <i r="1">
      <x v="20"/>
      <x v="12"/>
    </i>
    <i r="2">
      <x v="13"/>
    </i>
    <i r="2">
      <x v="14"/>
    </i>
    <i r="2">
      <x v="15"/>
    </i>
    <i r="2">
      <x v="16"/>
    </i>
    <i t="default" r="1">
      <x v="20"/>
    </i>
    <i r="1">
      <x v="21"/>
      <x v="17"/>
    </i>
    <i r="2">
      <x v="18"/>
    </i>
    <i t="default" r="1">
      <x v="21"/>
    </i>
    <i t="default">
      <x/>
    </i>
    <i>
      <x v="1"/>
      <x v="21"/>
      <x v="19"/>
    </i>
    <i r="2">
      <x v="20"/>
    </i>
    <i r="2">
      <x v="21"/>
    </i>
    <i t="default" r="1">
      <x v="21"/>
    </i>
    <i r="1">
      <x v="22"/>
      <x v="22"/>
    </i>
    <i r="2">
      <x v="23"/>
    </i>
    <i r="2">
      <x v="24"/>
    </i>
    <i r="2">
      <x v="25"/>
    </i>
    <i t="default" r="1">
      <x v="22"/>
    </i>
    <i r="1">
      <x v="23"/>
      <x v="26"/>
    </i>
    <i r="2">
      <x v="27"/>
    </i>
    <i r="2">
      <x v="28"/>
    </i>
    <i r="2">
      <x v="29"/>
    </i>
    <i t="default" r="1">
      <x v="23"/>
    </i>
    <i r="1">
      <x v="24"/>
      <x v="30"/>
    </i>
    <i r="2">
      <x v="31"/>
    </i>
    <i r="2">
      <x v="32"/>
    </i>
    <i r="2">
      <x v="33"/>
    </i>
    <i t="default" r="1">
      <x v="24"/>
    </i>
    <i r="1">
      <x v="25"/>
      <x v="34"/>
    </i>
    <i r="2">
      <x v="35"/>
    </i>
    <i r="2">
      <x v="36"/>
    </i>
    <i r="2">
      <x v="37"/>
    </i>
    <i r="2">
      <x v="38"/>
    </i>
    <i t="default" r="1">
      <x v="25"/>
    </i>
    <i t="default">
      <x v="1"/>
    </i>
    <i>
      <x v="2"/>
      <x v="26"/>
      <x v="39"/>
    </i>
    <i r="2">
      <x v="40"/>
    </i>
    <i t="default" r="1">
      <x v="26"/>
    </i>
    <i r="1">
      <x v="27"/>
      <x v="41"/>
    </i>
    <i t="default" r="1">
      <x v="27"/>
    </i>
    <i r="1">
      <x v="28"/>
      <x v="42"/>
    </i>
    <i r="2">
      <x v="43"/>
    </i>
    <i r="2">
      <x v="44"/>
    </i>
    <i r="2">
      <x v="45"/>
    </i>
    <i t="default" r="1">
      <x v="28"/>
    </i>
    <i r="1">
      <x v="29"/>
      <x v="46"/>
    </i>
    <i r="2">
      <x v="47"/>
    </i>
    <i t="default" r="1">
      <x v="29"/>
    </i>
    <i t="default">
      <x v="2"/>
    </i>
    <i>
      <x v="3"/>
      <x v="29"/>
      <x v="48"/>
    </i>
    <i r="2">
      <x v="49"/>
    </i>
    <i t="default" r="1">
      <x v="29"/>
    </i>
    <i r="1">
      <x v="30"/>
      <x v="50"/>
    </i>
    <i r="2">
      <x v="51"/>
    </i>
    <i t="default" r="1">
      <x v="30"/>
    </i>
    <i r="1">
      <x v="31"/>
      <x v="52"/>
    </i>
    <i r="2">
      <x v="53"/>
    </i>
    <i t="default" r="1">
      <x v="31"/>
    </i>
    <i r="1">
      <x v="32"/>
      <x v="54"/>
    </i>
    <i r="2">
      <x v="55"/>
    </i>
    <i r="2">
      <x v="56"/>
    </i>
    <i r="2">
      <x v="57"/>
    </i>
    <i r="2">
      <x v="58"/>
    </i>
    <i t="default" r="1">
      <x v="32"/>
    </i>
    <i r="1">
      <x v="33"/>
      <x v="59"/>
    </i>
    <i r="2">
      <x v="60"/>
    </i>
    <i r="2">
      <x v="61"/>
    </i>
    <i t="default" r="1">
      <x v="33"/>
    </i>
    <i t="default">
      <x v="3"/>
    </i>
    <i>
      <x v="4"/>
      <x v="33"/>
      <x v="62"/>
    </i>
    <i t="default" r="1">
      <x v="33"/>
    </i>
    <i r="1">
      <x v="34"/>
      <x v="63"/>
    </i>
    <i t="default" r="1">
      <x v="34"/>
    </i>
    <i r="1">
      <x v="35"/>
      <x v="64"/>
    </i>
    <i r="2">
      <x v="65"/>
    </i>
    <i t="default" r="1">
      <x v="35"/>
    </i>
    <i r="1">
      <x v="36"/>
      <x v="66"/>
    </i>
    <i r="2">
      <x v="67"/>
    </i>
    <i t="default" r="1">
      <x v="36"/>
    </i>
    <i t="default">
      <x v="4"/>
    </i>
    <i>
      <x v="5"/>
      <x v="37"/>
      <x v="68"/>
    </i>
    <i t="default" r="1">
      <x v="37"/>
    </i>
    <i r="1">
      <x v="38"/>
      <x v="69"/>
    </i>
    <i r="2">
      <x v="70"/>
    </i>
    <i r="2">
      <x v="71"/>
    </i>
    <i t="default" r="1">
      <x v="38"/>
    </i>
    <i r="1">
      <x v="39"/>
      <x v="72"/>
    </i>
    <i r="2">
      <x v="73"/>
    </i>
    <i t="default" r="1">
      <x v="39"/>
    </i>
    <i t="default">
      <x v="5"/>
    </i>
    <i>
      <x v="6"/>
      <x v="40"/>
      <x v="74"/>
    </i>
    <i t="default" r="1">
      <x v="40"/>
    </i>
    <i r="1">
      <x v="41"/>
      <x v="75"/>
    </i>
    <i r="2">
      <x v="76"/>
    </i>
    <i t="default" r="1">
      <x v="41"/>
    </i>
    <i r="1">
      <x v="42"/>
      <x v="77"/>
    </i>
    <i r="2">
      <x v="78"/>
    </i>
    <i t="default" r="1">
      <x v="42"/>
    </i>
    <i r="1">
      <x v="43"/>
      <x v="79"/>
    </i>
    <i t="default" r="1">
      <x v="43"/>
    </i>
    <i t="default">
      <x v="6"/>
    </i>
    <i>
      <x v="7"/>
      <x/>
      <x v="80"/>
    </i>
    <i t="default" r="1">
      <x/>
    </i>
    <i r="1">
      <x v="1"/>
      <x v="81"/>
    </i>
    <i t="default" r="1">
      <x v="1"/>
    </i>
    <i r="1">
      <x v="2"/>
      <x v="82"/>
    </i>
    <i r="2">
      <x v="83"/>
    </i>
    <i t="default" r="1">
      <x v="2"/>
    </i>
    <i r="1">
      <x v="3"/>
      <x v="84"/>
    </i>
    <i r="2">
      <x v="85"/>
    </i>
    <i t="default" r="1">
      <x v="3"/>
    </i>
    <i t="default">
      <x v="7"/>
    </i>
    <i>
      <x v="8"/>
      <x v="4"/>
      <x v="86"/>
    </i>
    <i t="default" r="1">
      <x v="4"/>
    </i>
    <i r="1">
      <x v="5"/>
      <x v="87"/>
    </i>
    <i r="2">
      <x v="88"/>
    </i>
    <i r="2">
      <x v="89"/>
    </i>
    <i t="default" r="1">
      <x v="5"/>
    </i>
    <i r="1">
      <x v="6"/>
      <x v="90"/>
    </i>
    <i t="default" r="1">
      <x v="6"/>
    </i>
    <i r="1">
      <x v="7"/>
      <x v="91"/>
    </i>
    <i t="default" r="1">
      <x v="7"/>
    </i>
    <i t="default">
      <x v="8"/>
    </i>
    <i>
      <x v="9"/>
      <x v="7"/>
      <x v="92"/>
    </i>
    <i t="default" r="1">
      <x v="7"/>
    </i>
    <i r="1">
      <x v="8"/>
      <x v="93"/>
    </i>
    <i r="2">
      <x v="94"/>
    </i>
    <i t="default" r="1">
      <x v="8"/>
    </i>
    <i r="1">
      <x v="9"/>
      <x v="95"/>
    </i>
    <i r="2">
      <x v="96"/>
    </i>
    <i t="default" r="1">
      <x v="9"/>
    </i>
    <i r="1">
      <x v="10"/>
      <x v="97"/>
    </i>
    <i t="default" r="1">
      <x v="10"/>
    </i>
    <i t="default">
      <x v="9"/>
    </i>
    <i>
      <x v="10"/>
      <x v="10"/>
      <x v="98"/>
    </i>
    <i t="default" r="1">
      <x v="10"/>
    </i>
    <i r="1">
      <x v="11"/>
      <x v="99"/>
    </i>
    <i t="default" r="1">
      <x v="11"/>
    </i>
    <i r="1">
      <x v="12"/>
      <x v="100"/>
    </i>
    <i r="2">
      <x v="101"/>
    </i>
    <i t="default" r="1">
      <x v="12"/>
    </i>
    <i r="1">
      <x v="13"/>
      <x v="102"/>
    </i>
    <i r="2">
      <x v="103"/>
    </i>
    <i t="default" r="1">
      <x v="13"/>
    </i>
    <i t="default">
      <x v="10"/>
    </i>
    <i>
      <x v="11"/>
      <x v="14"/>
      <x v="104"/>
    </i>
    <i t="default" r="1">
      <x v="14"/>
    </i>
    <i r="1">
      <x v="15"/>
      <x v="105"/>
    </i>
    <i r="2">
      <x v="106"/>
    </i>
    <i r="2">
      <x v="107"/>
    </i>
    <i t="default" r="1">
      <x v="15"/>
    </i>
    <i r="1">
      <x v="16"/>
      <x v="108"/>
    </i>
    <i r="2">
      <x v="109"/>
    </i>
    <i t="default" r="1">
      <x v="16"/>
    </i>
    <i t="default">
      <x v="11"/>
    </i>
    <i t="grand">
      <x/>
    </i>
  </colItems>
  <dataFields count="1">
    <dataField name="Somme sur Montant" fld="12" baseField="0" baseItem="0" numFmtId="41"/>
  </dataFields>
  <pivotTableStyleInfo name="PivotStyleMedium2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2:FR26"/>
  <sheetViews>
    <sheetView tabSelected="1" zoomScaleNormal="100" zoomScalePageLayoutView="125" workbookViewId="0">
      <selection activeCell="A23" sqref="A23"/>
    </sheetView>
  </sheetViews>
  <sheetFormatPr baseColWidth="10" defaultRowHeight="15.75" x14ac:dyDescent="0.25"/>
  <cols>
    <col min="1" max="1" width="19.125" customWidth="1"/>
    <col min="2" max="2" width="21.5" customWidth="1"/>
    <col min="3" max="4" width="10.375" customWidth="1"/>
    <col min="5" max="5" width="9.125" customWidth="1"/>
    <col min="6" max="10" width="10.375" customWidth="1"/>
    <col min="11" max="11" width="9.125" customWidth="1"/>
    <col min="12" max="15" width="10.375" customWidth="1"/>
    <col min="16" max="16" width="9.125" customWidth="1"/>
    <col min="17" max="21" width="10.375" customWidth="1"/>
    <col min="22" max="22" width="10.125" customWidth="1"/>
    <col min="23" max="24" width="10.375" customWidth="1"/>
    <col min="25" max="25" width="9.125" customWidth="1"/>
    <col min="26" max="26" width="11.125" customWidth="1"/>
    <col min="27" max="29" width="10.375" customWidth="1"/>
    <col min="30" max="30" width="8.125" customWidth="1"/>
    <col min="31" max="34" width="10.375" customWidth="1"/>
    <col min="35" max="35" width="9.125" customWidth="1"/>
    <col min="36" max="39" width="10.375" customWidth="1"/>
    <col min="40" max="40" width="9.125" customWidth="1"/>
    <col min="41" max="44" width="10.375" customWidth="1"/>
    <col min="45" max="45" width="9.125" customWidth="1"/>
    <col min="46" max="50" width="10.375" customWidth="1"/>
    <col min="51" max="51" width="9.125" customWidth="1"/>
    <col min="52" max="52" width="11.125" customWidth="1"/>
    <col min="53" max="54" width="10.375" customWidth="1"/>
    <col min="55" max="55" width="8.125" customWidth="1"/>
    <col min="56" max="56" width="10.375" customWidth="1"/>
    <col min="57" max="57" width="9.125" customWidth="1"/>
    <col min="58" max="61" width="10.375" customWidth="1"/>
    <col min="62" max="62" width="9.125" customWidth="1"/>
    <col min="63" max="64" width="10.375" customWidth="1"/>
    <col min="65" max="65" width="8.125" customWidth="1"/>
    <col min="66" max="66" width="11.75" customWidth="1"/>
    <col min="67" max="68" width="10.375" customWidth="1"/>
    <col min="69" max="69" width="9.125" customWidth="1"/>
    <col min="70" max="71" width="10.375" customWidth="1"/>
    <col min="72" max="72" width="7.5" customWidth="1"/>
    <col min="73" max="74" width="10.375" customWidth="1"/>
    <col min="75" max="75" width="9.125" customWidth="1"/>
    <col min="76" max="80" width="10.375" customWidth="1"/>
    <col min="81" max="81" width="9.125" customWidth="1"/>
    <col min="82" max="84" width="10.375" customWidth="1"/>
    <col min="85" max="85" width="9.125" customWidth="1"/>
    <col min="86" max="86" width="12.125" customWidth="1"/>
    <col min="87" max="87" width="10.375" customWidth="1"/>
    <col min="88" max="88" width="8.125" customWidth="1"/>
    <col min="89" max="89" width="11.125" customWidth="1"/>
    <col min="90" max="90" width="10.375" customWidth="1"/>
    <col min="91" max="91" width="8.125" customWidth="1"/>
    <col min="92" max="93" width="10.375" customWidth="1"/>
    <col min="94" max="94" width="8.125" customWidth="1"/>
    <col min="95" max="96" width="10.375" customWidth="1"/>
    <col min="97" max="97" width="9.125" customWidth="1"/>
    <col min="98" max="98" width="11.125" customWidth="1"/>
    <col min="99" max="99" width="10.375" customWidth="1"/>
    <col min="100" max="100" width="8.125" customWidth="1"/>
    <col min="101" max="103" width="10.375" customWidth="1"/>
    <col min="104" max="104" width="8.125" customWidth="1"/>
    <col min="105" max="106" width="10.375" customWidth="1"/>
    <col min="107" max="107" width="9.125" customWidth="1"/>
    <col min="108" max="108" width="11.5" customWidth="1"/>
    <col min="109" max="109" width="10.375" customWidth="1"/>
    <col min="110" max="110" width="8.125" customWidth="1"/>
    <col min="111" max="112" width="10.375" customWidth="1"/>
    <col min="113" max="113" width="10.125" customWidth="1"/>
    <col min="114" max="115" width="10.375" customWidth="1"/>
    <col min="116" max="116" width="9.125" customWidth="1"/>
    <col min="117" max="117" width="10.375" customWidth="1"/>
    <col min="118" max="118" width="9.125" customWidth="1"/>
    <col min="119" max="119" width="11.5" customWidth="1"/>
    <col min="120" max="120" width="10.375" customWidth="1"/>
    <col min="121" max="121" width="8.125" customWidth="1"/>
    <col min="122" max="122" width="10.375" customWidth="1"/>
    <col min="123" max="123" width="8.125" customWidth="1"/>
    <col min="124" max="125" width="10.375" customWidth="1"/>
    <col min="126" max="126" width="8.125" customWidth="1"/>
    <col min="127" max="128" width="10.375" customWidth="1"/>
    <col min="129" max="129" width="9.125" customWidth="1"/>
    <col min="130" max="130" width="12" customWidth="1"/>
    <col min="131" max="131" width="10.375" customWidth="1"/>
    <col min="132" max="132" width="9.125" customWidth="1"/>
    <col min="133" max="135" width="10.375" customWidth="1"/>
    <col min="136" max="136" width="8.125" customWidth="1"/>
    <col min="137" max="137" width="10.375" customWidth="1"/>
    <col min="138" max="138" width="9.125" customWidth="1"/>
    <col min="139" max="139" width="10.375" customWidth="1"/>
    <col min="140" max="140" width="9.125" customWidth="1"/>
    <col min="141" max="141" width="11.75" customWidth="1"/>
    <col min="142" max="142" width="10.375" customWidth="1"/>
    <col min="143" max="143" width="8.125" customWidth="1"/>
    <col min="144" max="145" width="10.375" customWidth="1"/>
    <col min="146" max="146" width="10.125" customWidth="1"/>
    <col min="147" max="148" width="10.375" customWidth="1"/>
    <col min="149" max="149" width="9.125" customWidth="1"/>
    <col min="150" max="150" width="10.375" customWidth="1"/>
    <col min="151" max="151" width="9.125" customWidth="1"/>
    <col min="152" max="152" width="12.125" customWidth="1"/>
    <col min="153" max="153" width="10.375" customWidth="1"/>
    <col min="154" max="154" width="8.125" customWidth="1"/>
    <col min="155" max="155" width="10.375" customWidth="1"/>
    <col min="156" max="156" width="8.125" customWidth="1"/>
    <col min="157" max="158" width="10.375" customWidth="1"/>
    <col min="159" max="159" width="8.125" customWidth="1"/>
    <col min="160" max="161" width="10.375" customWidth="1"/>
    <col min="162" max="162" width="9.125" customWidth="1"/>
    <col min="163" max="163" width="11.125" customWidth="1"/>
    <col min="164" max="164" width="10.375" customWidth="1"/>
    <col min="165" max="165" width="8.125" customWidth="1"/>
    <col min="166" max="168" width="10.375" customWidth="1"/>
    <col min="169" max="169" width="8.125" customWidth="1"/>
    <col min="170" max="171" width="10.375" customWidth="1"/>
    <col min="172" max="172" width="9.125" customWidth="1"/>
    <col min="173" max="173" width="11.125" customWidth="1"/>
    <col min="174" max="174" width="11.625" customWidth="1"/>
    <col min="175" max="175" width="15" customWidth="1"/>
    <col min="176" max="176" width="12.125" customWidth="1"/>
    <col min="177" max="177" width="15" customWidth="1"/>
    <col min="178" max="178" width="12.125" customWidth="1"/>
    <col min="179" max="179" width="15" customWidth="1"/>
    <col min="180" max="180" width="12.125" customWidth="1"/>
    <col min="181" max="181" width="15" customWidth="1"/>
    <col min="182" max="182" width="12.125" customWidth="1"/>
    <col min="183" max="183" width="15" customWidth="1"/>
    <col min="184" max="184" width="12.125" customWidth="1"/>
    <col min="185" max="185" width="15" customWidth="1"/>
    <col min="186" max="186" width="12.125" customWidth="1"/>
    <col min="187" max="187" width="15" customWidth="1"/>
    <col min="188" max="188" width="12.125" customWidth="1"/>
    <col min="189" max="189" width="15" customWidth="1"/>
    <col min="190" max="190" width="12.125" customWidth="1"/>
    <col min="191" max="191" width="15" customWidth="1"/>
    <col min="192" max="192" width="12.125" customWidth="1"/>
    <col min="193" max="193" width="15" customWidth="1"/>
    <col min="194" max="194" width="12.125" customWidth="1"/>
    <col min="195" max="195" width="15" customWidth="1"/>
    <col min="196" max="196" width="12.125" customWidth="1"/>
    <col min="197" max="197" width="15" customWidth="1"/>
    <col min="198" max="198" width="12.125" customWidth="1"/>
    <col min="199" max="199" width="15" customWidth="1"/>
    <col min="200" max="200" width="12.125" customWidth="1"/>
    <col min="201" max="201" width="15" customWidth="1"/>
    <col min="202" max="202" width="12.125" customWidth="1"/>
    <col min="203" max="203" width="15" customWidth="1"/>
    <col min="204" max="204" width="12.125" customWidth="1"/>
    <col min="205" max="205" width="15" customWidth="1"/>
    <col min="206" max="206" width="12.125" customWidth="1"/>
    <col min="207" max="207" width="15" customWidth="1"/>
    <col min="208" max="208" width="12.125" customWidth="1"/>
    <col min="209" max="209" width="15" customWidth="1"/>
    <col min="210" max="210" width="12.125" customWidth="1"/>
    <col min="211" max="211" width="15" customWidth="1"/>
    <col min="212" max="212" width="12.125" customWidth="1"/>
    <col min="213" max="213" width="15" customWidth="1"/>
    <col min="214" max="214" width="12.125" customWidth="1"/>
    <col min="215" max="215" width="15" customWidth="1"/>
    <col min="216" max="216" width="12.125" customWidth="1"/>
    <col min="217" max="217" width="15" customWidth="1"/>
    <col min="218" max="218" width="12.125" customWidth="1"/>
    <col min="219" max="219" width="15" customWidth="1"/>
    <col min="220" max="220" width="12.125" customWidth="1"/>
    <col min="221" max="221" width="15" customWidth="1"/>
    <col min="222" max="222" width="11.625" customWidth="1"/>
    <col min="223" max="223" width="17.875" customWidth="1"/>
    <col min="224" max="224" width="18" bestFit="1" customWidth="1"/>
    <col min="225" max="225" width="15.375" customWidth="1"/>
    <col min="226" max="226" width="20.5" bestFit="1" customWidth="1"/>
    <col min="227" max="227" width="17.875" bestFit="1" customWidth="1"/>
    <col min="228" max="228" width="24.5" bestFit="1" customWidth="1"/>
    <col min="229" max="229" width="21.875" bestFit="1" customWidth="1"/>
    <col min="230" max="230" width="18" bestFit="1" customWidth="1"/>
    <col min="231" max="231" width="15.375" customWidth="1"/>
    <col min="232" max="232" width="19.5" customWidth="1"/>
    <col min="233" max="233" width="16.625" customWidth="1"/>
    <col min="234" max="234" width="18" customWidth="1"/>
    <col min="235" max="235" width="15.375" customWidth="1"/>
    <col min="236" max="236" width="19.5" bestFit="1" customWidth="1"/>
    <col min="237" max="237" width="16.625" customWidth="1"/>
    <col min="238" max="238" width="18" customWidth="1"/>
    <col min="239" max="239" width="15.375" customWidth="1"/>
    <col min="240" max="240" width="18" bestFit="1" customWidth="1"/>
    <col min="241" max="241" width="15.375" customWidth="1"/>
    <col min="242" max="242" width="19.5" bestFit="1" customWidth="1"/>
    <col min="243" max="243" width="16.625" customWidth="1"/>
    <col min="244" max="244" width="18" bestFit="1" customWidth="1"/>
    <col min="245" max="245" width="15.375" customWidth="1"/>
    <col min="246" max="246" width="18" bestFit="1" customWidth="1"/>
    <col min="247" max="247" width="15.375" customWidth="1"/>
    <col min="248" max="248" width="19.5" bestFit="1" customWidth="1"/>
    <col min="249" max="249" width="16.625" customWidth="1"/>
    <col min="250" max="250" width="25" bestFit="1" customWidth="1"/>
    <col min="251" max="251" width="22.125" bestFit="1" customWidth="1"/>
    <col min="252" max="252" width="18" bestFit="1" customWidth="1"/>
    <col min="253" max="253" width="15.375" customWidth="1"/>
    <col min="254" max="254" width="19.5" bestFit="1" customWidth="1"/>
    <col min="255" max="255" width="16.625" customWidth="1"/>
    <col min="256" max="256" width="18" customWidth="1"/>
    <col min="257" max="257" width="15.375" customWidth="1"/>
    <col min="258" max="258" width="18" bestFit="1" customWidth="1"/>
    <col min="259" max="259" width="15.375" customWidth="1"/>
    <col min="260" max="260" width="18" customWidth="1"/>
    <col min="261" max="261" width="15.375" customWidth="1"/>
    <col min="262" max="262" width="19.5" bestFit="1" customWidth="1"/>
    <col min="263" max="263" width="16.625" customWidth="1"/>
    <col min="264" max="264" width="18" bestFit="1" customWidth="1"/>
    <col min="265" max="265" width="15.375" customWidth="1"/>
    <col min="266" max="266" width="19.5" bestFit="1" customWidth="1"/>
    <col min="267" max="267" width="16.625" customWidth="1"/>
    <col min="268" max="268" width="18" customWidth="1"/>
    <col min="269" max="269" width="15.375" customWidth="1"/>
    <col min="270" max="270" width="20.5" bestFit="1" customWidth="1"/>
    <col min="271" max="271" width="17.875" bestFit="1" customWidth="1"/>
    <col min="272" max="272" width="24.875" bestFit="1" customWidth="1"/>
    <col min="273" max="273" width="22.125" bestFit="1" customWidth="1"/>
    <col min="274" max="274" width="18" bestFit="1" customWidth="1"/>
    <col min="275" max="275" width="15.375" customWidth="1"/>
    <col min="276" max="276" width="20.5" bestFit="1" customWidth="1"/>
    <col min="277" max="277" width="17.875" customWidth="1"/>
    <col min="278" max="278" width="18" customWidth="1"/>
    <col min="279" max="279" width="15.375" customWidth="1"/>
    <col min="280" max="280" width="18" bestFit="1" customWidth="1"/>
    <col min="281" max="281" width="15.375" customWidth="1"/>
    <col min="282" max="282" width="20.5" bestFit="1" customWidth="1"/>
    <col min="283" max="283" width="17.875" customWidth="1"/>
    <col min="284" max="284" width="18" bestFit="1" customWidth="1"/>
    <col min="285" max="285" width="15.375" customWidth="1"/>
    <col min="286" max="286" width="18" bestFit="1" customWidth="1"/>
    <col min="287" max="287" width="15.375" customWidth="1"/>
    <col min="288" max="288" width="20.5" bestFit="1" customWidth="1"/>
    <col min="289" max="289" width="17.875" customWidth="1"/>
    <col min="290" max="290" width="18" bestFit="1" customWidth="1"/>
    <col min="291" max="291" width="15.375" customWidth="1"/>
    <col min="292" max="292" width="20.5" bestFit="1" customWidth="1"/>
    <col min="293" max="293" width="17.875" bestFit="1" customWidth="1"/>
    <col min="294" max="294" width="25.125" bestFit="1" customWidth="1"/>
    <col min="295" max="295" width="22.375" bestFit="1" customWidth="1"/>
    <col min="296" max="296" width="18" bestFit="1" customWidth="1"/>
    <col min="297" max="297" width="15.375" customWidth="1"/>
    <col min="298" max="298" width="20.5" bestFit="1" customWidth="1"/>
    <col min="299" max="299" width="17.875" customWidth="1"/>
    <col min="300" max="300" width="18" customWidth="1"/>
    <col min="301" max="301" width="15.375" customWidth="1"/>
    <col min="302" max="302" width="20.5" bestFit="1" customWidth="1"/>
    <col min="303" max="303" width="17.875" bestFit="1" customWidth="1"/>
    <col min="304" max="304" width="18" customWidth="1"/>
    <col min="305" max="305" width="15.375" customWidth="1"/>
    <col min="306" max="306" width="18" bestFit="1" customWidth="1"/>
    <col min="307" max="307" width="15.375" customWidth="1"/>
    <col min="308" max="308" width="20.5" bestFit="1" customWidth="1"/>
    <col min="309" max="309" width="17.875" customWidth="1"/>
    <col min="310" max="310" width="18" bestFit="1" customWidth="1"/>
    <col min="311" max="311" width="15.375" customWidth="1"/>
    <col min="312" max="312" width="18" bestFit="1" customWidth="1"/>
    <col min="313" max="313" width="15.375" customWidth="1"/>
    <col min="314" max="314" width="20.5" bestFit="1" customWidth="1"/>
    <col min="315" max="315" width="17.875" customWidth="1"/>
    <col min="316" max="316" width="24.125" bestFit="1" customWidth="1"/>
    <col min="317" max="317" width="21.375" bestFit="1" customWidth="1"/>
    <col min="318" max="318" width="18" bestFit="1" customWidth="1"/>
    <col min="319" max="319" width="15.375" customWidth="1"/>
    <col min="320" max="320" width="20.5" bestFit="1" customWidth="1"/>
    <col min="321" max="321" width="17.875" customWidth="1"/>
    <col min="322" max="322" width="18" customWidth="1"/>
    <col min="323" max="323" width="15.375" customWidth="1"/>
    <col min="324" max="324" width="18" bestFit="1" customWidth="1"/>
    <col min="325" max="325" width="15.375" customWidth="1"/>
    <col min="326" max="326" width="18" customWidth="1"/>
    <col min="327" max="327" width="15.375" customWidth="1"/>
    <col min="328" max="328" width="20.5" bestFit="1" customWidth="1"/>
    <col min="329" max="329" width="17.875" bestFit="1" customWidth="1"/>
    <col min="330" max="330" width="18" bestFit="1" customWidth="1"/>
    <col min="331" max="331" width="15.375" customWidth="1"/>
    <col min="332" max="332" width="18" bestFit="1" customWidth="1"/>
    <col min="333" max="333" width="15.375" customWidth="1"/>
    <col min="334" max="334" width="20.5" bestFit="1" customWidth="1"/>
    <col min="335" max="335" width="17.875" customWidth="1"/>
    <col min="336" max="336" width="24.125" bestFit="1" customWidth="1"/>
    <col min="337" max="337" width="21.375" bestFit="1" customWidth="1"/>
    <col min="338" max="338" width="22.625" bestFit="1" customWidth="1"/>
    <col min="339" max="339" width="19.875" bestFit="1" customWidth="1"/>
    <col min="340" max="340" width="20.5" bestFit="1" customWidth="1"/>
    <col min="341" max="341" width="18.5" bestFit="1" customWidth="1"/>
    <col min="342" max="342" width="24.125" bestFit="1" customWidth="1"/>
    <col min="343" max="343" width="22.125" bestFit="1" customWidth="1"/>
    <col min="344" max="344" width="22.625" bestFit="1" customWidth="1"/>
    <col min="345" max="345" width="20.625" bestFit="1" customWidth="1"/>
  </cols>
  <sheetData>
    <row r="2" spans="1:174" x14ac:dyDescent="0.25">
      <c r="A2" s="11" t="s">
        <v>111</v>
      </c>
      <c r="B2" t="s">
        <v>112</v>
      </c>
    </row>
    <row r="3" spans="1:174" x14ac:dyDescent="0.25">
      <c r="A3" s="11" t="s">
        <v>38</v>
      </c>
      <c r="B3" t="s">
        <v>65</v>
      </c>
    </row>
    <row r="5" spans="1:174" x14ac:dyDescent="0.25">
      <c r="A5" s="11" t="s">
        <v>60</v>
      </c>
      <c r="B5" s="11" t="s">
        <v>52</v>
      </c>
    </row>
    <row r="6" spans="1:174" x14ac:dyDescent="0.25">
      <c r="B6" t="s">
        <v>126</v>
      </c>
      <c r="CL6" t="s">
        <v>127</v>
      </c>
      <c r="FR6" t="s">
        <v>66</v>
      </c>
    </row>
    <row r="7" spans="1:174" x14ac:dyDescent="0.25">
      <c r="B7" s="13">
        <v>42185</v>
      </c>
      <c r="Z7" s="13" t="s">
        <v>114</v>
      </c>
      <c r="AA7" s="13">
        <v>42216</v>
      </c>
      <c r="AZ7" s="13" t="s">
        <v>115</v>
      </c>
      <c r="BA7" s="13">
        <v>42247</v>
      </c>
      <c r="BN7" s="13" t="s">
        <v>116</v>
      </c>
      <c r="BO7" s="13">
        <v>42277</v>
      </c>
      <c r="CH7" s="13" t="s">
        <v>117</v>
      </c>
      <c r="CI7" s="13">
        <v>42308</v>
      </c>
      <c r="CK7" s="13" t="s">
        <v>118</v>
      </c>
      <c r="CL7" s="13">
        <v>42308</v>
      </c>
      <c r="CT7" s="13" t="s">
        <v>118</v>
      </c>
      <c r="CU7" s="13">
        <v>42338</v>
      </c>
      <c r="DD7" s="13" t="s">
        <v>119</v>
      </c>
      <c r="DE7" s="13">
        <v>42369</v>
      </c>
      <c r="DO7" s="13" t="s">
        <v>120</v>
      </c>
      <c r="DP7" s="13">
        <v>42400</v>
      </c>
      <c r="DZ7" s="13" t="s">
        <v>121</v>
      </c>
      <c r="EA7" s="13">
        <v>42429</v>
      </c>
      <c r="EK7" s="13" t="s">
        <v>122</v>
      </c>
      <c r="EL7" s="13">
        <v>42460</v>
      </c>
      <c r="EV7" s="13" t="s">
        <v>123</v>
      </c>
      <c r="EW7" s="13">
        <v>42490</v>
      </c>
      <c r="FG7" s="13" t="s">
        <v>124</v>
      </c>
      <c r="FH7" s="13">
        <v>42521</v>
      </c>
      <c r="FQ7" s="13" t="s">
        <v>125</v>
      </c>
    </row>
    <row r="8" spans="1:174" x14ac:dyDescent="0.25">
      <c r="B8">
        <v>23</v>
      </c>
      <c r="E8" t="s">
        <v>67</v>
      </c>
      <c r="F8">
        <v>24</v>
      </c>
      <c r="K8" t="s">
        <v>68</v>
      </c>
      <c r="L8">
        <v>25</v>
      </c>
      <c r="P8" t="s">
        <v>69</v>
      </c>
      <c r="Q8">
        <v>26</v>
      </c>
      <c r="V8" t="s">
        <v>70</v>
      </c>
      <c r="W8">
        <v>27</v>
      </c>
      <c r="Y8" t="s">
        <v>71</v>
      </c>
      <c r="AA8">
        <v>27</v>
      </c>
      <c r="AD8" t="s">
        <v>71</v>
      </c>
      <c r="AE8">
        <v>28</v>
      </c>
      <c r="AI8" t="s">
        <v>72</v>
      </c>
      <c r="AJ8">
        <v>29</v>
      </c>
      <c r="AN8" t="s">
        <v>73</v>
      </c>
      <c r="AO8">
        <v>30</v>
      </c>
      <c r="AS8" t="s">
        <v>74</v>
      </c>
      <c r="AT8">
        <v>31</v>
      </c>
      <c r="AY8" t="s">
        <v>75</v>
      </c>
      <c r="BA8">
        <v>32</v>
      </c>
      <c r="BC8" t="s">
        <v>76</v>
      </c>
      <c r="BD8">
        <v>34</v>
      </c>
      <c r="BE8" t="s">
        <v>77</v>
      </c>
      <c r="BF8">
        <v>35</v>
      </c>
      <c r="BJ8" t="s">
        <v>78</v>
      </c>
      <c r="BK8">
        <v>36</v>
      </c>
      <c r="BM8" t="s">
        <v>79</v>
      </c>
      <c r="BO8">
        <v>36</v>
      </c>
      <c r="BQ8" t="s">
        <v>79</v>
      </c>
      <c r="BR8">
        <v>37</v>
      </c>
      <c r="BT8" t="s">
        <v>80</v>
      </c>
      <c r="BU8">
        <v>38</v>
      </c>
      <c r="BW8" t="s">
        <v>81</v>
      </c>
      <c r="BX8">
        <v>39</v>
      </c>
      <c r="CC8" t="s">
        <v>82</v>
      </c>
      <c r="CD8">
        <v>40</v>
      </c>
      <c r="CG8" t="s">
        <v>83</v>
      </c>
      <c r="CI8">
        <v>40</v>
      </c>
      <c r="CJ8" t="s">
        <v>83</v>
      </c>
      <c r="CL8">
        <v>42</v>
      </c>
      <c r="CM8" t="s">
        <v>84</v>
      </c>
      <c r="CN8">
        <v>43</v>
      </c>
      <c r="CP8" t="s">
        <v>85</v>
      </c>
      <c r="CQ8">
        <v>44</v>
      </c>
      <c r="CS8" t="s">
        <v>86</v>
      </c>
      <c r="CU8">
        <v>45</v>
      </c>
      <c r="CV8" t="s">
        <v>87</v>
      </c>
      <c r="CW8">
        <v>47</v>
      </c>
      <c r="CZ8" t="s">
        <v>88</v>
      </c>
      <c r="DA8">
        <v>48</v>
      </c>
      <c r="DC8" t="s">
        <v>89</v>
      </c>
      <c r="DE8">
        <v>49</v>
      </c>
      <c r="DF8" t="s">
        <v>90</v>
      </c>
      <c r="DG8">
        <v>51</v>
      </c>
      <c r="DI8" t="s">
        <v>91</v>
      </c>
      <c r="DJ8">
        <v>52</v>
      </c>
      <c r="DL8" t="s">
        <v>92</v>
      </c>
      <c r="DM8">
        <v>53</v>
      </c>
      <c r="DN8" t="s">
        <v>93</v>
      </c>
      <c r="DP8">
        <v>1</v>
      </c>
      <c r="DQ8" t="s">
        <v>94</v>
      </c>
      <c r="DR8">
        <v>3</v>
      </c>
      <c r="DS8" t="s">
        <v>95</v>
      </c>
      <c r="DT8">
        <v>4</v>
      </c>
      <c r="DV8" t="s">
        <v>96</v>
      </c>
      <c r="DW8">
        <v>5</v>
      </c>
      <c r="DY8" t="s">
        <v>97</v>
      </c>
      <c r="EA8">
        <v>6</v>
      </c>
      <c r="EB8" t="s">
        <v>98</v>
      </c>
      <c r="EC8">
        <v>8</v>
      </c>
      <c r="EF8" t="s">
        <v>99</v>
      </c>
      <c r="EG8">
        <v>9</v>
      </c>
      <c r="EH8" t="s">
        <v>100</v>
      </c>
      <c r="EI8">
        <v>10</v>
      </c>
      <c r="EJ8" t="s">
        <v>101</v>
      </c>
      <c r="EL8">
        <v>10</v>
      </c>
      <c r="EM8" t="s">
        <v>101</v>
      </c>
      <c r="EN8">
        <v>12</v>
      </c>
      <c r="EP8" t="s">
        <v>102</v>
      </c>
      <c r="EQ8">
        <v>13</v>
      </c>
      <c r="ES8" t="s">
        <v>103</v>
      </c>
      <c r="ET8">
        <v>14</v>
      </c>
      <c r="EU8" t="s">
        <v>104</v>
      </c>
      <c r="EW8">
        <v>14</v>
      </c>
      <c r="EX8" t="s">
        <v>104</v>
      </c>
      <c r="EY8">
        <v>16</v>
      </c>
      <c r="EZ8" t="s">
        <v>105</v>
      </c>
      <c r="FA8">
        <v>17</v>
      </c>
      <c r="FC8" t="s">
        <v>106</v>
      </c>
      <c r="FD8">
        <v>18</v>
      </c>
      <c r="FF8" t="s">
        <v>107</v>
      </c>
      <c r="FH8">
        <v>19</v>
      </c>
      <c r="FI8" t="s">
        <v>108</v>
      </c>
      <c r="FJ8">
        <v>21</v>
      </c>
      <c r="FM8" t="s">
        <v>109</v>
      </c>
      <c r="FN8">
        <v>22</v>
      </c>
      <c r="FP8" t="s">
        <v>110</v>
      </c>
    </row>
    <row r="9" spans="1:174" x14ac:dyDescent="0.25">
      <c r="A9" s="11" t="s">
        <v>53</v>
      </c>
      <c r="B9" s="30">
        <v>42156</v>
      </c>
      <c r="C9" s="30">
        <v>42157</v>
      </c>
      <c r="D9" s="30">
        <v>42158</v>
      </c>
      <c r="F9" s="30">
        <v>42163</v>
      </c>
      <c r="G9" s="30">
        <v>42164</v>
      </c>
      <c r="H9" s="30">
        <v>42165</v>
      </c>
      <c r="I9" s="30">
        <v>42166</v>
      </c>
      <c r="J9" s="30">
        <v>42167</v>
      </c>
      <c r="L9" s="30">
        <v>42170</v>
      </c>
      <c r="M9" s="30">
        <v>42172</v>
      </c>
      <c r="N9" s="30">
        <v>42173</v>
      </c>
      <c r="O9" s="30">
        <v>42174</v>
      </c>
      <c r="Q9" s="30">
        <v>42177</v>
      </c>
      <c r="R9" s="30">
        <v>42178</v>
      </c>
      <c r="S9" s="30">
        <v>42179</v>
      </c>
      <c r="T9" s="30">
        <v>42180</v>
      </c>
      <c r="U9" s="30">
        <v>42181</v>
      </c>
      <c r="W9" s="30">
        <v>42184</v>
      </c>
      <c r="X9" s="30">
        <v>42185</v>
      </c>
      <c r="AA9" s="30">
        <v>42186</v>
      </c>
      <c r="AB9" s="30">
        <v>42187</v>
      </c>
      <c r="AC9" s="30">
        <v>42188</v>
      </c>
      <c r="AE9" s="30">
        <v>42192</v>
      </c>
      <c r="AF9" s="30">
        <v>42193</v>
      </c>
      <c r="AG9" s="30">
        <v>42194</v>
      </c>
      <c r="AH9" s="30">
        <v>42195</v>
      </c>
      <c r="AJ9" s="30">
        <v>42198</v>
      </c>
      <c r="AK9" s="30">
        <v>42200</v>
      </c>
      <c r="AL9" s="30">
        <v>42201</v>
      </c>
      <c r="AM9" s="30">
        <v>42202</v>
      </c>
      <c r="AO9" s="30">
        <v>42205</v>
      </c>
      <c r="AP9" s="30">
        <v>42207</v>
      </c>
      <c r="AQ9" s="30">
        <v>42208</v>
      </c>
      <c r="AR9" s="30">
        <v>42209</v>
      </c>
      <c r="AT9" s="30">
        <v>42212</v>
      </c>
      <c r="AU9" s="30">
        <v>42213</v>
      </c>
      <c r="AV9" s="30">
        <v>42214</v>
      </c>
      <c r="AW9" s="30">
        <v>42215</v>
      </c>
      <c r="AX9" s="30">
        <v>42216</v>
      </c>
      <c r="BA9" s="30">
        <v>42219</v>
      </c>
      <c r="BB9" s="30">
        <v>42220</v>
      </c>
      <c r="BD9" s="30">
        <v>42235</v>
      </c>
      <c r="BF9" s="30">
        <v>42240</v>
      </c>
      <c r="BG9" s="30">
        <v>42241</v>
      </c>
      <c r="BH9" s="30">
        <v>42243</v>
      </c>
      <c r="BI9" s="30">
        <v>42244</v>
      </c>
      <c r="BK9" s="30">
        <v>42246</v>
      </c>
      <c r="BL9" s="30">
        <v>42247</v>
      </c>
      <c r="BO9" s="30">
        <v>42249</v>
      </c>
      <c r="BP9" s="30">
        <v>42250</v>
      </c>
      <c r="BR9" s="30">
        <v>42255</v>
      </c>
      <c r="BS9" s="30">
        <v>42256</v>
      </c>
      <c r="BU9" s="30">
        <v>42262</v>
      </c>
      <c r="BV9" s="30">
        <v>42265</v>
      </c>
      <c r="BX9" s="30">
        <v>42268</v>
      </c>
      <c r="BY9" s="30">
        <v>42269</v>
      </c>
      <c r="BZ9" s="30">
        <v>42270</v>
      </c>
      <c r="CA9" s="30">
        <v>42271</v>
      </c>
      <c r="CB9" s="30">
        <v>42272</v>
      </c>
      <c r="CD9" s="30">
        <v>42275</v>
      </c>
      <c r="CE9" s="30">
        <v>42276</v>
      </c>
      <c r="CF9" s="30">
        <v>42277</v>
      </c>
      <c r="CI9" s="30">
        <v>42278</v>
      </c>
      <c r="CL9" s="30">
        <v>42292</v>
      </c>
      <c r="CN9" s="30">
        <v>42296</v>
      </c>
      <c r="CO9" s="30">
        <v>42297</v>
      </c>
      <c r="CQ9" s="30">
        <v>42303</v>
      </c>
      <c r="CR9" s="30">
        <v>42305</v>
      </c>
      <c r="CU9" s="30">
        <v>42309</v>
      </c>
      <c r="CW9" s="30">
        <v>42323</v>
      </c>
      <c r="CX9" s="30">
        <v>42327</v>
      </c>
      <c r="CY9" s="30">
        <v>42328</v>
      </c>
      <c r="DA9" s="30">
        <v>42334</v>
      </c>
      <c r="DB9" s="30">
        <v>42336</v>
      </c>
      <c r="DE9" s="30">
        <v>42339</v>
      </c>
      <c r="DG9" s="30">
        <v>42353</v>
      </c>
      <c r="DH9" s="30">
        <v>42357</v>
      </c>
      <c r="DJ9" s="30">
        <v>42358</v>
      </c>
      <c r="DK9" s="30">
        <v>42364</v>
      </c>
      <c r="DM9" s="30">
        <v>42366</v>
      </c>
      <c r="DP9" s="30">
        <v>42370</v>
      </c>
      <c r="DR9" s="30">
        <v>42384</v>
      </c>
      <c r="DT9" s="30">
        <v>42388</v>
      </c>
      <c r="DU9" s="30">
        <v>42389</v>
      </c>
      <c r="DW9" s="30">
        <v>42395</v>
      </c>
      <c r="DX9" s="30">
        <v>42397</v>
      </c>
      <c r="EA9" s="30">
        <v>42401</v>
      </c>
      <c r="EC9" s="30">
        <v>42415</v>
      </c>
      <c r="ED9" s="30">
        <v>42419</v>
      </c>
      <c r="EE9" s="30">
        <v>42420</v>
      </c>
      <c r="EG9" s="30">
        <v>42426</v>
      </c>
      <c r="EI9" s="30">
        <v>42428</v>
      </c>
      <c r="EL9" s="30">
        <v>42430</v>
      </c>
      <c r="EN9" s="30">
        <v>42444</v>
      </c>
      <c r="EO9" s="30">
        <v>42448</v>
      </c>
      <c r="EQ9" s="30">
        <v>42449</v>
      </c>
      <c r="ER9" s="30">
        <v>42455</v>
      </c>
      <c r="ET9" s="30">
        <v>42457</v>
      </c>
      <c r="EW9" s="30">
        <v>42461</v>
      </c>
      <c r="EY9" s="30">
        <v>42475</v>
      </c>
      <c r="FA9" s="30">
        <v>42479</v>
      </c>
      <c r="FB9" s="30">
        <v>42480</v>
      </c>
      <c r="FD9" s="30">
        <v>42486</v>
      </c>
      <c r="FE9" s="30">
        <v>42488</v>
      </c>
      <c r="FH9" s="30">
        <v>42491</v>
      </c>
      <c r="FJ9" s="30">
        <v>42505</v>
      </c>
      <c r="FK9" s="30">
        <v>42509</v>
      </c>
      <c r="FL9" s="30">
        <v>42510</v>
      </c>
      <c r="FN9" s="30">
        <v>42516</v>
      </c>
      <c r="FO9" s="30">
        <v>42518</v>
      </c>
    </row>
    <row r="10" spans="1:174" x14ac:dyDescent="0.25">
      <c r="A10" s="12" t="s">
        <v>12</v>
      </c>
      <c r="B10" s="14"/>
      <c r="C10" s="14">
        <v>651.6</v>
      </c>
      <c r="D10" s="14"/>
      <c r="E10" s="14">
        <v>651.6</v>
      </c>
      <c r="F10" s="14"/>
      <c r="G10" s="14"/>
      <c r="H10" s="14">
        <v>54072</v>
      </c>
      <c r="I10" s="14">
        <v>8580</v>
      </c>
      <c r="J10" s="14"/>
      <c r="K10" s="14">
        <v>62652</v>
      </c>
      <c r="L10" s="14">
        <v>21754.799999999999</v>
      </c>
      <c r="M10" s="14"/>
      <c r="N10" s="14"/>
      <c r="O10" s="14">
        <v>191.65</v>
      </c>
      <c r="P10" s="14">
        <v>21946.45</v>
      </c>
      <c r="Q10" s="14">
        <v>26042.400000000001</v>
      </c>
      <c r="R10" s="14">
        <v>12480</v>
      </c>
      <c r="S10" s="14">
        <v>1146</v>
      </c>
      <c r="T10" s="14">
        <v>2424</v>
      </c>
      <c r="U10" s="14">
        <v>69984</v>
      </c>
      <c r="V10" s="14">
        <v>112076.4</v>
      </c>
      <c r="W10" s="14">
        <v>12528</v>
      </c>
      <c r="X10" s="14">
        <v>15432</v>
      </c>
      <c r="Y10" s="14">
        <v>27960</v>
      </c>
      <c r="Z10" s="14">
        <v>225286.45</v>
      </c>
      <c r="AA10" s="14"/>
      <c r="AB10" s="14">
        <v>765.6</v>
      </c>
      <c r="AC10" s="14">
        <v>5304</v>
      </c>
      <c r="AD10" s="14">
        <v>6069.6</v>
      </c>
      <c r="AE10" s="14"/>
      <c r="AF10" s="14">
        <v>5424</v>
      </c>
      <c r="AG10" s="14">
        <v>6024</v>
      </c>
      <c r="AH10" s="14">
        <v>43812.959999999999</v>
      </c>
      <c r="AI10" s="14">
        <v>55260.959999999999</v>
      </c>
      <c r="AJ10" s="14">
        <v>11928</v>
      </c>
      <c r="AK10" s="14"/>
      <c r="AL10" s="14">
        <v>2424</v>
      </c>
      <c r="AM10" s="14"/>
      <c r="AN10" s="14">
        <v>14352</v>
      </c>
      <c r="AO10" s="14">
        <v>35750.400000000001</v>
      </c>
      <c r="AP10" s="14"/>
      <c r="AQ10" s="14"/>
      <c r="AR10" s="14">
        <v>780</v>
      </c>
      <c r="AS10" s="14">
        <v>36530.400000000001</v>
      </c>
      <c r="AT10" s="14"/>
      <c r="AU10" s="14">
        <v>24360</v>
      </c>
      <c r="AV10" s="14">
        <v>2184</v>
      </c>
      <c r="AW10" s="14"/>
      <c r="AX10" s="14">
        <v>1824</v>
      </c>
      <c r="AY10" s="14">
        <v>28368</v>
      </c>
      <c r="AZ10" s="14">
        <v>140580.96</v>
      </c>
      <c r="BA10" s="14"/>
      <c r="BB10" s="14">
        <v>1848</v>
      </c>
      <c r="BC10" s="14">
        <v>1848</v>
      </c>
      <c r="BD10" s="14"/>
      <c r="BE10" s="14"/>
      <c r="BF10" s="14">
        <v>21402</v>
      </c>
      <c r="BG10" s="14">
        <v>1944</v>
      </c>
      <c r="BH10" s="14"/>
      <c r="BI10" s="14"/>
      <c r="BJ10" s="14">
        <v>23346</v>
      </c>
      <c r="BK10" s="14"/>
      <c r="BL10" s="14"/>
      <c r="BM10" s="14"/>
      <c r="BN10" s="14">
        <v>25194</v>
      </c>
      <c r="BO10" s="14">
        <v>38832</v>
      </c>
      <c r="BP10" s="14">
        <v>14469.3</v>
      </c>
      <c r="BQ10" s="14">
        <v>53301.3</v>
      </c>
      <c r="BR10" s="14"/>
      <c r="BS10" s="14"/>
      <c r="BT10" s="14"/>
      <c r="BU10" s="14"/>
      <c r="BV10" s="14">
        <v>1038</v>
      </c>
      <c r="BW10" s="14">
        <v>1038</v>
      </c>
      <c r="BX10" s="14">
        <v>17458.8</v>
      </c>
      <c r="BY10" s="14"/>
      <c r="BZ10" s="14"/>
      <c r="CA10" s="14"/>
      <c r="CB10" s="14">
        <v>480</v>
      </c>
      <c r="CC10" s="14">
        <v>17938.8</v>
      </c>
      <c r="CD10" s="14"/>
      <c r="CE10" s="14"/>
      <c r="CF10" s="14"/>
      <c r="CG10" s="14"/>
      <c r="CH10" s="14">
        <v>72278.100000000006</v>
      </c>
      <c r="CI10" s="14"/>
      <c r="CJ10" s="14"/>
      <c r="CK10" s="14"/>
      <c r="CL10" s="14"/>
      <c r="CM10" s="14"/>
      <c r="CN10" s="14"/>
      <c r="CO10" s="14"/>
      <c r="CP10" s="14"/>
      <c r="CQ10" s="14"/>
      <c r="CR10" s="14">
        <v>58000</v>
      </c>
      <c r="CS10" s="14">
        <v>58000</v>
      </c>
      <c r="CT10" s="14">
        <v>58000</v>
      </c>
      <c r="CU10" s="14"/>
      <c r="CV10" s="14"/>
      <c r="CW10" s="14"/>
      <c r="CX10" s="14"/>
      <c r="CY10" s="14"/>
      <c r="CZ10" s="14"/>
      <c r="DA10" s="14"/>
      <c r="DB10" s="14">
        <v>58000</v>
      </c>
      <c r="DC10" s="14">
        <v>58000</v>
      </c>
      <c r="DD10" s="14">
        <v>58000</v>
      </c>
      <c r="DE10" s="14"/>
      <c r="DF10" s="14"/>
      <c r="DG10" s="14"/>
      <c r="DH10" s="14"/>
      <c r="DI10" s="14"/>
      <c r="DJ10" s="14"/>
      <c r="DK10" s="14"/>
      <c r="DL10" s="14"/>
      <c r="DM10" s="14">
        <v>58000</v>
      </c>
      <c r="DN10" s="14">
        <v>58000</v>
      </c>
      <c r="DO10" s="14">
        <v>58000</v>
      </c>
      <c r="DP10" s="14"/>
      <c r="DQ10" s="14"/>
      <c r="DR10" s="14"/>
      <c r="DS10" s="14"/>
      <c r="DT10" s="14"/>
      <c r="DU10" s="14"/>
      <c r="DV10" s="14"/>
      <c r="DW10" s="14"/>
      <c r="DX10" s="14">
        <v>58000</v>
      </c>
      <c r="DY10" s="14">
        <v>58000</v>
      </c>
      <c r="DZ10" s="14">
        <v>58000</v>
      </c>
      <c r="EA10" s="14"/>
      <c r="EB10" s="14"/>
      <c r="EC10" s="14"/>
      <c r="ED10" s="14"/>
      <c r="EE10" s="14"/>
      <c r="EF10" s="14"/>
      <c r="EG10" s="14"/>
      <c r="EH10" s="14"/>
      <c r="EI10" s="14">
        <v>58000</v>
      </c>
      <c r="EJ10" s="14">
        <v>58000</v>
      </c>
      <c r="EK10" s="14">
        <v>58000</v>
      </c>
      <c r="EL10" s="14"/>
      <c r="EM10" s="14"/>
      <c r="EN10" s="14"/>
      <c r="EO10" s="14"/>
      <c r="EP10" s="14"/>
      <c r="EQ10" s="14"/>
      <c r="ER10" s="14"/>
      <c r="ES10" s="14"/>
      <c r="ET10" s="14">
        <v>58000</v>
      </c>
      <c r="EU10" s="14">
        <v>58000</v>
      </c>
      <c r="EV10" s="14">
        <v>58000</v>
      </c>
      <c r="EW10" s="14"/>
      <c r="EX10" s="14"/>
      <c r="EY10" s="14"/>
      <c r="EZ10" s="14"/>
      <c r="FA10" s="14"/>
      <c r="FB10" s="14"/>
      <c r="FC10" s="14"/>
      <c r="FD10" s="14"/>
      <c r="FE10" s="14">
        <v>58000</v>
      </c>
      <c r="FF10" s="14">
        <v>58000</v>
      </c>
      <c r="FG10" s="14">
        <v>58000</v>
      </c>
      <c r="FH10" s="14"/>
      <c r="FI10" s="14"/>
      <c r="FJ10" s="14"/>
      <c r="FK10" s="14"/>
      <c r="FL10" s="14"/>
      <c r="FM10" s="14"/>
      <c r="FN10" s="14"/>
      <c r="FO10" s="14">
        <v>58000</v>
      </c>
      <c r="FP10" s="14">
        <v>58000</v>
      </c>
      <c r="FQ10" s="14">
        <v>58000</v>
      </c>
      <c r="FR10" s="14">
        <v>927339.51</v>
      </c>
    </row>
    <row r="11" spans="1:174" x14ac:dyDescent="0.25">
      <c r="A11" s="15" t="s">
        <v>54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>
        <v>2500</v>
      </c>
      <c r="CS11" s="14">
        <v>2500</v>
      </c>
      <c r="CT11" s="14">
        <v>2500</v>
      </c>
      <c r="CU11" s="14"/>
      <c r="CV11" s="14"/>
      <c r="CW11" s="14"/>
      <c r="CX11" s="14"/>
      <c r="CY11" s="14"/>
      <c r="CZ11" s="14"/>
      <c r="DA11" s="14"/>
      <c r="DB11" s="14">
        <v>2500</v>
      </c>
      <c r="DC11" s="14">
        <v>2500</v>
      </c>
      <c r="DD11" s="14">
        <v>2500</v>
      </c>
      <c r="DE11" s="14"/>
      <c r="DF11" s="14"/>
      <c r="DG11" s="14"/>
      <c r="DH11" s="14"/>
      <c r="DI11" s="14"/>
      <c r="DJ11" s="14"/>
      <c r="DK11" s="14"/>
      <c r="DL11" s="14"/>
      <c r="DM11" s="14">
        <v>2500</v>
      </c>
      <c r="DN11" s="14">
        <v>2500</v>
      </c>
      <c r="DO11" s="14">
        <v>2500</v>
      </c>
      <c r="DP11" s="14"/>
      <c r="DQ11" s="14"/>
      <c r="DR11" s="14"/>
      <c r="DS11" s="14"/>
      <c r="DT11" s="14"/>
      <c r="DU11" s="14"/>
      <c r="DV11" s="14"/>
      <c r="DW11" s="14"/>
      <c r="DX11" s="14">
        <v>2500</v>
      </c>
      <c r="DY11" s="14">
        <v>2500</v>
      </c>
      <c r="DZ11" s="14">
        <v>2500</v>
      </c>
      <c r="EA11" s="14"/>
      <c r="EB11" s="14"/>
      <c r="EC11" s="14"/>
      <c r="ED11" s="14"/>
      <c r="EE11" s="14"/>
      <c r="EF11" s="14"/>
      <c r="EG11" s="14"/>
      <c r="EH11" s="14"/>
      <c r="EI11" s="14">
        <v>2500</v>
      </c>
      <c r="EJ11" s="14">
        <v>2500</v>
      </c>
      <c r="EK11" s="14">
        <v>2500</v>
      </c>
      <c r="EL11" s="14"/>
      <c r="EM11" s="14"/>
      <c r="EN11" s="14"/>
      <c r="EO11" s="14"/>
      <c r="EP11" s="14"/>
      <c r="EQ11" s="14"/>
      <c r="ER11" s="14"/>
      <c r="ES11" s="14"/>
      <c r="ET11" s="14">
        <v>2500</v>
      </c>
      <c r="EU11" s="14">
        <v>2500</v>
      </c>
      <c r="EV11" s="14">
        <v>2500</v>
      </c>
      <c r="EW11" s="14"/>
      <c r="EX11" s="14"/>
      <c r="EY11" s="14"/>
      <c r="EZ11" s="14"/>
      <c r="FA11" s="14"/>
      <c r="FB11" s="14"/>
      <c r="FC11" s="14"/>
      <c r="FD11" s="14"/>
      <c r="FE11" s="14">
        <v>2500</v>
      </c>
      <c r="FF11" s="14">
        <v>2500</v>
      </c>
      <c r="FG11" s="14">
        <v>2500</v>
      </c>
      <c r="FH11" s="14"/>
      <c r="FI11" s="14"/>
      <c r="FJ11" s="14"/>
      <c r="FK11" s="14"/>
      <c r="FL11" s="14"/>
      <c r="FM11" s="14"/>
      <c r="FN11" s="14"/>
      <c r="FO11" s="14">
        <v>2500</v>
      </c>
      <c r="FP11" s="14">
        <v>2500</v>
      </c>
      <c r="FQ11" s="14">
        <v>2500</v>
      </c>
      <c r="FR11" s="14">
        <v>20000</v>
      </c>
    </row>
    <row r="12" spans="1:174" x14ac:dyDescent="0.25">
      <c r="A12" s="15" t="s">
        <v>55</v>
      </c>
      <c r="B12" s="14"/>
      <c r="C12" s="14"/>
      <c r="D12" s="14"/>
      <c r="E12" s="14"/>
      <c r="F12" s="14"/>
      <c r="G12" s="14"/>
      <c r="H12" s="14">
        <v>54072</v>
      </c>
      <c r="I12" s="14">
        <v>7128</v>
      </c>
      <c r="J12" s="14"/>
      <c r="K12" s="14">
        <v>61200</v>
      </c>
      <c r="L12" s="14">
        <v>21754.799999999999</v>
      </c>
      <c r="M12" s="14"/>
      <c r="N12" s="14"/>
      <c r="O12" s="14"/>
      <c r="P12" s="14">
        <v>21754.799999999999</v>
      </c>
      <c r="Q12" s="14"/>
      <c r="R12" s="14"/>
      <c r="S12" s="14"/>
      <c r="T12" s="14">
        <v>2424</v>
      </c>
      <c r="U12" s="14">
        <v>15384</v>
      </c>
      <c r="V12" s="14">
        <v>17808</v>
      </c>
      <c r="W12" s="14">
        <v>10608</v>
      </c>
      <c r="X12" s="14">
        <v>15432</v>
      </c>
      <c r="Y12" s="14">
        <v>26040</v>
      </c>
      <c r="Z12" s="14">
        <v>126802.8</v>
      </c>
      <c r="AA12" s="14"/>
      <c r="AB12" s="14"/>
      <c r="AC12" s="14">
        <v>5304</v>
      </c>
      <c r="AD12" s="14">
        <v>5304</v>
      </c>
      <c r="AE12" s="14"/>
      <c r="AF12" s="14">
        <v>5424</v>
      </c>
      <c r="AG12" s="14">
        <v>6024</v>
      </c>
      <c r="AH12" s="14">
        <v>43812.959999999999</v>
      </c>
      <c r="AI12" s="14">
        <v>55260.959999999999</v>
      </c>
      <c r="AJ12" s="14">
        <v>11928</v>
      </c>
      <c r="AK12" s="14"/>
      <c r="AL12" s="14">
        <v>2424</v>
      </c>
      <c r="AM12" s="14"/>
      <c r="AN12" s="14">
        <v>14352</v>
      </c>
      <c r="AO12" s="14">
        <v>7944</v>
      </c>
      <c r="AP12" s="14"/>
      <c r="AQ12" s="14"/>
      <c r="AR12" s="14"/>
      <c r="AS12" s="14">
        <v>7944</v>
      </c>
      <c r="AT12" s="14"/>
      <c r="AU12" s="14">
        <v>24360</v>
      </c>
      <c r="AV12" s="14"/>
      <c r="AW12" s="14"/>
      <c r="AX12" s="14">
        <v>1824</v>
      </c>
      <c r="AY12" s="14">
        <v>26184</v>
      </c>
      <c r="AZ12" s="14">
        <v>109044.95999999999</v>
      </c>
      <c r="BA12" s="14"/>
      <c r="BB12" s="14"/>
      <c r="BC12" s="14"/>
      <c r="BD12" s="14"/>
      <c r="BE12" s="14"/>
      <c r="BF12" s="14"/>
      <c r="BG12" s="14">
        <v>1944</v>
      </c>
      <c r="BH12" s="14"/>
      <c r="BI12" s="14"/>
      <c r="BJ12" s="14">
        <v>1944</v>
      </c>
      <c r="BK12" s="14"/>
      <c r="BL12" s="14"/>
      <c r="BM12" s="14"/>
      <c r="BN12" s="14">
        <v>1944</v>
      </c>
      <c r="BO12" s="14">
        <v>38832</v>
      </c>
      <c r="BP12" s="14">
        <v>14469.3</v>
      </c>
      <c r="BQ12" s="14">
        <v>53301.3</v>
      </c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>
        <v>480</v>
      </c>
      <c r="CC12" s="14">
        <v>480</v>
      </c>
      <c r="CD12" s="14"/>
      <c r="CE12" s="14"/>
      <c r="CF12" s="14"/>
      <c r="CG12" s="14"/>
      <c r="CH12" s="14">
        <v>53781.3</v>
      </c>
      <c r="CI12" s="14"/>
      <c r="CJ12" s="14"/>
      <c r="CK12" s="14"/>
      <c r="CL12" s="14"/>
      <c r="CM12" s="14"/>
      <c r="CN12" s="14"/>
      <c r="CO12" s="14"/>
      <c r="CP12" s="14"/>
      <c r="CQ12" s="14"/>
      <c r="CR12" s="14">
        <v>30000</v>
      </c>
      <c r="CS12" s="14">
        <v>30000</v>
      </c>
      <c r="CT12" s="14">
        <v>30000</v>
      </c>
      <c r="CU12" s="14"/>
      <c r="CV12" s="14"/>
      <c r="CW12" s="14"/>
      <c r="CX12" s="14"/>
      <c r="CY12" s="14"/>
      <c r="CZ12" s="14"/>
      <c r="DA12" s="14"/>
      <c r="DB12" s="14">
        <v>30000</v>
      </c>
      <c r="DC12" s="14">
        <v>30000</v>
      </c>
      <c r="DD12" s="14">
        <v>30000</v>
      </c>
      <c r="DE12" s="14"/>
      <c r="DF12" s="14"/>
      <c r="DG12" s="14"/>
      <c r="DH12" s="14"/>
      <c r="DI12" s="14"/>
      <c r="DJ12" s="14"/>
      <c r="DK12" s="14"/>
      <c r="DL12" s="14"/>
      <c r="DM12" s="14">
        <v>30000</v>
      </c>
      <c r="DN12" s="14">
        <v>30000</v>
      </c>
      <c r="DO12" s="14">
        <v>30000</v>
      </c>
      <c r="DP12" s="14"/>
      <c r="DQ12" s="14"/>
      <c r="DR12" s="14"/>
      <c r="DS12" s="14"/>
      <c r="DT12" s="14"/>
      <c r="DU12" s="14"/>
      <c r="DV12" s="14"/>
      <c r="DW12" s="14"/>
      <c r="DX12" s="14">
        <v>30000</v>
      </c>
      <c r="DY12" s="14">
        <v>30000</v>
      </c>
      <c r="DZ12" s="14">
        <v>30000</v>
      </c>
      <c r="EA12" s="14"/>
      <c r="EB12" s="14"/>
      <c r="EC12" s="14"/>
      <c r="ED12" s="14"/>
      <c r="EE12" s="14"/>
      <c r="EF12" s="14"/>
      <c r="EG12" s="14"/>
      <c r="EH12" s="14"/>
      <c r="EI12" s="14">
        <v>30000</v>
      </c>
      <c r="EJ12" s="14">
        <v>30000</v>
      </c>
      <c r="EK12" s="14">
        <v>30000</v>
      </c>
      <c r="EL12" s="14"/>
      <c r="EM12" s="14"/>
      <c r="EN12" s="14"/>
      <c r="EO12" s="14"/>
      <c r="EP12" s="14"/>
      <c r="EQ12" s="14"/>
      <c r="ER12" s="14"/>
      <c r="ES12" s="14"/>
      <c r="ET12" s="14">
        <v>30000</v>
      </c>
      <c r="EU12" s="14">
        <v>30000</v>
      </c>
      <c r="EV12" s="14">
        <v>30000</v>
      </c>
      <c r="EW12" s="14"/>
      <c r="EX12" s="14"/>
      <c r="EY12" s="14"/>
      <c r="EZ12" s="14"/>
      <c r="FA12" s="14"/>
      <c r="FB12" s="14"/>
      <c r="FC12" s="14"/>
      <c r="FD12" s="14"/>
      <c r="FE12" s="14">
        <v>30000</v>
      </c>
      <c r="FF12" s="14">
        <v>30000</v>
      </c>
      <c r="FG12" s="14">
        <v>30000</v>
      </c>
      <c r="FH12" s="14"/>
      <c r="FI12" s="14"/>
      <c r="FJ12" s="14"/>
      <c r="FK12" s="14"/>
      <c r="FL12" s="14"/>
      <c r="FM12" s="14"/>
      <c r="FN12" s="14"/>
      <c r="FO12" s="14">
        <v>30000</v>
      </c>
      <c r="FP12" s="14">
        <v>30000</v>
      </c>
      <c r="FQ12" s="14">
        <v>30000</v>
      </c>
      <c r="FR12" s="14">
        <v>531573.06000000006</v>
      </c>
    </row>
    <row r="13" spans="1:174" x14ac:dyDescent="0.25">
      <c r="A13" s="15" t="s">
        <v>56</v>
      </c>
      <c r="B13" s="14"/>
      <c r="C13" s="14">
        <v>651.6</v>
      </c>
      <c r="D13" s="14"/>
      <c r="E13" s="14">
        <v>651.6</v>
      </c>
      <c r="F13" s="14"/>
      <c r="G13" s="14"/>
      <c r="H13" s="14"/>
      <c r="I13" s="14">
        <v>1452</v>
      </c>
      <c r="J13" s="14"/>
      <c r="K13" s="14">
        <v>1452</v>
      </c>
      <c r="L13" s="14"/>
      <c r="M13" s="14"/>
      <c r="N13" s="14"/>
      <c r="O13" s="14">
        <v>191.65</v>
      </c>
      <c r="P13" s="14">
        <v>191.65</v>
      </c>
      <c r="Q13" s="14">
        <v>26042.400000000001</v>
      </c>
      <c r="R13" s="14">
        <v>12480</v>
      </c>
      <c r="S13" s="14">
        <v>1146</v>
      </c>
      <c r="T13" s="14"/>
      <c r="U13" s="14">
        <v>54600</v>
      </c>
      <c r="V13" s="14">
        <v>94268.4</v>
      </c>
      <c r="W13" s="14">
        <v>1920</v>
      </c>
      <c r="X13" s="14"/>
      <c r="Y13" s="14">
        <v>1920</v>
      </c>
      <c r="Z13" s="14">
        <v>98483.65</v>
      </c>
      <c r="AA13" s="14"/>
      <c r="AB13" s="14">
        <v>765.6</v>
      </c>
      <c r="AC13" s="14"/>
      <c r="AD13" s="14">
        <v>765.6</v>
      </c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>
        <v>27806.400000000001</v>
      </c>
      <c r="AP13" s="14"/>
      <c r="AQ13" s="14"/>
      <c r="AR13" s="14">
        <v>780</v>
      </c>
      <c r="AS13" s="14">
        <v>28586.400000000001</v>
      </c>
      <c r="AT13" s="14"/>
      <c r="AU13" s="14"/>
      <c r="AV13" s="14">
        <v>2184</v>
      </c>
      <c r="AW13" s="14"/>
      <c r="AX13" s="14"/>
      <c r="AY13" s="14">
        <v>2184</v>
      </c>
      <c r="AZ13" s="14">
        <v>31536</v>
      </c>
      <c r="BA13" s="14"/>
      <c r="BB13" s="14">
        <v>1848</v>
      </c>
      <c r="BC13" s="14">
        <v>1848</v>
      </c>
      <c r="BD13" s="14"/>
      <c r="BE13" s="14"/>
      <c r="BF13" s="14">
        <v>20390.400000000001</v>
      </c>
      <c r="BG13" s="14"/>
      <c r="BH13" s="14"/>
      <c r="BI13" s="14"/>
      <c r="BJ13" s="14">
        <v>20390.400000000001</v>
      </c>
      <c r="BK13" s="14"/>
      <c r="BL13" s="14"/>
      <c r="BM13" s="14"/>
      <c r="BN13" s="14">
        <v>22238.400000000001</v>
      </c>
      <c r="BO13" s="14"/>
      <c r="BP13" s="14"/>
      <c r="BQ13" s="14"/>
      <c r="BR13" s="14"/>
      <c r="BS13" s="14"/>
      <c r="BT13" s="14"/>
      <c r="BU13" s="14"/>
      <c r="BV13" s="14">
        <v>1038</v>
      </c>
      <c r="BW13" s="14">
        <v>1038</v>
      </c>
      <c r="BX13" s="14">
        <v>17458.8</v>
      </c>
      <c r="BY13" s="14"/>
      <c r="BZ13" s="14"/>
      <c r="CA13" s="14"/>
      <c r="CB13" s="14"/>
      <c r="CC13" s="14">
        <v>17458.8</v>
      </c>
      <c r="CD13" s="14"/>
      <c r="CE13" s="14"/>
      <c r="CF13" s="14"/>
      <c r="CG13" s="14"/>
      <c r="CH13" s="14">
        <v>18496.8</v>
      </c>
      <c r="CI13" s="14"/>
      <c r="CJ13" s="14"/>
      <c r="CK13" s="14"/>
      <c r="CL13" s="14"/>
      <c r="CM13" s="14"/>
      <c r="CN13" s="14"/>
      <c r="CO13" s="14"/>
      <c r="CP13" s="14"/>
      <c r="CQ13" s="14"/>
      <c r="CR13" s="14">
        <v>25000</v>
      </c>
      <c r="CS13" s="14">
        <v>25000</v>
      </c>
      <c r="CT13" s="14">
        <v>25000</v>
      </c>
      <c r="CU13" s="14"/>
      <c r="CV13" s="14"/>
      <c r="CW13" s="14"/>
      <c r="CX13" s="14"/>
      <c r="CY13" s="14"/>
      <c r="CZ13" s="14"/>
      <c r="DA13" s="14"/>
      <c r="DB13" s="14">
        <v>25000</v>
      </c>
      <c r="DC13" s="14">
        <v>25000</v>
      </c>
      <c r="DD13" s="14">
        <v>25000</v>
      </c>
      <c r="DE13" s="14"/>
      <c r="DF13" s="14"/>
      <c r="DG13" s="14"/>
      <c r="DH13" s="14"/>
      <c r="DI13" s="14"/>
      <c r="DJ13" s="14"/>
      <c r="DK13" s="14"/>
      <c r="DL13" s="14"/>
      <c r="DM13" s="14">
        <v>25000</v>
      </c>
      <c r="DN13" s="14">
        <v>25000</v>
      </c>
      <c r="DO13" s="14">
        <v>25000</v>
      </c>
      <c r="DP13" s="14"/>
      <c r="DQ13" s="14"/>
      <c r="DR13" s="14"/>
      <c r="DS13" s="14"/>
      <c r="DT13" s="14"/>
      <c r="DU13" s="14"/>
      <c r="DV13" s="14"/>
      <c r="DW13" s="14"/>
      <c r="DX13" s="14">
        <v>25000</v>
      </c>
      <c r="DY13" s="14">
        <v>25000</v>
      </c>
      <c r="DZ13" s="14">
        <v>25000</v>
      </c>
      <c r="EA13" s="14"/>
      <c r="EB13" s="14"/>
      <c r="EC13" s="14"/>
      <c r="ED13" s="14"/>
      <c r="EE13" s="14"/>
      <c r="EF13" s="14"/>
      <c r="EG13" s="14"/>
      <c r="EH13" s="14"/>
      <c r="EI13" s="14">
        <v>25000</v>
      </c>
      <c r="EJ13" s="14">
        <v>25000</v>
      </c>
      <c r="EK13" s="14">
        <v>25000</v>
      </c>
      <c r="EL13" s="14"/>
      <c r="EM13" s="14"/>
      <c r="EN13" s="14"/>
      <c r="EO13" s="14"/>
      <c r="EP13" s="14"/>
      <c r="EQ13" s="14"/>
      <c r="ER13" s="14"/>
      <c r="ES13" s="14"/>
      <c r="ET13" s="14">
        <v>25000</v>
      </c>
      <c r="EU13" s="14">
        <v>25000</v>
      </c>
      <c r="EV13" s="14">
        <v>25000</v>
      </c>
      <c r="EW13" s="14"/>
      <c r="EX13" s="14"/>
      <c r="EY13" s="14"/>
      <c r="EZ13" s="14"/>
      <c r="FA13" s="14"/>
      <c r="FB13" s="14"/>
      <c r="FC13" s="14"/>
      <c r="FD13" s="14"/>
      <c r="FE13" s="14">
        <v>25000</v>
      </c>
      <c r="FF13" s="14">
        <v>25000</v>
      </c>
      <c r="FG13" s="14">
        <v>25000</v>
      </c>
      <c r="FH13" s="14"/>
      <c r="FI13" s="14"/>
      <c r="FJ13" s="14"/>
      <c r="FK13" s="14"/>
      <c r="FL13" s="14"/>
      <c r="FM13" s="14"/>
      <c r="FN13" s="14"/>
      <c r="FO13" s="14">
        <v>25000</v>
      </c>
      <c r="FP13" s="14">
        <v>25000</v>
      </c>
      <c r="FQ13" s="14">
        <v>25000</v>
      </c>
      <c r="FR13" s="14">
        <v>370754.85</v>
      </c>
    </row>
    <row r="14" spans="1:174" x14ac:dyDescent="0.25">
      <c r="A14" s="15" t="s">
        <v>58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>
        <v>1011.6</v>
      </c>
      <c r="BG14" s="14"/>
      <c r="BH14" s="14"/>
      <c r="BI14" s="14"/>
      <c r="BJ14" s="14">
        <v>1011.6</v>
      </c>
      <c r="BK14" s="14"/>
      <c r="BL14" s="14"/>
      <c r="BM14" s="14"/>
      <c r="BN14" s="14">
        <v>1011.6</v>
      </c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>
        <v>500</v>
      </c>
      <c r="CS14" s="14">
        <v>500</v>
      </c>
      <c r="CT14" s="14">
        <v>500</v>
      </c>
      <c r="CU14" s="14"/>
      <c r="CV14" s="14"/>
      <c r="CW14" s="14"/>
      <c r="CX14" s="14"/>
      <c r="CY14" s="14"/>
      <c r="CZ14" s="14"/>
      <c r="DA14" s="14"/>
      <c r="DB14" s="14">
        <v>500</v>
      </c>
      <c r="DC14" s="14">
        <v>500</v>
      </c>
      <c r="DD14" s="14">
        <v>500</v>
      </c>
      <c r="DE14" s="14"/>
      <c r="DF14" s="14"/>
      <c r="DG14" s="14"/>
      <c r="DH14" s="14"/>
      <c r="DI14" s="14"/>
      <c r="DJ14" s="14"/>
      <c r="DK14" s="14"/>
      <c r="DL14" s="14"/>
      <c r="DM14" s="14">
        <v>500</v>
      </c>
      <c r="DN14" s="14">
        <v>500</v>
      </c>
      <c r="DO14" s="14">
        <v>500</v>
      </c>
      <c r="DP14" s="14"/>
      <c r="DQ14" s="14"/>
      <c r="DR14" s="14"/>
      <c r="DS14" s="14"/>
      <c r="DT14" s="14"/>
      <c r="DU14" s="14"/>
      <c r="DV14" s="14"/>
      <c r="DW14" s="14"/>
      <c r="DX14" s="14">
        <v>500</v>
      </c>
      <c r="DY14" s="14">
        <v>500</v>
      </c>
      <c r="DZ14" s="14">
        <v>500</v>
      </c>
      <c r="EA14" s="14"/>
      <c r="EB14" s="14"/>
      <c r="EC14" s="14"/>
      <c r="ED14" s="14"/>
      <c r="EE14" s="14"/>
      <c r="EF14" s="14"/>
      <c r="EG14" s="14"/>
      <c r="EH14" s="14"/>
      <c r="EI14" s="14">
        <v>500</v>
      </c>
      <c r="EJ14" s="14">
        <v>500</v>
      </c>
      <c r="EK14" s="14">
        <v>500</v>
      </c>
      <c r="EL14" s="14"/>
      <c r="EM14" s="14"/>
      <c r="EN14" s="14"/>
      <c r="EO14" s="14"/>
      <c r="EP14" s="14"/>
      <c r="EQ14" s="14"/>
      <c r="ER14" s="14"/>
      <c r="ES14" s="14"/>
      <c r="ET14" s="14">
        <v>500</v>
      </c>
      <c r="EU14" s="14">
        <v>500</v>
      </c>
      <c r="EV14" s="14">
        <v>500</v>
      </c>
      <c r="EW14" s="14"/>
      <c r="EX14" s="14"/>
      <c r="EY14" s="14"/>
      <c r="EZ14" s="14"/>
      <c r="FA14" s="14"/>
      <c r="FB14" s="14"/>
      <c r="FC14" s="14"/>
      <c r="FD14" s="14"/>
      <c r="FE14" s="14">
        <v>500</v>
      </c>
      <c r="FF14" s="14">
        <v>500</v>
      </c>
      <c r="FG14" s="14">
        <v>500</v>
      </c>
      <c r="FH14" s="14"/>
      <c r="FI14" s="14"/>
      <c r="FJ14" s="14"/>
      <c r="FK14" s="14"/>
      <c r="FL14" s="14"/>
      <c r="FM14" s="14"/>
      <c r="FN14" s="14"/>
      <c r="FO14" s="14">
        <v>500</v>
      </c>
      <c r="FP14" s="14">
        <v>500</v>
      </c>
      <c r="FQ14" s="14">
        <v>500</v>
      </c>
      <c r="FR14" s="14">
        <v>5011.6000000000004</v>
      </c>
    </row>
    <row r="15" spans="1:174" x14ac:dyDescent="0.25">
      <c r="A15" s="12" t="s">
        <v>2</v>
      </c>
      <c r="B15" s="14">
        <v>-35887.68</v>
      </c>
      <c r="C15" s="14">
        <v>-4988.1499999999996</v>
      </c>
      <c r="D15" s="14">
        <v>-180.26</v>
      </c>
      <c r="E15" s="14">
        <v>-41056.089999999997</v>
      </c>
      <c r="F15" s="14">
        <v>-107</v>
      </c>
      <c r="G15" s="14">
        <v>-4094.48</v>
      </c>
      <c r="H15" s="14">
        <v>-0.15</v>
      </c>
      <c r="I15" s="14">
        <v>-643.95000000000005</v>
      </c>
      <c r="J15" s="14">
        <v>-56</v>
      </c>
      <c r="K15" s="14">
        <v>-4901.579999999999</v>
      </c>
      <c r="L15" s="14">
        <v>-29223</v>
      </c>
      <c r="M15" s="14">
        <v>-2595.6</v>
      </c>
      <c r="N15" s="14">
        <v>-0.6</v>
      </c>
      <c r="O15" s="14"/>
      <c r="P15" s="14">
        <v>-31819.199999999997</v>
      </c>
      <c r="Q15" s="14"/>
      <c r="R15" s="14">
        <v>-7319</v>
      </c>
      <c r="S15" s="14">
        <v>-47468.85</v>
      </c>
      <c r="T15" s="14">
        <v>-601.05999999999995</v>
      </c>
      <c r="U15" s="14">
        <v>-36290.6</v>
      </c>
      <c r="V15" s="14">
        <v>-91679.510000000009</v>
      </c>
      <c r="W15" s="14">
        <v>-6204.28</v>
      </c>
      <c r="X15" s="14">
        <v>-4519.24</v>
      </c>
      <c r="Y15" s="14">
        <v>-10723.519999999999</v>
      </c>
      <c r="Z15" s="14">
        <v>-180179.9</v>
      </c>
      <c r="AA15" s="14">
        <v>-0.44999999999999996</v>
      </c>
      <c r="AB15" s="14">
        <v>-44</v>
      </c>
      <c r="AC15" s="14"/>
      <c r="AD15" s="14">
        <v>-44.449999999999996</v>
      </c>
      <c r="AE15" s="14">
        <v>-44</v>
      </c>
      <c r="AF15" s="14"/>
      <c r="AG15" s="14"/>
      <c r="AH15" s="14">
        <v>-4111.25</v>
      </c>
      <c r="AI15" s="14">
        <v>-4155.25</v>
      </c>
      <c r="AJ15" s="14"/>
      <c r="AK15" s="14">
        <v>-5051.57</v>
      </c>
      <c r="AL15" s="14">
        <v>-47004</v>
      </c>
      <c r="AM15" s="14">
        <v>-25631</v>
      </c>
      <c r="AN15" s="14">
        <v>-77686.570000000007</v>
      </c>
      <c r="AO15" s="14"/>
      <c r="AP15" s="14">
        <v>-27611.239999999998</v>
      </c>
      <c r="AQ15" s="14">
        <v>-19076.490000000002</v>
      </c>
      <c r="AR15" s="14"/>
      <c r="AS15" s="14">
        <v>-46687.73</v>
      </c>
      <c r="AT15" s="14">
        <v>-5496.66</v>
      </c>
      <c r="AU15" s="14"/>
      <c r="AV15" s="14">
        <v>-37060.340000000004</v>
      </c>
      <c r="AW15" s="14">
        <v>-1393.12</v>
      </c>
      <c r="AX15" s="14">
        <v>-13299</v>
      </c>
      <c r="AY15" s="14">
        <v>-57249.120000000003</v>
      </c>
      <c r="AZ15" s="14">
        <v>-185823.12000000002</v>
      </c>
      <c r="BA15" s="14">
        <v>-2850</v>
      </c>
      <c r="BB15" s="14">
        <v>-44</v>
      </c>
      <c r="BC15" s="14">
        <v>-2894</v>
      </c>
      <c r="BD15" s="14">
        <v>-22865</v>
      </c>
      <c r="BE15" s="14">
        <v>-22865</v>
      </c>
      <c r="BF15" s="14"/>
      <c r="BG15" s="14">
        <v>-552.05999999999995</v>
      </c>
      <c r="BH15" s="14">
        <v>-6764.18</v>
      </c>
      <c r="BI15" s="14">
        <v>-40010</v>
      </c>
      <c r="BJ15" s="14">
        <v>-47326.239999999998</v>
      </c>
      <c r="BK15" s="14">
        <v>-1393.12</v>
      </c>
      <c r="BL15" s="14">
        <v>-0.15</v>
      </c>
      <c r="BM15" s="14">
        <v>-1393.27</v>
      </c>
      <c r="BN15" s="14">
        <v>-74478.509999999995</v>
      </c>
      <c r="BO15" s="14">
        <v>-3651</v>
      </c>
      <c r="BP15" s="14"/>
      <c r="BQ15" s="14">
        <v>-3651</v>
      </c>
      <c r="BR15" s="14">
        <v>-858.41</v>
      </c>
      <c r="BS15" s="14">
        <v>-0.6</v>
      </c>
      <c r="BT15" s="14">
        <v>-859.01</v>
      </c>
      <c r="BU15" s="14">
        <v>64416</v>
      </c>
      <c r="BV15" s="14"/>
      <c r="BW15" s="14">
        <v>64416</v>
      </c>
      <c r="BX15" s="14"/>
      <c r="BY15" s="14">
        <v>-1497.92</v>
      </c>
      <c r="BZ15" s="14">
        <v>-568.51</v>
      </c>
      <c r="CA15" s="14">
        <v>-2</v>
      </c>
      <c r="CB15" s="14">
        <v>-552.20999999999992</v>
      </c>
      <c r="CC15" s="14">
        <v>-2620.64</v>
      </c>
      <c r="CD15" s="14">
        <v>-36017.589999999997</v>
      </c>
      <c r="CE15" s="14">
        <v>-1440</v>
      </c>
      <c r="CF15" s="14">
        <v>-1393.12</v>
      </c>
      <c r="CG15" s="14">
        <v>-38850.71</v>
      </c>
      <c r="CH15" s="14">
        <v>18434.640000000003</v>
      </c>
      <c r="CI15" s="14">
        <v>-5000</v>
      </c>
      <c r="CJ15" s="14">
        <v>-5000</v>
      </c>
      <c r="CK15" s="14">
        <v>-5000</v>
      </c>
      <c r="CL15" s="14">
        <v>-1615</v>
      </c>
      <c r="CM15" s="14">
        <v>-1615</v>
      </c>
      <c r="CN15" s="14">
        <v>0</v>
      </c>
      <c r="CO15" s="14">
        <v>-6155</v>
      </c>
      <c r="CP15" s="14">
        <v>-6155</v>
      </c>
      <c r="CQ15" s="14">
        <v>-40300</v>
      </c>
      <c r="CR15" s="14">
        <v>-320</v>
      </c>
      <c r="CS15" s="14">
        <v>-40620</v>
      </c>
      <c r="CT15" s="14">
        <v>-48390</v>
      </c>
      <c r="CU15" s="14">
        <v>-5000</v>
      </c>
      <c r="CV15" s="14">
        <v>-5000</v>
      </c>
      <c r="CW15" s="14">
        <v>-1615</v>
      </c>
      <c r="CX15" s="14">
        <v>0</v>
      </c>
      <c r="CY15" s="14">
        <v>-6155</v>
      </c>
      <c r="CZ15" s="14">
        <v>-7770</v>
      </c>
      <c r="DA15" s="14">
        <v>-40300</v>
      </c>
      <c r="DB15" s="14">
        <v>-320</v>
      </c>
      <c r="DC15" s="14">
        <v>-40620</v>
      </c>
      <c r="DD15" s="14">
        <v>-53390</v>
      </c>
      <c r="DE15" s="14">
        <v>-5000</v>
      </c>
      <c r="DF15" s="14">
        <v>-5000</v>
      </c>
      <c r="DG15" s="14">
        <v>-124324</v>
      </c>
      <c r="DH15" s="14">
        <v>0</v>
      </c>
      <c r="DI15" s="14">
        <v>-124324</v>
      </c>
      <c r="DJ15" s="14">
        <v>-6155</v>
      </c>
      <c r="DK15" s="14">
        <v>-40300</v>
      </c>
      <c r="DL15" s="14">
        <v>-46455</v>
      </c>
      <c r="DM15" s="14">
        <v>-320</v>
      </c>
      <c r="DN15" s="14">
        <v>-320</v>
      </c>
      <c r="DO15" s="14">
        <v>-176099</v>
      </c>
      <c r="DP15" s="14">
        <v>-5000</v>
      </c>
      <c r="DQ15" s="14">
        <v>-5000</v>
      </c>
      <c r="DR15" s="14">
        <v>-1615</v>
      </c>
      <c r="DS15" s="14">
        <v>-1615</v>
      </c>
      <c r="DT15" s="14">
        <v>0</v>
      </c>
      <c r="DU15" s="14">
        <v>-6155</v>
      </c>
      <c r="DV15" s="14">
        <v>-6155</v>
      </c>
      <c r="DW15" s="14">
        <v>-40300</v>
      </c>
      <c r="DX15" s="14">
        <v>-320</v>
      </c>
      <c r="DY15" s="14">
        <v>-40620</v>
      </c>
      <c r="DZ15" s="14">
        <v>-53390</v>
      </c>
      <c r="EA15" s="14">
        <v>-19000</v>
      </c>
      <c r="EB15" s="14">
        <v>-19000</v>
      </c>
      <c r="EC15" s="14">
        <v>-1615</v>
      </c>
      <c r="ED15" s="14">
        <v>0</v>
      </c>
      <c r="EE15" s="14">
        <v>-6155</v>
      </c>
      <c r="EF15" s="14">
        <v>-7770</v>
      </c>
      <c r="EG15" s="14">
        <v>-40300</v>
      </c>
      <c r="EH15" s="14">
        <v>-40300</v>
      </c>
      <c r="EI15" s="14">
        <v>-320</v>
      </c>
      <c r="EJ15" s="14">
        <v>-320</v>
      </c>
      <c r="EK15" s="14">
        <v>-67390</v>
      </c>
      <c r="EL15" s="14">
        <v>-5000</v>
      </c>
      <c r="EM15" s="14">
        <v>-5000</v>
      </c>
      <c r="EN15" s="14">
        <v>-124324</v>
      </c>
      <c r="EO15" s="14">
        <v>0</v>
      </c>
      <c r="EP15" s="14">
        <v>-124324</v>
      </c>
      <c r="EQ15" s="14">
        <v>-6155</v>
      </c>
      <c r="ER15" s="14">
        <v>-40300</v>
      </c>
      <c r="ES15" s="14">
        <v>-46455</v>
      </c>
      <c r="ET15" s="14">
        <v>-320</v>
      </c>
      <c r="EU15" s="14">
        <v>-320</v>
      </c>
      <c r="EV15" s="14">
        <v>-176099</v>
      </c>
      <c r="EW15" s="14">
        <v>-5000</v>
      </c>
      <c r="EX15" s="14">
        <v>-5000</v>
      </c>
      <c r="EY15" s="14">
        <v>-1615</v>
      </c>
      <c r="EZ15" s="14">
        <v>-1615</v>
      </c>
      <c r="FA15" s="14">
        <v>0</v>
      </c>
      <c r="FB15" s="14">
        <v>-6155</v>
      </c>
      <c r="FC15" s="14">
        <v>-6155</v>
      </c>
      <c r="FD15" s="14">
        <v>-40300</v>
      </c>
      <c r="FE15" s="14">
        <v>-320</v>
      </c>
      <c r="FF15" s="14">
        <v>-40620</v>
      </c>
      <c r="FG15" s="14">
        <v>-53390</v>
      </c>
      <c r="FH15" s="14">
        <v>-5000</v>
      </c>
      <c r="FI15" s="14">
        <v>-5000</v>
      </c>
      <c r="FJ15" s="14">
        <v>-1615</v>
      </c>
      <c r="FK15" s="14">
        <v>0</v>
      </c>
      <c r="FL15" s="14">
        <v>-6155</v>
      </c>
      <c r="FM15" s="14">
        <v>-7770</v>
      </c>
      <c r="FN15" s="14">
        <v>-40300</v>
      </c>
      <c r="FO15" s="14">
        <v>-320</v>
      </c>
      <c r="FP15" s="14">
        <v>-40620</v>
      </c>
      <c r="FQ15" s="14">
        <v>-53390</v>
      </c>
      <c r="FR15" s="14">
        <v>-1108584.8900000001</v>
      </c>
    </row>
    <row r="16" spans="1:174" x14ac:dyDescent="0.25">
      <c r="A16" s="15" t="s">
        <v>54</v>
      </c>
      <c r="B16" s="14">
        <v>-6089.37</v>
      </c>
      <c r="C16" s="14">
        <v>-44</v>
      </c>
      <c r="D16" s="14"/>
      <c r="E16" s="14">
        <v>-6133.37</v>
      </c>
      <c r="F16" s="14">
        <v>-107</v>
      </c>
      <c r="G16" s="14">
        <v>-2264.2199999999998</v>
      </c>
      <c r="H16" s="14"/>
      <c r="I16" s="14"/>
      <c r="J16" s="14">
        <v>-56</v>
      </c>
      <c r="K16" s="14">
        <v>-2427.2199999999998</v>
      </c>
      <c r="L16" s="14"/>
      <c r="M16" s="14"/>
      <c r="N16" s="14"/>
      <c r="O16" s="14"/>
      <c r="P16" s="14"/>
      <c r="Q16" s="14"/>
      <c r="R16" s="14"/>
      <c r="S16" s="14">
        <v>-2890</v>
      </c>
      <c r="T16" s="14"/>
      <c r="U16" s="14">
        <v>-6161.67</v>
      </c>
      <c r="V16" s="14">
        <v>-9051.67</v>
      </c>
      <c r="W16" s="14">
        <v>-280.02999999999997</v>
      </c>
      <c r="X16" s="14">
        <v>-2755.17</v>
      </c>
      <c r="Y16" s="14">
        <v>-3035.2</v>
      </c>
      <c r="Z16" s="14">
        <v>-20647.46</v>
      </c>
      <c r="AA16" s="14">
        <v>-0.15</v>
      </c>
      <c r="AB16" s="14">
        <v>-44</v>
      </c>
      <c r="AC16" s="14"/>
      <c r="AD16" s="14">
        <v>-44.15</v>
      </c>
      <c r="AE16" s="14"/>
      <c r="AF16" s="14"/>
      <c r="AG16" s="14"/>
      <c r="AH16" s="14"/>
      <c r="AI16" s="14"/>
      <c r="AJ16" s="14"/>
      <c r="AK16" s="14">
        <v>-759.96</v>
      </c>
      <c r="AL16" s="14">
        <v>-11179</v>
      </c>
      <c r="AM16" s="14"/>
      <c r="AN16" s="14">
        <v>-11938.96</v>
      </c>
      <c r="AO16" s="14"/>
      <c r="AP16" s="14"/>
      <c r="AQ16" s="14">
        <v>-18945.95</v>
      </c>
      <c r="AR16" s="14"/>
      <c r="AS16" s="14">
        <v>-18945.95</v>
      </c>
      <c r="AT16" s="14">
        <v>-0.3</v>
      </c>
      <c r="AU16" s="14"/>
      <c r="AV16" s="14">
        <v>-7674.12</v>
      </c>
      <c r="AW16" s="14">
        <v>-1393.12</v>
      </c>
      <c r="AX16" s="14"/>
      <c r="AY16" s="14">
        <v>-9067.5400000000009</v>
      </c>
      <c r="AZ16" s="14">
        <v>-39996.600000000006</v>
      </c>
      <c r="BA16" s="14">
        <v>-2670</v>
      </c>
      <c r="BB16" s="14">
        <v>-44</v>
      </c>
      <c r="BC16" s="14">
        <v>-2714</v>
      </c>
      <c r="BD16" s="14"/>
      <c r="BE16" s="14"/>
      <c r="BF16" s="14"/>
      <c r="BG16" s="14"/>
      <c r="BH16" s="14"/>
      <c r="BI16" s="14">
        <v>-7501.66</v>
      </c>
      <c r="BJ16" s="14">
        <v>-7501.66</v>
      </c>
      <c r="BK16" s="14">
        <v>-1393.12</v>
      </c>
      <c r="BL16" s="14"/>
      <c r="BM16" s="14">
        <v>-1393.12</v>
      </c>
      <c r="BN16" s="14">
        <v>-11608.779999999999</v>
      </c>
      <c r="BO16" s="14">
        <v>-2517</v>
      </c>
      <c r="BP16" s="14"/>
      <c r="BQ16" s="14">
        <v>-2517</v>
      </c>
      <c r="BR16" s="14"/>
      <c r="BS16" s="14"/>
      <c r="BT16" s="14"/>
      <c r="BU16" s="14"/>
      <c r="BV16" s="14"/>
      <c r="BW16" s="14"/>
      <c r="BX16" s="14"/>
      <c r="BY16" s="14">
        <v>-332.48</v>
      </c>
      <c r="BZ16" s="14"/>
      <c r="CA16" s="14"/>
      <c r="CB16" s="14"/>
      <c r="CC16" s="14">
        <v>-332.48</v>
      </c>
      <c r="CD16" s="14">
        <v>-7307.71</v>
      </c>
      <c r="CE16" s="14"/>
      <c r="CF16" s="14">
        <v>-1393.12</v>
      </c>
      <c r="CG16" s="14">
        <v>-8700.83</v>
      </c>
      <c r="CH16" s="14">
        <v>-11550.310000000001</v>
      </c>
      <c r="CI16" s="14"/>
      <c r="CJ16" s="14"/>
      <c r="CK16" s="14"/>
      <c r="CL16" s="14"/>
      <c r="CM16" s="14"/>
      <c r="CN16" s="14">
        <v>0</v>
      </c>
      <c r="CO16" s="14">
        <v>-2200</v>
      </c>
      <c r="CP16" s="14">
        <v>-2200</v>
      </c>
      <c r="CQ16" s="14">
        <v>-6300</v>
      </c>
      <c r="CR16" s="14">
        <v>-70</v>
      </c>
      <c r="CS16" s="14">
        <v>-6370</v>
      </c>
      <c r="CT16" s="14">
        <v>-8570</v>
      </c>
      <c r="CU16" s="14"/>
      <c r="CV16" s="14"/>
      <c r="CW16" s="14"/>
      <c r="CX16" s="14">
        <v>0</v>
      </c>
      <c r="CY16" s="14">
        <v>-2200</v>
      </c>
      <c r="CZ16" s="14">
        <v>-2200</v>
      </c>
      <c r="DA16" s="14">
        <v>-6300</v>
      </c>
      <c r="DB16" s="14">
        <v>-70</v>
      </c>
      <c r="DC16" s="14">
        <v>-6370</v>
      </c>
      <c r="DD16" s="14">
        <v>-8570</v>
      </c>
      <c r="DE16" s="14"/>
      <c r="DF16" s="14"/>
      <c r="DG16" s="14">
        <v>-15000</v>
      </c>
      <c r="DH16" s="14">
        <v>0</v>
      </c>
      <c r="DI16" s="14">
        <v>-15000</v>
      </c>
      <c r="DJ16" s="14">
        <v>-2200</v>
      </c>
      <c r="DK16" s="14">
        <v>-6300</v>
      </c>
      <c r="DL16" s="14">
        <v>-8500</v>
      </c>
      <c r="DM16" s="14">
        <v>-70</v>
      </c>
      <c r="DN16" s="14">
        <v>-70</v>
      </c>
      <c r="DO16" s="14">
        <v>-23570</v>
      </c>
      <c r="DP16" s="14"/>
      <c r="DQ16" s="14"/>
      <c r="DR16" s="14"/>
      <c r="DS16" s="14"/>
      <c r="DT16" s="14">
        <v>0</v>
      </c>
      <c r="DU16" s="14">
        <v>-2200</v>
      </c>
      <c r="DV16" s="14">
        <v>-2200</v>
      </c>
      <c r="DW16" s="14">
        <v>-6300</v>
      </c>
      <c r="DX16" s="14">
        <v>-70</v>
      </c>
      <c r="DY16" s="14">
        <v>-6370</v>
      </c>
      <c r="DZ16" s="14">
        <v>-8570</v>
      </c>
      <c r="EA16" s="14">
        <v>-2000</v>
      </c>
      <c r="EB16" s="14">
        <v>-2000</v>
      </c>
      <c r="EC16" s="14"/>
      <c r="ED16" s="14">
        <v>0</v>
      </c>
      <c r="EE16" s="14">
        <v>-2200</v>
      </c>
      <c r="EF16" s="14">
        <v>-2200</v>
      </c>
      <c r="EG16" s="14">
        <v>-6300</v>
      </c>
      <c r="EH16" s="14">
        <v>-6300</v>
      </c>
      <c r="EI16" s="14">
        <v>-70</v>
      </c>
      <c r="EJ16" s="14">
        <v>-70</v>
      </c>
      <c r="EK16" s="14">
        <v>-10570</v>
      </c>
      <c r="EL16" s="14"/>
      <c r="EM16" s="14"/>
      <c r="EN16" s="14">
        <v>-15000</v>
      </c>
      <c r="EO16" s="14">
        <v>0</v>
      </c>
      <c r="EP16" s="14">
        <v>-15000</v>
      </c>
      <c r="EQ16" s="14">
        <v>-2200</v>
      </c>
      <c r="ER16" s="14">
        <v>-6300</v>
      </c>
      <c r="ES16" s="14">
        <v>-8500</v>
      </c>
      <c r="ET16" s="14">
        <v>-70</v>
      </c>
      <c r="EU16" s="14">
        <v>-70</v>
      </c>
      <c r="EV16" s="14">
        <v>-23570</v>
      </c>
      <c r="EW16" s="14"/>
      <c r="EX16" s="14"/>
      <c r="EY16" s="14"/>
      <c r="EZ16" s="14"/>
      <c r="FA16" s="14">
        <v>0</v>
      </c>
      <c r="FB16" s="14">
        <v>-2200</v>
      </c>
      <c r="FC16" s="14">
        <v>-2200</v>
      </c>
      <c r="FD16" s="14">
        <v>-6300</v>
      </c>
      <c r="FE16" s="14">
        <v>-70</v>
      </c>
      <c r="FF16" s="14">
        <v>-6370</v>
      </c>
      <c r="FG16" s="14">
        <v>-8570</v>
      </c>
      <c r="FH16" s="14"/>
      <c r="FI16" s="14"/>
      <c r="FJ16" s="14"/>
      <c r="FK16" s="14">
        <v>0</v>
      </c>
      <c r="FL16" s="14">
        <v>-2200</v>
      </c>
      <c r="FM16" s="14">
        <v>-2200</v>
      </c>
      <c r="FN16" s="14">
        <v>-6300</v>
      </c>
      <c r="FO16" s="14">
        <v>-70</v>
      </c>
      <c r="FP16" s="14">
        <v>-6370</v>
      </c>
      <c r="FQ16" s="14">
        <v>-8570</v>
      </c>
      <c r="FR16" s="14">
        <v>-184363.15000000002</v>
      </c>
    </row>
    <row r="17" spans="1:174" x14ac:dyDescent="0.25">
      <c r="A17" s="15" t="s">
        <v>55</v>
      </c>
      <c r="B17" s="14">
        <v>-10598.51</v>
      </c>
      <c r="C17" s="14"/>
      <c r="D17" s="14">
        <v>-180.26</v>
      </c>
      <c r="E17" s="14">
        <v>-10778.77</v>
      </c>
      <c r="F17" s="14"/>
      <c r="G17" s="14">
        <v>-1457.82</v>
      </c>
      <c r="H17" s="14">
        <v>-0.15</v>
      </c>
      <c r="I17" s="14">
        <v>-643.95000000000005</v>
      </c>
      <c r="J17" s="14"/>
      <c r="K17" s="14">
        <v>-2101.92</v>
      </c>
      <c r="L17" s="14">
        <v>-12756</v>
      </c>
      <c r="M17" s="14">
        <v>-2451</v>
      </c>
      <c r="N17" s="14">
        <v>-0.6</v>
      </c>
      <c r="O17" s="14"/>
      <c r="P17" s="14">
        <v>-15207.6</v>
      </c>
      <c r="Q17" s="14"/>
      <c r="R17" s="14"/>
      <c r="S17" s="14"/>
      <c r="T17" s="14">
        <v>-552.05999999999995</v>
      </c>
      <c r="U17" s="14">
        <v>-10877.91</v>
      </c>
      <c r="V17" s="14">
        <v>-11429.97</v>
      </c>
      <c r="W17" s="14">
        <v>-560.05999999999995</v>
      </c>
      <c r="X17" s="14">
        <v>-923.99</v>
      </c>
      <c r="Y17" s="14">
        <v>-1484.05</v>
      </c>
      <c r="Z17" s="14">
        <v>-41002.31</v>
      </c>
      <c r="AA17" s="14">
        <v>-0.3</v>
      </c>
      <c r="AB17" s="14"/>
      <c r="AC17" s="14"/>
      <c r="AD17" s="14">
        <v>-0.3</v>
      </c>
      <c r="AE17" s="14"/>
      <c r="AF17" s="14"/>
      <c r="AG17" s="14"/>
      <c r="AH17" s="14">
        <v>-216.96</v>
      </c>
      <c r="AI17" s="14">
        <v>-216.96</v>
      </c>
      <c r="AJ17" s="14"/>
      <c r="AK17" s="14">
        <v>-1627.54</v>
      </c>
      <c r="AL17" s="14">
        <v>-21610</v>
      </c>
      <c r="AM17" s="14"/>
      <c r="AN17" s="14">
        <v>-23237.54</v>
      </c>
      <c r="AO17" s="14"/>
      <c r="AP17" s="14">
        <v>-13091</v>
      </c>
      <c r="AQ17" s="14">
        <v>-130.54</v>
      </c>
      <c r="AR17" s="14"/>
      <c r="AS17" s="14">
        <v>-13221.54</v>
      </c>
      <c r="AT17" s="14">
        <v>-552.20999999999992</v>
      </c>
      <c r="AU17" s="14"/>
      <c r="AV17" s="14">
        <v>-9863.1200000000008</v>
      </c>
      <c r="AW17" s="14"/>
      <c r="AX17" s="14">
        <v>-4123</v>
      </c>
      <c r="AY17" s="14">
        <v>-14538.33</v>
      </c>
      <c r="AZ17" s="14">
        <v>-51214.670000000006</v>
      </c>
      <c r="BA17" s="14"/>
      <c r="BB17" s="14"/>
      <c r="BC17" s="14"/>
      <c r="BD17" s="14">
        <v>-18313</v>
      </c>
      <c r="BE17" s="14">
        <v>-18313</v>
      </c>
      <c r="BF17" s="14"/>
      <c r="BG17" s="14">
        <v>-552.05999999999995</v>
      </c>
      <c r="BH17" s="14">
        <v>-560.05999999999995</v>
      </c>
      <c r="BI17" s="14">
        <v>-10492.61</v>
      </c>
      <c r="BJ17" s="14">
        <v>-11604.73</v>
      </c>
      <c r="BK17" s="14"/>
      <c r="BL17" s="14"/>
      <c r="BM17" s="14"/>
      <c r="BN17" s="14">
        <v>-29917.730000000003</v>
      </c>
      <c r="BO17" s="14"/>
      <c r="BP17" s="14"/>
      <c r="BQ17" s="14"/>
      <c r="BR17" s="14">
        <v>-206.14</v>
      </c>
      <c r="BS17" s="14">
        <v>-0.3</v>
      </c>
      <c r="BT17" s="14">
        <v>-206.44</v>
      </c>
      <c r="BU17" s="14">
        <v>17815</v>
      </c>
      <c r="BV17" s="14"/>
      <c r="BW17" s="14">
        <v>17815</v>
      </c>
      <c r="BX17" s="14"/>
      <c r="BY17" s="14"/>
      <c r="BZ17" s="14">
        <v>-568.51</v>
      </c>
      <c r="CA17" s="14"/>
      <c r="CB17" s="14">
        <v>-552.20999999999992</v>
      </c>
      <c r="CC17" s="14">
        <v>-1120.7199999999998</v>
      </c>
      <c r="CD17" s="14">
        <v>-7437.5199999999995</v>
      </c>
      <c r="CE17" s="14"/>
      <c r="CF17" s="14"/>
      <c r="CG17" s="14">
        <v>-7437.5199999999995</v>
      </c>
      <c r="CH17" s="14">
        <v>9050.3200000000033</v>
      </c>
      <c r="CI17" s="14"/>
      <c r="CJ17" s="14"/>
      <c r="CK17" s="14"/>
      <c r="CL17" s="14">
        <v>-600</v>
      </c>
      <c r="CM17" s="14">
        <v>-600</v>
      </c>
      <c r="CN17" s="14">
        <v>0</v>
      </c>
      <c r="CO17" s="14">
        <v>-1025</v>
      </c>
      <c r="CP17" s="14">
        <v>-1025</v>
      </c>
      <c r="CQ17" s="14">
        <v>-11000</v>
      </c>
      <c r="CR17" s="14"/>
      <c r="CS17" s="14">
        <v>-11000</v>
      </c>
      <c r="CT17" s="14">
        <v>-12625</v>
      </c>
      <c r="CU17" s="14"/>
      <c r="CV17" s="14"/>
      <c r="CW17" s="14">
        <v>-600</v>
      </c>
      <c r="CX17" s="14">
        <v>0</v>
      </c>
      <c r="CY17" s="14">
        <v>-1025</v>
      </c>
      <c r="CZ17" s="14">
        <v>-1625</v>
      </c>
      <c r="DA17" s="14">
        <v>-11000</v>
      </c>
      <c r="DB17" s="14"/>
      <c r="DC17" s="14">
        <v>-11000</v>
      </c>
      <c r="DD17" s="14">
        <v>-12625</v>
      </c>
      <c r="DE17" s="14"/>
      <c r="DF17" s="14"/>
      <c r="DG17" s="14">
        <v>-38600</v>
      </c>
      <c r="DH17" s="14">
        <v>0</v>
      </c>
      <c r="DI17" s="14">
        <v>-38600</v>
      </c>
      <c r="DJ17" s="14">
        <v>-1025</v>
      </c>
      <c r="DK17" s="14">
        <v>-11000</v>
      </c>
      <c r="DL17" s="14">
        <v>-12025</v>
      </c>
      <c r="DM17" s="14"/>
      <c r="DN17" s="14"/>
      <c r="DO17" s="14">
        <v>-50625</v>
      </c>
      <c r="DP17" s="14"/>
      <c r="DQ17" s="14"/>
      <c r="DR17" s="14">
        <v>-600</v>
      </c>
      <c r="DS17" s="14">
        <v>-600</v>
      </c>
      <c r="DT17" s="14">
        <v>0</v>
      </c>
      <c r="DU17" s="14">
        <v>-1025</v>
      </c>
      <c r="DV17" s="14">
        <v>-1025</v>
      </c>
      <c r="DW17" s="14">
        <v>-11000</v>
      </c>
      <c r="DX17" s="14"/>
      <c r="DY17" s="14">
        <v>-11000</v>
      </c>
      <c r="DZ17" s="14">
        <v>-12625</v>
      </c>
      <c r="EA17" s="14">
        <v>-4000</v>
      </c>
      <c r="EB17" s="14">
        <v>-4000</v>
      </c>
      <c r="EC17" s="14">
        <v>-600</v>
      </c>
      <c r="ED17" s="14">
        <v>0</v>
      </c>
      <c r="EE17" s="14">
        <v>-1025</v>
      </c>
      <c r="EF17" s="14">
        <v>-1625</v>
      </c>
      <c r="EG17" s="14">
        <v>-11000</v>
      </c>
      <c r="EH17" s="14">
        <v>-11000</v>
      </c>
      <c r="EI17" s="14"/>
      <c r="EJ17" s="14"/>
      <c r="EK17" s="14">
        <v>-16625</v>
      </c>
      <c r="EL17" s="14"/>
      <c r="EM17" s="14"/>
      <c r="EN17" s="14">
        <v>-38600</v>
      </c>
      <c r="EO17" s="14">
        <v>0</v>
      </c>
      <c r="EP17" s="14">
        <v>-38600</v>
      </c>
      <c r="EQ17" s="14">
        <v>-1025</v>
      </c>
      <c r="ER17" s="14">
        <v>-11000</v>
      </c>
      <c r="ES17" s="14">
        <v>-12025</v>
      </c>
      <c r="ET17" s="14"/>
      <c r="EU17" s="14"/>
      <c r="EV17" s="14">
        <v>-50625</v>
      </c>
      <c r="EW17" s="14"/>
      <c r="EX17" s="14"/>
      <c r="EY17" s="14">
        <v>-600</v>
      </c>
      <c r="EZ17" s="14">
        <v>-600</v>
      </c>
      <c r="FA17" s="14">
        <v>0</v>
      </c>
      <c r="FB17" s="14">
        <v>-1025</v>
      </c>
      <c r="FC17" s="14">
        <v>-1025</v>
      </c>
      <c r="FD17" s="14">
        <v>-11000</v>
      </c>
      <c r="FE17" s="14"/>
      <c r="FF17" s="14">
        <v>-11000</v>
      </c>
      <c r="FG17" s="14">
        <v>-12625</v>
      </c>
      <c r="FH17" s="14"/>
      <c r="FI17" s="14"/>
      <c r="FJ17" s="14">
        <v>-600</v>
      </c>
      <c r="FK17" s="14">
        <v>0</v>
      </c>
      <c r="FL17" s="14">
        <v>-1025</v>
      </c>
      <c r="FM17" s="14">
        <v>-1625</v>
      </c>
      <c r="FN17" s="14">
        <v>-11000</v>
      </c>
      <c r="FO17" s="14"/>
      <c r="FP17" s="14">
        <v>-11000</v>
      </c>
      <c r="FQ17" s="14">
        <v>-12625</v>
      </c>
      <c r="FR17" s="14">
        <v>-294084.39</v>
      </c>
    </row>
    <row r="18" spans="1:174" x14ac:dyDescent="0.25">
      <c r="A18" s="15" t="s">
        <v>56</v>
      </c>
      <c r="B18" s="14">
        <v>-7110.1399999999994</v>
      </c>
      <c r="C18" s="14">
        <v>-4944.1499999999996</v>
      </c>
      <c r="D18" s="14"/>
      <c r="E18" s="14">
        <v>-12054.289999999999</v>
      </c>
      <c r="F18" s="14"/>
      <c r="G18" s="14">
        <v>-328.44</v>
      </c>
      <c r="H18" s="14"/>
      <c r="I18" s="14"/>
      <c r="J18" s="14"/>
      <c r="K18" s="14">
        <v>-328.44</v>
      </c>
      <c r="L18" s="14">
        <v>-10709</v>
      </c>
      <c r="M18" s="14"/>
      <c r="N18" s="14"/>
      <c r="O18" s="14"/>
      <c r="P18" s="14">
        <v>-10709</v>
      </c>
      <c r="Q18" s="14"/>
      <c r="R18" s="14">
        <v>-7319</v>
      </c>
      <c r="S18" s="14">
        <v>-5.85</v>
      </c>
      <c r="T18" s="14">
        <v>-49</v>
      </c>
      <c r="U18" s="14">
        <v>-6859.41</v>
      </c>
      <c r="V18" s="14">
        <v>-14233.26</v>
      </c>
      <c r="W18" s="14">
        <v>-5364.19</v>
      </c>
      <c r="X18" s="14"/>
      <c r="Y18" s="14">
        <v>-5364.19</v>
      </c>
      <c r="Z18" s="14">
        <v>-42689.18</v>
      </c>
      <c r="AA18" s="14"/>
      <c r="AB18" s="14"/>
      <c r="AC18" s="14"/>
      <c r="AD18" s="14"/>
      <c r="AE18" s="14"/>
      <c r="AF18" s="14"/>
      <c r="AG18" s="14"/>
      <c r="AH18" s="14">
        <v>-1794.5</v>
      </c>
      <c r="AI18" s="14">
        <v>-1794.5</v>
      </c>
      <c r="AJ18" s="14"/>
      <c r="AK18" s="14">
        <v>-1031.21</v>
      </c>
      <c r="AL18" s="14">
        <v>-14215</v>
      </c>
      <c r="AM18" s="14"/>
      <c r="AN18" s="14">
        <v>-15246.21</v>
      </c>
      <c r="AO18" s="14"/>
      <c r="AP18" s="14">
        <v>-14520.24</v>
      </c>
      <c r="AQ18" s="14"/>
      <c r="AR18" s="14"/>
      <c r="AS18" s="14">
        <v>-14520.24</v>
      </c>
      <c r="AT18" s="14">
        <v>-4944.1499999999996</v>
      </c>
      <c r="AU18" s="14"/>
      <c r="AV18" s="14">
        <v>-7148.99</v>
      </c>
      <c r="AW18" s="14"/>
      <c r="AX18" s="14">
        <v>-3782</v>
      </c>
      <c r="AY18" s="14">
        <v>-15875.14</v>
      </c>
      <c r="AZ18" s="14">
        <v>-47436.09</v>
      </c>
      <c r="BA18" s="14">
        <v>-180</v>
      </c>
      <c r="BB18" s="14"/>
      <c r="BC18" s="14">
        <v>-180</v>
      </c>
      <c r="BD18" s="14">
        <v>-4552</v>
      </c>
      <c r="BE18" s="14">
        <v>-4552</v>
      </c>
      <c r="BF18" s="14"/>
      <c r="BG18" s="14"/>
      <c r="BH18" s="14">
        <v>-5364.04</v>
      </c>
      <c r="BI18" s="14">
        <v>-7848.64</v>
      </c>
      <c r="BJ18" s="14">
        <v>-13212.68</v>
      </c>
      <c r="BK18" s="14"/>
      <c r="BL18" s="14">
        <v>-0.15</v>
      </c>
      <c r="BM18" s="14">
        <v>-0.15</v>
      </c>
      <c r="BN18" s="14">
        <v>-17944.830000000002</v>
      </c>
      <c r="BO18" s="14"/>
      <c r="BP18" s="14"/>
      <c r="BQ18" s="14"/>
      <c r="BR18" s="14">
        <v>-652.27</v>
      </c>
      <c r="BS18" s="14">
        <v>-0.3</v>
      </c>
      <c r="BT18" s="14">
        <v>-652.56999999999994</v>
      </c>
      <c r="BU18" s="14">
        <v>35461</v>
      </c>
      <c r="BV18" s="14"/>
      <c r="BW18" s="14">
        <v>35461</v>
      </c>
      <c r="BX18" s="14"/>
      <c r="BY18" s="14"/>
      <c r="BZ18" s="14"/>
      <c r="CA18" s="14"/>
      <c r="CB18" s="14"/>
      <c r="CC18" s="14"/>
      <c r="CD18" s="14">
        <v>-8214.23</v>
      </c>
      <c r="CE18" s="14">
        <v>-1440</v>
      </c>
      <c r="CF18" s="14"/>
      <c r="CG18" s="14">
        <v>-9654.23</v>
      </c>
      <c r="CH18" s="14">
        <v>25154.2</v>
      </c>
      <c r="CI18" s="14">
        <v>-5000</v>
      </c>
      <c r="CJ18" s="14">
        <v>-5000</v>
      </c>
      <c r="CK18" s="14">
        <v>-5000</v>
      </c>
      <c r="CL18" s="14">
        <v>-1000</v>
      </c>
      <c r="CM18" s="14">
        <v>-1000</v>
      </c>
      <c r="CN18" s="14">
        <v>0</v>
      </c>
      <c r="CO18" s="14">
        <v>-1280</v>
      </c>
      <c r="CP18" s="14">
        <v>-1280</v>
      </c>
      <c r="CQ18" s="14">
        <v>-8000</v>
      </c>
      <c r="CR18" s="14">
        <v>-50</v>
      </c>
      <c r="CS18" s="14">
        <v>-8050</v>
      </c>
      <c r="CT18" s="14">
        <v>-10330</v>
      </c>
      <c r="CU18" s="14">
        <v>-5000</v>
      </c>
      <c r="CV18" s="14">
        <v>-5000</v>
      </c>
      <c r="CW18" s="14">
        <v>-1000</v>
      </c>
      <c r="CX18" s="14">
        <v>0</v>
      </c>
      <c r="CY18" s="14">
        <v>-1280</v>
      </c>
      <c r="CZ18" s="14">
        <v>-2280</v>
      </c>
      <c r="DA18" s="14">
        <v>-8000</v>
      </c>
      <c r="DB18" s="14">
        <v>-50</v>
      </c>
      <c r="DC18" s="14">
        <v>-8050</v>
      </c>
      <c r="DD18" s="14">
        <v>-15330</v>
      </c>
      <c r="DE18" s="14">
        <v>-5000</v>
      </c>
      <c r="DF18" s="14">
        <v>-5000</v>
      </c>
      <c r="DG18" s="14">
        <v>-32709</v>
      </c>
      <c r="DH18" s="14">
        <v>0</v>
      </c>
      <c r="DI18" s="14">
        <v>-32709</v>
      </c>
      <c r="DJ18" s="14">
        <v>-1280</v>
      </c>
      <c r="DK18" s="14">
        <v>-8000</v>
      </c>
      <c r="DL18" s="14">
        <v>-9280</v>
      </c>
      <c r="DM18" s="14">
        <v>-50</v>
      </c>
      <c r="DN18" s="14">
        <v>-50</v>
      </c>
      <c r="DO18" s="14">
        <v>-47039</v>
      </c>
      <c r="DP18" s="14">
        <v>-5000</v>
      </c>
      <c r="DQ18" s="14">
        <v>-5000</v>
      </c>
      <c r="DR18" s="14">
        <v>-1000</v>
      </c>
      <c r="DS18" s="14">
        <v>-1000</v>
      </c>
      <c r="DT18" s="14">
        <v>0</v>
      </c>
      <c r="DU18" s="14">
        <v>-1280</v>
      </c>
      <c r="DV18" s="14">
        <v>-1280</v>
      </c>
      <c r="DW18" s="14">
        <v>-8000</v>
      </c>
      <c r="DX18" s="14">
        <v>-50</v>
      </c>
      <c r="DY18" s="14">
        <v>-8050</v>
      </c>
      <c r="DZ18" s="14">
        <v>-15330</v>
      </c>
      <c r="EA18" s="14">
        <v>-9000</v>
      </c>
      <c r="EB18" s="14">
        <v>-9000</v>
      </c>
      <c r="EC18" s="14">
        <v>-1000</v>
      </c>
      <c r="ED18" s="14">
        <v>0</v>
      </c>
      <c r="EE18" s="14">
        <v>-1280</v>
      </c>
      <c r="EF18" s="14">
        <v>-2280</v>
      </c>
      <c r="EG18" s="14">
        <v>-8000</v>
      </c>
      <c r="EH18" s="14">
        <v>-8000</v>
      </c>
      <c r="EI18" s="14">
        <v>-50</v>
      </c>
      <c r="EJ18" s="14">
        <v>-50</v>
      </c>
      <c r="EK18" s="14">
        <v>-19330</v>
      </c>
      <c r="EL18" s="14">
        <v>-5000</v>
      </c>
      <c r="EM18" s="14">
        <v>-5000</v>
      </c>
      <c r="EN18" s="14">
        <v>-32709</v>
      </c>
      <c r="EO18" s="14">
        <v>0</v>
      </c>
      <c r="EP18" s="14">
        <v>-32709</v>
      </c>
      <c r="EQ18" s="14">
        <v>-1280</v>
      </c>
      <c r="ER18" s="14">
        <v>-8000</v>
      </c>
      <c r="ES18" s="14">
        <v>-9280</v>
      </c>
      <c r="ET18" s="14">
        <v>-50</v>
      </c>
      <c r="EU18" s="14">
        <v>-50</v>
      </c>
      <c r="EV18" s="14">
        <v>-47039</v>
      </c>
      <c r="EW18" s="14">
        <v>-5000</v>
      </c>
      <c r="EX18" s="14">
        <v>-5000</v>
      </c>
      <c r="EY18" s="14">
        <v>-1000</v>
      </c>
      <c r="EZ18" s="14">
        <v>-1000</v>
      </c>
      <c r="FA18" s="14">
        <v>0</v>
      </c>
      <c r="FB18" s="14">
        <v>-1280</v>
      </c>
      <c r="FC18" s="14">
        <v>-1280</v>
      </c>
      <c r="FD18" s="14">
        <v>-8000</v>
      </c>
      <c r="FE18" s="14">
        <v>-50</v>
      </c>
      <c r="FF18" s="14">
        <v>-8050</v>
      </c>
      <c r="FG18" s="14">
        <v>-15330</v>
      </c>
      <c r="FH18" s="14">
        <v>-5000</v>
      </c>
      <c r="FI18" s="14">
        <v>-5000</v>
      </c>
      <c r="FJ18" s="14">
        <v>-1000</v>
      </c>
      <c r="FK18" s="14">
        <v>0</v>
      </c>
      <c r="FL18" s="14">
        <v>-1280</v>
      </c>
      <c r="FM18" s="14">
        <v>-2280</v>
      </c>
      <c r="FN18" s="14">
        <v>-8000</v>
      </c>
      <c r="FO18" s="14">
        <v>-50</v>
      </c>
      <c r="FP18" s="14">
        <v>-8050</v>
      </c>
      <c r="FQ18" s="14">
        <v>-15330</v>
      </c>
      <c r="FR18" s="14">
        <v>-272973.90000000002</v>
      </c>
    </row>
    <row r="19" spans="1:174" x14ac:dyDescent="0.25">
      <c r="A19" s="15" t="s">
        <v>57</v>
      </c>
      <c r="B19" s="14">
        <v>-12089.66</v>
      </c>
      <c r="C19" s="14"/>
      <c r="D19" s="14"/>
      <c r="E19" s="14">
        <v>-12089.66</v>
      </c>
      <c r="F19" s="14"/>
      <c r="G19" s="14">
        <v>-44</v>
      </c>
      <c r="H19" s="14"/>
      <c r="I19" s="14"/>
      <c r="J19" s="14"/>
      <c r="K19" s="14">
        <v>-44</v>
      </c>
      <c r="L19" s="14">
        <v>-1957</v>
      </c>
      <c r="M19" s="14">
        <v>-144.6</v>
      </c>
      <c r="N19" s="14"/>
      <c r="O19" s="14"/>
      <c r="P19" s="14">
        <v>-2101.6</v>
      </c>
      <c r="Q19" s="14"/>
      <c r="R19" s="14"/>
      <c r="S19" s="14">
        <v>-44573</v>
      </c>
      <c r="T19" s="14"/>
      <c r="U19" s="14">
        <v>-12391.609999999999</v>
      </c>
      <c r="V19" s="14">
        <v>-56964.61</v>
      </c>
      <c r="W19" s="14"/>
      <c r="X19" s="14">
        <v>-840.08</v>
      </c>
      <c r="Y19" s="14">
        <v>-840.08</v>
      </c>
      <c r="Z19" s="14">
        <v>-72039.95</v>
      </c>
      <c r="AA19" s="14"/>
      <c r="AB19" s="14"/>
      <c r="AC19" s="14"/>
      <c r="AD19" s="14"/>
      <c r="AE19" s="14">
        <v>-44</v>
      </c>
      <c r="AF19" s="14"/>
      <c r="AG19" s="14"/>
      <c r="AH19" s="14">
        <v>-1972.1</v>
      </c>
      <c r="AI19" s="14">
        <v>-2016.1</v>
      </c>
      <c r="AJ19" s="14"/>
      <c r="AK19" s="14">
        <v>-1632.86</v>
      </c>
      <c r="AL19" s="14"/>
      <c r="AM19" s="14">
        <v>-25631</v>
      </c>
      <c r="AN19" s="14">
        <v>-27263.86</v>
      </c>
      <c r="AO19" s="14"/>
      <c r="AP19" s="14"/>
      <c r="AQ19" s="14"/>
      <c r="AR19" s="14"/>
      <c r="AS19" s="14"/>
      <c r="AT19" s="14"/>
      <c r="AU19" s="14"/>
      <c r="AV19" s="14">
        <v>-12374.109999999999</v>
      </c>
      <c r="AW19" s="14"/>
      <c r="AX19" s="14">
        <v>-5394</v>
      </c>
      <c r="AY19" s="14">
        <v>-17768.11</v>
      </c>
      <c r="AZ19" s="14">
        <v>-47048.07</v>
      </c>
      <c r="BA19" s="14"/>
      <c r="BB19" s="14"/>
      <c r="BC19" s="14"/>
      <c r="BD19" s="14"/>
      <c r="BE19" s="14"/>
      <c r="BF19" s="14"/>
      <c r="BG19" s="14"/>
      <c r="BH19" s="14">
        <v>-840.08</v>
      </c>
      <c r="BI19" s="14">
        <v>-14166.699999999999</v>
      </c>
      <c r="BJ19" s="14">
        <v>-15006.779999999999</v>
      </c>
      <c r="BK19" s="14"/>
      <c r="BL19" s="14"/>
      <c r="BM19" s="14"/>
      <c r="BN19" s="14">
        <v>-15006.779999999999</v>
      </c>
      <c r="BO19" s="14"/>
      <c r="BP19" s="14"/>
      <c r="BQ19" s="14"/>
      <c r="BR19" s="14"/>
      <c r="BS19" s="14"/>
      <c r="BT19" s="14"/>
      <c r="BU19" s="14">
        <v>7828</v>
      </c>
      <c r="BV19" s="14"/>
      <c r="BW19" s="14">
        <v>7828</v>
      </c>
      <c r="BX19" s="14"/>
      <c r="BY19" s="14">
        <v>-1165.44</v>
      </c>
      <c r="BZ19" s="14"/>
      <c r="CA19" s="14">
        <v>-2</v>
      </c>
      <c r="CB19" s="14"/>
      <c r="CC19" s="14">
        <v>-1167.44</v>
      </c>
      <c r="CD19" s="14">
        <v>-13058.13</v>
      </c>
      <c r="CE19" s="14"/>
      <c r="CF19" s="14"/>
      <c r="CG19" s="14">
        <v>-13058.13</v>
      </c>
      <c r="CH19" s="14">
        <v>-6397.57</v>
      </c>
      <c r="CI19" s="14"/>
      <c r="CJ19" s="14"/>
      <c r="CK19" s="14"/>
      <c r="CL19" s="14">
        <v>-15</v>
      </c>
      <c r="CM19" s="14">
        <v>-15</v>
      </c>
      <c r="CN19" s="14"/>
      <c r="CO19" s="14">
        <v>-1600</v>
      </c>
      <c r="CP19" s="14">
        <v>-1600</v>
      </c>
      <c r="CQ19" s="14">
        <v>-15000</v>
      </c>
      <c r="CR19" s="14">
        <v>-150</v>
      </c>
      <c r="CS19" s="14">
        <v>-15150</v>
      </c>
      <c r="CT19" s="14">
        <v>-16765</v>
      </c>
      <c r="CU19" s="14"/>
      <c r="CV19" s="14"/>
      <c r="CW19" s="14">
        <v>-15</v>
      </c>
      <c r="CX19" s="14"/>
      <c r="CY19" s="14">
        <v>-1600</v>
      </c>
      <c r="CZ19" s="14">
        <v>-1615</v>
      </c>
      <c r="DA19" s="14">
        <v>-15000</v>
      </c>
      <c r="DB19" s="14">
        <v>-150</v>
      </c>
      <c r="DC19" s="14">
        <v>-15150</v>
      </c>
      <c r="DD19" s="14">
        <v>-16765</v>
      </c>
      <c r="DE19" s="14"/>
      <c r="DF19" s="14"/>
      <c r="DG19" s="14">
        <v>-38015</v>
      </c>
      <c r="DH19" s="14"/>
      <c r="DI19" s="14">
        <v>-38015</v>
      </c>
      <c r="DJ19" s="14">
        <v>-1600</v>
      </c>
      <c r="DK19" s="14">
        <v>-15000</v>
      </c>
      <c r="DL19" s="14">
        <v>-16600</v>
      </c>
      <c r="DM19" s="14">
        <v>-150</v>
      </c>
      <c r="DN19" s="14">
        <v>-150</v>
      </c>
      <c r="DO19" s="14">
        <v>-54765</v>
      </c>
      <c r="DP19" s="14"/>
      <c r="DQ19" s="14"/>
      <c r="DR19" s="14">
        <v>-15</v>
      </c>
      <c r="DS19" s="14">
        <v>-15</v>
      </c>
      <c r="DT19" s="14"/>
      <c r="DU19" s="14">
        <v>-1600</v>
      </c>
      <c r="DV19" s="14">
        <v>-1600</v>
      </c>
      <c r="DW19" s="14">
        <v>-15000</v>
      </c>
      <c r="DX19" s="14">
        <v>-150</v>
      </c>
      <c r="DY19" s="14">
        <v>-15150</v>
      </c>
      <c r="DZ19" s="14">
        <v>-16765</v>
      </c>
      <c r="EA19" s="14">
        <v>-4000</v>
      </c>
      <c r="EB19" s="14">
        <v>-4000</v>
      </c>
      <c r="EC19" s="14">
        <v>-15</v>
      </c>
      <c r="ED19" s="14"/>
      <c r="EE19" s="14">
        <v>-1600</v>
      </c>
      <c r="EF19" s="14">
        <v>-1615</v>
      </c>
      <c r="EG19" s="14">
        <v>-15000</v>
      </c>
      <c r="EH19" s="14">
        <v>-15000</v>
      </c>
      <c r="EI19" s="14">
        <v>-150</v>
      </c>
      <c r="EJ19" s="14">
        <v>-150</v>
      </c>
      <c r="EK19" s="14">
        <v>-20765</v>
      </c>
      <c r="EL19" s="14"/>
      <c r="EM19" s="14"/>
      <c r="EN19" s="14">
        <v>-38015</v>
      </c>
      <c r="EO19" s="14"/>
      <c r="EP19" s="14">
        <v>-38015</v>
      </c>
      <c r="EQ19" s="14">
        <v>-1600</v>
      </c>
      <c r="ER19" s="14">
        <v>-15000</v>
      </c>
      <c r="ES19" s="14">
        <v>-16600</v>
      </c>
      <c r="ET19" s="14">
        <v>-150</v>
      </c>
      <c r="EU19" s="14">
        <v>-150</v>
      </c>
      <c r="EV19" s="14">
        <v>-54765</v>
      </c>
      <c r="EW19" s="14"/>
      <c r="EX19" s="14"/>
      <c r="EY19" s="14">
        <v>-15</v>
      </c>
      <c r="EZ19" s="14">
        <v>-15</v>
      </c>
      <c r="FA19" s="14"/>
      <c r="FB19" s="14">
        <v>-1600</v>
      </c>
      <c r="FC19" s="14">
        <v>-1600</v>
      </c>
      <c r="FD19" s="14">
        <v>-15000</v>
      </c>
      <c r="FE19" s="14">
        <v>-150</v>
      </c>
      <c r="FF19" s="14">
        <v>-15150</v>
      </c>
      <c r="FG19" s="14">
        <v>-16765</v>
      </c>
      <c r="FH19" s="14"/>
      <c r="FI19" s="14"/>
      <c r="FJ19" s="14">
        <v>-15</v>
      </c>
      <c r="FK19" s="14"/>
      <c r="FL19" s="14">
        <v>-1600</v>
      </c>
      <c r="FM19" s="14">
        <v>-1615</v>
      </c>
      <c r="FN19" s="14">
        <v>-15000</v>
      </c>
      <c r="FO19" s="14">
        <v>-150</v>
      </c>
      <c r="FP19" s="14">
        <v>-15150</v>
      </c>
      <c r="FQ19" s="14">
        <v>-16765</v>
      </c>
      <c r="FR19" s="14">
        <v>-354612.37</v>
      </c>
    </row>
    <row r="20" spans="1:174" x14ac:dyDescent="0.25">
      <c r="A20" s="15" t="s">
        <v>58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>
        <v>-3801</v>
      </c>
      <c r="M20" s="14"/>
      <c r="N20" s="14"/>
      <c r="O20" s="14"/>
      <c r="P20" s="14">
        <v>-3801</v>
      </c>
      <c r="Q20" s="14"/>
      <c r="R20" s="14"/>
      <c r="S20" s="14"/>
      <c r="T20" s="14"/>
      <c r="U20" s="14"/>
      <c r="V20" s="14"/>
      <c r="W20" s="14"/>
      <c r="X20" s="14"/>
      <c r="Y20" s="14"/>
      <c r="Z20" s="14">
        <v>-3801</v>
      </c>
      <c r="AA20" s="14"/>
      <c r="AB20" s="14"/>
      <c r="AC20" s="14"/>
      <c r="AD20" s="14"/>
      <c r="AE20" s="14"/>
      <c r="AF20" s="14"/>
      <c r="AG20" s="14"/>
      <c r="AH20" s="14">
        <v>-127.69</v>
      </c>
      <c r="AI20" s="14">
        <v>-127.69</v>
      </c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>
        <v>-127.69</v>
      </c>
      <c r="BA20" s="14"/>
      <c r="BB20" s="14"/>
      <c r="BC20" s="14"/>
      <c r="BD20" s="14"/>
      <c r="BE20" s="14"/>
      <c r="BF20" s="14"/>
      <c r="BG20" s="14"/>
      <c r="BH20" s="14"/>
      <c r="BI20" s="14">
        <v>-0.39</v>
      </c>
      <c r="BJ20" s="14">
        <v>-0.39</v>
      </c>
      <c r="BK20" s="14"/>
      <c r="BL20" s="14"/>
      <c r="BM20" s="14"/>
      <c r="BN20" s="14">
        <v>-0.39</v>
      </c>
      <c r="BO20" s="14">
        <v>-1134</v>
      </c>
      <c r="BP20" s="14"/>
      <c r="BQ20" s="14">
        <v>-1134</v>
      </c>
      <c r="BR20" s="14"/>
      <c r="BS20" s="14"/>
      <c r="BT20" s="14"/>
      <c r="BU20" s="14">
        <v>3312</v>
      </c>
      <c r="BV20" s="14"/>
      <c r="BW20" s="14">
        <v>3312</v>
      </c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>
        <v>2178</v>
      </c>
      <c r="CI20" s="14"/>
      <c r="CJ20" s="14"/>
      <c r="CK20" s="14"/>
      <c r="CL20" s="14"/>
      <c r="CM20" s="14"/>
      <c r="CN20" s="14">
        <v>0</v>
      </c>
      <c r="CO20" s="14">
        <v>-50</v>
      </c>
      <c r="CP20" s="14">
        <v>-50</v>
      </c>
      <c r="CQ20" s="14"/>
      <c r="CR20" s="14">
        <v>-50</v>
      </c>
      <c r="CS20" s="14">
        <v>-50</v>
      </c>
      <c r="CT20" s="14">
        <v>-100</v>
      </c>
      <c r="CU20" s="14"/>
      <c r="CV20" s="14"/>
      <c r="CW20" s="14"/>
      <c r="CX20" s="14">
        <v>0</v>
      </c>
      <c r="CY20" s="14">
        <v>-50</v>
      </c>
      <c r="CZ20" s="14">
        <v>-50</v>
      </c>
      <c r="DA20" s="14"/>
      <c r="DB20" s="14">
        <v>-50</v>
      </c>
      <c r="DC20" s="14">
        <v>-50</v>
      </c>
      <c r="DD20" s="14">
        <v>-100</v>
      </c>
      <c r="DE20" s="14"/>
      <c r="DF20" s="14"/>
      <c r="DG20" s="14"/>
      <c r="DH20" s="14">
        <v>0</v>
      </c>
      <c r="DI20" s="14">
        <v>0</v>
      </c>
      <c r="DJ20" s="14">
        <v>-50</v>
      </c>
      <c r="DK20" s="14"/>
      <c r="DL20" s="14">
        <v>-50</v>
      </c>
      <c r="DM20" s="14">
        <v>-50</v>
      </c>
      <c r="DN20" s="14">
        <v>-50</v>
      </c>
      <c r="DO20" s="14">
        <v>-100</v>
      </c>
      <c r="DP20" s="14"/>
      <c r="DQ20" s="14"/>
      <c r="DR20" s="14"/>
      <c r="DS20" s="14"/>
      <c r="DT20" s="14">
        <v>0</v>
      </c>
      <c r="DU20" s="14">
        <v>-50</v>
      </c>
      <c r="DV20" s="14">
        <v>-50</v>
      </c>
      <c r="DW20" s="14"/>
      <c r="DX20" s="14">
        <v>-50</v>
      </c>
      <c r="DY20" s="14">
        <v>-50</v>
      </c>
      <c r="DZ20" s="14">
        <v>-100</v>
      </c>
      <c r="EA20" s="14"/>
      <c r="EB20" s="14"/>
      <c r="EC20" s="14"/>
      <c r="ED20" s="14">
        <v>0</v>
      </c>
      <c r="EE20" s="14">
        <v>-50</v>
      </c>
      <c r="EF20" s="14">
        <v>-50</v>
      </c>
      <c r="EG20" s="14"/>
      <c r="EH20" s="14"/>
      <c r="EI20" s="14">
        <v>-50</v>
      </c>
      <c r="EJ20" s="14">
        <v>-50</v>
      </c>
      <c r="EK20" s="14">
        <v>-100</v>
      </c>
      <c r="EL20" s="14"/>
      <c r="EM20" s="14"/>
      <c r="EN20" s="14"/>
      <c r="EO20" s="14">
        <v>0</v>
      </c>
      <c r="EP20" s="14">
        <v>0</v>
      </c>
      <c r="EQ20" s="14">
        <v>-50</v>
      </c>
      <c r="ER20" s="14"/>
      <c r="ES20" s="14">
        <v>-50</v>
      </c>
      <c r="ET20" s="14">
        <v>-50</v>
      </c>
      <c r="EU20" s="14">
        <v>-50</v>
      </c>
      <c r="EV20" s="14">
        <v>-100</v>
      </c>
      <c r="EW20" s="14"/>
      <c r="EX20" s="14"/>
      <c r="EY20" s="14"/>
      <c r="EZ20" s="14"/>
      <c r="FA20" s="14">
        <v>0</v>
      </c>
      <c r="FB20" s="14">
        <v>-50</v>
      </c>
      <c r="FC20" s="14">
        <v>-50</v>
      </c>
      <c r="FD20" s="14"/>
      <c r="FE20" s="14">
        <v>-50</v>
      </c>
      <c r="FF20" s="14">
        <v>-50</v>
      </c>
      <c r="FG20" s="14">
        <v>-100</v>
      </c>
      <c r="FH20" s="14"/>
      <c r="FI20" s="14"/>
      <c r="FJ20" s="14"/>
      <c r="FK20" s="14">
        <v>0</v>
      </c>
      <c r="FL20" s="14">
        <v>-50</v>
      </c>
      <c r="FM20" s="14">
        <v>-50</v>
      </c>
      <c r="FN20" s="14"/>
      <c r="FO20" s="14">
        <v>-50</v>
      </c>
      <c r="FP20" s="14">
        <v>-50</v>
      </c>
      <c r="FQ20" s="14">
        <v>-100</v>
      </c>
      <c r="FR20" s="14">
        <v>-2551.08</v>
      </c>
    </row>
    <row r="21" spans="1:174" x14ac:dyDescent="0.25">
      <c r="A21" s="12" t="s">
        <v>66</v>
      </c>
      <c r="B21" s="14">
        <v>-35887.68</v>
      </c>
      <c r="C21" s="14">
        <v>-4336.5499999999993</v>
      </c>
      <c r="D21" s="14">
        <v>-180.26</v>
      </c>
      <c r="E21" s="14">
        <v>-40404.490000000005</v>
      </c>
      <c r="F21" s="14">
        <v>-107</v>
      </c>
      <c r="G21" s="14">
        <v>-4094.48</v>
      </c>
      <c r="H21" s="14">
        <v>54071.85</v>
      </c>
      <c r="I21" s="14">
        <v>7936.05</v>
      </c>
      <c r="J21" s="14">
        <v>-56</v>
      </c>
      <c r="K21" s="14">
        <v>57750.42</v>
      </c>
      <c r="L21" s="14">
        <v>-7468.2000000000007</v>
      </c>
      <c r="M21" s="14">
        <v>-2595.6</v>
      </c>
      <c r="N21" s="14">
        <v>-0.6</v>
      </c>
      <c r="O21" s="14">
        <v>191.65</v>
      </c>
      <c r="P21" s="14">
        <v>-9872.75</v>
      </c>
      <c r="Q21" s="14">
        <v>26042.400000000001</v>
      </c>
      <c r="R21" s="14">
        <v>5161</v>
      </c>
      <c r="S21" s="14">
        <v>-46322.85</v>
      </c>
      <c r="T21" s="14">
        <v>1822.94</v>
      </c>
      <c r="U21" s="14">
        <v>33693.399999999994</v>
      </c>
      <c r="V21" s="14">
        <v>20396.89</v>
      </c>
      <c r="W21" s="14">
        <v>6323.72</v>
      </c>
      <c r="X21" s="14">
        <v>10912.76</v>
      </c>
      <c r="Y21" s="14">
        <v>17236.48</v>
      </c>
      <c r="Z21" s="14">
        <v>45106.550000000032</v>
      </c>
      <c r="AA21" s="14">
        <v>-0.44999999999999996</v>
      </c>
      <c r="AB21" s="14">
        <v>721.6</v>
      </c>
      <c r="AC21" s="14">
        <v>5304</v>
      </c>
      <c r="AD21" s="14">
        <v>6025.1500000000005</v>
      </c>
      <c r="AE21" s="14">
        <v>-44</v>
      </c>
      <c r="AF21" s="14">
        <v>5424</v>
      </c>
      <c r="AG21" s="14">
        <v>6024</v>
      </c>
      <c r="AH21" s="14">
        <v>39701.71</v>
      </c>
      <c r="AI21" s="14">
        <v>51105.71</v>
      </c>
      <c r="AJ21" s="14">
        <v>11928</v>
      </c>
      <c r="AK21" s="14">
        <v>-5051.57</v>
      </c>
      <c r="AL21" s="14">
        <v>-44580</v>
      </c>
      <c r="AM21" s="14">
        <v>-25631</v>
      </c>
      <c r="AN21" s="14">
        <v>-63334.57</v>
      </c>
      <c r="AO21" s="14">
        <v>35750.400000000001</v>
      </c>
      <c r="AP21" s="14">
        <v>-27611.239999999998</v>
      </c>
      <c r="AQ21" s="14">
        <v>-19076.490000000002</v>
      </c>
      <c r="AR21" s="14">
        <v>780</v>
      </c>
      <c r="AS21" s="14">
        <v>-10157.33</v>
      </c>
      <c r="AT21" s="14">
        <v>-5496.66</v>
      </c>
      <c r="AU21" s="14">
        <v>24360</v>
      </c>
      <c r="AV21" s="14">
        <v>-34876.340000000004</v>
      </c>
      <c r="AW21" s="14">
        <v>-1393.12</v>
      </c>
      <c r="AX21" s="14">
        <v>-11475</v>
      </c>
      <c r="AY21" s="14">
        <v>-28881.120000000003</v>
      </c>
      <c r="AZ21" s="14">
        <v>-45242.160000000018</v>
      </c>
      <c r="BA21" s="14">
        <v>-2850</v>
      </c>
      <c r="BB21" s="14">
        <v>1804</v>
      </c>
      <c r="BC21" s="14">
        <v>-1046</v>
      </c>
      <c r="BD21" s="14">
        <v>-22865</v>
      </c>
      <c r="BE21" s="14">
        <v>-22865</v>
      </c>
      <c r="BF21" s="14">
        <v>21402</v>
      </c>
      <c r="BG21" s="14">
        <v>1391.94</v>
      </c>
      <c r="BH21" s="14">
        <v>-6764.18</v>
      </c>
      <c r="BI21" s="14">
        <v>-40010</v>
      </c>
      <c r="BJ21" s="14">
        <v>-23980.239999999998</v>
      </c>
      <c r="BK21" s="14">
        <v>-1393.12</v>
      </c>
      <c r="BL21" s="14">
        <v>-0.15</v>
      </c>
      <c r="BM21" s="14">
        <v>-1393.27</v>
      </c>
      <c r="BN21" s="14">
        <v>-49284.51</v>
      </c>
      <c r="BO21" s="14">
        <v>35181</v>
      </c>
      <c r="BP21" s="14">
        <v>14469.3</v>
      </c>
      <c r="BQ21" s="14">
        <v>49650.3</v>
      </c>
      <c r="BR21" s="14">
        <v>-858.41</v>
      </c>
      <c r="BS21" s="14">
        <v>-0.6</v>
      </c>
      <c r="BT21" s="14">
        <v>-859.01</v>
      </c>
      <c r="BU21" s="14">
        <v>64416</v>
      </c>
      <c r="BV21" s="14">
        <v>1038</v>
      </c>
      <c r="BW21" s="14">
        <v>65454</v>
      </c>
      <c r="BX21" s="14">
        <v>17458.8</v>
      </c>
      <c r="BY21" s="14">
        <v>-1497.92</v>
      </c>
      <c r="BZ21" s="14">
        <v>-568.51</v>
      </c>
      <c r="CA21" s="14">
        <v>-2</v>
      </c>
      <c r="CB21" s="14">
        <v>-72.209999999999923</v>
      </c>
      <c r="CC21" s="14">
        <v>15318.159999999998</v>
      </c>
      <c r="CD21" s="14">
        <v>-36017.589999999997</v>
      </c>
      <c r="CE21" s="14">
        <v>-1440</v>
      </c>
      <c r="CF21" s="14">
        <v>-1393.12</v>
      </c>
      <c r="CG21" s="14">
        <v>-38850.71</v>
      </c>
      <c r="CH21" s="14">
        <v>90712.74000000002</v>
      </c>
      <c r="CI21" s="14">
        <v>-5000</v>
      </c>
      <c r="CJ21" s="14">
        <v>-5000</v>
      </c>
      <c r="CK21" s="14">
        <v>-5000</v>
      </c>
      <c r="CL21" s="14">
        <v>-1615</v>
      </c>
      <c r="CM21" s="14">
        <v>-1615</v>
      </c>
      <c r="CN21" s="14">
        <v>0</v>
      </c>
      <c r="CO21" s="14">
        <v>-6155</v>
      </c>
      <c r="CP21" s="14">
        <v>-6155</v>
      </c>
      <c r="CQ21" s="14">
        <v>-40300</v>
      </c>
      <c r="CR21" s="14">
        <v>57680</v>
      </c>
      <c r="CS21" s="14">
        <v>17380</v>
      </c>
      <c r="CT21" s="14">
        <v>9610</v>
      </c>
      <c r="CU21" s="14">
        <v>-5000</v>
      </c>
      <c r="CV21" s="14">
        <v>-5000</v>
      </c>
      <c r="CW21" s="14">
        <v>-1615</v>
      </c>
      <c r="CX21" s="14">
        <v>0</v>
      </c>
      <c r="CY21" s="14">
        <v>-6155</v>
      </c>
      <c r="CZ21" s="14">
        <v>-7770</v>
      </c>
      <c r="DA21" s="14">
        <v>-40300</v>
      </c>
      <c r="DB21" s="14">
        <v>57680</v>
      </c>
      <c r="DC21" s="14">
        <v>17380</v>
      </c>
      <c r="DD21" s="14">
        <v>4610</v>
      </c>
      <c r="DE21" s="14">
        <v>-5000</v>
      </c>
      <c r="DF21" s="14">
        <v>-5000</v>
      </c>
      <c r="DG21" s="14">
        <v>-124324</v>
      </c>
      <c r="DH21" s="14">
        <v>0</v>
      </c>
      <c r="DI21" s="14">
        <v>-124324</v>
      </c>
      <c r="DJ21" s="14">
        <v>-6155</v>
      </c>
      <c r="DK21" s="14">
        <v>-40300</v>
      </c>
      <c r="DL21" s="14">
        <v>-46455</v>
      </c>
      <c r="DM21" s="14">
        <v>57680</v>
      </c>
      <c r="DN21" s="14">
        <v>57680</v>
      </c>
      <c r="DO21" s="14">
        <v>-118099</v>
      </c>
      <c r="DP21" s="14">
        <v>-5000</v>
      </c>
      <c r="DQ21" s="14">
        <v>-5000</v>
      </c>
      <c r="DR21" s="14">
        <v>-1615</v>
      </c>
      <c r="DS21" s="14">
        <v>-1615</v>
      </c>
      <c r="DT21" s="14">
        <v>0</v>
      </c>
      <c r="DU21" s="14">
        <v>-6155</v>
      </c>
      <c r="DV21" s="14">
        <v>-6155</v>
      </c>
      <c r="DW21" s="14">
        <v>-40300</v>
      </c>
      <c r="DX21" s="14">
        <v>57680</v>
      </c>
      <c r="DY21" s="14">
        <v>17380</v>
      </c>
      <c r="DZ21" s="14">
        <v>4610</v>
      </c>
      <c r="EA21" s="14">
        <v>-19000</v>
      </c>
      <c r="EB21" s="14">
        <v>-19000</v>
      </c>
      <c r="EC21" s="14">
        <v>-1615</v>
      </c>
      <c r="ED21" s="14">
        <v>0</v>
      </c>
      <c r="EE21" s="14">
        <v>-6155</v>
      </c>
      <c r="EF21" s="14">
        <v>-7770</v>
      </c>
      <c r="EG21" s="14">
        <v>-40300</v>
      </c>
      <c r="EH21" s="14">
        <v>-40300</v>
      </c>
      <c r="EI21" s="14">
        <v>57680</v>
      </c>
      <c r="EJ21" s="14">
        <v>57680</v>
      </c>
      <c r="EK21" s="14">
        <v>-9390</v>
      </c>
      <c r="EL21" s="14">
        <v>-5000</v>
      </c>
      <c r="EM21" s="14">
        <v>-5000</v>
      </c>
      <c r="EN21" s="14">
        <v>-124324</v>
      </c>
      <c r="EO21" s="14">
        <v>0</v>
      </c>
      <c r="EP21" s="14">
        <v>-124324</v>
      </c>
      <c r="EQ21" s="14">
        <v>-6155</v>
      </c>
      <c r="ER21" s="14">
        <v>-40300</v>
      </c>
      <c r="ES21" s="14">
        <v>-46455</v>
      </c>
      <c r="ET21" s="14">
        <v>57680</v>
      </c>
      <c r="EU21" s="14">
        <v>57680</v>
      </c>
      <c r="EV21" s="14">
        <v>-118099</v>
      </c>
      <c r="EW21" s="14">
        <v>-5000</v>
      </c>
      <c r="EX21" s="14">
        <v>-5000</v>
      </c>
      <c r="EY21" s="14">
        <v>-1615</v>
      </c>
      <c r="EZ21" s="14">
        <v>-1615</v>
      </c>
      <c r="FA21" s="14">
        <v>0</v>
      </c>
      <c r="FB21" s="14">
        <v>-6155</v>
      </c>
      <c r="FC21" s="14">
        <v>-6155</v>
      </c>
      <c r="FD21" s="14">
        <v>-40300</v>
      </c>
      <c r="FE21" s="14">
        <v>57680</v>
      </c>
      <c r="FF21" s="14">
        <v>17380</v>
      </c>
      <c r="FG21" s="14">
        <v>4610</v>
      </c>
      <c r="FH21" s="14">
        <v>-5000</v>
      </c>
      <c r="FI21" s="14">
        <v>-5000</v>
      </c>
      <c r="FJ21" s="14">
        <v>-1615</v>
      </c>
      <c r="FK21" s="14">
        <v>0</v>
      </c>
      <c r="FL21" s="14">
        <v>-6155</v>
      </c>
      <c r="FM21" s="14">
        <v>-7770</v>
      </c>
      <c r="FN21" s="14">
        <v>-40300</v>
      </c>
      <c r="FO21" s="14">
        <v>57680</v>
      </c>
      <c r="FP21" s="14">
        <v>17380</v>
      </c>
      <c r="FQ21" s="14">
        <v>4610</v>
      </c>
      <c r="FR21" s="14">
        <v>-181245.38000000003</v>
      </c>
    </row>
    <row r="26" spans="1:174" x14ac:dyDescent="0.25">
      <c r="A26" s="31" t="s">
        <v>61</v>
      </c>
      <c r="B26" s="14">
        <f>B21</f>
        <v>-35887.68</v>
      </c>
      <c r="C26" s="14">
        <f>B26+C21</f>
        <v>-40224.229999999996</v>
      </c>
      <c r="D26" s="14">
        <f>C26+D21</f>
        <v>-40404.49</v>
      </c>
      <c r="E26" s="14">
        <f>D26+E21</f>
        <v>-80808.98000000001</v>
      </c>
      <c r="F26" s="14">
        <f>E26+F21</f>
        <v>-80915.98000000001</v>
      </c>
      <c r="G26" s="14">
        <f>F26+G21</f>
        <v>-85010.46</v>
      </c>
      <c r="H26" s="14">
        <f>G26+H21</f>
        <v>-30938.610000000008</v>
      </c>
      <c r="I26" s="14">
        <f>H26+I21</f>
        <v>-23002.560000000009</v>
      </c>
    </row>
  </sheetData>
  <pageMargins left="0.75" right="0.75" top="1" bottom="1" header="0.5" footer="0.5"/>
  <drawing r:id="rId2"/>
  <legacyDrawing r:id="rId3"/>
  <controls>
    <mc:AlternateContent xmlns:mc="http://schemas.openxmlformats.org/markup-compatibility/2006">
      <mc:Choice Requires="x14">
        <control shapeId="9217" r:id="rId4" name="cmdMAJ">
          <controlPr defaultSize="0" autoLine="0" r:id="rId5">
            <anchor moveWithCells="1">
              <from>
                <xdr:col>2</xdr:col>
                <xdr:colOff>447675</xdr:colOff>
                <xdr:row>0</xdr:row>
                <xdr:rowOff>142875</xdr:rowOff>
              </from>
              <to>
                <xdr:col>3</xdr:col>
                <xdr:colOff>781050</xdr:colOff>
                <xdr:row>2</xdr:row>
                <xdr:rowOff>142875</xdr:rowOff>
              </to>
            </anchor>
          </controlPr>
        </control>
      </mc:Choice>
      <mc:Fallback>
        <control shapeId="9217" r:id="rId4" name="cmdMAJ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rgb="FFFFC000"/>
  </sheetPr>
  <dimension ref="A1:Q459"/>
  <sheetViews>
    <sheetView topLeftCell="D1" workbookViewId="0">
      <pane ySplit="1" topLeftCell="A2" activePane="bottomLeft" state="frozen"/>
      <selection pane="bottomLeft" activeCell="N2" sqref="N2:N459"/>
    </sheetView>
  </sheetViews>
  <sheetFormatPr baseColWidth="10" defaultColWidth="10.875" defaultRowHeight="15.75" x14ac:dyDescent="0.25"/>
  <cols>
    <col min="1" max="1" width="14" style="4" bestFit="1" customWidth="1"/>
    <col min="2" max="2" width="10.125" style="19" bestFit="1" customWidth="1"/>
    <col min="3" max="3" width="13.625" style="4" bestFit="1" customWidth="1"/>
    <col min="4" max="4" width="10.125" style="4" bestFit="1" customWidth="1"/>
    <col min="5" max="5" width="11.5" style="4" bestFit="1" customWidth="1"/>
    <col min="6" max="6" width="10.625" style="4" bestFit="1" customWidth="1"/>
    <col min="7" max="8" width="13.125" style="4" bestFit="1" customWidth="1"/>
    <col min="9" max="9" width="16.125" style="4" bestFit="1" customWidth="1"/>
    <col min="10" max="10" width="21.875" style="4" bestFit="1" customWidth="1"/>
    <col min="11" max="11" width="13.125" style="4" bestFit="1" customWidth="1"/>
    <col min="12" max="12" width="10.5" style="4" bestFit="1" customWidth="1"/>
    <col min="13" max="13" width="12.5" style="4" bestFit="1" customWidth="1"/>
    <col min="14" max="14" width="12.5" style="34" customWidth="1"/>
    <col min="15" max="16" width="10.875" style="36"/>
    <col min="18" max="16384" width="10.875" style="4"/>
  </cols>
  <sheetData>
    <row r="1" spans="1:16" s="1" customFormat="1" x14ac:dyDescent="0.25">
      <c r="A1" s="1" t="s">
        <v>42</v>
      </c>
      <c r="B1" s="2" t="s">
        <v>41</v>
      </c>
      <c r="C1" s="2" t="s">
        <v>40</v>
      </c>
      <c r="D1" s="2" t="s">
        <v>39</v>
      </c>
      <c r="E1" s="2" t="s">
        <v>38</v>
      </c>
      <c r="F1" s="1" t="s">
        <v>37</v>
      </c>
      <c r="G1" s="1" t="s">
        <v>36</v>
      </c>
      <c r="H1" s="1" t="s">
        <v>35</v>
      </c>
      <c r="I1" s="1" t="s">
        <v>34</v>
      </c>
      <c r="J1" s="1" t="s">
        <v>33</v>
      </c>
      <c r="K1" s="1" t="s">
        <v>32</v>
      </c>
      <c r="L1" s="1" t="s">
        <v>31</v>
      </c>
      <c r="M1" s="3" t="s">
        <v>30</v>
      </c>
      <c r="N1" s="35" t="s">
        <v>63</v>
      </c>
      <c r="O1" s="35" t="s">
        <v>111</v>
      </c>
      <c r="P1" s="35" t="s">
        <v>39</v>
      </c>
    </row>
    <row r="2" spans="1:16" x14ac:dyDescent="0.25">
      <c r="B2" s="6">
        <v>42156</v>
      </c>
      <c r="C2" s="2">
        <f t="shared" ref="C2:C55" si="0">WEEKNUM(B2)</f>
        <v>23</v>
      </c>
      <c r="D2" s="7">
        <f t="shared" ref="D2:D55" si="1">EOMONTH(B2,31/6/2016)</f>
        <v>42185</v>
      </c>
      <c r="E2" s="2">
        <f t="shared" ref="E2:E55" si="2">YEAR(B2)</f>
        <v>2015</v>
      </c>
      <c r="F2" s="4" t="s">
        <v>54</v>
      </c>
      <c r="G2" s="4" t="s">
        <v>28</v>
      </c>
      <c r="H2" s="8" t="s">
        <v>2</v>
      </c>
      <c r="I2" s="8" t="s">
        <v>6</v>
      </c>
      <c r="J2" s="8" t="s">
        <v>5</v>
      </c>
      <c r="M2" s="5">
        <v>-6088.92</v>
      </c>
      <c r="N2" s="38" t="s">
        <v>64</v>
      </c>
      <c r="O2" s="36" t="str">
        <f ca="1">IF(B2&gt;= TODAY(),"NON","OUI")</f>
        <v>OUI</v>
      </c>
      <c r="P2" s="36">
        <f>MONTH(D2)</f>
        <v>6</v>
      </c>
    </row>
    <row r="3" spans="1:16" x14ac:dyDescent="0.25">
      <c r="B3" s="6">
        <v>42156</v>
      </c>
      <c r="C3" s="2">
        <f t="shared" si="0"/>
        <v>23</v>
      </c>
      <c r="D3" s="7">
        <f t="shared" si="1"/>
        <v>42185</v>
      </c>
      <c r="E3" s="2">
        <f t="shared" si="2"/>
        <v>2015</v>
      </c>
      <c r="F3" s="4" t="s">
        <v>54</v>
      </c>
      <c r="G3" s="4" t="s">
        <v>28</v>
      </c>
      <c r="H3" s="8" t="s">
        <v>2</v>
      </c>
      <c r="I3" s="4" t="s">
        <v>1</v>
      </c>
      <c r="J3" s="4" t="s">
        <v>0</v>
      </c>
      <c r="M3" s="5">
        <v>-0.45</v>
      </c>
      <c r="N3" s="38" t="s">
        <v>64</v>
      </c>
      <c r="O3" s="36" t="str">
        <f ca="1">IF(B3&gt;= TODAY(),"NON","OUI")</f>
        <v>OUI</v>
      </c>
      <c r="P3" s="36">
        <f>MONTH(D3)</f>
        <v>6</v>
      </c>
    </row>
    <row r="4" spans="1:16" x14ac:dyDescent="0.25">
      <c r="B4" s="6">
        <v>42156</v>
      </c>
      <c r="C4" s="2">
        <f t="shared" si="0"/>
        <v>23</v>
      </c>
      <c r="D4" s="7">
        <f t="shared" si="1"/>
        <v>42185</v>
      </c>
      <c r="E4" s="2">
        <f t="shared" si="2"/>
        <v>2015</v>
      </c>
      <c r="F4" s="4" t="s">
        <v>55</v>
      </c>
      <c r="G4" s="4" t="s">
        <v>28</v>
      </c>
      <c r="H4" s="8" t="s">
        <v>2</v>
      </c>
      <c r="I4" s="8" t="s">
        <v>6</v>
      </c>
      <c r="J4" s="8" t="s">
        <v>5</v>
      </c>
      <c r="M4" s="10">
        <v>-10597.91</v>
      </c>
      <c r="N4" s="38" t="s">
        <v>64</v>
      </c>
      <c r="O4" s="36" t="str">
        <f ca="1">IF(B4&gt;= TODAY(),"NON","OUI")</f>
        <v>OUI</v>
      </c>
      <c r="P4" s="36">
        <f>MONTH(D4)</f>
        <v>6</v>
      </c>
    </row>
    <row r="5" spans="1:16" x14ac:dyDescent="0.25">
      <c r="B5" s="6">
        <v>42156</v>
      </c>
      <c r="C5" s="2">
        <f t="shared" si="0"/>
        <v>23</v>
      </c>
      <c r="D5" s="7">
        <f t="shared" si="1"/>
        <v>42185</v>
      </c>
      <c r="E5" s="2">
        <f t="shared" si="2"/>
        <v>2015</v>
      </c>
      <c r="F5" s="4" t="s">
        <v>55</v>
      </c>
      <c r="G5" s="4" t="s">
        <v>28</v>
      </c>
      <c r="H5" s="8" t="s">
        <v>2</v>
      </c>
      <c r="I5" s="4" t="s">
        <v>1</v>
      </c>
      <c r="J5" s="4" t="s">
        <v>0</v>
      </c>
      <c r="M5" s="10">
        <v>-0.6</v>
      </c>
      <c r="N5" s="38" t="s">
        <v>64</v>
      </c>
      <c r="O5" s="36" t="str">
        <f ca="1">IF(B5&gt;= TODAY(),"NON","OUI")</f>
        <v>OUI</v>
      </c>
      <c r="P5" s="36">
        <f>MONTH(D5)</f>
        <v>6</v>
      </c>
    </row>
    <row r="6" spans="1:16" x14ac:dyDescent="0.25">
      <c r="B6" s="6">
        <v>42156</v>
      </c>
      <c r="C6" s="2">
        <f t="shared" si="0"/>
        <v>23</v>
      </c>
      <c r="D6" s="7">
        <f t="shared" si="1"/>
        <v>42185</v>
      </c>
      <c r="E6" s="2">
        <f t="shared" si="2"/>
        <v>2015</v>
      </c>
      <c r="F6" s="4" t="s">
        <v>56</v>
      </c>
      <c r="G6" s="4" t="s">
        <v>28</v>
      </c>
      <c r="H6" s="8" t="s">
        <v>2</v>
      </c>
      <c r="I6" s="8" t="s">
        <v>6</v>
      </c>
      <c r="J6" s="8" t="s">
        <v>5</v>
      </c>
      <c r="M6" s="10">
        <v>-7109.69</v>
      </c>
      <c r="N6" s="38" t="s">
        <v>64</v>
      </c>
      <c r="O6" s="36" t="str">
        <f ca="1">IF(B6&gt;= TODAY(),"NON","OUI")</f>
        <v>OUI</v>
      </c>
      <c r="P6" s="36">
        <f>MONTH(D6)</f>
        <v>6</v>
      </c>
    </row>
    <row r="7" spans="1:16" x14ac:dyDescent="0.25">
      <c r="B7" s="6">
        <v>42156</v>
      </c>
      <c r="C7" s="2">
        <f t="shared" si="0"/>
        <v>23</v>
      </c>
      <c r="D7" s="7">
        <f t="shared" si="1"/>
        <v>42185</v>
      </c>
      <c r="E7" s="2">
        <f t="shared" si="2"/>
        <v>2015</v>
      </c>
      <c r="F7" s="4" t="s">
        <v>56</v>
      </c>
      <c r="G7" s="4" t="s">
        <v>28</v>
      </c>
      <c r="H7" s="8" t="s">
        <v>2</v>
      </c>
      <c r="I7" s="4" t="s">
        <v>1</v>
      </c>
      <c r="J7" s="4" t="s">
        <v>0</v>
      </c>
      <c r="M7" s="10">
        <v>-0.45</v>
      </c>
      <c r="N7" s="38" t="s">
        <v>64</v>
      </c>
      <c r="O7" s="36" t="str">
        <f ca="1">IF(B7&gt;= TODAY(),"NON","OUI")</f>
        <v>OUI</v>
      </c>
      <c r="P7" s="36">
        <f>MONTH(D7)</f>
        <v>6</v>
      </c>
    </row>
    <row r="8" spans="1:16" x14ac:dyDescent="0.25">
      <c r="B8" s="6">
        <v>42156</v>
      </c>
      <c r="C8" s="2">
        <f t="shared" si="0"/>
        <v>23</v>
      </c>
      <c r="D8" s="7">
        <f t="shared" si="1"/>
        <v>42185</v>
      </c>
      <c r="E8" s="2">
        <f t="shared" si="2"/>
        <v>2015</v>
      </c>
      <c r="F8" s="4" t="s">
        <v>57</v>
      </c>
      <c r="G8" s="4" t="s">
        <v>28</v>
      </c>
      <c r="H8" s="8" t="s">
        <v>2</v>
      </c>
      <c r="I8" s="8" t="s">
        <v>6</v>
      </c>
      <c r="J8" s="8" t="s">
        <v>5</v>
      </c>
      <c r="M8" s="10">
        <v>-12088.76</v>
      </c>
      <c r="N8" s="38" t="s">
        <v>64</v>
      </c>
      <c r="O8" s="36" t="str">
        <f ca="1">IF(B8&gt;= TODAY(),"NON","OUI")</f>
        <v>OUI</v>
      </c>
      <c r="P8" s="36">
        <f>MONTH(D8)</f>
        <v>6</v>
      </c>
    </row>
    <row r="9" spans="1:16" x14ac:dyDescent="0.25">
      <c r="B9" s="6">
        <v>42156</v>
      </c>
      <c r="C9" s="2">
        <f t="shared" si="0"/>
        <v>23</v>
      </c>
      <c r="D9" s="7">
        <f t="shared" si="1"/>
        <v>42185</v>
      </c>
      <c r="E9" s="2">
        <f t="shared" si="2"/>
        <v>2015</v>
      </c>
      <c r="F9" s="4" t="s">
        <v>57</v>
      </c>
      <c r="G9" s="4" t="s">
        <v>28</v>
      </c>
      <c r="H9" s="8" t="s">
        <v>2</v>
      </c>
      <c r="I9" s="4" t="s">
        <v>1</v>
      </c>
      <c r="J9" s="4" t="s">
        <v>0</v>
      </c>
      <c r="M9" s="10">
        <v>-0.9</v>
      </c>
      <c r="N9" s="38" t="s">
        <v>64</v>
      </c>
      <c r="O9" s="36" t="str">
        <f ca="1">IF(B9&gt;= TODAY(),"NON","OUI")</f>
        <v>OUI</v>
      </c>
      <c r="P9" s="36">
        <f>MONTH(D9)</f>
        <v>6</v>
      </c>
    </row>
    <row r="10" spans="1:16" x14ac:dyDescent="0.25">
      <c r="B10" s="6">
        <v>42157</v>
      </c>
      <c r="C10" s="2">
        <f t="shared" si="0"/>
        <v>23</v>
      </c>
      <c r="D10" s="7">
        <f t="shared" si="1"/>
        <v>42185</v>
      </c>
      <c r="E10" s="2">
        <f t="shared" si="2"/>
        <v>2015</v>
      </c>
      <c r="F10" s="4" t="s">
        <v>54</v>
      </c>
      <c r="G10" s="4" t="s">
        <v>28</v>
      </c>
      <c r="H10" s="8" t="s">
        <v>2</v>
      </c>
      <c r="I10" s="8" t="s">
        <v>1</v>
      </c>
      <c r="J10" s="8" t="s">
        <v>0</v>
      </c>
      <c r="M10" s="5">
        <v>-44</v>
      </c>
      <c r="N10" s="38" t="s">
        <v>64</v>
      </c>
      <c r="O10" s="36" t="str">
        <f ca="1">IF(B10&gt;= TODAY(),"NON","OUI")</f>
        <v>OUI</v>
      </c>
      <c r="P10" s="36">
        <f>MONTH(D10)</f>
        <v>6</v>
      </c>
    </row>
    <row r="11" spans="1:16" x14ac:dyDescent="0.25">
      <c r="B11" s="6">
        <v>42157</v>
      </c>
      <c r="C11" s="2">
        <f t="shared" si="0"/>
        <v>23</v>
      </c>
      <c r="D11" s="7">
        <f t="shared" si="1"/>
        <v>42185</v>
      </c>
      <c r="E11" s="2">
        <f t="shared" si="2"/>
        <v>2015</v>
      </c>
      <c r="F11" s="4" t="s">
        <v>56</v>
      </c>
      <c r="G11" s="4" t="s">
        <v>28</v>
      </c>
      <c r="H11" s="8" t="s">
        <v>2</v>
      </c>
      <c r="I11" s="4" t="s">
        <v>1</v>
      </c>
      <c r="J11" s="4" t="s">
        <v>0</v>
      </c>
      <c r="M11" s="10">
        <v>-0.15</v>
      </c>
      <c r="N11" s="38" t="s">
        <v>64</v>
      </c>
      <c r="O11" s="36" t="str">
        <f ca="1">IF(B11&gt;= TODAY(),"NON","OUI")</f>
        <v>OUI</v>
      </c>
      <c r="P11" s="36">
        <f>MONTH(D11)</f>
        <v>6</v>
      </c>
    </row>
    <row r="12" spans="1:16" x14ac:dyDescent="0.25">
      <c r="B12" s="6">
        <v>42157</v>
      </c>
      <c r="C12" s="2">
        <f t="shared" si="0"/>
        <v>23</v>
      </c>
      <c r="D12" s="7">
        <f t="shared" si="1"/>
        <v>42185</v>
      </c>
      <c r="E12" s="2">
        <f t="shared" si="2"/>
        <v>2015</v>
      </c>
      <c r="F12" s="4" t="s">
        <v>56</v>
      </c>
      <c r="G12" s="4" t="s">
        <v>28</v>
      </c>
      <c r="H12" s="8" t="s">
        <v>2</v>
      </c>
      <c r="I12" s="4" t="s">
        <v>8</v>
      </c>
      <c r="J12" s="4" t="s">
        <v>7</v>
      </c>
      <c r="M12" s="10">
        <v>-4944</v>
      </c>
      <c r="N12" s="38" t="s">
        <v>64</v>
      </c>
      <c r="O12" s="36" t="str">
        <f ca="1">IF(B12&gt;= TODAY(),"NON","OUI")</f>
        <v>OUI</v>
      </c>
      <c r="P12" s="36">
        <f>MONTH(D12)</f>
        <v>6</v>
      </c>
    </row>
    <row r="13" spans="1:16" x14ac:dyDescent="0.25">
      <c r="B13" s="6">
        <v>42157</v>
      </c>
      <c r="C13" s="2">
        <f t="shared" si="0"/>
        <v>23</v>
      </c>
      <c r="D13" s="7">
        <f t="shared" si="1"/>
        <v>42185</v>
      </c>
      <c r="E13" s="2">
        <f t="shared" si="2"/>
        <v>2015</v>
      </c>
      <c r="F13" s="4" t="s">
        <v>56</v>
      </c>
      <c r="G13" s="4" t="s">
        <v>28</v>
      </c>
      <c r="H13" s="8" t="s">
        <v>12</v>
      </c>
      <c r="I13" s="4" t="s">
        <v>27</v>
      </c>
      <c r="J13" s="4" t="s">
        <v>26</v>
      </c>
      <c r="M13" s="10">
        <v>651.6</v>
      </c>
      <c r="N13" s="38" t="s">
        <v>64</v>
      </c>
      <c r="O13" s="36" t="str">
        <f ca="1">IF(B13&gt;= TODAY(),"NON","OUI")</f>
        <v>OUI</v>
      </c>
      <c r="P13" s="36">
        <f>MONTH(D13)</f>
        <v>6</v>
      </c>
    </row>
    <row r="14" spans="1:16" x14ac:dyDescent="0.25">
      <c r="B14" s="6">
        <v>42158</v>
      </c>
      <c r="C14" s="2">
        <f t="shared" si="0"/>
        <v>23</v>
      </c>
      <c r="D14" s="7">
        <f t="shared" si="1"/>
        <v>42185</v>
      </c>
      <c r="E14" s="2">
        <f t="shared" si="2"/>
        <v>2015</v>
      </c>
      <c r="F14" s="4" t="s">
        <v>55</v>
      </c>
      <c r="G14" s="4" t="s">
        <v>28</v>
      </c>
      <c r="H14" s="8" t="s">
        <v>2</v>
      </c>
      <c r="I14" s="8" t="s">
        <v>8</v>
      </c>
      <c r="J14" s="8" t="s">
        <v>7</v>
      </c>
      <c r="M14" s="10">
        <v>-180.26</v>
      </c>
      <c r="N14" s="38" t="s">
        <v>64</v>
      </c>
      <c r="O14" s="36" t="str">
        <f ca="1">IF(B14&gt;= TODAY(),"NON","OUI")</f>
        <v>OUI</v>
      </c>
      <c r="P14" s="36">
        <f>MONTH(D14)</f>
        <v>6</v>
      </c>
    </row>
    <row r="15" spans="1:16" x14ac:dyDescent="0.25">
      <c r="B15" s="6">
        <v>42163</v>
      </c>
      <c r="C15" s="2">
        <f t="shared" si="0"/>
        <v>24</v>
      </c>
      <c r="D15" s="7">
        <f t="shared" si="1"/>
        <v>42185</v>
      </c>
      <c r="E15" s="2">
        <f t="shared" si="2"/>
        <v>2015</v>
      </c>
      <c r="F15" s="4" t="s">
        <v>54</v>
      </c>
      <c r="G15" s="4" t="s">
        <v>28</v>
      </c>
      <c r="H15" s="8" t="s">
        <v>2</v>
      </c>
      <c r="I15" s="8" t="s">
        <v>8</v>
      </c>
      <c r="J15" s="8" t="s">
        <v>7</v>
      </c>
      <c r="M15" s="5">
        <v>-62</v>
      </c>
      <c r="N15" s="38" t="s">
        <v>64</v>
      </c>
      <c r="O15" s="36" t="str">
        <f ca="1">IF(B15&gt;= TODAY(),"NON","OUI")</f>
        <v>OUI</v>
      </c>
      <c r="P15" s="36">
        <f>MONTH(D15)</f>
        <v>6</v>
      </c>
    </row>
    <row r="16" spans="1:16" x14ac:dyDescent="0.25">
      <c r="B16" s="6">
        <v>42163</v>
      </c>
      <c r="C16" s="2">
        <f t="shared" si="0"/>
        <v>24</v>
      </c>
      <c r="D16" s="7">
        <f t="shared" si="1"/>
        <v>42185</v>
      </c>
      <c r="E16" s="2">
        <f t="shared" si="2"/>
        <v>2015</v>
      </c>
      <c r="F16" s="4" t="s">
        <v>54</v>
      </c>
      <c r="G16" s="4" t="s">
        <v>28</v>
      </c>
      <c r="H16" s="8" t="s">
        <v>2</v>
      </c>
      <c r="I16" s="8" t="s">
        <v>8</v>
      </c>
      <c r="J16" s="8" t="s">
        <v>7</v>
      </c>
      <c r="M16" s="5">
        <v>-45</v>
      </c>
      <c r="N16" s="38" t="s">
        <v>64</v>
      </c>
      <c r="O16" s="36" t="str">
        <f ca="1">IF(B16&gt;= TODAY(),"NON","OUI")</f>
        <v>OUI</v>
      </c>
      <c r="P16" s="36">
        <f>MONTH(D16)</f>
        <v>6</v>
      </c>
    </row>
    <row r="17" spans="2:16" x14ac:dyDescent="0.25">
      <c r="B17" s="6">
        <v>42164</v>
      </c>
      <c r="C17" s="2">
        <f t="shared" si="0"/>
        <v>24</v>
      </c>
      <c r="D17" s="7">
        <f t="shared" si="1"/>
        <v>42185</v>
      </c>
      <c r="E17" s="2">
        <f t="shared" si="2"/>
        <v>2015</v>
      </c>
      <c r="F17" s="4" t="s">
        <v>54</v>
      </c>
      <c r="G17" s="4" t="s">
        <v>28</v>
      </c>
      <c r="H17" s="8" t="s">
        <v>2</v>
      </c>
      <c r="I17" s="4" t="s">
        <v>22</v>
      </c>
      <c r="J17" s="4" t="s">
        <v>25</v>
      </c>
      <c r="M17" s="5">
        <v>-2264.2199999999998</v>
      </c>
      <c r="N17" s="38" t="s">
        <v>64</v>
      </c>
      <c r="O17" s="36" t="str">
        <f ca="1">IF(B17&gt;= TODAY(),"NON","OUI")</f>
        <v>OUI</v>
      </c>
      <c r="P17" s="36">
        <f>MONTH(D17)</f>
        <v>6</v>
      </c>
    </row>
    <row r="18" spans="2:16" x14ac:dyDescent="0.25">
      <c r="B18" s="6">
        <v>42164</v>
      </c>
      <c r="C18" s="2">
        <f t="shared" si="0"/>
        <v>24</v>
      </c>
      <c r="D18" s="7">
        <f t="shared" si="1"/>
        <v>42185</v>
      </c>
      <c r="E18" s="2">
        <f t="shared" si="2"/>
        <v>2015</v>
      </c>
      <c r="F18" s="4" t="s">
        <v>55</v>
      </c>
      <c r="G18" s="4" t="s">
        <v>28</v>
      </c>
      <c r="H18" s="8" t="s">
        <v>2</v>
      </c>
      <c r="I18" s="4" t="s">
        <v>22</v>
      </c>
      <c r="J18" s="4" t="s">
        <v>25</v>
      </c>
      <c r="M18" s="10">
        <v>-1457.82</v>
      </c>
      <c r="N18" s="38" t="s">
        <v>64</v>
      </c>
      <c r="O18" s="36" t="str">
        <f ca="1">IF(B18&gt;= TODAY(),"NON","OUI")</f>
        <v>OUI</v>
      </c>
      <c r="P18" s="36">
        <f>MONTH(D18)</f>
        <v>6</v>
      </c>
    </row>
    <row r="19" spans="2:16" x14ac:dyDescent="0.25">
      <c r="B19" s="6">
        <v>42164</v>
      </c>
      <c r="C19" s="2">
        <f t="shared" si="0"/>
        <v>24</v>
      </c>
      <c r="D19" s="7">
        <f t="shared" si="1"/>
        <v>42185</v>
      </c>
      <c r="E19" s="2">
        <f t="shared" si="2"/>
        <v>2015</v>
      </c>
      <c r="F19" s="4" t="s">
        <v>56</v>
      </c>
      <c r="G19" s="4" t="s">
        <v>28</v>
      </c>
      <c r="H19" s="8" t="s">
        <v>2</v>
      </c>
      <c r="I19" s="4" t="s">
        <v>22</v>
      </c>
      <c r="J19" s="4" t="s">
        <v>25</v>
      </c>
      <c r="M19" s="10">
        <v>-328.44</v>
      </c>
      <c r="N19" s="38" t="s">
        <v>64</v>
      </c>
      <c r="O19" s="36" t="str">
        <f ca="1">IF(B19&gt;= TODAY(),"NON","OUI")</f>
        <v>OUI</v>
      </c>
      <c r="P19" s="36">
        <f>MONTH(D19)</f>
        <v>6</v>
      </c>
    </row>
    <row r="20" spans="2:16" x14ac:dyDescent="0.25">
      <c r="B20" s="6">
        <v>42164</v>
      </c>
      <c r="C20" s="2">
        <f t="shared" si="0"/>
        <v>24</v>
      </c>
      <c r="D20" s="7">
        <f t="shared" si="1"/>
        <v>42185</v>
      </c>
      <c r="E20" s="2">
        <f t="shared" si="2"/>
        <v>2015</v>
      </c>
      <c r="F20" s="4" t="s">
        <v>57</v>
      </c>
      <c r="G20" s="4" t="s">
        <v>28</v>
      </c>
      <c r="H20" s="8" t="s">
        <v>2</v>
      </c>
      <c r="I20" s="8" t="s">
        <v>1</v>
      </c>
      <c r="J20" s="8" t="s">
        <v>1</v>
      </c>
      <c r="M20" s="10">
        <v>-44</v>
      </c>
      <c r="N20" s="38" t="s">
        <v>64</v>
      </c>
      <c r="O20" s="36" t="str">
        <f ca="1">IF(B20&gt;= TODAY(),"NON","OUI")</f>
        <v>OUI</v>
      </c>
      <c r="P20" s="36">
        <f>MONTH(D20)</f>
        <v>6</v>
      </c>
    </row>
    <row r="21" spans="2:16" x14ac:dyDescent="0.25">
      <c r="B21" s="6">
        <v>42165</v>
      </c>
      <c r="C21" s="2">
        <f t="shared" si="0"/>
        <v>24</v>
      </c>
      <c r="D21" s="7">
        <f t="shared" si="1"/>
        <v>42185</v>
      </c>
      <c r="E21" s="2">
        <f t="shared" si="2"/>
        <v>2015</v>
      </c>
      <c r="F21" s="4" t="s">
        <v>55</v>
      </c>
      <c r="G21" s="4" t="s">
        <v>28</v>
      </c>
      <c r="H21" s="8" t="s">
        <v>2</v>
      </c>
      <c r="I21" s="4" t="s">
        <v>1</v>
      </c>
      <c r="J21" s="4" t="s">
        <v>0</v>
      </c>
      <c r="M21" s="10">
        <v>-0.15</v>
      </c>
      <c r="N21" s="38" t="s">
        <v>64</v>
      </c>
      <c r="O21" s="36" t="str">
        <f ca="1">IF(B21&gt;= TODAY(),"NON","OUI")</f>
        <v>OUI</v>
      </c>
      <c r="P21" s="36">
        <f>MONTH(D21)</f>
        <v>6</v>
      </c>
    </row>
    <row r="22" spans="2:16" x14ac:dyDescent="0.25">
      <c r="B22" s="6">
        <v>42165</v>
      </c>
      <c r="C22" s="2">
        <f t="shared" si="0"/>
        <v>24</v>
      </c>
      <c r="D22" s="7">
        <f t="shared" si="1"/>
        <v>42185</v>
      </c>
      <c r="E22" s="2">
        <f t="shared" si="2"/>
        <v>2015</v>
      </c>
      <c r="F22" s="4" t="s">
        <v>55</v>
      </c>
      <c r="G22" s="4" t="s">
        <v>28</v>
      </c>
      <c r="H22" s="8" t="s">
        <v>12</v>
      </c>
      <c r="I22" s="4" t="s">
        <v>11</v>
      </c>
      <c r="J22" s="4" t="s">
        <v>10</v>
      </c>
      <c r="M22" s="10">
        <v>54072</v>
      </c>
      <c r="N22" s="38" t="s">
        <v>64</v>
      </c>
      <c r="O22" s="36" t="str">
        <f ca="1">IF(B22&gt;= TODAY(),"NON","OUI")</f>
        <v>OUI</v>
      </c>
      <c r="P22" s="36">
        <f>MONTH(D22)</f>
        <v>6</v>
      </c>
    </row>
    <row r="23" spans="2:16" x14ac:dyDescent="0.25">
      <c r="B23" s="6">
        <v>42166</v>
      </c>
      <c r="C23" s="2">
        <f t="shared" si="0"/>
        <v>24</v>
      </c>
      <c r="D23" s="7">
        <f t="shared" si="1"/>
        <v>42185</v>
      </c>
      <c r="E23" s="2">
        <f t="shared" si="2"/>
        <v>2015</v>
      </c>
      <c r="F23" s="4" t="s">
        <v>55</v>
      </c>
      <c r="G23" s="4" t="s">
        <v>28</v>
      </c>
      <c r="H23" s="8" t="s">
        <v>12</v>
      </c>
      <c r="I23" s="4" t="s">
        <v>11</v>
      </c>
      <c r="J23" s="4" t="s">
        <v>10</v>
      </c>
      <c r="M23" s="10">
        <v>7128</v>
      </c>
      <c r="N23" s="38" t="s">
        <v>64</v>
      </c>
      <c r="O23" s="36" t="str">
        <f ca="1">IF(B23&gt;= TODAY(),"NON","OUI")</f>
        <v>OUI</v>
      </c>
      <c r="P23" s="36">
        <f>MONTH(D23)</f>
        <v>6</v>
      </c>
    </row>
    <row r="24" spans="2:16" x14ac:dyDescent="0.25">
      <c r="B24" s="6">
        <v>42166</v>
      </c>
      <c r="C24" s="2">
        <f t="shared" si="0"/>
        <v>24</v>
      </c>
      <c r="D24" s="7">
        <f t="shared" si="1"/>
        <v>42185</v>
      </c>
      <c r="E24" s="2">
        <f t="shared" si="2"/>
        <v>2015</v>
      </c>
      <c r="F24" s="4" t="s">
        <v>55</v>
      </c>
      <c r="G24" s="4" t="s">
        <v>28</v>
      </c>
      <c r="H24" s="8" t="s">
        <v>2</v>
      </c>
      <c r="I24" s="8" t="s">
        <v>18</v>
      </c>
      <c r="J24" s="8" t="s">
        <v>18</v>
      </c>
      <c r="M24" s="10">
        <v>-643.95000000000005</v>
      </c>
      <c r="N24" s="38" t="s">
        <v>64</v>
      </c>
      <c r="O24" s="36" t="str">
        <f ca="1">IF(B24&gt;= TODAY(),"NON","OUI")</f>
        <v>OUI</v>
      </c>
      <c r="P24" s="36">
        <f>MONTH(D24)</f>
        <v>6</v>
      </c>
    </row>
    <row r="25" spans="2:16" x14ac:dyDescent="0.25">
      <c r="B25" s="6">
        <v>42166</v>
      </c>
      <c r="C25" s="2">
        <f t="shared" si="0"/>
        <v>24</v>
      </c>
      <c r="D25" s="7">
        <f t="shared" si="1"/>
        <v>42185</v>
      </c>
      <c r="E25" s="2">
        <f t="shared" si="2"/>
        <v>2015</v>
      </c>
      <c r="F25" s="4" t="s">
        <v>56</v>
      </c>
      <c r="G25" s="4" t="s">
        <v>28</v>
      </c>
      <c r="H25" s="8" t="s">
        <v>12</v>
      </c>
      <c r="I25" s="4" t="s">
        <v>11</v>
      </c>
      <c r="J25" s="4" t="s">
        <v>10</v>
      </c>
      <c r="M25" s="10">
        <v>1452</v>
      </c>
      <c r="N25" s="38" t="s">
        <v>64</v>
      </c>
      <c r="O25" s="36" t="str">
        <f ca="1">IF(B25&gt;= TODAY(),"NON","OUI")</f>
        <v>OUI</v>
      </c>
      <c r="P25" s="36">
        <f>MONTH(D25)</f>
        <v>6</v>
      </c>
    </row>
    <row r="26" spans="2:16" x14ac:dyDescent="0.25">
      <c r="B26" s="6">
        <v>42167</v>
      </c>
      <c r="C26" s="2">
        <f t="shared" si="0"/>
        <v>24</v>
      </c>
      <c r="D26" s="7">
        <f t="shared" si="1"/>
        <v>42185</v>
      </c>
      <c r="E26" s="2">
        <f t="shared" si="2"/>
        <v>2015</v>
      </c>
      <c r="F26" s="4" t="s">
        <v>54</v>
      </c>
      <c r="G26" s="4" t="s">
        <v>28</v>
      </c>
      <c r="H26" s="8" t="s">
        <v>2</v>
      </c>
      <c r="I26" s="8" t="s">
        <v>8</v>
      </c>
      <c r="J26" s="8" t="s">
        <v>7</v>
      </c>
      <c r="M26" s="5">
        <v>-28</v>
      </c>
      <c r="N26" s="38" t="s">
        <v>64</v>
      </c>
      <c r="O26" s="36" t="str">
        <f ca="1">IF(B26&gt;= TODAY(),"NON","OUI")</f>
        <v>OUI</v>
      </c>
      <c r="P26" s="36">
        <f>MONTH(D26)</f>
        <v>6</v>
      </c>
    </row>
    <row r="27" spans="2:16" x14ac:dyDescent="0.25">
      <c r="B27" s="6">
        <v>42167</v>
      </c>
      <c r="C27" s="2">
        <f t="shared" si="0"/>
        <v>24</v>
      </c>
      <c r="D27" s="7">
        <f t="shared" si="1"/>
        <v>42185</v>
      </c>
      <c r="E27" s="2">
        <f t="shared" si="2"/>
        <v>2015</v>
      </c>
      <c r="F27" s="4" t="s">
        <v>54</v>
      </c>
      <c r="G27" s="4" t="s">
        <v>28</v>
      </c>
      <c r="H27" s="8" t="s">
        <v>2</v>
      </c>
      <c r="I27" s="8" t="s">
        <v>8</v>
      </c>
      <c r="J27" s="8" t="s">
        <v>7</v>
      </c>
      <c r="M27" s="5">
        <v>-28</v>
      </c>
      <c r="N27" s="38" t="s">
        <v>64</v>
      </c>
      <c r="O27" s="36" t="str">
        <f ca="1">IF(B27&gt;= TODAY(),"NON","OUI")</f>
        <v>OUI</v>
      </c>
      <c r="P27" s="36">
        <f>MONTH(D27)</f>
        <v>6</v>
      </c>
    </row>
    <row r="28" spans="2:16" x14ac:dyDescent="0.25">
      <c r="B28" s="6">
        <v>42170</v>
      </c>
      <c r="C28" s="2">
        <f t="shared" si="0"/>
        <v>25</v>
      </c>
      <c r="D28" s="7">
        <f t="shared" si="1"/>
        <v>42185</v>
      </c>
      <c r="E28" s="2">
        <f t="shared" si="2"/>
        <v>2015</v>
      </c>
      <c r="F28" s="4" t="s">
        <v>55</v>
      </c>
      <c r="G28" s="4" t="s">
        <v>28</v>
      </c>
      <c r="H28" s="8" t="s">
        <v>2</v>
      </c>
      <c r="I28" s="4" t="s">
        <v>4</v>
      </c>
      <c r="J28" s="4" t="s">
        <v>9</v>
      </c>
      <c r="M28" s="10">
        <v>-12756</v>
      </c>
      <c r="N28" s="38" t="s">
        <v>64</v>
      </c>
      <c r="O28" s="36" t="str">
        <f ca="1">IF(B28&gt;= TODAY(),"NON","OUI")</f>
        <v>OUI</v>
      </c>
      <c r="P28" s="36">
        <f>MONTH(D28)</f>
        <v>6</v>
      </c>
    </row>
    <row r="29" spans="2:16" x14ac:dyDescent="0.25">
      <c r="B29" s="6">
        <v>42170</v>
      </c>
      <c r="C29" s="2">
        <f t="shared" si="0"/>
        <v>25</v>
      </c>
      <c r="D29" s="7">
        <f t="shared" si="1"/>
        <v>42185</v>
      </c>
      <c r="E29" s="2">
        <f t="shared" si="2"/>
        <v>2015</v>
      </c>
      <c r="F29" s="4" t="s">
        <v>55</v>
      </c>
      <c r="G29" s="4" t="s">
        <v>28</v>
      </c>
      <c r="H29" s="8" t="s">
        <v>12</v>
      </c>
      <c r="I29" s="4" t="s">
        <v>11</v>
      </c>
      <c r="J29" s="4" t="s">
        <v>10</v>
      </c>
      <c r="M29" s="10">
        <v>16908</v>
      </c>
      <c r="N29" s="38" t="s">
        <v>64</v>
      </c>
      <c r="O29" s="36" t="str">
        <f ca="1">IF(B29&gt;= TODAY(),"NON","OUI")</f>
        <v>OUI</v>
      </c>
      <c r="P29" s="36">
        <f>MONTH(D29)</f>
        <v>6</v>
      </c>
    </row>
    <row r="30" spans="2:16" x14ac:dyDescent="0.25">
      <c r="B30" s="6">
        <v>42170</v>
      </c>
      <c r="C30" s="2">
        <f t="shared" si="0"/>
        <v>25</v>
      </c>
      <c r="D30" s="7">
        <f t="shared" si="1"/>
        <v>42185</v>
      </c>
      <c r="E30" s="2">
        <f t="shared" si="2"/>
        <v>2015</v>
      </c>
      <c r="F30" s="4" t="s">
        <v>55</v>
      </c>
      <c r="G30" s="4" t="s">
        <v>28</v>
      </c>
      <c r="H30" s="8" t="s">
        <v>12</v>
      </c>
      <c r="I30" s="4" t="s">
        <v>27</v>
      </c>
      <c r="J30" s="4" t="s">
        <v>26</v>
      </c>
      <c r="M30" s="10">
        <v>4846.8</v>
      </c>
      <c r="N30" s="38" t="s">
        <v>64</v>
      </c>
      <c r="O30" s="36" t="str">
        <f ca="1">IF(B30&gt;= TODAY(),"NON","OUI")</f>
        <v>OUI</v>
      </c>
      <c r="P30" s="36">
        <f>MONTH(D30)</f>
        <v>6</v>
      </c>
    </row>
    <row r="31" spans="2:16" x14ac:dyDescent="0.25">
      <c r="B31" s="6">
        <v>42170</v>
      </c>
      <c r="C31" s="2">
        <f t="shared" si="0"/>
        <v>25</v>
      </c>
      <c r="D31" s="7">
        <f t="shared" si="1"/>
        <v>42185</v>
      </c>
      <c r="E31" s="2">
        <f t="shared" si="2"/>
        <v>2015</v>
      </c>
      <c r="F31" s="4" t="s">
        <v>56</v>
      </c>
      <c r="G31" s="4" t="s">
        <v>28</v>
      </c>
      <c r="H31" s="8" t="s">
        <v>2</v>
      </c>
      <c r="I31" s="4" t="s">
        <v>4</v>
      </c>
      <c r="J31" s="4" t="s">
        <v>9</v>
      </c>
      <c r="M31" s="10">
        <v>-10709</v>
      </c>
      <c r="N31" s="38" t="s">
        <v>64</v>
      </c>
      <c r="O31" s="36" t="str">
        <f ca="1">IF(B31&gt;= TODAY(),"NON","OUI")</f>
        <v>OUI</v>
      </c>
      <c r="P31" s="36">
        <f>MONTH(D31)</f>
        <v>6</v>
      </c>
    </row>
    <row r="32" spans="2:16" x14ac:dyDescent="0.25">
      <c r="B32" s="6">
        <v>42170</v>
      </c>
      <c r="C32" s="2">
        <f t="shared" si="0"/>
        <v>25</v>
      </c>
      <c r="D32" s="7">
        <f t="shared" si="1"/>
        <v>42185</v>
      </c>
      <c r="E32" s="2">
        <f t="shared" si="2"/>
        <v>2015</v>
      </c>
      <c r="F32" s="4" t="s">
        <v>57</v>
      </c>
      <c r="G32" s="4" t="s">
        <v>28</v>
      </c>
      <c r="H32" s="8" t="s">
        <v>2</v>
      </c>
      <c r="I32" s="4" t="s">
        <v>4</v>
      </c>
      <c r="J32" s="4" t="s">
        <v>9</v>
      </c>
      <c r="M32" s="10">
        <v>-1957</v>
      </c>
      <c r="N32" s="38" t="s">
        <v>64</v>
      </c>
      <c r="O32" s="36" t="str">
        <f ca="1">IF(B32&gt;= TODAY(),"NON","OUI")</f>
        <v>OUI</v>
      </c>
      <c r="P32" s="36">
        <f>MONTH(D32)</f>
        <v>6</v>
      </c>
    </row>
    <row r="33" spans="2:16" x14ac:dyDescent="0.25">
      <c r="B33" s="6">
        <v>42170</v>
      </c>
      <c r="C33" s="2">
        <f t="shared" si="0"/>
        <v>25</v>
      </c>
      <c r="D33" s="7">
        <f t="shared" si="1"/>
        <v>42185</v>
      </c>
      <c r="E33" s="2">
        <f t="shared" si="2"/>
        <v>2015</v>
      </c>
      <c r="F33" s="4" t="s">
        <v>58</v>
      </c>
      <c r="G33" s="4" t="s">
        <v>28</v>
      </c>
      <c r="H33" s="8" t="s">
        <v>2</v>
      </c>
      <c r="I33" s="4" t="s">
        <v>14</v>
      </c>
      <c r="J33" s="4" t="s">
        <v>13</v>
      </c>
      <c r="M33" s="10">
        <v>-2973</v>
      </c>
      <c r="N33" s="38" t="s">
        <v>64</v>
      </c>
      <c r="O33" s="36" t="str">
        <f ca="1">IF(B33&gt;= TODAY(),"NON","OUI")</f>
        <v>OUI</v>
      </c>
      <c r="P33" s="36">
        <f>MONTH(D33)</f>
        <v>6</v>
      </c>
    </row>
    <row r="34" spans="2:16" x14ac:dyDescent="0.25">
      <c r="B34" s="6">
        <v>42170</v>
      </c>
      <c r="C34" s="2">
        <f t="shared" si="0"/>
        <v>25</v>
      </c>
      <c r="D34" s="7">
        <f t="shared" si="1"/>
        <v>42185</v>
      </c>
      <c r="E34" s="2">
        <f t="shared" si="2"/>
        <v>2015</v>
      </c>
      <c r="F34" s="4" t="s">
        <v>58</v>
      </c>
      <c r="G34" s="4" t="s">
        <v>28</v>
      </c>
      <c r="H34" s="8" t="s">
        <v>2</v>
      </c>
      <c r="I34" s="4" t="s">
        <v>4</v>
      </c>
      <c r="J34" s="4" t="s">
        <v>9</v>
      </c>
      <c r="M34" s="10">
        <v>-828</v>
      </c>
      <c r="N34" s="38" t="s">
        <v>64</v>
      </c>
      <c r="O34" s="36" t="str">
        <f ca="1">IF(B34&gt;= TODAY(),"NON","OUI")</f>
        <v>OUI</v>
      </c>
      <c r="P34" s="36">
        <f>MONTH(D34)</f>
        <v>6</v>
      </c>
    </row>
    <row r="35" spans="2:16" x14ac:dyDescent="0.25">
      <c r="B35" s="6">
        <v>42172</v>
      </c>
      <c r="C35" s="2">
        <f t="shared" si="0"/>
        <v>25</v>
      </c>
      <c r="D35" s="7">
        <f t="shared" si="1"/>
        <v>42185</v>
      </c>
      <c r="E35" s="2">
        <f t="shared" si="2"/>
        <v>2015</v>
      </c>
      <c r="F35" s="4" t="s">
        <v>55</v>
      </c>
      <c r="G35" s="4" t="s">
        <v>28</v>
      </c>
      <c r="H35" s="8" t="s">
        <v>2</v>
      </c>
      <c r="I35" s="4" t="s">
        <v>4</v>
      </c>
      <c r="J35" s="4" t="s">
        <v>9</v>
      </c>
      <c r="M35" s="10">
        <v>-2451</v>
      </c>
      <c r="N35" s="38" t="s">
        <v>64</v>
      </c>
      <c r="O35" s="36" t="str">
        <f ca="1">IF(B35&gt;= TODAY(),"NON","OUI")</f>
        <v>OUI</v>
      </c>
      <c r="P35" s="36">
        <f>MONTH(D35)</f>
        <v>6</v>
      </c>
    </row>
    <row r="36" spans="2:16" x14ac:dyDescent="0.25">
      <c r="B36" s="6">
        <v>42172</v>
      </c>
      <c r="C36" s="2">
        <f t="shared" si="0"/>
        <v>25</v>
      </c>
      <c r="D36" s="7">
        <f t="shared" si="1"/>
        <v>42185</v>
      </c>
      <c r="E36" s="2">
        <f t="shared" si="2"/>
        <v>2015</v>
      </c>
      <c r="F36" s="4" t="s">
        <v>57</v>
      </c>
      <c r="G36" s="4" t="s">
        <v>28</v>
      </c>
      <c r="H36" s="8" t="s">
        <v>2</v>
      </c>
      <c r="I36" s="4" t="s">
        <v>1</v>
      </c>
      <c r="J36" s="4" t="s">
        <v>0</v>
      </c>
      <c r="M36" s="10">
        <v>-144.6</v>
      </c>
      <c r="N36" s="38" t="s">
        <v>64</v>
      </c>
      <c r="O36" s="36" t="str">
        <f ca="1">IF(B36&gt;= TODAY(),"NON","OUI")</f>
        <v>OUI</v>
      </c>
      <c r="P36" s="36">
        <f>MONTH(D36)</f>
        <v>6</v>
      </c>
    </row>
    <row r="37" spans="2:16" x14ac:dyDescent="0.25">
      <c r="B37" s="6">
        <v>42173</v>
      </c>
      <c r="C37" s="2">
        <f t="shared" si="0"/>
        <v>25</v>
      </c>
      <c r="D37" s="7">
        <f t="shared" si="1"/>
        <v>42185</v>
      </c>
      <c r="E37" s="2">
        <f t="shared" si="2"/>
        <v>2015</v>
      </c>
      <c r="F37" s="4" t="s">
        <v>55</v>
      </c>
      <c r="G37" s="4" t="s">
        <v>28</v>
      </c>
      <c r="H37" s="8" t="s">
        <v>2</v>
      </c>
      <c r="I37" s="4" t="s">
        <v>1</v>
      </c>
      <c r="J37" s="4" t="s">
        <v>0</v>
      </c>
      <c r="M37" s="10">
        <v>-0.6</v>
      </c>
      <c r="N37" s="38" t="s">
        <v>64</v>
      </c>
      <c r="O37" s="36" t="str">
        <f ca="1">IF(B37&gt;= TODAY(),"NON","OUI")</f>
        <v>OUI</v>
      </c>
      <c r="P37" s="36">
        <f>MONTH(D37)</f>
        <v>6</v>
      </c>
    </row>
    <row r="38" spans="2:16" x14ac:dyDescent="0.25">
      <c r="B38" s="6">
        <v>42174</v>
      </c>
      <c r="C38" s="2">
        <f t="shared" si="0"/>
        <v>25</v>
      </c>
      <c r="D38" s="7">
        <f t="shared" si="1"/>
        <v>42185</v>
      </c>
      <c r="E38" s="2">
        <f t="shared" si="2"/>
        <v>2015</v>
      </c>
      <c r="F38" s="4" t="s">
        <v>56</v>
      </c>
      <c r="G38" s="4" t="s">
        <v>28</v>
      </c>
      <c r="H38" s="8" t="s">
        <v>12</v>
      </c>
      <c r="I38" s="4" t="s">
        <v>43</v>
      </c>
      <c r="J38" s="4" t="s">
        <v>43</v>
      </c>
      <c r="M38" s="10">
        <v>191.65</v>
      </c>
      <c r="N38" s="38" t="s">
        <v>64</v>
      </c>
      <c r="O38" s="36" t="str">
        <f ca="1">IF(B38&gt;= TODAY(),"NON","OUI")</f>
        <v>OUI</v>
      </c>
      <c r="P38" s="36">
        <f>MONTH(D38)</f>
        <v>6</v>
      </c>
    </row>
    <row r="39" spans="2:16" x14ac:dyDescent="0.25">
      <c r="B39" s="6">
        <v>42177</v>
      </c>
      <c r="C39" s="2">
        <f t="shared" si="0"/>
        <v>26</v>
      </c>
      <c r="D39" s="7">
        <f t="shared" si="1"/>
        <v>42185</v>
      </c>
      <c r="E39" s="2">
        <f t="shared" si="2"/>
        <v>2015</v>
      </c>
      <c r="F39" s="4" t="s">
        <v>56</v>
      </c>
      <c r="G39" s="4" t="s">
        <v>28</v>
      </c>
      <c r="H39" s="8" t="s">
        <v>12</v>
      </c>
      <c r="I39" s="4" t="s">
        <v>44</v>
      </c>
      <c r="J39" s="4" t="s">
        <v>44</v>
      </c>
      <c r="M39" s="10">
        <v>19802.400000000001</v>
      </c>
      <c r="N39" s="38" t="s">
        <v>64</v>
      </c>
      <c r="O39" s="36" t="str">
        <f ca="1">IF(B39&gt;= TODAY(),"NON","OUI")</f>
        <v>OUI</v>
      </c>
      <c r="P39" s="36">
        <f>MONTH(D39)</f>
        <v>6</v>
      </c>
    </row>
    <row r="40" spans="2:16" x14ac:dyDescent="0.25">
      <c r="B40" s="6">
        <v>42177</v>
      </c>
      <c r="C40" s="2">
        <f t="shared" si="0"/>
        <v>26</v>
      </c>
      <c r="D40" s="7">
        <f t="shared" si="1"/>
        <v>42185</v>
      </c>
      <c r="E40" s="2">
        <f t="shared" si="2"/>
        <v>2015</v>
      </c>
      <c r="F40" s="4" t="s">
        <v>56</v>
      </c>
      <c r="G40" s="4" t="s">
        <v>28</v>
      </c>
      <c r="H40" s="8" t="s">
        <v>12</v>
      </c>
      <c r="I40" s="4" t="s">
        <v>11</v>
      </c>
      <c r="J40" s="4" t="s">
        <v>10</v>
      </c>
      <c r="M40" s="10">
        <v>6240</v>
      </c>
      <c r="N40" s="38" t="s">
        <v>64</v>
      </c>
      <c r="O40" s="36" t="str">
        <f ca="1">IF(B40&gt;= TODAY(),"NON","OUI")</f>
        <v>OUI</v>
      </c>
      <c r="P40" s="36">
        <f>MONTH(D40)</f>
        <v>6</v>
      </c>
    </row>
    <row r="41" spans="2:16" x14ac:dyDescent="0.25">
      <c r="B41" s="6">
        <v>42178</v>
      </c>
      <c r="C41" s="2">
        <f t="shared" si="0"/>
        <v>26</v>
      </c>
      <c r="D41" s="7">
        <f t="shared" si="1"/>
        <v>42185</v>
      </c>
      <c r="E41" s="2">
        <f t="shared" si="2"/>
        <v>2015</v>
      </c>
      <c r="F41" s="4" t="s">
        <v>56</v>
      </c>
      <c r="G41" s="4" t="s">
        <v>28</v>
      </c>
      <c r="H41" s="8" t="s">
        <v>2</v>
      </c>
      <c r="I41" s="4" t="s">
        <v>4</v>
      </c>
      <c r="J41" s="4" t="s">
        <v>3</v>
      </c>
      <c r="M41" s="10">
        <v>-7319</v>
      </c>
      <c r="N41" s="38" t="s">
        <v>64</v>
      </c>
      <c r="O41" s="36" t="str">
        <f ca="1">IF(B41&gt;= TODAY(),"NON","OUI")</f>
        <v>OUI</v>
      </c>
      <c r="P41" s="36">
        <f>MONTH(D41)</f>
        <v>6</v>
      </c>
    </row>
    <row r="42" spans="2:16" x14ac:dyDescent="0.25">
      <c r="B42" s="6">
        <v>42178</v>
      </c>
      <c r="C42" s="2">
        <f t="shared" si="0"/>
        <v>26</v>
      </c>
      <c r="D42" s="7">
        <f t="shared" si="1"/>
        <v>42185</v>
      </c>
      <c r="E42" s="2">
        <f t="shared" si="2"/>
        <v>2015</v>
      </c>
      <c r="F42" s="4" t="s">
        <v>56</v>
      </c>
      <c r="G42" s="4" t="s">
        <v>28</v>
      </c>
      <c r="H42" s="8" t="s">
        <v>12</v>
      </c>
      <c r="I42" s="4" t="s">
        <v>11</v>
      </c>
      <c r="J42" s="4" t="s">
        <v>10</v>
      </c>
      <c r="M42" s="10">
        <v>12480</v>
      </c>
      <c r="N42" s="38" t="s">
        <v>64</v>
      </c>
      <c r="O42" s="36" t="str">
        <f ca="1">IF(B42&gt;= TODAY(),"NON","OUI")</f>
        <v>OUI</v>
      </c>
      <c r="P42" s="36">
        <f>MONTH(D42)</f>
        <v>6</v>
      </c>
    </row>
    <row r="43" spans="2:16" x14ac:dyDescent="0.25">
      <c r="B43" s="6">
        <v>42179</v>
      </c>
      <c r="C43" s="2">
        <f t="shared" si="0"/>
        <v>26</v>
      </c>
      <c r="D43" s="7">
        <f t="shared" si="1"/>
        <v>42185</v>
      </c>
      <c r="E43" s="2">
        <f t="shared" si="2"/>
        <v>2015</v>
      </c>
      <c r="F43" s="4" t="s">
        <v>54</v>
      </c>
      <c r="G43" s="4" t="s">
        <v>28</v>
      </c>
      <c r="H43" s="8" t="s">
        <v>2</v>
      </c>
      <c r="I43" s="4" t="s">
        <v>4</v>
      </c>
      <c r="J43" s="4" t="s">
        <v>3</v>
      </c>
      <c r="M43" s="5">
        <v>-2890</v>
      </c>
      <c r="N43" s="38" t="s">
        <v>64</v>
      </c>
      <c r="O43" s="36" t="str">
        <f ca="1">IF(B43&gt;= TODAY(),"NON","OUI")</f>
        <v>OUI</v>
      </c>
      <c r="P43" s="36">
        <f>MONTH(D43)</f>
        <v>6</v>
      </c>
    </row>
    <row r="44" spans="2:16" x14ac:dyDescent="0.25">
      <c r="B44" s="6">
        <v>42179</v>
      </c>
      <c r="C44" s="2">
        <f t="shared" si="0"/>
        <v>26</v>
      </c>
      <c r="D44" s="7">
        <f t="shared" si="1"/>
        <v>42185</v>
      </c>
      <c r="E44" s="2">
        <f t="shared" si="2"/>
        <v>2015</v>
      </c>
      <c r="F44" s="4" t="s">
        <v>56</v>
      </c>
      <c r="G44" s="4" t="s">
        <v>28</v>
      </c>
      <c r="H44" s="8" t="s">
        <v>2</v>
      </c>
      <c r="I44" s="8" t="s">
        <v>1</v>
      </c>
      <c r="J44" s="8" t="s">
        <v>1</v>
      </c>
      <c r="M44" s="10">
        <v>-5.85</v>
      </c>
      <c r="N44" s="38" t="s">
        <v>64</v>
      </c>
      <c r="O44" s="36" t="str">
        <f ca="1">IF(B44&gt;= TODAY(),"NON","OUI")</f>
        <v>OUI</v>
      </c>
      <c r="P44" s="36">
        <f>MONTH(D44)</f>
        <v>6</v>
      </c>
    </row>
    <row r="45" spans="2:16" x14ac:dyDescent="0.25">
      <c r="B45" s="6">
        <v>42179</v>
      </c>
      <c r="C45" s="2">
        <f t="shared" si="0"/>
        <v>26</v>
      </c>
      <c r="D45" s="7">
        <f t="shared" si="1"/>
        <v>42185</v>
      </c>
      <c r="E45" s="2">
        <f t="shared" si="2"/>
        <v>2015</v>
      </c>
      <c r="F45" s="4" t="s">
        <v>56</v>
      </c>
      <c r="G45" s="4" t="s">
        <v>28</v>
      </c>
      <c r="H45" s="8" t="s">
        <v>12</v>
      </c>
      <c r="I45" s="4" t="s">
        <v>11</v>
      </c>
      <c r="J45" s="4" t="s">
        <v>10</v>
      </c>
      <c r="M45" s="10">
        <v>1146</v>
      </c>
      <c r="N45" s="38" t="s">
        <v>64</v>
      </c>
      <c r="O45" s="36" t="str">
        <f ca="1">IF(B45&gt;= TODAY(),"NON","OUI")</f>
        <v>OUI</v>
      </c>
      <c r="P45" s="36">
        <f>MONTH(D45)</f>
        <v>6</v>
      </c>
    </row>
    <row r="46" spans="2:16" x14ac:dyDescent="0.25">
      <c r="B46" s="6">
        <v>42179</v>
      </c>
      <c r="C46" s="2">
        <f t="shared" si="0"/>
        <v>26</v>
      </c>
      <c r="D46" s="7">
        <f t="shared" si="1"/>
        <v>42185</v>
      </c>
      <c r="E46" s="2">
        <f t="shared" si="2"/>
        <v>2015</v>
      </c>
      <c r="F46" s="4" t="s">
        <v>57</v>
      </c>
      <c r="G46" s="4" t="s">
        <v>28</v>
      </c>
      <c r="H46" s="8" t="s">
        <v>2</v>
      </c>
      <c r="I46" s="4" t="s">
        <v>4</v>
      </c>
      <c r="J46" s="4" t="s">
        <v>3</v>
      </c>
      <c r="M46" s="10">
        <v>-44573</v>
      </c>
      <c r="N46" s="38" t="s">
        <v>64</v>
      </c>
      <c r="O46" s="36" t="str">
        <f ca="1">IF(B46&gt;= TODAY(),"NON","OUI")</f>
        <v>OUI</v>
      </c>
      <c r="P46" s="36">
        <f>MONTH(D46)</f>
        <v>6</v>
      </c>
    </row>
    <row r="47" spans="2:16" x14ac:dyDescent="0.25">
      <c r="B47" s="6">
        <v>42180</v>
      </c>
      <c r="C47" s="2">
        <f t="shared" si="0"/>
        <v>26</v>
      </c>
      <c r="D47" s="7">
        <f t="shared" si="1"/>
        <v>42185</v>
      </c>
      <c r="E47" s="2">
        <f t="shared" si="2"/>
        <v>2015</v>
      </c>
      <c r="F47" s="4" t="s">
        <v>55</v>
      </c>
      <c r="G47" s="4" t="s">
        <v>28</v>
      </c>
      <c r="H47" s="8" t="s">
        <v>2</v>
      </c>
      <c r="I47" s="8" t="s">
        <v>8</v>
      </c>
      <c r="J47" s="8" t="s">
        <v>7</v>
      </c>
      <c r="M47" s="10">
        <v>-552.05999999999995</v>
      </c>
      <c r="N47" s="38" t="s">
        <v>64</v>
      </c>
      <c r="O47" s="36" t="str">
        <f ca="1">IF(B47&gt;= TODAY(),"NON","OUI")</f>
        <v>OUI</v>
      </c>
      <c r="P47" s="36">
        <f>MONTH(D47)</f>
        <v>6</v>
      </c>
    </row>
    <row r="48" spans="2:16" x14ac:dyDescent="0.25">
      <c r="B48" s="6">
        <v>42180</v>
      </c>
      <c r="C48" s="2">
        <f t="shared" si="0"/>
        <v>26</v>
      </c>
      <c r="D48" s="7">
        <f t="shared" si="1"/>
        <v>42185</v>
      </c>
      <c r="E48" s="2">
        <f t="shared" si="2"/>
        <v>2015</v>
      </c>
      <c r="F48" s="4" t="s">
        <v>55</v>
      </c>
      <c r="G48" s="4" t="s">
        <v>28</v>
      </c>
      <c r="H48" s="8" t="s">
        <v>12</v>
      </c>
      <c r="I48" s="4" t="s">
        <v>11</v>
      </c>
      <c r="J48" s="4" t="s">
        <v>10</v>
      </c>
      <c r="M48" s="10">
        <v>2424</v>
      </c>
      <c r="N48" s="38" t="s">
        <v>64</v>
      </c>
      <c r="O48" s="36" t="str">
        <f ca="1">IF(B48&gt;= TODAY(),"NON","OUI")</f>
        <v>OUI</v>
      </c>
      <c r="P48" s="36">
        <f>MONTH(D48)</f>
        <v>6</v>
      </c>
    </row>
    <row r="49" spans="2:16" x14ac:dyDescent="0.25">
      <c r="B49" s="6">
        <v>42180</v>
      </c>
      <c r="C49" s="2">
        <f t="shared" si="0"/>
        <v>26</v>
      </c>
      <c r="D49" s="7">
        <f t="shared" si="1"/>
        <v>42185</v>
      </c>
      <c r="E49" s="2">
        <f t="shared" si="2"/>
        <v>2015</v>
      </c>
      <c r="F49" s="4" t="s">
        <v>56</v>
      </c>
      <c r="G49" s="4" t="s">
        <v>28</v>
      </c>
      <c r="H49" s="8" t="s">
        <v>2</v>
      </c>
      <c r="I49" s="8" t="s">
        <v>1</v>
      </c>
      <c r="J49" s="8" t="s">
        <v>1</v>
      </c>
      <c r="M49" s="10">
        <v>-49</v>
      </c>
      <c r="N49" s="38" t="s">
        <v>64</v>
      </c>
      <c r="O49" s="36" t="str">
        <f ca="1">IF(B49&gt;= TODAY(),"NON","OUI")</f>
        <v>OUI</v>
      </c>
      <c r="P49" s="36">
        <f>MONTH(D49)</f>
        <v>6</v>
      </c>
    </row>
    <row r="50" spans="2:16" x14ac:dyDescent="0.25">
      <c r="B50" s="6">
        <v>42181</v>
      </c>
      <c r="C50" s="2">
        <f t="shared" si="0"/>
        <v>26</v>
      </c>
      <c r="D50" s="7">
        <f t="shared" si="1"/>
        <v>42185</v>
      </c>
      <c r="E50" s="2">
        <f t="shared" si="2"/>
        <v>2015</v>
      </c>
      <c r="F50" s="4" t="s">
        <v>54</v>
      </c>
      <c r="G50" s="4" t="s">
        <v>28</v>
      </c>
      <c r="H50" s="8" t="s">
        <v>2</v>
      </c>
      <c r="I50" s="8" t="s">
        <v>6</v>
      </c>
      <c r="J50" s="8" t="s">
        <v>5</v>
      </c>
      <c r="M50" s="5">
        <v>-6161.22</v>
      </c>
      <c r="N50" s="38" t="s">
        <v>64</v>
      </c>
      <c r="O50" s="36" t="str">
        <f ca="1">IF(B50&gt;= TODAY(),"NON","OUI")</f>
        <v>OUI</v>
      </c>
      <c r="P50" s="36">
        <f>MONTH(D50)</f>
        <v>6</v>
      </c>
    </row>
    <row r="51" spans="2:16" x14ac:dyDescent="0.25">
      <c r="B51" s="6">
        <v>42181</v>
      </c>
      <c r="C51" s="2">
        <f t="shared" si="0"/>
        <v>26</v>
      </c>
      <c r="D51" s="7">
        <f t="shared" si="1"/>
        <v>42185</v>
      </c>
      <c r="E51" s="2">
        <f t="shared" si="2"/>
        <v>2015</v>
      </c>
      <c r="F51" s="4" t="s">
        <v>54</v>
      </c>
      <c r="G51" s="4" t="s">
        <v>28</v>
      </c>
      <c r="H51" s="8" t="s">
        <v>2</v>
      </c>
      <c r="I51" s="4" t="s">
        <v>1</v>
      </c>
      <c r="J51" s="4" t="s">
        <v>0</v>
      </c>
      <c r="M51" s="5">
        <v>-0.45</v>
      </c>
      <c r="N51" s="38" t="s">
        <v>64</v>
      </c>
      <c r="O51" s="36" t="str">
        <f ca="1">IF(B51&gt;= TODAY(),"NON","OUI")</f>
        <v>OUI</v>
      </c>
      <c r="P51" s="36">
        <f>MONTH(D51)</f>
        <v>6</v>
      </c>
    </row>
    <row r="52" spans="2:16" x14ac:dyDescent="0.25">
      <c r="B52" s="6">
        <v>42181</v>
      </c>
      <c r="C52" s="2">
        <f t="shared" si="0"/>
        <v>26</v>
      </c>
      <c r="D52" s="7">
        <f t="shared" si="1"/>
        <v>42185</v>
      </c>
      <c r="E52" s="2">
        <f t="shared" si="2"/>
        <v>2015</v>
      </c>
      <c r="F52" s="4" t="s">
        <v>55</v>
      </c>
      <c r="G52" s="4" t="s">
        <v>28</v>
      </c>
      <c r="H52" s="8" t="s">
        <v>2</v>
      </c>
      <c r="I52" s="8" t="s">
        <v>6</v>
      </c>
      <c r="J52" s="8" t="s">
        <v>5</v>
      </c>
      <c r="M52" s="10">
        <v>-10877.31</v>
      </c>
      <c r="N52" s="38" t="s">
        <v>64</v>
      </c>
      <c r="O52" s="36" t="str">
        <f ca="1">IF(B52&gt;= TODAY(),"NON","OUI")</f>
        <v>OUI</v>
      </c>
      <c r="P52" s="36">
        <f>MONTH(D52)</f>
        <v>6</v>
      </c>
    </row>
    <row r="53" spans="2:16" x14ac:dyDescent="0.25">
      <c r="B53" s="6">
        <v>42181</v>
      </c>
      <c r="C53" s="2">
        <f t="shared" si="0"/>
        <v>26</v>
      </c>
      <c r="D53" s="7">
        <f t="shared" si="1"/>
        <v>42185</v>
      </c>
      <c r="E53" s="2">
        <f t="shared" si="2"/>
        <v>2015</v>
      </c>
      <c r="F53" s="4" t="s">
        <v>55</v>
      </c>
      <c r="G53" s="4" t="s">
        <v>28</v>
      </c>
      <c r="H53" s="8" t="s">
        <v>2</v>
      </c>
      <c r="I53" s="4" t="s">
        <v>1</v>
      </c>
      <c r="J53" s="4" t="s">
        <v>0</v>
      </c>
      <c r="M53" s="10">
        <v>-0.6</v>
      </c>
      <c r="N53" s="38" t="s">
        <v>64</v>
      </c>
      <c r="O53" s="36" t="str">
        <f ca="1">IF(B53&gt;= TODAY(),"NON","OUI")</f>
        <v>OUI</v>
      </c>
      <c r="P53" s="36">
        <f>MONTH(D53)</f>
        <v>6</v>
      </c>
    </row>
    <row r="54" spans="2:16" x14ac:dyDescent="0.25">
      <c r="B54" s="6">
        <v>42181</v>
      </c>
      <c r="C54" s="2">
        <f t="shared" si="0"/>
        <v>26</v>
      </c>
      <c r="D54" s="7">
        <f t="shared" si="1"/>
        <v>42185</v>
      </c>
      <c r="E54" s="2">
        <f t="shared" si="2"/>
        <v>2015</v>
      </c>
      <c r="F54" s="4" t="s">
        <v>55</v>
      </c>
      <c r="G54" s="4" t="s">
        <v>28</v>
      </c>
      <c r="H54" s="8" t="s">
        <v>12</v>
      </c>
      <c r="I54" s="4" t="s">
        <v>11</v>
      </c>
      <c r="J54" s="4" t="s">
        <v>10</v>
      </c>
      <c r="M54" s="10">
        <v>15384</v>
      </c>
      <c r="N54" s="38" t="s">
        <v>64</v>
      </c>
      <c r="O54" s="36" t="str">
        <f ca="1">IF(B54&gt;= TODAY(),"NON","OUI")</f>
        <v>OUI</v>
      </c>
      <c r="P54" s="36">
        <f>MONTH(D54)</f>
        <v>6</v>
      </c>
    </row>
    <row r="55" spans="2:16" x14ac:dyDescent="0.25">
      <c r="B55" s="6">
        <v>42181</v>
      </c>
      <c r="C55" s="2">
        <f t="shared" si="0"/>
        <v>26</v>
      </c>
      <c r="D55" s="7">
        <f t="shared" si="1"/>
        <v>42185</v>
      </c>
      <c r="E55" s="2">
        <f t="shared" si="2"/>
        <v>2015</v>
      </c>
      <c r="F55" s="4" t="s">
        <v>56</v>
      </c>
      <c r="G55" s="4" t="s">
        <v>28</v>
      </c>
      <c r="H55" s="8" t="s">
        <v>2</v>
      </c>
      <c r="I55" s="8" t="s">
        <v>6</v>
      </c>
      <c r="J55" s="8" t="s">
        <v>5</v>
      </c>
      <c r="M55" s="10">
        <v>-6858.96</v>
      </c>
      <c r="N55" s="38" t="s">
        <v>64</v>
      </c>
      <c r="O55" s="36" t="str">
        <f ca="1">IF(B55&gt;= TODAY(),"NON","OUI")</f>
        <v>OUI</v>
      </c>
      <c r="P55" s="36">
        <f>MONTH(D55)</f>
        <v>6</v>
      </c>
    </row>
    <row r="56" spans="2:16" x14ac:dyDescent="0.25">
      <c r="B56" s="6">
        <v>42181</v>
      </c>
      <c r="C56" s="2">
        <f t="shared" ref="C56:C119" si="3">WEEKNUM(B56)</f>
        <v>26</v>
      </c>
      <c r="D56" s="7">
        <f t="shared" ref="D56:D119" si="4">EOMONTH(B56,31/6/2016)</f>
        <v>42185</v>
      </c>
      <c r="E56" s="2">
        <f t="shared" ref="E56:E119" si="5">YEAR(B56)</f>
        <v>2015</v>
      </c>
      <c r="F56" s="4" t="s">
        <v>56</v>
      </c>
      <c r="G56" s="4" t="s">
        <v>28</v>
      </c>
      <c r="H56" s="8" t="s">
        <v>2</v>
      </c>
      <c r="I56" s="4" t="s">
        <v>1</v>
      </c>
      <c r="J56" s="4" t="s">
        <v>0</v>
      </c>
      <c r="M56" s="10">
        <v>-0.45</v>
      </c>
      <c r="N56" s="38" t="s">
        <v>64</v>
      </c>
      <c r="O56" s="36" t="str">
        <f ca="1">IF(B56&gt;= TODAY(),"NON","OUI")</f>
        <v>OUI</v>
      </c>
      <c r="P56" s="36">
        <f>MONTH(D56)</f>
        <v>6</v>
      </c>
    </row>
    <row r="57" spans="2:16" x14ac:dyDescent="0.25">
      <c r="B57" s="6">
        <v>42181</v>
      </c>
      <c r="C57" s="2">
        <f t="shared" si="3"/>
        <v>26</v>
      </c>
      <c r="D57" s="7">
        <f t="shared" si="4"/>
        <v>42185</v>
      </c>
      <c r="E57" s="2">
        <f t="shared" si="5"/>
        <v>2015</v>
      </c>
      <c r="F57" s="4" t="s">
        <v>56</v>
      </c>
      <c r="G57" s="4" t="s">
        <v>28</v>
      </c>
      <c r="H57" s="8" t="s">
        <v>12</v>
      </c>
      <c r="I57" s="4" t="s">
        <v>11</v>
      </c>
      <c r="J57" s="4" t="s">
        <v>10</v>
      </c>
      <c r="M57" s="10">
        <v>3120</v>
      </c>
      <c r="N57" s="38" t="s">
        <v>64</v>
      </c>
      <c r="O57" s="36" t="str">
        <f ca="1">IF(B57&gt;= TODAY(),"NON","OUI")</f>
        <v>OUI</v>
      </c>
      <c r="P57" s="36">
        <f>MONTH(D57)</f>
        <v>6</v>
      </c>
    </row>
    <row r="58" spans="2:16" x14ac:dyDescent="0.25">
      <c r="B58" s="6">
        <v>42181</v>
      </c>
      <c r="C58" s="2">
        <f t="shared" si="3"/>
        <v>26</v>
      </c>
      <c r="D58" s="7">
        <f t="shared" si="4"/>
        <v>42185</v>
      </c>
      <c r="E58" s="2">
        <f t="shared" si="5"/>
        <v>2015</v>
      </c>
      <c r="F58" s="4" t="s">
        <v>56</v>
      </c>
      <c r="G58" s="4" t="s">
        <v>28</v>
      </c>
      <c r="H58" s="8" t="s">
        <v>12</v>
      </c>
      <c r="I58" s="4" t="s">
        <v>27</v>
      </c>
      <c r="J58" s="4" t="s">
        <v>26</v>
      </c>
      <c r="M58" s="10">
        <v>51480</v>
      </c>
      <c r="N58" s="38" t="s">
        <v>64</v>
      </c>
      <c r="O58" s="36" t="str">
        <f ca="1">IF(B58&gt;= TODAY(),"NON","OUI")</f>
        <v>OUI</v>
      </c>
      <c r="P58" s="36">
        <f>MONTH(D58)</f>
        <v>6</v>
      </c>
    </row>
    <row r="59" spans="2:16" x14ac:dyDescent="0.25">
      <c r="B59" s="6">
        <v>42181</v>
      </c>
      <c r="C59" s="2">
        <f t="shared" si="3"/>
        <v>26</v>
      </c>
      <c r="D59" s="7">
        <f t="shared" si="4"/>
        <v>42185</v>
      </c>
      <c r="E59" s="2">
        <f t="shared" si="5"/>
        <v>2015</v>
      </c>
      <c r="F59" s="4" t="s">
        <v>57</v>
      </c>
      <c r="G59" s="4" t="s">
        <v>28</v>
      </c>
      <c r="H59" s="8" t="s">
        <v>2</v>
      </c>
      <c r="I59" s="8" t="s">
        <v>6</v>
      </c>
      <c r="J59" s="8" t="s">
        <v>5</v>
      </c>
      <c r="M59" s="10">
        <v>-12390.71</v>
      </c>
      <c r="N59" s="38" t="s">
        <v>64</v>
      </c>
      <c r="O59" s="36" t="str">
        <f ca="1">IF(B59&gt;= TODAY(),"NON","OUI")</f>
        <v>OUI</v>
      </c>
      <c r="P59" s="36">
        <f>MONTH(D59)</f>
        <v>6</v>
      </c>
    </row>
    <row r="60" spans="2:16" x14ac:dyDescent="0.25">
      <c r="B60" s="6">
        <v>42181</v>
      </c>
      <c r="C60" s="2">
        <f t="shared" si="3"/>
        <v>26</v>
      </c>
      <c r="D60" s="7">
        <f t="shared" si="4"/>
        <v>42185</v>
      </c>
      <c r="E60" s="2">
        <f t="shared" si="5"/>
        <v>2015</v>
      </c>
      <c r="F60" s="4" t="s">
        <v>57</v>
      </c>
      <c r="G60" s="4" t="s">
        <v>28</v>
      </c>
      <c r="H60" s="8" t="s">
        <v>2</v>
      </c>
      <c r="I60" s="4" t="s">
        <v>1</v>
      </c>
      <c r="J60" s="4" t="s">
        <v>0</v>
      </c>
      <c r="M60" s="10">
        <v>-0.9</v>
      </c>
      <c r="N60" s="38" t="s">
        <v>64</v>
      </c>
      <c r="O60" s="36" t="str">
        <f ca="1">IF(B60&gt;= TODAY(),"NON","OUI")</f>
        <v>OUI</v>
      </c>
      <c r="P60" s="36">
        <f>MONTH(D60)</f>
        <v>6</v>
      </c>
    </row>
    <row r="61" spans="2:16" x14ac:dyDescent="0.25">
      <c r="B61" s="6">
        <v>42184</v>
      </c>
      <c r="C61" s="2">
        <f t="shared" si="3"/>
        <v>27</v>
      </c>
      <c r="D61" s="7">
        <f t="shared" si="4"/>
        <v>42185</v>
      </c>
      <c r="E61" s="2">
        <f t="shared" si="5"/>
        <v>2015</v>
      </c>
      <c r="F61" s="4" t="s">
        <v>54</v>
      </c>
      <c r="G61" s="4" t="s">
        <v>28</v>
      </c>
      <c r="H61" s="8" t="s">
        <v>2</v>
      </c>
      <c r="I61" s="4" t="s">
        <v>8</v>
      </c>
      <c r="J61" s="4" t="s">
        <v>24</v>
      </c>
      <c r="M61" s="5">
        <v>-280.02999999999997</v>
      </c>
      <c r="N61" s="38" t="s">
        <v>64</v>
      </c>
      <c r="O61" s="36" t="str">
        <f ca="1">IF(B61&gt;= TODAY(),"NON","OUI")</f>
        <v>OUI</v>
      </c>
      <c r="P61" s="36">
        <f>MONTH(D61)</f>
        <v>6</v>
      </c>
    </row>
    <row r="62" spans="2:16" x14ac:dyDescent="0.25">
      <c r="B62" s="6">
        <v>42184</v>
      </c>
      <c r="C62" s="2">
        <f t="shared" si="3"/>
        <v>27</v>
      </c>
      <c r="D62" s="7">
        <f t="shared" si="4"/>
        <v>42185</v>
      </c>
      <c r="E62" s="2">
        <f t="shared" si="5"/>
        <v>2015</v>
      </c>
      <c r="F62" s="4" t="s">
        <v>55</v>
      </c>
      <c r="G62" s="4" t="s">
        <v>28</v>
      </c>
      <c r="H62" s="8" t="s">
        <v>2</v>
      </c>
      <c r="I62" s="4" t="s">
        <v>8</v>
      </c>
      <c r="J62" s="4" t="s">
        <v>24</v>
      </c>
      <c r="M62" s="10">
        <v>-560.05999999999995</v>
      </c>
      <c r="N62" s="38" t="s">
        <v>64</v>
      </c>
      <c r="O62" s="36" t="str">
        <f ca="1">IF(B62&gt;= TODAY(),"NON","OUI")</f>
        <v>OUI</v>
      </c>
      <c r="P62" s="36">
        <f>MONTH(D62)</f>
        <v>6</v>
      </c>
    </row>
    <row r="63" spans="2:16" x14ac:dyDescent="0.25">
      <c r="B63" s="6">
        <v>42184</v>
      </c>
      <c r="C63" s="2">
        <f t="shared" si="3"/>
        <v>27</v>
      </c>
      <c r="D63" s="7">
        <f t="shared" si="4"/>
        <v>42185</v>
      </c>
      <c r="E63" s="2">
        <f t="shared" si="5"/>
        <v>2015</v>
      </c>
      <c r="F63" s="4" t="s">
        <v>55</v>
      </c>
      <c r="G63" s="4" t="s">
        <v>28</v>
      </c>
      <c r="H63" s="8" t="s">
        <v>12</v>
      </c>
      <c r="I63" s="4" t="s">
        <v>11</v>
      </c>
      <c r="J63" s="4" t="s">
        <v>10</v>
      </c>
      <c r="M63" s="10">
        <v>10608</v>
      </c>
      <c r="N63" s="38" t="s">
        <v>64</v>
      </c>
      <c r="O63" s="36" t="str">
        <f ca="1">IF(B63&gt;= TODAY(),"NON","OUI")</f>
        <v>OUI</v>
      </c>
      <c r="P63" s="36">
        <f>MONTH(D63)</f>
        <v>6</v>
      </c>
    </row>
    <row r="64" spans="2:16" x14ac:dyDescent="0.25">
      <c r="B64" s="6">
        <v>42184</v>
      </c>
      <c r="C64" s="2">
        <f t="shared" si="3"/>
        <v>27</v>
      </c>
      <c r="D64" s="7">
        <f t="shared" si="4"/>
        <v>42185</v>
      </c>
      <c r="E64" s="2">
        <f t="shared" si="5"/>
        <v>2015</v>
      </c>
      <c r="F64" s="4" t="s">
        <v>56</v>
      </c>
      <c r="G64" s="4" t="s">
        <v>28</v>
      </c>
      <c r="H64" s="8" t="s">
        <v>2</v>
      </c>
      <c r="I64" s="8" t="s">
        <v>8</v>
      </c>
      <c r="J64" s="8" t="s">
        <v>24</v>
      </c>
      <c r="M64" s="10">
        <v>-420.04</v>
      </c>
      <c r="N64" s="38" t="s">
        <v>64</v>
      </c>
      <c r="O64" s="36" t="str">
        <f ca="1">IF(B64&gt;= TODAY(),"NON","OUI")</f>
        <v>OUI</v>
      </c>
      <c r="P64" s="36">
        <f>MONTH(D64)</f>
        <v>6</v>
      </c>
    </row>
    <row r="65" spans="2:16" x14ac:dyDescent="0.25">
      <c r="B65" s="6">
        <v>42184</v>
      </c>
      <c r="C65" s="2">
        <f t="shared" si="3"/>
        <v>27</v>
      </c>
      <c r="D65" s="7">
        <f t="shared" si="4"/>
        <v>42185</v>
      </c>
      <c r="E65" s="2">
        <f t="shared" si="5"/>
        <v>2015</v>
      </c>
      <c r="F65" s="4" t="s">
        <v>56</v>
      </c>
      <c r="G65" s="4" t="s">
        <v>28</v>
      </c>
      <c r="H65" s="8" t="s">
        <v>2</v>
      </c>
      <c r="I65" s="4" t="s">
        <v>1</v>
      </c>
      <c r="J65" s="4" t="s">
        <v>0</v>
      </c>
      <c r="M65" s="10">
        <v>-0.15</v>
      </c>
      <c r="N65" s="38" t="s">
        <v>64</v>
      </c>
      <c r="O65" s="36" t="str">
        <f ca="1">IF(B65&gt;= TODAY(),"NON","OUI")</f>
        <v>OUI</v>
      </c>
      <c r="P65" s="36">
        <f>MONTH(D65)</f>
        <v>6</v>
      </c>
    </row>
    <row r="66" spans="2:16" x14ac:dyDescent="0.25">
      <c r="B66" s="6">
        <v>42184</v>
      </c>
      <c r="C66" s="2">
        <f t="shared" si="3"/>
        <v>27</v>
      </c>
      <c r="D66" s="7">
        <f t="shared" si="4"/>
        <v>42185</v>
      </c>
      <c r="E66" s="2">
        <f t="shared" si="5"/>
        <v>2015</v>
      </c>
      <c r="F66" s="4" t="s">
        <v>56</v>
      </c>
      <c r="G66" s="4" t="s">
        <v>28</v>
      </c>
      <c r="H66" s="8" t="s">
        <v>2</v>
      </c>
      <c r="I66" s="4" t="s">
        <v>8</v>
      </c>
      <c r="J66" s="4" t="s">
        <v>7</v>
      </c>
      <c r="M66" s="10">
        <v>-4944</v>
      </c>
      <c r="N66" s="38" t="s">
        <v>64</v>
      </c>
      <c r="O66" s="36" t="str">
        <f ca="1">IF(B66&gt;= TODAY(),"NON","OUI")</f>
        <v>OUI</v>
      </c>
      <c r="P66" s="36">
        <f>MONTH(D66)</f>
        <v>6</v>
      </c>
    </row>
    <row r="67" spans="2:16" x14ac:dyDescent="0.25">
      <c r="B67" s="6">
        <v>42184</v>
      </c>
      <c r="C67" s="2">
        <f t="shared" si="3"/>
        <v>27</v>
      </c>
      <c r="D67" s="7">
        <f t="shared" si="4"/>
        <v>42185</v>
      </c>
      <c r="E67" s="2">
        <f t="shared" si="5"/>
        <v>2015</v>
      </c>
      <c r="F67" s="4" t="s">
        <v>56</v>
      </c>
      <c r="G67" s="4" t="s">
        <v>28</v>
      </c>
      <c r="H67" s="8" t="s">
        <v>12</v>
      </c>
      <c r="I67" s="4" t="s">
        <v>11</v>
      </c>
      <c r="J67" s="4" t="s">
        <v>10</v>
      </c>
      <c r="M67" s="10">
        <v>1920</v>
      </c>
      <c r="N67" s="38" t="s">
        <v>64</v>
      </c>
      <c r="O67" s="36" t="str">
        <f ca="1">IF(B67&gt;= TODAY(),"NON","OUI")</f>
        <v>OUI</v>
      </c>
      <c r="P67" s="36">
        <f>MONTH(D67)</f>
        <v>6</v>
      </c>
    </row>
    <row r="68" spans="2:16" x14ac:dyDescent="0.25">
      <c r="B68" s="6">
        <v>42185</v>
      </c>
      <c r="C68" s="2">
        <f t="shared" si="3"/>
        <v>27</v>
      </c>
      <c r="D68" s="7">
        <f t="shared" si="4"/>
        <v>42185</v>
      </c>
      <c r="E68" s="2">
        <f t="shared" si="5"/>
        <v>2015</v>
      </c>
      <c r="F68" s="4" t="s">
        <v>54</v>
      </c>
      <c r="G68" s="4" t="s">
        <v>28</v>
      </c>
      <c r="H68" s="8" t="s">
        <v>2</v>
      </c>
      <c r="I68" s="9" t="s">
        <v>15</v>
      </c>
      <c r="J68" s="8" t="s">
        <v>48</v>
      </c>
      <c r="M68" s="5">
        <v>-1393.12</v>
      </c>
      <c r="N68" s="38" t="s">
        <v>64</v>
      </c>
      <c r="O68" s="36" t="str">
        <f ca="1">IF(B68&gt;= TODAY(),"NON","OUI")</f>
        <v>OUI</v>
      </c>
      <c r="P68" s="36">
        <f>MONTH(D68)</f>
        <v>6</v>
      </c>
    </row>
    <row r="69" spans="2:16" x14ac:dyDescent="0.25">
      <c r="B69" s="6">
        <v>42185</v>
      </c>
      <c r="C69" s="2">
        <f t="shared" si="3"/>
        <v>27</v>
      </c>
      <c r="D69" s="7">
        <f t="shared" si="4"/>
        <v>42185</v>
      </c>
      <c r="E69" s="2">
        <f t="shared" si="5"/>
        <v>2015</v>
      </c>
      <c r="F69" s="4" t="s">
        <v>54</v>
      </c>
      <c r="G69" s="4" t="s">
        <v>28</v>
      </c>
      <c r="H69" s="8" t="s">
        <v>2</v>
      </c>
      <c r="I69" s="8" t="s">
        <v>8</v>
      </c>
      <c r="J69" s="8" t="s">
        <v>7</v>
      </c>
      <c r="M69" s="5">
        <v>-1362.05</v>
      </c>
      <c r="N69" s="38" t="s">
        <v>64</v>
      </c>
      <c r="O69" s="36" t="str">
        <f ca="1">IF(B69&gt;= TODAY(),"NON","OUI")</f>
        <v>OUI</v>
      </c>
      <c r="P69" s="36">
        <f>MONTH(D69)</f>
        <v>6</v>
      </c>
    </row>
    <row r="70" spans="2:16" x14ac:dyDescent="0.25">
      <c r="B70" s="6">
        <v>42185</v>
      </c>
      <c r="C70" s="2">
        <f t="shared" si="3"/>
        <v>27</v>
      </c>
      <c r="D70" s="7">
        <f t="shared" si="4"/>
        <v>42185</v>
      </c>
      <c r="E70" s="2">
        <f t="shared" si="5"/>
        <v>2015</v>
      </c>
      <c r="F70" s="4" t="s">
        <v>55</v>
      </c>
      <c r="G70" s="4" t="s">
        <v>28</v>
      </c>
      <c r="H70" s="8" t="s">
        <v>2</v>
      </c>
      <c r="I70" s="8" t="s">
        <v>8</v>
      </c>
      <c r="J70" s="8" t="s">
        <v>7</v>
      </c>
      <c r="M70" s="10">
        <v>-923.99</v>
      </c>
      <c r="N70" s="38" t="s">
        <v>64</v>
      </c>
      <c r="O70" s="36" t="str">
        <f ca="1">IF(B70&gt;= TODAY(),"NON","OUI")</f>
        <v>OUI</v>
      </c>
      <c r="P70" s="36">
        <f>MONTH(D70)</f>
        <v>6</v>
      </c>
    </row>
    <row r="71" spans="2:16" x14ac:dyDescent="0.25">
      <c r="B71" s="6">
        <v>42185</v>
      </c>
      <c r="C71" s="2">
        <f t="shared" si="3"/>
        <v>27</v>
      </c>
      <c r="D71" s="7">
        <f t="shared" si="4"/>
        <v>42185</v>
      </c>
      <c r="E71" s="2">
        <f t="shared" si="5"/>
        <v>2015</v>
      </c>
      <c r="F71" s="4" t="s">
        <v>55</v>
      </c>
      <c r="G71" s="4" t="s">
        <v>28</v>
      </c>
      <c r="H71" s="8" t="s">
        <v>12</v>
      </c>
      <c r="I71" s="4" t="s">
        <v>11</v>
      </c>
      <c r="J71" s="4" t="s">
        <v>10</v>
      </c>
      <c r="M71" s="10">
        <v>4848</v>
      </c>
      <c r="N71" s="38" t="s">
        <v>64</v>
      </c>
      <c r="O71" s="36" t="str">
        <f ca="1">IF(B71&gt;= TODAY(),"NON","OUI")</f>
        <v>OUI</v>
      </c>
      <c r="P71" s="36">
        <f>MONTH(D71)</f>
        <v>6</v>
      </c>
    </row>
    <row r="72" spans="2:16" x14ac:dyDescent="0.25">
      <c r="B72" s="6">
        <v>42185</v>
      </c>
      <c r="C72" s="2">
        <f t="shared" si="3"/>
        <v>27</v>
      </c>
      <c r="D72" s="7">
        <f t="shared" si="4"/>
        <v>42185</v>
      </c>
      <c r="E72" s="2">
        <f t="shared" si="5"/>
        <v>2015</v>
      </c>
      <c r="F72" s="4" t="s">
        <v>55</v>
      </c>
      <c r="G72" s="4" t="s">
        <v>28</v>
      </c>
      <c r="H72" s="8" t="s">
        <v>12</v>
      </c>
      <c r="I72" s="4" t="s">
        <v>27</v>
      </c>
      <c r="J72" s="4" t="s">
        <v>26</v>
      </c>
      <c r="M72" s="10">
        <v>10584</v>
      </c>
      <c r="N72" s="38" t="s">
        <v>64</v>
      </c>
      <c r="O72" s="36" t="str">
        <f ca="1">IF(B72&gt;= TODAY(),"NON","OUI")</f>
        <v>OUI</v>
      </c>
      <c r="P72" s="36">
        <f>MONTH(D72)</f>
        <v>6</v>
      </c>
    </row>
    <row r="73" spans="2:16" x14ac:dyDescent="0.25">
      <c r="B73" s="6">
        <v>42185</v>
      </c>
      <c r="C73" s="2">
        <f t="shared" si="3"/>
        <v>27</v>
      </c>
      <c r="D73" s="7">
        <f t="shared" si="4"/>
        <v>42185</v>
      </c>
      <c r="E73" s="2">
        <f t="shared" si="5"/>
        <v>2015</v>
      </c>
      <c r="F73" s="4" t="s">
        <v>57</v>
      </c>
      <c r="G73" s="4" t="s">
        <v>28</v>
      </c>
      <c r="H73" s="8" t="s">
        <v>2</v>
      </c>
      <c r="I73" s="8" t="s">
        <v>8</v>
      </c>
      <c r="J73" s="8" t="s">
        <v>24</v>
      </c>
      <c r="M73" s="10">
        <v>-840.08</v>
      </c>
      <c r="N73" s="38" t="s">
        <v>64</v>
      </c>
      <c r="O73" s="36" t="str">
        <f ca="1">IF(B73&gt;= TODAY(),"NON","OUI")</f>
        <v>OUI</v>
      </c>
      <c r="P73" s="36">
        <f>MONTH(D73)</f>
        <v>6</v>
      </c>
    </row>
    <row r="74" spans="2:16" x14ac:dyDescent="0.25">
      <c r="B74" s="6">
        <v>42186</v>
      </c>
      <c r="C74" s="2">
        <f t="shared" si="3"/>
        <v>27</v>
      </c>
      <c r="D74" s="7">
        <f t="shared" si="4"/>
        <v>42216</v>
      </c>
      <c r="E74" s="2">
        <f t="shared" si="5"/>
        <v>2015</v>
      </c>
      <c r="F74" s="4" t="s">
        <v>54</v>
      </c>
      <c r="G74" s="4" t="s">
        <v>28</v>
      </c>
      <c r="H74" s="8" t="s">
        <v>2</v>
      </c>
      <c r="I74" s="4" t="s">
        <v>1</v>
      </c>
      <c r="J74" s="4" t="s">
        <v>0</v>
      </c>
      <c r="M74" s="5">
        <v>-0.15</v>
      </c>
      <c r="N74" s="38" t="s">
        <v>64</v>
      </c>
      <c r="O74" s="36" t="str">
        <f ca="1">IF(B74&gt;= TODAY(),"NON","OUI")</f>
        <v>OUI</v>
      </c>
      <c r="P74" s="36">
        <f>MONTH(D74)</f>
        <v>7</v>
      </c>
    </row>
    <row r="75" spans="2:16" x14ac:dyDescent="0.25">
      <c r="B75" s="6">
        <v>42186</v>
      </c>
      <c r="C75" s="2">
        <f t="shared" si="3"/>
        <v>27</v>
      </c>
      <c r="D75" s="7">
        <f t="shared" si="4"/>
        <v>42216</v>
      </c>
      <c r="E75" s="2">
        <f t="shared" si="5"/>
        <v>2015</v>
      </c>
      <c r="F75" s="4" t="s">
        <v>55</v>
      </c>
      <c r="G75" s="4" t="s">
        <v>28</v>
      </c>
      <c r="H75" s="8" t="s">
        <v>2</v>
      </c>
      <c r="I75" s="4" t="s">
        <v>1</v>
      </c>
      <c r="J75" s="4" t="s">
        <v>0</v>
      </c>
      <c r="M75" s="10">
        <v>-0.3</v>
      </c>
      <c r="N75" s="38" t="s">
        <v>64</v>
      </c>
      <c r="O75" s="36" t="str">
        <f ca="1">IF(B75&gt;= TODAY(),"NON","OUI")</f>
        <v>OUI</v>
      </c>
      <c r="P75" s="36">
        <f>MONTH(D75)</f>
        <v>7</v>
      </c>
    </row>
    <row r="76" spans="2:16" x14ac:dyDescent="0.25">
      <c r="B76" s="6">
        <v>42187</v>
      </c>
      <c r="C76" s="2">
        <f t="shared" si="3"/>
        <v>27</v>
      </c>
      <c r="D76" s="7">
        <f t="shared" si="4"/>
        <v>42216</v>
      </c>
      <c r="E76" s="2">
        <f t="shared" si="5"/>
        <v>2015</v>
      </c>
      <c r="F76" s="4" t="s">
        <v>54</v>
      </c>
      <c r="G76" s="4" t="s">
        <v>28</v>
      </c>
      <c r="H76" s="8" t="s">
        <v>2</v>
      </c>
      <c r="I76" s="8" t="s">
        <v>1</v>
      </c>
      <c r="J76" s="8" t="s">
        <v>1</v>
      </c>
      <c r="M76" s="5">
        <v>-44</v>
      </c>
      <c r="N76" s="38" t="s">
        <v>64</v>
      </c>
      <c r="O76" s="36" t="str">
        <f ca="1">IF(B76&gt;= TODAY(),"NON","OUI")</f>
        <v>OUI</v>
      </c>
      <c r="P76" s="36">
        <f>MONTH(D76)</f>
        <v>7</v>
      </c>
    </row>
    <row r="77" spans="2:16" x14ac:dyDescent="0.25">
      <c r="B77" s="6">
        <v>42187</v>
      </c>
      <c r="C77" s="2">
        <f t="shared" si="3"/>
        <v>27</v>
      </c>
      <c r="D77" s="7">
        <f t="shared" si="4"/>
        <v>42216</v>
      </c>
      <c r="E77" s="2">
        <f t="shared" si="5"/>
        <v>2015</v>
      </c>
      <c r="F77" s="4" t="s">
        <v>56</v>
      </c>
      <c r="G77" s="4" t="s">
        <v>28</v>
      </c>
      <c r="H77" s="8" t="s">
        <v>12</v>
      </c>
      <c r="I77" s="4" t="s">
        <v>11</v>
      </c>
      <c r="J77" s="4" t="s">
        <v>10</v>
      </c>
      <c r="M77" s="10">
        <v>765.6</v>
      </c>
      <c r="N77" s="38" t="s">
        <v>64</v>
      </c>
      <c r="O77" s="36" t="str">
        <f ca="1">IF(B77&gt;= TODAY(),"NON","OUI")</f>
        <v>OUI</v>
      </c>
      <c r="P77" s="36">
        <f>MONTH(D77)</f>
        <v>7</v>
      </c>
    </row>
    <row r="78" spans="2:16" x14ac:dyDescent="0.25">
      <c r="B78" s="6">
        <v>42188</v>
      </c>
      <c r="C78" s="2">
        <f t="shared" si="3"/>
        <v>27</v>
      </c>
      <c r="D78" s="7">
        <f t="shared" si="4"/>
        <v>42216</v>
      </c>
      <c r="E78" s="2">
        <f t="shared" si="5"/>
        <v>2015</v>
      </c>
      <c r="F78" s="4" t="s">
        <v>55</v>
      </c>
      <c r="G78" s="4" t="s">
        <v>28</v>
      </c>
      <c r="H78" s="8" t="s">
        <v>12</v>
      </c>
      <c r="I78" s="4" t="s">
        <v>11</v>
      </c>
      <c r="J78" s="4" t="s">
        <v>10</v>
      </c>
      <c r="M78" s="10">
        <v>5304</v>
      </c>
      <c r="N78" s="38" t="s">
        <v>64</v>
      </c>
      <c r="O78" s="36" t="str">
        <f ca="1">IF(B78&gt;= TODAY(),"NON","OUI")</f>
        <v>OUI</v>
      </c>
      <c r="P78" s="36">
        <f>MONTH(D78)</f>
        <v>7</v>
      </c>
    </row>
    <row r="79" spans="2:16" x14ac:dyDescent="0.25">
      <c r="B79" s="6">
        <v>42192</v>
      </c>
      <c r="C79" s="2">
        <f t="shared" si="3"/>
        <v>28</v>
      </c>
      <c r="D79" s="7">
        <f t="shared" si="4"/>
        <v>42216</v>
      </c>
      <c r="E79" s="2">
        <f t="shared" si="5"/>
        <v>2015</v>
      </c>
      <c r="F79" s="4" t="s">
        <v>57</v>
      </c>
      <c r="G79" s="4" t="s">
        <v>28</v>
      </c>
      <c r="H79" s="8" t="s">
        <v>2</v>
      </c>
      <c r="I79" s="8" t="s">
        <v>1</v>
      </c>
      <c r="J79" s="8" t="s">
        <v>1</v>
      </c>
      <c r="M79" s="10">
        <v>-44</v>
      </c>
      <c r="N79" s="38" t="s">
        <v>64</v>
      </c>
      <c r="O79" s="36" t="str">
        <f ca="1">IF(B79&gt;= TODAY(),"NON","OUI")</f>
        <v>OUI</v>
      </c>
      <c r="P79" s="36">
        <f>MONTH(D79)</f>
        <v>7</v>
      </c>
    </row>
    <row r="80" spans="2:16" x14ac:dyDescent="0.25">
      <c r="B80" s="6">
        <v>42193</v>
      </c>
      <c r="C80" s="2">
        <f t="shared" si="3"/>
        <v>28</v>
      </c>
      <c r="D80" s="7">
        <f t="shared" si="4"/>
        <v>42216</v>
      </c>
      <c r="E80" s="2">
        <f t="shared" si="5"/>
        <v>2015</v>
      </c>
      <c r="F80" s="4" t="s">
        <v>55</v>
      </c>
      <c r="G80" s="4" t="s">
        <v>28</v>
      </c>
      <c r="H80" s="8" t="s">
        <v>12</v>
      </c>
      <c r="I80" s="4" t="s">
        <v>11</v>
      </c>
      <c r="J80" s="4" t="s">
        <v>10</v>
      </c>
      <c r="M80" s="10">
        <v>5424</v>
      </c>
      <c r="N80" s="38" t="s">
        <v>64</v>
      </c>
      <c r="O80" s="36" t="str">
        <f ca="1">IF(B80&gt;= TODAY(),"NON","OUI")</f>
        <v>OUI</v>
      </c>
      <c r="P80" s="36">
        <f>MONTH(D80)</f>
        <v>7</v>
      </c>
    </row>
    <row r="81" spans="2:16" x14ac:dyDescent="0.25">
      <c r="B81" s="6">
        <v>42194</v>
      </c>
      <c r="C81" s="2">
        <f t="shared" si="3"/>
        <v>28</v>
      </c>
      <c r="D81" s="7">
        <f t="shared" si="4"/>
        <v>42216</v>
      </c>
      <c r="E81" s="2">
        <f t="shared" si="5"/>
        <v>2015</v>
      </c>
      <c r="F81" s="4" t="s">
        <v>55</v>
      </c>
      <c r="G81" s="4" t="s">
        <v>28</v>
      </c>
      <c r="H81" s="8" t="s">
        <v>12</v>
      </c>
      <c r="I81" s="4" t="s">
        <v>11</v>
      </c>
      <c r="J81" s="4" t="s">
        <v>10</v>
      </c>
      <c r="M81" s="10">
        <v>6024</v>
      </c>
      <c r="N81" s="38" t="s">
        <v>64</v>
      </c>
      <c r="O81" s="36" t="str">
        <f ca="1">IF(B81&gt;= TODAY(),"NON","OUI")</f>
        <v>OUI</v>
      </c>
      <c r="P81" s="36">
        <f>MONTH(D81)</f>
        <v>7</v>
      </c>
    </row>
    <row r="82" spans="2:16" x14ac:dyDescent="0.25">
      <c r="B82" s="6">
        <v>42195</v>
      </c>
      <c r="C82" s="2">
        <f t="shared" si="3"/>
        <v>28</v>
      </c>
      <c r="D82" s="7">
        <f t="shared" si="4"/>
        <v>42216</v>
      </c>
      <c r="E82" s="2">
        <f t="shared" si="5"/>
        <v>2015</v>
      </c>
      <c r="F82" s="4" t="s">
        <v>55</v>
      </c>
      <c r="G82" s="4" t="s">
        <v>28</v>
      </c>
      <c r="H82" s="8" t="s">
        <v>2</v>
      </c>
      <c r="I82" s="4" t="s">
        <v>18</v>
      </c>
      <c r="J82" s="4" t="s">
        <v>18</v>
      </c>
      <c r="M82" s="10">
        <v>-216.96</v>
      </c>
      <c r="N82" s="38" t="s">
        <v>64</v>
      </c>
      <c r="O82" s="36" t="str">
        <f ca="1">IF(B82&gt;= TODAY(),"NON","OUI")</f>
        <v>OUI</v>
      </c>
      <c r="P82" s="36">
        <f>MONTH(D82)</f>
        <v>7</v>
      </c>
    </row>
    <row r="83" spans="2:16" x14ac:dyDescent="0.25">
      <c r="B83" s="6">
        <v>42195</v>
      </c>
      <c r="C83" s="2">
        <f t="shared" si="3"/>
        <v>28</v>
      </c>
      <c r="D83" s="7">
        <f t="shared" si="4"/>
        <v>42216</v>
      </c>
      <c r="E83" s="2">
        <f t="shared" si="5"/>
        <v>2015</v>
      </c>
      <c r="F83" s="4" t="s">
        <v>55</v>
      </c>
      <c r="G83" s="4" t="s">
        <v>28</v>
      </c>
      <c r="H83" s="8" t="s">
        <v>12</v>
      </c>
      <c r="I83" s="4" t="s">
        <v>27</v>
      </c>
      <c r="J83" s="4" t="s">
        <v>26</v>
      </c>
      <c r="M83" s="10">
        <v>43812.959999999999</v>
      </c>
      <c r="N83" s="38" t="s">
        <v>64</v>
      </c>
      <c r="O83" s="36" t="str">
        <f ca="1">IF(B83&gt;= TODAY(),"NON","OUI")</f>
        <v>OUI</v>
      </c>
      <c r="P83" s="36">
        <f>MONTH(D83)</f>
        <v>7</v>
      </c>
    </row>
    <row r="84" spans="2:16" x14ac:dyDescent="0.25">
      <c r="B84" s="6">
        <v>42195</v>
      </c>
      <c r="C84" s="2">
        <f t="shared" si="3"/>
        <v>28</v>
      </c>
      <c r="D84" s="7">
        <f t="shared" si="4"/>
        <v>42216</v>
      </c>
      <c r="E84" s="2">
        <f t="shared" si="5"/>
        <v>2015</v>
      </c>
      <c r="F84" s="4" t="s">
        <v>56</v>
      </c>
      <c r="G84" s="4" t="s">
        <v>28</v>
      </c>
      <c r="H84" s="8" t="s">
        <v>2</v>
      </c>
      <c r="I84" s="4" t="s">
        <v>18</v>
      </c>
      <c r="J84" s="4" t="s">
        <v>18</v>
      </c>
      <c r="M84" s="10">
        <v>-1578.67</v>
      </c>
      <c r="N84" s="38" t="s">
        <v>64</v>
      </c>
      <c r="O84" s="36" t="str">
        <f ca="1">IF(B84&gt;= TODAY(),"NON","OUI")</f>
        <v>OUI</v>
      </c>
      <c r="P84" s="36">
        <f>MONTH(D84)</f>
        <v>7</v>
      </c>
    </row>
    <row r="85" spans="2:16" x14ac:dyDescent="0.25">
      <c r="B85" s="6">
        <v>42195</v>
      </c>
      <c r="C85" s="2">
        <f t="shared" si="3"/>
        <v>28</v>
      </c>
      <c r="D85" s="7">
        <f t="shared" si="4"/>
        <v>42216</v>
      </c>
      <c r="E85" s="2">
        <f t="shared" si="5"/>
        <v>2015</v>
      </c>
      <c r="F85" s="4" t="s">
        <v>56</v>
      </c>
      <c r="G85" s="4" t="s">
        <v>28</v>
      </c>
      <c r="H85" s="8" t="s">
        <v>2</v>
      </c>
      <c r="I85" s="8" t="s">
        <v>1</v>
      </c>
      <c r="J85" s="8" t="s">
        <v>1</v>
      </c>
      <c r="M85" s="10">
        <v>-215.83</v>
      </c>
      <c r="N85" s="38" t="s">
        <v>64</v>
      </c>
      <c r="O85" s="36" t="str">
        <f ca="1">IF(B85&gt;= TODAY(),"NON","OUI")</f>
        <v>OUI</v>
      </c>
      <c r="P85" s="36">
        <f>MONTH(D85)</f>
        <v>7</v>
      </c>
    </row>
    <row r="86" spans="2:16" x14ac:dyDescent="0.25">
      <c r="B86" s="6">
        <v>42195</v>
      </c>
      <c r="C86" s="2">
        <f t="shared" si="3"/>
        <v>28</v>
      </c>
      <c r="D86" s="7">
        <f t="shared" si="4"/>
        <v>42216</v>
      </c>
      <c r="E86" s="2">
        <f t="shared" si="5"/>
        <v>2015</v>
      </c>
      <c r="F86" s="4" t="s">
        <v>57</v>
      </c>
      <c r="G86" s="4" t="s">
        <v>28</v>
      </c>
      <c r="H86" s="8" t="s">
        <v>2</v>
      </c>
      <c r="I86" s="8" t="s">
        <v>1</v>
      </c>
      <c r="J86" s="8" t="s">
        <v>0</v>
      </c>
      <c r="M86" s="10">
        <v>-1972.1</v>
      </c>
      <c r="N86" s="38" t="s">
        <v>64</v>
      </c>
      <c r="O86" s="36" t="str">
        <f ca="1">IF(B86&gt;= TODAY(),"NON","OUI")</f>
        <v>OUI</v>
      </c>
      <c r="P86" s="36">
        <f>MONTH(D86)</f>
        <v>7</v>
      </c>
    </row>
    <row r="87" spans="2:16" x14ac:dyDescent="0.25">
      <c r="B87" s="6">
        <v>42195</v>
      </c>
      <c r="C87" s="2">
        <f t="shared" si="3"/>
        <v>28</v>
      </c>
      <c r="D87" s="7">
        <f t="shared" si="4"/>
        <v>42216</v>
      </c>
      <c r="E87" s="2">
        <f t="shared" si="5"/>
        <v>2015</v>
      </c>
      <c r="F87" s="4" t="s">
        <v>58</v>
      </c>
      <c r="G87" s="4" t="s">
        <v>28</v>
      </c>
      <c r="H87" s="8" t="s">
        <v>2</v>
      </c>
      <c r="I87" s="8" t="s">
        <v>1</v>
      </c>
      <c r="J87" s="8" t="s">
        <v>1</v>
      </c>
      <c r="M87" s="10">
        <v>-127.69</v>
      </c>
      <c r="N87" s="38" t="s">
        <v>64</v>
      </c>
      <c r="O87" s="36" t="str">
        <f ca="1">IF(B87&gt;= TODAY(),"NON","OUI")</f>
        <v>OUI</v>
      </c>
      <c r="P87" s="36">
        <f>MONTH(D87)</f>
        <v>7</v>
      </c>
    </row>
    <row r="88" spans="2:16" x14ac:dyDescent="0.25">
      <c r="B88" s="6">
        <v>42198</v>
      </c>
      <c r="C88" s="2">
        <f t="shared" si="3"/>
        <v>29</v>
      </c>
      <c r="D88" s="7">
        <f t="shared" si="4"/>
        <v>42216</v>
      </c>
      <c r="E88" s="2">
        <f t="shared" si="5"/>
        <v>2015</v>
      </c>
      <c r="F88" s="4" t="s">
        <v>55</v>
      </c>
      <c r="G88" s="4" t="s">
        <v>28</v>
      </c>
      <c r="H88" s="8" t="s">
        <v>12</v>
      </c>
      <c r="I88" s="4" t="s">
        <v>11</v>
      </c>
      <c r="J88" s="4" t="s">
        <v>10</v>
      </c>
      <c r="M88" s="10">
        <v>5424</v>
      </c>
      <c r="N88" s="38" t="s">
        <v>64</v>
      </c>
      <c r="O88" s="36" t="str">
        <f ca="1">IF(B88&gt;= TODAY(),"NON","OUI")</f>
        <v>OUI</v>
      </c>
      <c r="P88" s="36">
        <f>MONTH(D88)</f>
        <v>7</v>
      </c>
    </row>
    <row r="89" spans="2:16" x14ac:dyDescent="0.25">
      <c r="B89" s="6">
        <v>42198</v>
      </c>
      <c r="C89" s="2">
        <f t="shared" si="3"/>
        <v>29</v>
      </c>
      <c r="D89" s="7">
        <f t="shared" si="4"/>
        <v>42216</v>
      </c>
      <c r="E89" s="2">
        <f t="shared" si="5"/>
        <v>2015</v>
      </c>
      <c r="F89" s="4" t="s">
        <v>55</v>
      </c>
      <c r="G89" s="4" t="s">
        <v>28</v>
      </c>
      <c r="H89" s="8" t="s">
        <v>12</v>
      </c>
      <c r="I89" s="4" t="s">
        <v>27</v>
      </c>
      <c r="J89" s="4" t="s">
        <v>26</v>
      </c>
      <c r="M89" s="10">
        <v>6504</v>
      </c>
      <c r="N89" s="38" t="s">
        <v>64</v>
      </c>
      <c r="O89" s="36" t="str">
        <f ca="1">IF(B89&gt;= TODAY(),"NON","OUI")</f>
        <v>OUI</v>
      </c>
      <c r="P89" s="36">
        <f>MONTH(D89)</f>
        <v>7</v>
      </c>
    </row>
    <row r="90" spans="2:16" x14ac:dyDescent="0.25">
      <c r="B90" s="6">
        <v>42200</v>
      </c>
      <c r="C90" s="2">
        <f t="shared" si="3"/>
        <v>29</v>
      </c>
      <c r="D90" s="7">
        <f t="shared" si="4"/>
        <v>42216</v>
      </c>
      <c r="E90" s="2">
        <f t="shared" si="5"/>
        <v>2015</v>
      </c>
      <c r="F90" s="4" t="s">
        <v>54</v>
      </c>
      <c r="G90" s="4" t="s">
        <v>28</v>
      </c>
      <c r="H90" s="8" t="s">
        <v>2</v>
      </c>
      <c r="I90" s="4" t="s">
        <v>6</v>
      </c>
      <c r="J90" s="4" t="s">
        <v>49</v>
      </c>
      <c r="M90" s="5">
        <v>-382.42</v>
      </c>
      <c r="N90" s="38" t="s">
        <v>64</v>
      </c>
      <c r="O90" s="36" t="str">
        <f ca="1">IF(B90&gt;= TODAY(),"NON","OUI")</f>
        <v>OUI</v>
      </c>
      <c r="P90" s="36">
        <f>MONTH(D90)</f>
        <v>7</v>
      </c>
    </row>
    <row r="91" spans="2:16" x14ac:dyDescent="0.25">
      <c r="B91" s="6">
        <v>42200</v>
      </c>
      <c r="C91" s="2">
        <f t="shared" si="3"/>
        <v>29</v>
      </c>
      <c r="D91" s="7">
        <f t="shared" si="4"/>
        <v>42216</v>
      </c>
      <c r="E91" s="2">
        <f t="shared" si="5"/>
        <v>2015</v>
      </c>
      <c r="F91" s="4" t="s">
        <v>54</v>
      </c>
      <c r="G91" s="4" t="s">
        <v>28</v>
      </c>
      <c r="H91" s="8" t="s">
        <v>2</v>
      </c>
      <c r="I91" s="4" t="s">
        <v>6</v>
      </c>
      <c r="J91" s="8" t="s">
        <v>50</v>
      </c>
      <c r="M91" s="5">
        <v>-377.54</v>
      </c>
      <c r="N91" s="38" t="s">
        <v>64</v>
      </c>
      <c r="O91" s="36" t="str">
        <f ca="1">IF(B91&gt;= TODAY(),"NON","OUI")</f>
        <v>OUI</v>
      </c>
      <c r="P91" s="36">
        <f>MONTH(D91)</f>
        <v>7</v>
      </c>
    </row>
    <row r="92" spans="2:16" x14ac:dyDescent="0.25">
      <c r="B92" s="6">
        <v>42200</v>
      </c>
      <c r="C92" s="2">
        <f t="shared" si="3"/>
        <v>29</v>
      </c>
      <c r="D92" s="7">
        <f t="shared" si="4"/>
        <v>42216</v>
      </c>
      <c r="E92" s="2">
        <f t="shared" si="5"/>
        <v>2015</v>
      </c>
      <c r="F92" s="4" t="s">
        <v>55</v>
      </c>
      <c r="G92" s="4" t="s">
        <v>28</v>
      </c>
      <c r="H92" s="8" t="s">
        <v>2</v>
      </c>
      <c r="I92" s="4" t="s">
        <v>1</v>
      </c>
      <c r="J92" s="4" t="s">
        <v>0</v>
      </c>
      <c r="M92" s="10">
        <v>-0.45</v>
      </c>
      <c r="N92" s="38" t="s">
        <v>64</v>
      </c>
      <c r="O92" s="36" t="str">
        <f ca="1">IF(B92&gt;= TODAY(),"NON","OUI")</f>
        <v>OUI</v>
      </c>
      <c r="P92" s="36">
        <f>MONTH(D92)</f>
        <v>7</v>
      </c>
    </row>
    <row r="93" spans="2:16" x14ac:dyDescent="0.25">
      <c r="B93" s="6">
        <v>42200</v>
      </c>
      <c r="C93" s="2">
        <f t="shared" si="3"/>
        <v>29</v>
      </c>
      <c r="D93" s="7">
        <f t="shared" si="4"/>
        <v>42216</v>
      </c>
      <c r="E93" s="2">
        <f t="shared" si="5"/>
        <v>2015</v>
      </c>
      <c r="F93" s="4" t="s">
        <v>55</v>
      </c>
      <c r="G93" s="4" t="s">
        <v>28</v>
      </c>
      <c r="H93" s="8" t="s">
        <v>2</v>
      </c>
      <c r="I93" s="4" t="s">
        <v>6</v>
      </c>
      <c r="J93" s="4" t="s">
        <v>49</v>
      </c>
      <c r="M93" s="10">
        <v>-599.12</v>
      </c>
      <c r="N93" s="38" t="s">
        <v>64</v>
      </c>
      <c r="O93" s="36" t="str">
        <f ca="1">IF(B93&gt;= TODAY(),"NON","OUI")</f>
        <v>OUI</v>
      </c>
      <c r="P93" s="36">
        <f>MONTH(D93)</f>
        <v>7</v>
      </c>
    </row>
    <row r="94" spans="2:16" x14ac:dyDescent="0.25">
      <c r="B94" s="6">
        <v>42200</v>
      </c>
      <c r="C94" s="2">
        <f t="shared" si="3"/>
        <v>29</v>
      </c>
      <c r="D94" s="7">
        <f t="shared" si="4"/>
        <v>42216</v>
      </c>
      <c r="E94" s="2">
        <f t="shared" si="5"/>
        <v>2015</v>
      </c>
      <c r="F94" s="4" t="s">
        <v>55</v>
      </c>
      <c r="G94" s="4" t="s">
        <v>28</v>
      </c>
      <c r="H94" s="8" t="s">
        <v>2</v>
      </c>
      <c r="I94" s="4" t="s">
        <v>6</v>
      </c>
      <c r="J94" s="8" t="s">
        <v>50</v>
      </c>
      <c r="M94" s="10">
        <v>-377.54</v>
      </c>
      <c r="N94" s="38" t="s">
        <v>64</v>
      </c>
      <c r="O94" s="36" t="str">
        <f ca="1">IF(B94&gt;= TODAY(),"NON","OUI")</f>
        <v>OUI</v>
      </c>
      <c r="P94" s="36">
        <f>MONTH(D94)</f>
        <v>7</v>
      </c>
    </row>
    <row r="95" spans="2:16" x14ac:dyDescent="0.25">
      <c r="B95" s="6">
        <v>42200</v>
      </c>
      <c r="C95" s="2">
        <f t="shared" si="3"/>
        <v>29</v>
      </c>
      <c r="D95" s="7">
        <f t="shared" si="4"/>
        <v>42216</v>
      </c>
      <c r="E95" s="2">
        <f t="shared" si="5"/>
        <v>2015</v>
      </c>
      <c r="F95" s="4" t="s">
        <v>55</v>
      </c>
      <c r="G95" s="4" t="s">
        <v>28</v>
      </c>
      <c r="H95" s="8" t="s">
        <v>2</v>
      </c>
      <c r="I95" s="4" t="s">
        <v>6</v>
      </c>
      <c r="J95" s="4" t="s">
        <v>47</v>
      </c>
      <c r="M95" s="10">
        <v>-650.42999999999995</v>
      </c>
      <c r="N95" s="38" t="s">
        <v>64</v>
      </c>
      <c r="O95" s="36" t="str">
        <f ca="1">IF(B95&gt;= TODAY(),"NON","OUI")</f>
        <v>OUI</v>
      </c>
      <c r="P95" s="36">
        <f>MONTH(D95)</f>
        <v>7</v>
      </c>
    </row>
    <row r="96" spans="2:16" x14ac:dyDescent="0.25">
      <c r="B96" s="6">
        <v>42200</v>
      </c>
      <c r="C96" s="2">
        <f t="shared" si="3"/>
        <v>29</v>
      </c>
      <c r="D96" s="7">
        <f t="shared" si="4"/>
        <v>42216</v>
      </c>
      <c r="E96" s="2">
        <f t="shared" si="5"/>
        <v>2015</v>
      </c>
      <c r="F96" s="4" t="s">
        <v>56</v>
      </c>
      <c r="G96" s="4" t="s">
        <v>28</v>
      </c>
      <c r="H96" s="8" t="s">
        <v>2</v>
      </c>
      <c r="I96" s="4" t="s">
        <v>1</v>
      </c>
      <c r="J96" s="4" t="s">
        <v>0</v>
      </c>
      <c r="M96" s="10">
        <v>-0.15</v>
      </c>
      <c r="N96" s="38" t="s">
        <v>64</v>
      </c>
      <c r="O96" s="36" t="str">
        <f ca="1">IF(B96&gt;= TODAY(),"NON","OUI")</f>
        <v>OUI</v>
      </c>
      <c r="P96" s="36">
        <f>MONTH(D96)</f>
        <v>7</v>
      </c>
    </row>
    <row r="97" spans="2:16" x14ac:dyDescent="0.25">
      <c r="B97" s="6">
        <v>42200</v>
      </c>
      <c r="C97" s="2">
        <f t="shared" si="3"/>
        <v>29</v>
      </c>
      <c r="D97" s="7">
        <f t="shared" si="4"/>
        <v>42216</v>
      </c>
      <c r="E97" s="2">
        <f t="shared" si="5"/>
        <v>2015</v>
      </c>
      <c r="F97" s="4" t="s">
        <v>56</v>
      </c>
      <c r="G97" s="4" t="s">
        <v>28</v>
      </c>
      <c r="H97" s="8" t="s">
        <v>2</v>
      </c>
      <c r="I97" s="4" t="s">
        <v>6</v>
      </c>
      <c r="J97" s="4" t="s">
        <v>49</v>
      </c>
      <c r="M97" s="10">
        <v>-513.72</v>
      </c>
      <c r="N97" s="38" t="s">
        <v>64</v>
      </c>
      <c r="O97" s="36" t="str">
        <f ca="1">IF(B97&gt;= TODAY(),"NON","OUI")</f>
        <v>OUI</v>
      </c>
      <c r="P97" s="36">
        <f>MONTH(D97)</f>
        <v>7</v>
      </c>
    </row>
    <row r="98" spans="2:16" x14ac:dyDescent="0.25">
      <c r="B98" s="6">
        <v>42200</v>
      </c>
      <c r="C98" s="2">
        <f t="shared" si="3"/>
        <v>29</v>
      </c>
      <c r="D98" s="7">
        <f t="shared" si="4"/>
        <v>42216</v>
      </c>
      <c r="E98" s="2">
        <f t="shared" si="5"/>
        <v>2015</v>
      </c>
      <c r="F98" s="4" t="s">
        <v>56</v>
      </c>
      <c r="G98" s="4" t="s">
        <v>28</v>
      </c>
      <c r="H98" s="8" t="s">
        <v>2</v>
      </c>
      <c r="I98" s="4" t="s">
        <v>6</v>
      </c>
      <c r="J98" s="8" t="s">
        <v>50</v>
      </c>
      <c r="M98" s="10">
        <v>-517.34</v>
      </c>
      <c r="N98" s="38" t="s">
        <v>64</v>
      </c>
      <c r="O98" s="36" t="str">
        <f ca="1">IF(B98&gt;= TODAY(),"NON","OUI")</f>
        <v>OUI</v>
      </c>
      <c r="P98" s="36">
        <f>MONTH(D98)</f>
        <v>7</v>
      </c>
    </row>
    <row r="99" spans="2:16" x14ac:dyDescent="0.25">
      <c r="B99" s="6">
        <v>42200</v>
      </c>
      <c r="C99" s="2">
        <f t="shared" si="3"/>
        <v>29</v>
      </c>
      <c r="D99" s="7">
        <f t="shared" si="4"/>
        <v>42216</v>
      </c>
      <c r="E99" s="2">
        <f t="shared" si="5"/>
        <v>2015</v>
      </c>
      <c r="F99" s="4" t="s">
        <v>57</v>
      </c>
      <c r="G99" s="4" t="s">
        <v>28</v>
      </c>
      <c r="H99" s="8" t="s">
        <v>2</v>
      </c>
      <c r="I99" s="4" t="s">
        <v>6</v>
      </c>
      <c r="J99" s="4" t="s">
        <v>49</v>
      </c>
      <c r="M99" s="10">
        <v>-1632.86</v>
      </c>
      <c r="N99" s="38" t="s">
        <v>64</v>
      </c>
      <c r="O99" s="36" t="str">
        <f ca="1">IF(B99&gt;= TODAY(),"NON","OUI")</f>
        <v>OUI</v>
      </c>
      <c r="P99" s="36">
        <f>MONTH(D99)</f>
        <v>7</v>
      </c>
    </row>
    <row r="100" spans="2:16" x14ac:dyDescent="0.25">
      <c r="B100" s="6">
        <v>42201</v>
      </c>
      <c r="C100" s="2">
        <f t="shared" si="3"/>
        <v>29</v>
      </c>
      <c r="D100" s="7">
        <f t="shared" si="4"/>
        <v>42216</v>
      </c>
      <c r="E100" s="2">
        <f t="shared" si="5"/>
        <v>2015</v>
      </c>
      <c r="F100" s="4" t="s">
        <v>54</v>
      </c>
      <c r="G100" s="4" t="s">
        <v>28</v>
      </c>
      <c r="H100" s="8" t="s">
        <v>2</v>
      </c>
      <c r="I100" s="4" t="s">
        <v>6</v>
      </c>
      <c r="J100" s="4" t="s">
        <v>16</v>
      </c>
      <c r="M100" s="5">
        <v>-11179</v>
      </c>
      <c r="N100" s="38" t="s">
        <v>64</v>
      </c>
      <c r="O100" s="36" t="str">
        <f ca="1">IF(B100&gt;= TODAY(),"NON","OUI")</f>
        <v>OUI</v>
      </c>
      <c r="P100" s="36">
        <f>MONTH(D100)</f>
        <v>7</v>
      </c>
    </row>
    <row r="101" spans="2:16" x14ac:dyDescent="0.25">
      <c r="B101" s="6">
        <v>42201</v>
      </c>
      <c r="C101" s="2">
        <f t="shared" si="3"/>
        <v>29</v>
      </c>
      <c r="D101" s="7">
        <f t="shared" si="4"/>
        <v>42216</v>
      </c>
      <c r="E101" s="2">
        <f t="shared" si="5"/>
        <v>2015</v>
      </c>
      <c r="F101" s="4" t="s">
        <v>55</v>
      </c>
      <c r="G101" s="4" t="s">
        <v>28</v>
      </c>
      <c r="H101" s="8" t="s">
        <v>2</v>
      </c>
      <c r="I101" s="4" t="s">
        <v>6</v>
      </c>
      <c r="J101" s="4" t="s">
        <v>16</v>
      </c>
      <c r="M101" s="10">
        <v>-21610</v>
      </c>
      <c r="N101" s="38" t="s">
        <v>64</v>
      </c>
      <c r="O101" s="36" t="str">
        <f ca="1">IF(B101&gt;= TODAY(),"NON","OUI")</f>
        <v>OUI</v>
      </c>
      <c r="P101" s="36">
        <f>MONTH(D101)</f>
        <v>7</v>
      </c>
    </row>
    <row r="102" spans="2:16" x14ac:dyDescent="0.25">
      <c r="B102" s="6">
        <v>42201</v>
      </c>
      <c r="C102" s="2">
        <f t="shared" si="3"/>
        <v>29</v>
      </c>
      <c r="D102" s="7">
        <f t="shared" si="4"/>
        <v>42216</v>
      </c>
      <c r="E102" s="2">
        <f t="shared" si="5"/>
        <v>2015</v>
      </c>
      <c r="F102" s="4" t="s">
        <v>55</v>
      </c>
      <c r="G102" s="4" t="s">
        <v>28</v>
      </c>
      <c r="H102" s="8" t="s">
        <v>12</v>
      </c>
      <c r="I102" s="4" t="s">
        <v>27</v>
      </c>
      <c r="J102" s="4" t="s">
        <v>26</v>
      </c>
      <c r="M102" s="10">
        <v>2424</v>
      </c>
      <c r="N102" s="38" t="s">
        <v>64</v>
      </c>
      <c r="O102" s="36" t="str">
        <f ca="1">IF(B102&gt;= TODAY(),"NON","OUI")</f>
        <v>OUI</v>
      </c>
      <c r="P102" s="36">
        <f>MONTH(D102)</f>
        <v>7</v>
      </c>
    </row>
    <row r="103" spans="2:16" x14ac:dyDescent="0.25">
      <c r="B103" s="6">
        <v>42201</v>
      </c>
      <c r="C103" s="2">
        <f t="shared" si="3"/>
        <v>29</v>
      </c>
      <c r="D103" s="7">
        <f t="shared" si="4"/>
        <v>42216</v>
      </c>
      <c r="E103" s="2">
        <f t="shared" si="5"/>
        <v>2015</v>
      </c>
      <c r="F103" s="4" t="s">
        <v>56</v>
      </c>
      <c r="G103" s="4" t="s">
        <v>28</v>
      </c>
      <c r="H103" s="8" t="s">
        <v>2</v>
      </c>
      <c r="I103" s="4" t="s">
        <v>6</v>
      </c>
      <c r="J103" s="4" t="s">
        <v>16</v>
      </c>
      <c r="M103" s="10">
        <v>-14215</v>
      </c>
      <c r="N103" s="38" t="s">
        <v>64</v>
      </c>
      <c r="O103" s="36" t="str">
        <f ca="1">IF(B103&gt;= TODAY(),"NON","OUI")</f>
        <v>OUI</v>
      </c>
      <c r="P103" s="36">
        <f>MONTH(D103)</f>
        <v>7</v>
      </c>
    </row>
    <row r="104" spans="2:16" x14ac:dyDescent="0.25">
      <c r="B104" s="6">
        <v>42202</v>
      </c>
      <c r="C104" s="2">
        <f t="shared" si="3"/>
        <v>29</v>
      </c>
      <c r="D104" s="7">
        <f t="shared" si="4"/>
        <v>42216</v>
      </c>
      <c r="E104" s="2">
        <f t="shared" si="5"/>
        <v>2015</v>
      </c>
      <c r="F104" s="4" t="s">
        <v>57</v>
      </c>
      <c r="G104" s="4" t="s">
        <v>28</v>
      </c>
      <c r="H104" s="8" t="s">
        <v>2</v>
      </c>
      <c r="I104" s="4" t="s">
        <v>6</v>
      </c>
      <c r="J104" s="4" t="s">
        <v>16</v>
      </c>
      <c r="M104" s="10">
        <v>-25631</v>
      </c>
      <c r="N104" s="38" t="s">
        <v>64</v>
      </c>
      <c r="O104" s="36" t="str">
        <f ca="1">IF(B104&gt;= TODAY(),"NON","OUI")</f>
        <v>OUI</v>
      </c>
      <c r="P104" s="36">
        <f>MONTH(D104)</f>
        <v>7</v>
      </c>
    </row>
    <row r="105" spans="2:16" x14ac:dyDescent="0.25">
      <c r="B105" s="6">
        <v>42205</v>
      </c>
      <c r="C105" s="2">
        <f t="shared" si="3"/>
        <v>30</v>
      </c>
      <c r="D105" s="7">
        <f t="shared" si="4"/>
        <v>42216</v>
      </c>
      <c r="E105" s="2">
        <f t="shared" si="5"/>
        <v>2015</v>
      </c>
      <c r="F105" s="4" t="s">
        <v>55</v>
      </c>
      <c r="G105" s="4" t="s">
        <v>28</v>
      </c>
      <c r="H105" s="8" t="s">
        <v>12</v>
      </c>
      <c r="I105" s="4" t="s">
        <v>11</v>
      </c>
      <c r="J105" s="4" t="s">
        <v>10</v>
      </c>
      <c r="M105" s="10">
        <v>7944</v>
      </c>
      <c r="N105" s="38" t="s">
        <v>64</v>
      </c>
      <c r="O105" s="36" t="str">
        <f ca="1">IF(B105&gt;= TODAY(),"NON","OUI")</f>
        <v>OUI</v>
      </c>
      <c r="P105" s="36">
        <f>MONTH(D105)</f>
        <v>7</v>
      </c>
    </row>
    <row r="106" spans="2:16" x14ac:dyDescent="0.25">
      <c r="B106" s="6">
        <v>42205</v>
      </c>
      <c r="C106" s="2">
        <f t="shared" si="3"/>
        <v>30</v>
      </c>
      <c r="D106" s="7">
        <f t="shared" si="4"/>
        <v>42216</v>
      </c>
      <c r="E106" s="2">
        <f t="shared" si="5"/>
        <v>2015</v>
      </c>
      <c r="F106" s="4" t="s">
        <v>56</v>
      </c>
      <c r="G106" s="4" t="s">
        <v>28</v>
      </c>
      <c r="H106" s="8" t="s">
        <v>12</v>
      </c>
      <c r="I106" s="4" t="s">
        <v>44</v>
      </c>
      <c r="J106" s="4" t="s">
        <v>44</v>
      </c>
      <c r="M106" s="10">
        <v>23570.400000000001</v>
      </c>
      <c r="N106" s="38" t="s">
        <v>64</v>
      </c>
      <c r="O106" s="36" t="str">
        <f ca="1">IF(B106&gt;= TODAY(),"NON","OUI")</f>
        <v>OUI</v>
      </c>
      <c r="P106" s="36">
        <f>MONTH(D106)</f>
        <v>7</v>
      </c>
    </row>
    <row r="107" spans="2:16" x14ac:dyDescent="0.25">
      <c r="B107" s="6">
        <v>42205</v>
      </c>
      <c r="C107" s="2">
        <f t="shared" si="3"/>
        <v>30</v>
      </c>
      <c r="D107" s="7">
        <f t="shared" si="4"/>
        <v>42216</v>
      </c>
      <c r="E107" s="2">
        <f t="shared" si="5"/>
        <v>2015</v>
      </c>
      <c r="F107" s="4" t="s">
        <v>56</v>
      </c>
      <c r="G107" s="4" t="s">
        <v>28</v>
      </c>
      <c r="H107" s="8" t="s">
        <v>12</v>
      </c>
      <c r="I107" s="4" t="s">
        <v>11</v>
      </c>
      <c r="J107" s="4" t="s">
        <v>10</v>
      </c>
      <c r="M107" s="10">
        <v>4236</v>
      </c>
      <c r="N107" s="38" t="s">
        <v>64</v>
      </c>
      <c r="O107" s="36" t="str">
        <f ca="1">IF(B107&gt;= TODAY(),"NON","OUI")</f>
        <v>OUI</v>
      </c>
      <c r="P107" s="36">
        <f>MONTH(D107)</f>
        <v>7</v>
      </c>
    </row>
    <row r="108" spans="2:16" x14ac:dyDescent="0.25">
      <c r="B108" s="6">
        <v>42207</v>
      </c>
      <c r="C108" s="2">
        <f t="shared" si="3"/>
        <v>30</v>
      </c>
      <c r="D108" s="7">
        <f t="shared" si="4"/>
        <v>42216</v>
      </c>
      <c r="E108" s="2">
        <f t="shared" si="5"/>
        <v>2015</v>
      </c>
      <c r="F108" s="4" t="s">
        <v>55</v>
      </c>
      <c r="G108" s="4" t="s">
        <v>28</v>
      </c>
      <c r="H108" s="8" t="s">
        <v>2</v>
      </c>
      <c r="I108" s="4" t="s">
        <v>4</v>
      </c>
      <c r="J108" s="4" t="s">
        <v>3</v>
      </c>
      <c r="M108" s="10">
        <v>-13091</v>
      </c>
      <c r="N108" s="38" t="s">
        <v>64</v>
      </c>
      <c r="O108" s="36" t="str">
        <f ca="1">IF(B108&gt;= TODAY(),"NON","OUI")</f>
        <v>OUI</v>
      </c>
      <c r="P108" s="36">
        <f>MONTH(D108)</f>
        <v>7</v>
      </c>
    </row>
    <row r="109" spans="2:16" x14ac:dyDescent="0.25">
      <c r="B109" s="6">
        <v>42207</v>
      </c>
      <c r="C109" s="2">
        <f t="shared" si="3"/>
        <v>30</v>
      </c>
      <c r="D109" s="7">
        <f t="shared" si="4"/>
        <v>42216</v>
      </c>
      <c r="E109" s="2">
        <f t="shared" si="5"/>
        <v>2015</v>
      </c>
      <c r="F109" s="4" t="s">
        <v>56</v>
      </c>
      <c r="G109" s="4" t="s">
        <v>28</v>
      </c>
      <c r="H109" s="8" t="s">
        <v>2</v>
      </c>
      <c r="I109" s="8" t="s">
        <v>1</v>
      </c>
      <c r="J109" s="8" t="s">
        <v>1</v>
      </c>
      <c r="M109" s="10">
        <v>-6.24</v>
      </c>
      <c r="N109" s="38" t="s">
        <v>64</v>
      </c>
      <c r="O109" s="36" t="str">
        <f ca="1">IF(B109&gt;= TODAY(),"NON","OUI")</f>
        <v>OUI</v>
      </c>
      <c r="P109" s="36">
        <f>MONTH(D109)</f>
        <v>7</v>
      </c>
    </row>
    <row r="110" spans="2:16" x14ac:dyDescent="0.25">
      <c r="B110" s="6">
        <v>42207</v>
      </c>
      <c r="C110" s="2">
        <f t="shared" si="3"/>
        <v>30</v>
      </c>
      <c r="D110" s="7">
        <f t="shared" si="4"/>
        <v>42216</v>
      </c>
      <c r="E110" s="2">
        <f t="shared" si="5"/>
        <v>2015</v>
      </c>
      <c r="F110" s="4" t="s">
        <v>56</v>
      </c>
      <c r="G110" s="4" t="s">
        <v>28</v>
      </c>
      <c r="H110" s="8" t="s">
        <v>2</v>
      </c>
      <c r="I110" s="4" t="s">
        <v>4</v>
      </c>
      <c r="J110" s="4" t="s">
        <v>3</v>
      </c>
      <c r="M110" s="10">
        <v>-14514</v>
      </c>
      <c r="N110" s="38" t="s">
        <v>64</v>
      </c>
      <c r="O110" s="36" t="str">
        <f ca="1">IF(B110&gt;= TODAY(),"NON","OUI")</f>
        <v>OUI</v>
      </c>
      <c r="P110" s="36">
        <f>MONTH(D110)</f>
        <v>7</v>
      </c>
    </row>
    <row r="111" spans="2:16" x14ac:dyDescent="0.25">
      <c r="B111" s="6">
        <v>42208</v>
      </c>
      <c r="C111" s="2">
        <f t="shared" si="3"/>
        <v>30</v>
      </c>
      <c r="D111" s="7">
        <f t="shared" si="4"/>
        <v>42216</v>
      </c>
      <c r="E111" s="2">
        <f t="shared" si="5"/>
        <v>2015</v>
      </c>
      <c r="F111" s="4" t="s">
        <v>54</v>
      </c>
      <c r="G111" s="4" t="s">
        <v>28</v>
      </c>
      <c r="H111" s="8" t="s">
        <v>2</v>
      </c>
      <c r="I111" s="4" t="s">
        <v>4</v>
      </c>
      <c r="J111" s="4" t="s">
        <v>3</v>
      </c>
      <c r="M111" s="5">
        <v>-18321</v>
      </c>
      <c r="N111" s="38" t="s">
        <v>64</v>
      </c>
      <c r="O111" s="36" t="str">
        <f ca="1">IF(B111&gt;= TODAY(),"NON","OUI")</f>
        <v>OUI</v>
      </c>
      <c r="P111" s="36">
        <f>MONTH(D111)</f>
        <v>7</v>
      </c>
    </row>
    <row r="112" spans="2:16" x14ac:dyDescent="0.25">
      <c r="B112" s="6">
        <v>42208</v>
      </c>
      <c r="C112" s="2">
        <f t="shared" si="3"/>
        <v>30</v>
      </c>
      <c r="D112" s="7">
        <f t="shared" si="4"/>
        <v>42216</v>
      </c>
      <c r="E112" s="2">
        <f t="shared" si="5"/>
        <v>2015</v>
      </c>
      <c r="F112" s="4" t="s">
        <v>54</v>
      </c>
      <c r="G112" s="4" t="s">
        <v>28</v>
      </c>
      <c r="H112" s="8" t="s">
        <v>2</v>
      </c>
      <c r="I112" s="8" t="s">
        <v>8</v>
      </c>
      <c r="J112" s="8" t="s">
        <v>7</v>
      </c>
      <c r="M112" s="5">
        <v>-624.95000000000005</v>
      </c>
      <c r="N112" s="38" t="s">
        <v>64</v>
      </c>
      <c r="O112" s="36" t="str">
        <f ca="1">IF(B112&gt;= TODAY(),"NON","OUI")</f>
        <v>OUI</v>
      </c>
      <c r="P112" s="36">
        <f>MONTH(D112)</f>
        <v>7</v>
      </c>
    </row>
    <row r="113" spans="2:16" x14ac:dyDescent="0.25">
      <c r="B113" s="6">
        <v>42208</v>
      </c>
      <c r="C113" s="2">
        <f t="shared" si="3"/>
        <v>30</v>
      </c>
      <c r="D113" s="7">
        <f t="shared" si="4"/>
        <v>42216</v>
      </c>
      <c r="E113" s="2">
        <f t="shared" si="5"/>
        <v>2015</v>
      </c>
      <c r="F113" s="4" t="s">
        <v>55</v>
      </c>
      <c r="G113" s="4" t="s">
        <v>28</v>
      </c>
      <c r="H113" s="8" t="s">
        <v>2</v>
      </c>
      <c r="I113" s="8" t="s">
        <v>8</v>
      </c>
      <c r="J113" s="8" t="s">
        <v>7</v>
      </c>
      <c r="M113" s="10">
        <v>-130.54</v>
      </c>
      <c r="N113" s="38" t="s">
        <v>64</v>
      </c>
      <c r="O113" s="36" t="str">
        <f ca="1">IF(B113&gt;= TODAY(),"NON","OUI")</f>
        <v>OUI</v>
      </c>
      <c r="P113" s="36">
        <f>MONTH(D113)</f>
        <v>7</v>
      </c>
    </row>
    <row r="114" spans="2:16" x14ac:dyDescent="0.25">
      <c r="B114" s="6">
        <v>42209</v>
      </c>
      <c r="C114" s="2">
        <f t="shared" si="3"/>
        <v>30</v>
      </c>
      <c r="D114" s="7">
        <f t="shared" si="4"/>
        <v>42216</v>
      </c>
      <c r="E114" s="2">
        <f t="shared" si="5"/>
        <v>2015</v>
      </c>
      <c r="F114" s="4" t="s">
        <v>56</v>
      </c>
      <c r="G114" s="4" t="s">
        <v>28</v>
      </c>
      <c r="H114" s="8" t="s">
        <v>12</v>
      </c>
      <c r="I114" s="4" t="s">
        <v>11</v>
      </c>
      <c r="J114" s="4" t="s">
        <v>10</v>
      </c>
      <c r="M114" s="10">
        <v>780</v>
      </c>
      <c r="N114" s="38" t="s">
        <v>64</v>
      </c>
      <c r="O114" s="36" t="str">
        <f ca="1">IF(B114&gt;= TODAY(),"NON","OUI")</f>
        <v>OUI</v>
      </c>
      <c r="P114" s="36">
        <f>MONTH(D114)</f>
        <v>7</v>
      </c>
    </row>
    <row r="115" spans="2:16" x14ac:dyDescent="0.25">
      <c r="B115" s="6">
        <v>42212</v>
      </c>
      <c r="C115" s="2">
        <f t="shared" si="3"/>
        <v>31</v>
      </c>
      <c r="D115" s="7">
        <f t="shared" si="4"/>
        <v>42216</v>
      </c>
      <c r="E115" s="2">
        <f t="shared" si="5"/>
        <v>2015</v>
      </c>
      <c r="F115" s="4" t="s">
        <v>54</v>
      </c>
      <c r="G115" s="4" t="s">
        <v>28</v>
      </c>
      <c r="H115" s="8" t="s">
        <v>2</v>
      </c>
      <c r="I115" s="4" t="s">
        <v>1</v>
      </c>
      <c r="J115" s="4" t="s">
        <v>0</v>
      </c>
      <c r="M115" s="5">
        <v>-0.3</v>
      </c>
      <c r="N115" s="38" t="s">
        <v>64</v>
      </c>
      <c r="O115" s="36" t="str">
        <f ca="1">IF(B115&gt;= TODAY(),"NON","OUI")</f>
        <v>OUI</v>
      </c>
      <c r="P115" s="36">
        <f>MONTH(D115)</f>
        <v>7</v>
      </c>
    </row>
    <row r="116" spans="2:16" x14ac:dyDescent="0.25">
      <c r="B116" s="6">
        <v>42212</v>
      </c>
      <c r="C116" s="2">
        <f t="shared" si="3"/>
        <v>31</v>
      </c>
      <c r="D116" s="7">
        <f t="shared" si="4"/>
        <v>42216</v>
      </c>
      <c r="E116" s="2">
        <f t="shared" si="5"/>
        <v>2015</v>
      </c>
      <c r="F116" s="4" t="s">
        <v>55</v>
      </c>
      <c r="G116" s="4" t="s">
        <v>28</v>
      </c>
      <c r="H116" s="8" t="s">
        <v>2</v>
      </c>
      <c r="I116" s="4" t="s">
        <v>1</v>
      </c>
      <c r="J116" s="4" t="s">
        <v>0</v>
      </c>
      <c r="M116" s="10">
        <v>-0.15</v>
      </c>
      <c r="N116" s="38" t="s">
        <v>64</v>
      </c>
      <c r="O116" s="36" t="str">
        <f ca="1">IF(B116&gt;= TODAY(),"NON","OUI")</f>
        <v>OUI</v>
      </c>
      <c r="P116" s="36">
        <f>MONTH(D116)</f>
        <v>7</v>
      </c>
    </row>
    <row r="117" spans="2:16" x14ac:dyDescent="0.25">
      <c r="B117" s="6">
        <v>42212</v>
      </c>
      <c r="C117" s="2">
        <f t="shared" si="3"/>
        <v>31</v>
      </c>
      <c r="D117" s="7">
        <f t="shared" si="4"/>
        <v>42216</v>
      </c>
      <c r="E117" s="2">
        <f t="shared" si="5"/>
        <v>2015</v>
      </c>
      <c r="F117" s="4" t="s">
        <v>55</v>
      </c>
      <c r="G117" s="4" t="s">
        <v>28</v>
      </c>
      <c r="H117" s="8" t="s">
        <v>2</v>
      </c>
      <c r="I117" s="8" t="s">
        <v>8</v>
      </c>
      <c r="J117" s="8" t="s">
        <v>7</v>
      </c>
      <c r="M117" s="10">
        <v>-552.05999999999995</v>
      </c>
      <c r="N117" s="38" t="s">
        <v>64</v>
      </c>
      <c r="O117" s="36" t="str">
        <f ca="1">IF(B117&gt;= TODAY(),"NON","OUI")</f>
        <v>OUI</v>
      </c>
      <c r="P117" s="36">
        <f>MONTH(D117)</f>
        <v>7</v>
      </c>
    </row>
    <row r="118" spans="2:16" x14ac:dyDescent="0.25">
      <c r="B118" s="6">
        <v>42212</v>
      </c>
      <c r="C118" s="2">
        <f t="shared" si="3"/>
        <v>31</v>
      </c>
      <c r="D118" s="7">
        <f t="shared" si="4"/>
        <v>42216</v>
      </c>
      <c r="E118" s="2">
        <f t="shared" si="5"/>
        <v>2015</v>
      </c>
      <c r="F118" s="4" t="s">
        <v>56</v>
      </c>
      <c r="G118" s="4" t="s">
        <v>28</v>
      </c>
      <c r="H118" s="8" t="s">
        <v>2</v>
      </c>
      <c r="I118" s="4" t="s">
        <v>1</v>
      </c>
      <c r="J118" s="4" t="s">
        <v>0</v>
      </c>
      <c r="M118" s="10">
        <v>-0.15</v>
      </c>
      <c r="N118" s="38" t="s">
        <v>64</v>
      </c>
      <c r="O118" s="36" t="str">
        <f ca="1">IF(B118&gt;= TODAY(),"NON","OUI")</f>
        <v>OUI</v>
      </c>
      <c r="P118" s="36">
        <f>MONTH(D118)</f>
        <v>7</v>
      </c>
    </row>
    <row r="119" spans="2:16" x14ac:dyDescent="0.25">
      <c r="B119" s="6">
        <v>42212</v>
      </c>
      <c r="C119" s="2">
        <f t="shared" si="3"/>
        <v>31</v>
      </c>
      <c r="D119" s="7">
        <f t="shared" si="4"/>
        <v>42216</v>
      </c>
      <c r="E119" s="2">
        <f t="shared" si="5"/>
        <v>2015</v>
      </c>
      <c r="F119" s="4" t="s">
        <v>56</v>
      </c>
      <c r="G119" s="4" t="s">
        <v>28</v>
      </c>
      <c r="H119" s="8" t="s">
        <v>2</v>
      </c>
      <c r="I119" s="4" t="s">
        <v>19</v>
      </c>
      <c r="J119" s="4" t="s">
        <v>19</v>
      </c>
      <c r="M119" s="10">
        <v>-4944</v>
      </c>
      <c r="N119" s="38" t="s">
        <v>64</v>
      </c>
      <c r="O119" s="36" t="str">
        <f ca="1">IF(B119&gt;= TODAY(),"NON","OUI")</f>
        <v>OUI</v>
      </c>
      <c r="P119" s="36">
        <f>MONTH(D119)</f>
        <v>7</v>
      </c>
    </row>
    <row r="120" spans="2:16" x14ac:dyDescent="0.25">
      <c r="B120" s="6">
        <v>42213</v>
      </c>
      <c r="C120" s="2">
        <f t="shared" ref="C120:C183" si="6">WEEKNUM(B120)</f>
        <v>31</v>
      </c>
      <c r="D120" s="7">
        <f t="shared" ref="D120:D183" si="7">EOMONTH(B120,31/6/2016)</f>
        <v>42216</v>
      </c>
      <c r="E120" s="2">
        <f t="shared" ref="E120:E183" si="8">YEAR(B120)</f>
        <v>2015</v>
      </c>
      <c r="F120" s="4" t="s">
        <v>55</v>
      </c>
      <c r="G120" s="4" t="s">
        <v>28</v>
      </c>
      <c r="H120" s="8" t="s">
        <v>12</v>
      </c>
      <c r="I120" s="4" t="s">
        <v>11</v>
      </c>
      <c r="J120" s="4" t="s">
        <v>10</v>
      </c>
      <c r="M120" s="10">
        <v>24360</v>
      </c>
      <c r="N120" s="38" t="s">
        <v>64</v>
      </c>
      <c r="O120" s="36" t="str">
        <f ca="1">IF(B120&gt;= TODAY(),"NON","OUI")</f>
        <v>OUI</v>
      </c>
      <c r="P120" s="36">
        <f>MONTH(D120)</f>
        <v>7</v>
      </c>
    </row>
    <row r="121" spans="2:16" x14ac:dyDescent="0.25">
      <c r="B121" s="6">
        <v>42214</v>
      </c>
      <c r="C121" s="2">
        <f t="shared" si="6"/>
        <v>31</v>
      </c>
      <c r="D121" s="7">
        <f t="shared" si="7"/>
        <v>42216</v>
      </c>
      <c r="E121" s="2">
        <f t="shared" si="8"/>
        <v>2015</v>
      </c>
      <c r="F121" s="4" t="s">
        <v>54</v>
      </c>
      <c r="G121" s="4" t="s">
        <v>28</v>
      </c>
      <c r="H121" s="8" t="s">
        <v>2</v>
      </c>
      <c r="I121" s="4" t="s">
        <v>1</v>
      </c>
      <c r="J121" s="4" t="s">
        <v>0</v>
      </c>
      <c r="M121" s="5">
        <v>-0.45</v>
      </c>
      <c r="N121" s="38" t="s">
        <v>64</v>
      </c>
      <c r="O121" s="36" t="str">
        <f ca="1">IF(B121&gt;= TODAY(),"NON","OUI")</f>
        <v>OUI</v>
      </c>
      <c r="P121" s="36">
        <f>MONTH(D121)</f>
        <v>7</v>
      </c>
    </row>
    <row r="122" spans="2:16" x14ac:dyDescent="0.25">
      <c r="B122" s="6">
        <v>42214</v>
      </c>
      <c r="C122" s="2">
        <f t="shared" si="6"/>
        <v>31</v>
      </c>
      <c r="D122" s="7">
        <f t="shared" si="7"/>
        <v>42216</v>
      </c>
      <c r="E122" s="2">
        <f t="shared" si="8"/>
        <v>2015</v>
      </c>
      <c r="F122" s="4" t="s">
        <v>54</v>
      </c>
      <c r="G122" s="4" t="s">
        <v>28</v>
      </c>
      <c r="H122" s="8" t="s">
        <v>2</v>
      </c>
      <c r="I122" s="8" t="s">
        <v>6</v>
      </c>
      <c r="J122" s="8" t="s">
        <v>5</v>
      </c>
      <c r="M122" s="5">
        <v>-7673.67</v>
      </c>
      <c r="N122" s="38" t="s">
        <v>64</v>
      </c>
      <c r="O122" s="36" t="str">
        <f ca="1">IF(B122&gt;= TODAY(),"NON","OUI")</f>
        <v>OUI</v>
      </c>
      <c r="P122" s="36">
        <f>MONTH(D122)</f>
        <v>7</v>
      </c>
    </row>
    <row r="123" spans="2:16" x14ac:dyDescent="0.25">
      <c r="B123" s="6">
        <v>42214</v>
      </c>
      <c r="C123" s="2">
        <f t="shared" si="6"/>
        <v>31</v>
      </c>
      <c r="D123" s="7">
        <f t="shared" si="7"/>
        <v>42216</v>
      </c>
      <c r="E123" s="2">
        <f t="shared" si="8"/>
        <v>2015</v>
      </c>
      <c r="F123" s="4" t="s">
        <v>55</v>
      </c>
      <c r="G123" s="4" t="s">
        <v>28</v>
      </c>
      <c r="H123" s="8" t="s">
        <v>2</v>
      </c>
      <c r="I123" s="4" t="s">
        <v>1</v>
      </c>
      <c r="J123" s="4" t="s">
        <v>0</v>
      </c>
      <c r="M123" s="10">
        <v>-0.6</v>
      </c>
      <c r="N123" s="38" t="s">
        <v>64</v>
      </c>
      <c r="O123" s="36" t="str">
        <f ca="1">IF(B123&gt;= TODAY(),"NON","OUI")</f>
        <v>OUI</v>
      </c>
      <c r="P123" s="36">
        <f>MONTH(D123)</f>
        <v>7</v>
      </c>
    </row>
    <row r="124" spans="2:16" x14ac:dyDescent="0.25">
      <c r="B124" s="6">
        <v>42214</v>
      </c>
      <c r="C124" s="2">
        <f t="shared" si="6"/>
        <v>31</v>
      </c>
      <c r="D124" s="7">
        <f t="shared" si="7"/>
        <v>42216</v>
      </c>
      <c r="E124" s="2">
        <f t="shared" si="8"/>
        <v>2015</v>
      </c>
      <c r="F124" s="4" t="s">
        <v>55</v>
      </c>
      <c r="G124" s="4" t="s">
        <v>28</v>
      </c>
      <c r="H124" s="8" t="s">
        <v>2</v>
      </c>
      <c r="I124" s="8" t="s">
        <v>6</v>
      </c>
      <c r="J124" s="8" t="s">
        <v>5</v>
      </c>
      <c r="M124" s="10">
        <v>-9862.52</v>
      </c>
      <c r="N124" s="38" t="s">
        <v>64</v>
      </c>
      <c r="O124" s="36" t="str">
        <f ca="1">IF(B124&gt;= TODAY(),"NON","OUI")</f>
        <v>OUI</v>
      </c>
      <c r="P124" s="36">
        <f>MONTH(D124)</f>
        <v>7</v>
      </c>
    </row>
    <row r="125" spans="2:16" x14ac:dyDescent="0.25">
      <c r="B125" s="6">
        <v>42214</v>
      </c>
      <c r="C125" s="2">
        <f t="shared" si="6"/>
        <v>31</v>
      </c>
      <c r="D125" s="7">
        <f t="shared" si="7"/>
        <v>42216</v>
      </c>
      <c r="E125" s="2">
        <f t="shared" si="8"/>
        <v>2015</v>
      </c>
      <c r="F125" s="4" t="s">
        <v>56</v>
      </c>
      <c r="G125" s="4" t="s">
        <v>28</v>
      </c>
      <c r="H125" s="8" t="s">
        <v>2</v>
      </c>
      <c r="I125" s="4" t="s">
        <v>1</v>
      </c>
      <c r="J125" s="4" t="s">
        <v>0</v>
      </c>
      <c r="M125" s="10">
        <v>-0.45</v>
      </c>
      <c r="N125" s="38" t="s">
        <v>64</v>
      </c>
      <c r="O125" s="36" t="str">
        <f ca="1">IF(B125&gt;= TODAY(),"NON","OUI")</f>
        <v>OUI</v>
      </c>
      <c r="P125" s="36">
        <f>MONTH(D125)</f>
        <v>7</v>
      </c>
    </row>
    <row r="126" spans="2:16" x14ac:dyDescent="0.25">
      <c r="B126" s="6">
        <v>42214</v>
      </c>
      <c r="C126" s="2">
        <f t="shared" si="6"/>
        <v>31</v>
      </c>
      <c r="D126" s="7">
        <f t="shared" si="7"/>
        <v>42216</v>
      </c>
      <c r="E126" s="2">
        <f t="shared" si="8"/>
        <v>2015</v>
      </c>
      <c r="F126" s="4" t="s">
        <v>56</v>
      </c>
      <c r="G126" s="4" t="s">
        <v>28</v>
      </c>
      <c r="H126" s="8" t="s">
        <v>2</v>
      </c>
      <c r="I126" s="8" t="s">
        <v>6</v>
      </c>
      <c r="J126" s="8" t="s">
        <v>5</v>
      </c>
      <c r="M126" s="10">
        <v>-7148.54</v>
      </c>
      <c r="N126" s="38" t="s">
        <v>64</v>
      </c>
      <c r="O126" s="36" t="str">
        <f ca="1">IF(B126&gt;= TODAY(),"NON","OUI")</f>
        <v>OUI</v>
      </c>
      <c r="P126" s="36">
        <f>MONTH(D126)</f>
        <v>7</v>
      </c>
    </row>
    <row r="127" spans="2:16" x14ac:dyDescent="0.25">
      <c r="B127" s="6">
        <v>42214</v>
      </c>
      <c r="C127" s="2">
        <f t="shared" si="6"/>
        <v>31</v>
      </c>
      <c r="D127" s="7">
        <f t="shared" si="7"/>
        <v>42216</v>
      </c>
      <c r="E127" s="2">
        <f t="shared" si="8"/>
        <v>2015</v>
      </c>
      <c r="F127" s="4" t="s">
        <v>56</v>
      </c>
      <c r="G127" s="4" t="s">
        <v>28</v>
      </c>
      <c r="H127" s="8" t="s">
        <v>12</v>
      </c>
      <c r="I127" s="4" t="s">
        <v>11</v>
      </c>
      <c r="J127" s="4" t="s">
        <v>10</v>
      </c>
      <c r="M127" s="10">
        <v>2184</v>
      </c>
      <c r="N127" s="38" t="s">
        <v>64</v>
      </c>
      <c r="O127" s="36" t="str">
        <f ca="1">IF(B127&gt;= TODAY(),"NON","OUI")</f>
        <v>OUI</v>
      </c>
      <c r="P127" s="36">
        <f>MONTH(D127)</f>
        <v>7</v>
      </c>
    </row>
    <row r="128" spans="2:16" x14ac:dyDescent="0.25">
      <c r="B128" s="6">
        <v>42214</v>
      </c>
      <c r="C128" s="2">
        <f t="shared" si="6"/>
        <v>31</v>
      </c>
      <c r="D128" s="7">
        <f t="shared" si="7"/>
        <v>42216</v>
      </c>
      <c r="E128" s="2">
        <f t="shared" si="8"/>
        <v>2015</v>
      </c>
      <c r="F128" s="4" t="s">
        <v>57</v>
      </c>
      <c r="G128" s="4" t="s">
        <v>28</v>
      </c>
      <c r="H128" s="8" t="s">
        <v>2</v>
      </c>
      <c r="I128" s="4" t="s">
        <v>1</v>
      </c>
      <c r="J128" s="4" t="s">
        <v>0</v>
      </c>
      <c r="M128" s="10">
        <v>-0.9</v>
      </c>
      <c r="N128" s="38" t="s">
        <v>64</v>
      </c>
      <c r="O128" s="36" t="str">
        <f ca="1">IF(B128&gt;= TODAY(),"NON","OUI")</f>
        <v>OUI</v>
      </c>
      <c r="P128" s="36">
        <f>MONTH(D128)</f>
        <v>7</v>
      </c>
    </row>
    <row r="129" spans="2:16" x14ac:dyDescent="0.25">
      <c r="B129" s="6">
        <v>42214</v>
      </c>
      <c r="C129" s="2">
        <f t="shared" si="6"/>
        <v>31</v>
      </c>
      <c r="D129" s="7">
        <f t="shared" si="7"/>
        <v>42216</v>
      </c>
      <c r="E129" s="2">
        <f t="shared" si="8"/>
        <v>2015</v>
      </c>
      <c r="F129" s="4" t="s">
        <v>57</v>
      </c>
      <c r="G129" s="4" t="s">
        <v>28</v>
      </c>
      <c r="H129" s="8" t="s">
        <v>2</v>
      </c>
      <c r="I129" s="8" t="s">
        <v>6</v>
      </c>
      <c r="J129" s="8" t="s">
        <v>5</v>
      </c>
      <c r="M129" s="10">
        <v>-12373.21</v>
      </c>
      <c r="N129" s="38" t="s">
        <v>64</v>
      </c>
      <c r="O129" s="36" t="str">
        <f ca="1">IF(B129&gt;= TODAY(),"NON","OUI")</f>
        <v>OUI</v>
      </c>
      <c r="P129" s="36">
        <f>MONTH(D129)</f>
        <v>7</v>
      </c>
    </row>
    <row r="130" spans="2:16" x14ac:dyDescent="0.25">
      <c r="B130" s="6">
        <v>42215</v>
      </c>
      <c r="C130" s="2">
        <f t="shared" si="6"/>
        <v>31</v>
      </c>
      <c r="D130" s="7">
        <f t="shared" si="7"/>
        <v>42216</v>
      </c>
      <c r="E130" s="2">
        <f t="shared" si="8"/>
        <v>2015</v>
      </c>
      <c r="F130" s="4" t="s">
        <v>54</v>
      </c>
      <c r="G130" s="4" t="s">
        <v>28</v>
      </c>
      <c r="H130" s="8" t="s">
        <v>2</v>
      </c>
      <c r="I130" s="9" t="s">
        <v>15</v>
      </c>
      <c r="J130" s="8" t="s">
        <v>48</v>
      </c>
      <c r="M130" s="5">
        <v>-1393.12</v>
      </c>
      <c r="N130" s="38" t="s">
        <v>64</v>
      </c>
      <c r="O130" s="36" t="str">
        <f ca="1">IF(B130&gt;= TODAY(),"NON","OUI")</f>
        <v>OUI</v>
      </c>
      <c r="P130" s="36">
        <f>MONTH(D130)</f>
        <v>7</v>
      </c>
    </row>
    <row r="131" spans="2:16" x14ac:dyDescent="0.25">
      <c r="B131" s="6">
        <v>42216</v>
      </c>
      <c r="C131" s="2">
        <f t="shared" si="6"/>
        <v>31</v>
      </c>
      <c r="D131" s="7">
        <f t="shared" si="7"/>
        <v>42216</v>
      </c>
      <c r="E131" s="2">
        <f t="shared" si="8"/>
        <v>2015</v>
      </c>
      <c r="F131" s="4" t="s">
        <v>55</v>
      </c>
      <c r="G131" s="4" t="s">
        <v>28</v>
      </c>
      <c r="H131" s="8" t="s">
        <v>2</v>
      </c>
      <c r="I131" s="8" t="s">
        <v>6</v>
      </c>
      <c r="J131" s="8" t="s">
        <v>47</v>
      </c>
      <c r="M131" s="10">
        <v>-4123</v>
      </c>
      <c r="N131" s="38" t="s">
        <v>64</v>
      </c>
      <c r="O131" s="36" t="str">
        <f ca="1">IF(B131&gt;= TODAY(),"NON","OUI")</f>
        <v>OUI</v>
      </c>
      <c r="P131" s="36">
        <f>MONTH(D131)</f>
        <v>7</v>
      </c>
    </row>
    <row r="132" spans="2:16" x14ac:dyDescent="0.25">
      <c r="B132" s="6">
        <v>42216</v>
      </c>
      <c r="C132" s="2">
        <f t="shared" si="6"/>
        <v>31</v>
      </c>
      <c r="D132" s="7">
        <f t="shared" si="7"/>
        <v>42216</v>
      </c>
      <c r="E132" s="2">
        <f t="shared" si="8"/>
        <v>2015</v>
      </c>
      <c r="F132" s="4" t="s">
        <v>55</v>
      </c>
      <c r="G132" s="4" t="s">
        <v>28</v>
      </c>
      <c r="H132" s="8" t="s">
        <v>12</v>
      </c>
      <c r="I132" s="4" t="s">
        <v>27</v>
      </c>
      <c r="J132" s="4" t="s">
        <v>26</v>
      </c>
      <c r="M132" s="10">
        <v>1824</v>
      </c>
      <c r="N132" s="38" t="s">
        <v>64</v>
      </c>
      <c r="O132" s="36" t="str">
        <f ca="1">IF(B132&gt;= TODAY(),"NON","OUI")</f>
        <v>OUI</v>
      </c>
      <c r="P132" s="36">
        <f>MONTH(D132)</f>
        <v>7</v>
      </c>
    </row>
    <row r="133" spans="2:16" x14ac:dyDescent="0.25">
      <c r="B133" s="6">
        <v>42216</v>
      </c>
      <c r="C133" s="2">
        <f t="shared" si="6"/>
        <v>31</v>
      </c>
      <c r="D133" s="7">
        <f t="shared" si="7"/>
        <v>42216</v>
      </c>
      <c r="E133" s="2">
        <f t="shared" si="8"/>
        <v>2015</v>
      </c>
      <c r="F133" s="4" t="s">
        <v>56</v>
      </c>
      <c r="G133" s="4" t="s">
        <v>28</v>
      </c>
      <c r="H133" s="8" t="s">
        <v>2</v>
      </c>
      <c r="I133" s="8" t="s">
        <v>6</v>
      </c>
      <c r="J133" s="8" t="s">
        <v>47</v>
      </c>
      <c r="M133" s="10">
        <v>-1607</v>
      </c>
      <c r="N133" s="38" t="s">
        <v>64</v>
      </c>
      <c r="O133" s="36" t="str">
        <f ca="1">IF(B133&gt;= TODAY(),"NON","OUI")</f>
        <v>OUI</v>
      </c>
      <c r="P133" s="36">
        <f>MONTH(D133)</f>
        <v>7</v>
      </c>
    </row>
    <row r="134" spans="2:16" x14ac:dyDescent="0.25">
      <c r="B134" s="6">
        <v>42216</v>
      </c>
      <c r="C134" s="2">
        <f t="shared" si="6"/>
        <v>31</v>
      </c>
      <c r="D134" s="7">
        <f t="shared" si="7"/>
        <v>42216</v>
      </c>
      <c r="E134" s="2">
        <f t="shared" si="8"/>
        <v>2015</v>
      </c>
      <c r="F134" s="4" t="s">
        <v>56</v>
      </c>
      <c r="G134" s="4" t="s">
        <v>28</v>
      </c>
      <c r="H134" s="8" t="s">
        <v>2</v>
      </c>
      <c r="I134" s="8" t="s">
        <v>6</v>
      </c>
      <c r="J134" s="8" t="s">
        <v>47</v>
      </c>
      <c r="M134" s="10">
        <v>-2175</v>
      </c>
      <c r="N134" s="38" t="s">
        <v>64</v>
      </c>
      <c r="O134" s="36" t="str">
        <f ca="1">IF(B134&gt;= TODAY(),"NON","OUI")</f>
        <v>OUI</v>
      </c>
      <c r="P134" s="36">
        <f>MONTH(D134)</f>
        <v>7</v>
      </c>
    </row>
    <row r="135" spans="2:16" x14ac:dyDescent="0.25">
      <c r="B135" s="6">
        <v>42216</v>
      </c>
      <c r="C135" s="2">
        <f t="shared" si="6"/>
        <v>31</v>
      </c>
      <c r="D135" s="7">
        <f t="shared" si="7"/>
        <v>42216</v>
      </c>
      <c r="E135" s="2">
        <f t="shared" si="8"/>
        <v>2015</v>
      </c>
      <c r="F135" s="4" t="s">
        <v>57</v>
      </c>
      <c r="G135" s="4" t="s">
        <v>28</v>
      </c>
      <c r="H135" s="8" t="s">
        <v>2</v>
      </c>
      <c r="I135" s="8" t="s">
        <v>6</v>
      </c>
      <c r="J135" s="8" t="s">
        <v>47</v>
      </c>
      <c r="M135" s="10">
        <v>-4951</v>
      </c>
      <c r="N135" s="38" t="s">
        <v>64</v>
      </c>
      <c r="O135" s="36" t="str">
        <f ca="1">IF(B135&gt;= TODAY(),"NON","OUI")</f>
        <v>OUI</v>
      </c>
      <c r="P135" s="36">
        <f>MONTH(D135)</f>
        <v>7</v>
      </c>
    </row>
    <row r="136" spans="2:16" x14ac:dyDescent="0.25">
      <c r="B136" s="6">
        <v>42216</v>
      </c>
      <c r="C136" s="2">
        <f t="shared" si="6"/>
        <v>31</v>
      </c>
      <c r="D136" s="7">
        <f t="shared" si="7"/>
        <v>42216</v>
      </c>
      <c r="E136" s="2">
        <f t="shared" si="8"/>
        <v>2015</v>
      </c>
      <c r="F136" s="4" t="s">
        <v>57</v>
      </c>
      <c r="G136" s="4" t="s">
        <v>28</v>
      </c>
      <c r="H136" s="8" t="s">
        <v>2</v>
      </c>
      <c r="I136" s="8" t="s">
        <v>6</v>
      </c>
      <c r="J136" s="8" t="s">
        <v>47</v>
      </c>
      <c r="M136" s="10">
        <v>-443</v>
      </c>
      <c r="N136" s="38" t="s">
        <v>64</v>
      </c>
      <c r="O136" s="36" t="str">
        <f ca="1">IF(B136&gt;= TODAY(),"NON","OUI")</f>
        <v>OUI</v>
      </c>
      <c r="P136" s="36">
        <f>MONTH(D136)</f>
        <v>7</v>
      </c>
    </row>
    <row r="137" spans="2:16" x14ac:dyDescent="0.25">
      <c r="B137" s="6">
        <v>42219</v>
      </c>
      <c r="C137" s="2">
        <f t="shared" si="6"/>
        <v>32</v>
      </c>
      <c r="D137" s="7">
        <f t="shared" si="7"/>
        <v>42247</v>
      </c>
      <c r="E137" s="2">
        <f t="shared" si="8"/>
        <v>2015</v>
      </c>
      <c r="F137" s="4" t="s">
        <v>54</v>
      </c>
      <c r="G137" s="4" t="s">
        <v>28</v>
      </c>
      <c r="H137" s="8" t="s">
        <v>2</v>
      </c>
      <c r="I137" s="8" t="s">
        <v>6</v>
      </c>
      <c r="J137" s="8" t="s">
        <v>47</v>
      </c>
      <c r="M137" s="5">
        <v>-621</v>
      </c>
      <c r="N137" s="38" t="s">
        <v>64</v>
      </c>
      <c r="O137" s="36" t="str">
        <f ca="1">IF(B137&gt;= TODAY(),"NON","OUI")</f>
        <v>OUI</v>
      </c>
      <c r="P137" s="36">
        <f>MONTH(D137)</f>
        <v>8</v>
      </c>
    </row>
    <row r="138" spans="2:16" x14ac:dyDescent="0.25">
      <c r="B138" s="6">
        <v>42219</v>
      </c>
      <c r="C138" s="2">
        <f t="shared" si="6"/>
        <v>32</v>
      </c>
      <c r="D138" s="7">
        <f t="shared" si="7"/>
        <v>42247</v>
      </c>
      <c r="E138" s="2">
        <f t="shared" si="8"/>
        <v>2015</v>
      </c>
      <c r="F138" s="4" t="s">
        <v>54</v>
      </c>
      <c r="G138" s="4" t="s">
        <v>28</v>
      </c>
      <c r="H138" s="8" t="s">
        <v>2</v>
      </c>
      <c r="I138" s="8" t="s">
        <v>6</v>
      </c>
      <c r="J138" s="8" t="s">
        <v>47</v>
      </c>
      <c r="M138" s="5">
        <v>-2049</v>
      </c>
      <c r="N138" s="38" t="s">
        <v>64</v>
      </c>
      <c r="O138" s="36" t="str">
        <f ca="1">IF(B138&gt;= TODAY(),"NON","OUI")</f>
        <v>OUI</v>
      </c>
      <c r="P138" s="36">
        <f>MONTH(D138)</f>
        <v>8</v>
      </c>
    </row>
    <row r="139" spans="2:16" x14ac:dyDescent="0.25">
      <c r="B139" s="6">
        <v>42219</v>
      </c>
      <c r="C139" s="2">
        <f t="shared" si="6"/>
        <v>32</v>
      </c>
      <c r="D139" s="7">
        <f t="shared" si="7"/>
        <v>42247</v>
      </c>
      <c r="E139" s="2">
        <f t="shared" si="8"/>
        <v>2015</v>
      </c>
      <c r="F139" s="4" t="s">
        <v>56</v>
      </c>
      <c r="G139" s="4" t="s">
        <v>28</v>
      </c>
      <c r="H139" s="8" t="s">
        <v>2</v>
      </c>
      <c r="I139" s="4" t="s">
        <v>8</v>
      </c>
      <c r="J139" s="4" t="s">
        <v>7</v>
      </c>
      <c r="M139" s="10">
        <v>-180</v>
      </c>
      <c r="N139" s="38" t="s">
        <v>64</v>
      </c>
      <c r="O139" s="36" t="str">
        <f ca="1">IF(B139&gt;= TODAY(),"NON","OUI")</f>
        <v>OUI</v>
      </c>
      <c r="P139" s="36">
        <f>MONTH(D139)</f>
        <v>8</v>
      </c>
    </row>
    <row r="140" spans="2:16" x14ac:dyDescent="0.25">
      <c r="B140" s="6">
        <v>42220</v>
      </c>
      <c r="C140" s="2">
        <f t="shared" si="6"/>
        <v>32</v>
      </c>
      <c r="D140" s="7">
        <f t="shared" si="7"/>
        <v>42247</v>
      </c>
      <c r="E140" s="2">
        <f t="shared" si="8"/>
        <v>2015</v>
      </c>
      <c r="F140" s="4" t="s">
        <v>54</v>
      </c>
      <c r="G140" s="4" t="s">
        <v>28</v>
      </c>
      <c r="H140" s="8" t="s">
        <v>2</v>
      </c>
      <c r="I140" s="4" t="s">
        <v>1</v>
      </c>
      <c r="J140" s="4" t="s">
        <v>0</v>
      </c>
      <c r="M140" s="5">
        <v>-44</v>
      </c>
      <c r="N140" s="38" t="s">
        <v>64</v>
      </c>
      <c r="O140" s="36" t="str">
        <f ca="1">IF(B140&gt;= TODAY(),"NON","OUI")</f>
        <v>OUI</v>
      </c>
      <c r="P140" s="36">
        <f>MONTH(D140)</f>
        <v>8</v>
      </c>
    </row>
    <row r="141" spans="2:16" x14ac:dyDescent="0.25">
      <c r="B141" s="6">
        <v>42220</v>
      </c>
      <c r="C141" s="2">
        <f t="shared" si="6"/>
        <v>32</v>
      </c>
      <c r="D141" s="7">
        <f t="shared" si="7"/>
        <v>42247</v>
      </c>
      <c r="E141" s="2">
        <f t="shared" si="8"/>
        <v>2015</v>
      </c>
      <c r="F141" s="4" t="s">
        <v>56</v>
      </c>
      <c r="G141" s="4" t="s">
        <v>28</v>
      </c>
      <c r="H141" s="8" t="s">
        <v>12</v>
      </c>
      <c r="I141" s="4" t="s">
        <v>11</v>
      </c>
      <c r="J141" s="4" t="s">
        <v>10</v>
      </c>
      <c r="M141" s="10">
        <v>948</v>
      </c>
      <c r="N141" s="38" t="s">
        <v>64</v>
      </c>
      <c r="O141" s="36" t="str">
        <f ca="1">IF(B141&gt;= TODAY(),"NON","OUI")</f>
        <v>OUI</v>
      </c>
      <c r="P141" s="36">
        <f>MONTH(D141)</f>
        <v>8</v>
      </c>
    </row>
    <row r="142" spans="2:16" x14ac:dyDescent="0.25">
      <c r="B142" s="6">
        <v>42220</v>
      </c>
      <c r="C142" s="2">
        <f t="shared" si="6"/>
        <v>32</v>
      </c>
      <c r="D142" s="7">
        <f t="shared" si="7"/>
        <v>42247</v>
      </c>
      <c r="E142" s="2">
        <f t="shared" si="8"/>
        <v>2015</v>
      </c>
      <c r="F142" s="4" t="s">
        <v>56</v>
      </c>
      <c r="G142" s="4" t="s">
        <v>28</v>
      </c>
      <c r="H142" s="8" t="s">
        <v>12</v>
      </c>
      <c r="I142" s="4" t="s">
        <v>27</v>
      </c>
      <c r="J142" s="4" t="s">
        <v>26</v>
      </c>
      <c r="M142" s="10">
        <v>900</v>
      </c>
      <c r="N142" s="38" t="s">
        <v>64</v>
      </c>
      <c r="O142" s="36" t="str">
        <f ca="1">IF(B142&gt;= TODAY(),"NON","OUI")</f>
        <v>OUI</v>
      </c>
      <c r="P142" s="36">
        <f>MONTH(D142)</f>
        <v>8</v>
      </c>
    </row>
    <row r="143" spans="2:16" x14ac:dyDescent="0.25">
      <c r="B143" s="6">
        <v>42235</v>
      </c>
      <c r="C143" s="2">
        <f t="shared" si="6"/>
        <v>34</v>
      </c>
      <c r="D143" s="7">
        <f t="shared" si="7"/>
        <v>42247</v>
      </c>
      <c r="E143" s="2">
        <f t="shared" si="8"/>
        <v>2015</v>
      </c>
      <c r="F143" s="4" t="s">
        <v>55</v>
      </c>
      <c r="G143" s="4" t="s">
        <v>28</v>
      </c>
      <c r="H143" s="8" t="s">
        <v>2</v>
      </c>
      <c r="I143" s="4" t="s">
        <v>4</v>
      </c>
      <c r="J143" s="4" t="s">
        <v>3</v>
      </c>
      <c r="M143" s="10">
        <v>-18313</v>
      </c>
      <c r="N143" s="38" t="s">
        <v>64</v>
      </c>
      <c r="O143" s="36" t="str">
        <f ca="1">IF(B143&gt;= TODAY(),"NON","OUI")</f>
        <v>OUI</v>
      </c>
      <c r="P143" s="36">
        <f>MONTH(D143)</f>
        <v>8</v>
      </c>
    </row>
    <row r="144" spans="2:16" x14ac:dyDescent="0.25">
      <c r="B144" s="6">
        <v>42235</v>
      </c>
      <c r="C144" s="2">
        <f t="shared" si="6"/>
        <v>34</v>
      </c>
      <c r="D144" s="7">
        <f t="shared" si="7"/>
        <v>42247</v>
      </c>
      <c r="E144" s="2">
        <f t="shared" si="8"/>
        <v>2015</v>
      </c>
      <c r="F144" s="4" t="s">
        <v>56</v>
      </c>
      <c r="G144" s="4" t="s">
        <v>28</v>
      </c>
      <c r="H144" s="8" t="s">
        <v>2</v>
      </c>
      <c r="I144" s="4" t="s">
        <v>4</v>
      </c>
      <c r="J144" s="4" t="s">
        <v>3</v>
      </c>
      <c r="M144" s="10">
        <v>-4552</v>
      </c>
      <c r="N144" s="38" t="s">
        <v>64</v>
      </c>
      <c r="O144" s="36" t="str">
        <f ca="1">IF(B144&gt;= TODAY(),"NON","OUI")</f>
        <v>OUI</v>
      </c>
      <c r="P144" s="36">
        <f>MONTH(D144)</f>
        <v>8</v>
      </c>
    </row>
    <row r="145" spans="2:16" x14ac:dyDescent="0.25">
      <c r="B145" s="6">
        <v>42240</v>
      </c>
      <c r="C145" s="2">
        <f t="shared" si="6"/>
        <v>35</v>
      </c>
      <c r="D145" s="7">
        <f t="shared" si="7"/>
        <v>42247</v>
      </c>
      <c r="E145" s="2">
        <f t="shared" si="8"/>
        <v>2015</v>
      </c>
      <c r="F145" s="4" t="s">
        <v>56</v>
      </c>
      <c r="G145" s="4" t="s">
        <v>28</v>
      </c>
      <c r="H145" s="8" t="s">
        <v>12</v>
      </c>
      <c r="I145" s="4" t="s">
        <v>44</v>
      </c>
      <c r="J145" s="4" t="s">
        <v>44</v>
      </c>
      <c r="M145" s="10">
        <v>20390.400000000001</v>
      </c>
      <c r="N145" s="38" t="s">
        <v>64</v>
      </c>
      <c r="O145" s="36" t="str">
        <f ca="1">IF(B145&gt;= TODAY(),"NON","OUI")</f>
        <v>OUI</v>
      </c>
      <c r="P145" s="36">
        <f>MONTH(D145)</f>
        <v>8</v>
      </c>
    </row>
    <row r="146" spans="2:16" x14ac:dyDescent="0.25">
      <c r="B146" s="6">
        <v>42240</v>
      </c>
      <c r="C146" s="2">
        <f t="shared" si="6"/>
        <v>35</v>
      </c>
      <c r="D146" s="7">
        <f t="shared" si="7"/>
        <v>42247</v>
      </c>
      <c r="E146" s="2">
        <f t="shared" si="8"/>
        <v>2015</v>
      </c>
      <c r="F146" s="4" t="s">
        <v>58</v>
      </c>
      <c r="G146" s="4" t="s">
        <v>28</v>
      </c>
      <c r="H146" s="8" t="s">
        <v>12</v>
      </c>
      <c r="I146" s="4" t="s">
        <v>11</v>
      </c>
      <c r="J146" s="4" t="s">
        <v>10</v>
      </c>
      <c r="M146" s="10">
        <v>1011.6</v>
      </c>
      <c r="N146" s="38" t="s">
        <v>64</v>
      </c>
      <c r="O146" s="36" t="str">
        <f ca="1">IF(B146&gt;= TODAY(),"NON","OUI")</f>
        <v>OUI</v>
      </c>
      <c r="P146" s="36">
        <f>MONTH(D146)</f>
        <v>8</v>
      </c>
    </row>
    <row r="147" spans="2:16" x14ac:dyDescent="0.25">
      <c r="B147" s="6">
        <v>42241</v>
      </c>
      <c r="C147" s="2">
        <f t="shared" si="6"/>
        <v>35</v>
      </c>
      <c r="D147" s="7">
        <f t="shared" si="7"/>
        <v>42247</v>
      </c>
      <c r="E147" s="2">
        <f t="shared" si="8"/>
        <v>2015</v>
      </c>
      <c r="F147" s="4" t="s">
        <v>55</v>
      </c>
      <c r="G147" s="4" t="s">
        <v>28</v>
      </c>
      <c r="H147" s="8" t="s">
        <v>2</v>
      </c>
      <c r="I147" s="8" t="s">
        <v>8</v>
      </c>
      <c r="J147" s="8" t="s">
        <v>7</v>
      </c>
      <c r="M147" s="10">
        <v>-552.05999999999995</v>
      </c>
      <c r="N147" s="38" t="s">
        <v>64</v>
      </c>
      <c r="O147" s="36" t="str">
        <f ca="1">IF(B147&gt;= TODAY(),"NON","OUI")</f>
        <v>OUI</v>
      </c>
      <c r="P147" s="36">
        <f>MONTH(D147)</f>
        <v>8</v>
      </c>
    </row>
    <row r="148" spans="2:16" x14ac:dyDescent="0.25">
      <c r="B148" s="6">
        <v>42241</v>
      </c>
      <c r="C148" s="2">
        <f t="shared" si="6"/>
        <v>35</v>
      </c>
      <c r="D148" s="7">
        <f t="shared" si="7"/>
        <v>42247</v>
      </c>
      <c r="E148" s="2">
        <f t="shared" si="8"/>
        <v>2015</v>
      </c>
      <c r="F148" s="4" t="s">
        <v>55</v>
      </c>
      <c r="G148" s="4" t="s">
        <v>28</v>
      </c>
      <c r="H148" s="8" t="s">
        <v>12</v>
      </c>
      <c r="I148" s="4" t="s">
        <v>11</v>
      </c>
      <c r="J148" s="4" t="s">
        <v>10</v>
      </c>
      <c r="M148" s="10">
        <v>1944</v>
      </c>
      <c r="N148" s="38" t="s">
        <v>64</v>
      </c>
      <c r="O148" s="36" t="str">
        <f ca="1">IF(B148&gt;= TODAY(),"NON","OUI")</f>
        <v>OUI</v>
      </c>
      <c r="P148" s="36">
        <f>MONTH(D148)</f>
        <v>8</v>
      </c>
    </row>
    <row r="149" spans="2:16" x14ac:dyDescent="0.25">
      <c r="B149" s="6">
        <v>42243</v>
      </c>
      <c r="C149" s="2">
        <f t="shared" si="6"/>
        <v>35</v>
      </c>
      <c r="D149" s="7">
        <f t="shared" si="7"/>
        <v>42247</v>
      </c>
      <c r="E149" s="2">
        <f t="shared" si="8"/>
        <v>2015</v>
      </c>
      <c r="F149" s="4" t="s">
        <v>55</v>
      </c>
      <c r="G149" s="4" t="s">
        <v>28</v>
      </c>
      <c r="H149" s="8" t="s">
        <v>2</v>
      </c>
      <c r="I149" s="8" t="s">
        <v>8</v>
      </c>
      <c r="J149" s="8" t="s">
        <v>24</v>
      </c>
      <c r="M149" s="10">
        <v>-560.05999999999995</v>
      </c>
      <c r="N149" s="38" t="s">
        <v>64</v>
      </c>
      <c r="O149" s="36" t="str">
        <f ca="1">IF(B149&gt;= TODAY(),"NON","OUI")</f>
        <v>OUI</v>
      </c>
      <c r="P149" s="36">
        <f>MONTH(D149)</f>
        <v>8</v>
      </c>
    </row>
    <row r="150" spans="2:16" x14ac:dyDescent="0.25">
      <c r="B150" s="6">
        <v>42243</v>
      </c>
      <c r="C150" s="2">
        <f t="shared" si="6"/>
        <v>35</v>
      </c>
      <c r="D150" s="7">
        <f t="shared" si="7"/>
        <v>42247</v>
      </c>
      <c r="E150" s="2">
        <f t="shared" si="8"/>
        <v>2015</v>
      </c>
      <c r="F150" s="4" t="s">
        <v>56</v>
      </c>
      <c r="G150" s="4" t="s">
        <v>28</v>
      </c>
      <c r="H150" s="8" t="s">
        <v>2</v>
      </c>
      <c r="I150" s="4" t="s">
        <v>8</v>
      </c>
      <c r="J150" s="4" t="s">
        <v>24</v>
      </c>
      <c r="M150" s="10">
        <v>-420.04</v>
      </c>
      <c r="N150" s="38" t="s">
        <v>64</v>
      </c>
      <c r="O150" s="36" t="str">
        <f ca="1">IF(B150&gt;= TODAY(),"NON","OUI")</f>
        <v>OUI</v>
      </c>
      <c r="P150" s="36">
        <f>MONTH(D150)</f>
        <v>8</v>
      </c>
    </row>
    <row r="151" spans="2:16" x14ac:dyDescent="0.25">
      <c r="B151" s="6">
        <v>42243</v>
      </c>
      <c r="C151" s="2">
        <f t="shared" si="6"/>
        <v>35</v>
      </c>
      <c r="D151" s="7">
        <f t="shared" si="7"/>
        <v>42247</v>
      </c>
      <c r="E151" s="2">
        <f t="shared" si="8"/>
        <v>2015</v>
      </c>
      <c r="F151" s="4" t="s">
        <v>56</v>
      </c>
      <c r="G151" s="4" t="s">
        <v>28</v>
      </c>
      <c r="H151" s="8" t="s">
        <v>2</v>
      </c>
      <c r="I151" s="4" t="s">
        <v>19</v>
      </c>
      <c r="J151" s="4" t="s">
        <v>19</v>
      </c>
      <c r="M151" s="10">
        <v>-4944</v>
      </c>
      <c r="N151" s="38" t="s">
        <v>64</v>
      </c>
      <c r="O151" s="36" t="str">
        <f ca="1">IF(B151&gt;= TODAY(),"NON","OUI")</f>
        <v>OUI</v>
      </c>
      <c r="P151" s="36">
        <f>MONTH(D151)</f>
        <v>8</v>
      </c>
    </row>
    <row r="152" spans="2:16" x14ac:dyDescent="0.25">
      <c r="B152" s="6">
        <v>42243</v>
      </c>
      <c r="C152" s="2">
        <f t="shared" si="6"/>
        <v>35</v>
      </c>
      <c r="D152" s="7">
        <f t="shared" si="7"/>
        <v>42247</v>
      </c>
      <c r="E152" s="2">
        <f t="shared" si="8"/>
        <v>2015</v>
      </c>
      <c r="F152" s="4" t="s">
        <v>57</v>
      </c>
      <c r="G152" s="4" t="s">
        <v>28</v>
      </c>
      <c r="H152" s="8" t="s">
        <v>2</v>
      </c>
      <c r="I152" s="4" t="s">
        <v>8</v>
      </c>
      <c r="J152" s="4" t="s">
        <v>24</v>
      </c>
      <c r="M152" s="10">
        <v>-840.08</v>
      </c>
      <c r="N152" s="38" t="s">
        <v>64</v>
      </c>
      <c r="O152" s="36" t="str">
        <f ca="1">IF(B152&gt;= TODAY(),"NON","OUI")</f>
        <v>OUI</v>
      </c>
      <c r="P152" s="36">
        <f>MONTH(D152)</f>
        <v>8</v>
      </c>
    </row>
    <row r="153" spans="2:16" x14ac:dyDescent="0.25">
      <c r="B153" s="6">
        <v>42244</v>
      </c>
      <c r="C153" s="2">
        <f t="shared" si="6"/>
        <v>35</v>
      </c>
      <c r="D153" s="7">
        <f t="shared" si="7"/>
        <v>42247</v>
      </c>
      <c r="E153" s="2">
        <f t="shared" si="8"/>
        <v>2015</v>
      </c>
      <c r="F153" s="4" t="s">
        <v>54</v>
      </c>
      <c r="G153" s="4" t="s">
        <v>28</v>
      </c>
      <c r="H153" s="8" t="s">
        <v>2</v>
      </c>
      <c r="I153" s="8" t="s">
        <v>8</v>
      </c>
      <c r="J153" s="8" t="s">
        <v>24</v>
      </c>
      <c r="M153" s="5">
        <v>-420.04</v>
      </c>
      <c r="N153" s="38" t="s">
        <v>64</v>
      </c>
      <c r="O153" s="36" t="str">
        <f ca="1">IF(B153&gt;= TODAY(),"NON","OUI")</f>
        <v>OUI</v>
      </c>
      <c r="P153" s="36">
        <f>MONTH(D153)</f>
        <v>8</v>
      </c>
    </row>
    <row r="154" spans="2:16" x14ac:dyDescent="0.25">
      <c r="B154" s="6">
        <v>42244</v>
      </c>
      <c r="C154" s="2">
        <f t="shared" si="6"/>
        <v>35</v>
      </c>
      <c r="D154" s="7">
        <f t="shared" si="7"/>
        <v>42247</v>
      </c>
      <c r="E154" s="2">
        <f t="shared" si="8"/>
        <v>2015</v>
      </c>
      <c r="F154" s="4" t="s">
        <v>54</v>
      </c>
      <c r="G154" s="4" t="s">
        <v>28</v>
      </c>
      <c r="H154" s="8" t="s">
        <v>2</v>
      </c>
      <c r="I154" s="4" t="s">
        <v>6</v>
      </c>
      <c r="J154" s="4" t="s">
        <v>5</v>
      </c>
      <c r="M154" s="5">
        <v>-7081.17</v>
      </c>
      <c r="N154" s="38" t="s">
        <v>64</v>
      </c>
      <c r="O154" s="36" t="str">
        <f ca="1">IF(B154&gt;= TODAY(),"NON","OUI")</f>
        <v>OUI</v>
      </c>
      <c r="P154" s="36">
        <f>MONTH(D154)</f>
        <v>8</v>
      </c>
    </row>
    <row r="155" spans="2:16" x14ac:dyDescent="0.25">
      <c r="B155" s="6">
        <v>42244</v>
      </c>
      <c r="C155" s="2">
        <f t="shared" si="6"/>
        <v>35</v>
      </c>
      <c r="D155" s="7">
        <f t="shared" si="7"/>
        <v>42247</v>
      </c>
      <c r="E155" s="2">
        <f t="shared" si="8"/>
        <v>2015</v>
      </c>
      <c r="F155" s="4" t="s">
        <v>54</v>
      </c>
      <c r="G155" s="4" t="s">
        <v>28</v>
      </c>
      <c r="H155" s="8" t="s">
        <v>2</v>
      </c>
      <c r="I155" s="4" t="s">
        <v>1</v>
      </c>
      <c r="J155" s="4" t="s">
        <v>0</v>
      </c>
      <c r="M155" s="5">
        <v>-0.45</v>
      </c>
      <c r="N155" s="38" t="s">
        <v>64</v>
      </c>
      <c r="O155" s="36" t="str">
        <f ca="1">IF(B155&gt;= TODAY(),"NON","OUI")</f>
        <v>OUI</v>
      </c>
      <c r="P155" s="36">
        <f>MONTH(D155)</f>
        <v>8</v>
      </c>
    </row>
    <row r="156" spans="2:16" x14ac:dyDescent="0.25">
      <c r="B156" s="6">
        <v>42244</v>
      </c>
      <c r="C156" s="2">
        <f t="shared" si="6"/>
        <v>35</v>
      </c>
      <c r="D156" s="7">
        <f t="shared" si="7"/>
        <v>42247</v>
      </c>
      <c r="E156" s="2">
        <f t="shared" si="8"/>
        <v>2015</v>
      </c>
      <c r="F156" s="4" t="s">
        <v>55</v>
      </c>
      <c r="G156" s="4" t="s">
        <v>28</v>
      </c>
      <c r="H156" s="8" t="s">
        <v>2</v>
      </c>
      <c r="I156" s="4" t="s">
        <v>6</v>
      </c>
      <c r="J156" s="4" t="s">
        <v>5</v>
      </c>
      <c r="M156" s="10">
        <v>-10492.01</v>
      </c>
      <c r="N156" s="38" t="s">
        <v>64</v>
      </c>
      <c r="O156" s="36" t="str">
        <f ca="1">IF(B156&gt;= TODAY(),"NON","OUI")</f>
        <v>OUI</v>
      </c>
      <c r="P156" s="36">
        <f>MONTH(D156)</f>
        <v>8</v>
      </c>
    </row>
    <row r="157" spans="2:16" x14ac:dyDescent="0.25">
      <c r="B157" s="6">
        <v>42244</v>
      </c>
      <c r="C157" s="2">
        <f t="shared" si="6"/>
        <v>35</v>
      </c>
      <c r="D157" s="7">
        <f t="shared" si="7"/>
        <v>42247</v>
      </c>
      <c r="E157" s="2">
        <f t="shared" si="8"/>
        <v>2015</v>
      </c>
      <c r="F157" s="4" t="s">
        <v>55</v>
      </c>
      <c r="G157" s="4" t="s">
        <v>28</v>
      </c>
      <c r="H157" s="8" t="s">
        <v>2</v>
      </c>
      <c r="I157" s="4" t="s">
        <v>1</v>
      </c>
      <c r="J157" s="4" t="s">
        <v>0</v>
      </c>
      <c r="M157" s="10">
        <v>-0.6</v>
      </c>
      <c r="N157" s="38" t="s">
        <v>64</v>
      </c>
      <c r="O157" s="36" t="str">
        <f ca="1">IF(B157&gt;= TODAY(),"NON","OUI")</f>
        <v>OUI</v>
      </c>
      <c r="P157" s="36">
        <f>MONTH(D157)</f>
        <v>8</v>
      </c>
    </row>
    <row r="158" spans="2:16" x14ac:dyDescent="0.25">
      <c r="B158" s="6">
        <v>42244</v>
      </c>
      <c r="C158" s="2">
        <f t="shared" si="6"/>
        <v>35</v>
      </c>
      <c r="D158" s="7">
        <f t="shared" si="7"/>
        <v>42247</v>
      </c>
      <c r="E158" s="2">
        <f t="shared" si="8"/>
        <v>2015</v>
      </c>
      <c r="F158" s="4" t="s">
        <v>56</v>
      </c>
      <c r="G158" s="4" t="s">
        <v>28</v>
      </c>
      <c r="H158" s="8" t="s">
        <v>2</v>
      </c>
      <c r="I158" s="4" t="s">
        <v>1</v>
      </c>
      <c r="J158" s="4" t="s">
        <v>0</v>
      </c>
      <c r="M158" s="10">
        <v>-5.85</v>
      </c>
      <c r="N158" s="38" t="s">
        <v>64</v>
      </c>
      <c r="O158" s="36" t="str">
        <f ca="1">IF(B158&gt;= TODAY(),"NON","OUI")</f>
        <v>OUI</v>
      </c>
      <c r="P158" s="36">
        <f>MONTH(D158)</f>
        <v>8</v>
      </c>
    </row>
    <row r="159" spans="2:16" x14ac:dyDescent="0.25">
      <c r="B159" s="6">
        <v>42244</v>
      </c>
      <c r="C159" s="2">
        <f t="shared" si="6"/>
        <v>35</v>
      </c>
      <c r="D159" s="7">
        <f t="shared" si="7"/>
        <v>42247</v>
      </c>
      <c r="E159" s="2">
        <f t="shared" si="8"/>
        <v>2015</v>
      </c>
      <c r="F159" s="4" t="s">
        <v>56</v>
      </c>
      <c r="G159" s="4" t="s">
        <v>28</v>
      </c>
      <c r="H159" s="8" t="s">
        <v>2</v>
      </c>
      <c r="I159" s="4" t="s">
        <v>6</v>
      </c>
      <c r="J159" s="4" t="s">
        <v>5</v>
      </c>
      <c r="M159" s="10">
        <v>-7842.34</v>
      </c>
      <c r="N159" s="38" t="s">
        <v>64</v>
      </c>
      <c r="O159" s="36" t="str">
        <f ca="1">IF(B159&gt;= TODAY(),"NON","OUI")</f>
        <v>OUI</v>
      </c>
      <c r="P159" s="36">
        <f>MONTH(D159)</f>
        <v>8</v>
      </c>
    </row>
    <row r="160" spans="2:16" x14ac:dyDescent="0.25">
      <c r="B160" s="6">
        <v>42244</v>
      </c>
      <c r="C160" s="2">
        <f t="shared" si="6"/>
        <v>35</v>
      </c>
      <c r="D160" s="7">
        <f t="shared" si="7"/>
        <v>42247</v>
      </c>
      <c r="E160" s="2">
        <f t="shared" si="8"/>
        <v>2015</v>
      </c>
      <c r="F160" s="4" t="s">
        <v>56</v>
      </c>
      <c r="G160" s="4" t="s">
        <v>28</v>
      </c>
      <c r="H160" s="8" t="s">
        <v>2</v>
      </c>
      <c r="I160" s="4" t="s">
        <v>1</v>
      </c>
      <c r="J160" s="4" t="s">
        <v>0</v>
      </c>
      <c r="M160" s="10">
        <v>-0.45</v>
      </c>
      <c r="N160" s="38" t="s">
        <v>64</v>
      </c>
      <c r="O160" s="36" t="str">
        <f ca="1">IF(B160&gt;= TODAY(),"NON","OUI")</f>
        <v>OUI</v>
      </c>
      <c r="P160" s="36">
        <f>MONTH(D160)</f>
        <v>8</v>
      </c>
    </row>
    <row r="161" spans="2:16" x14ac:dyDescent="0.25">
      <c r="B161" s="6">
        <v>42244</v>
      </c>
      <c r="C161" s="2">
        <f t="shared" si="6"/>
        <v>35</v>
      </c>
      <c r="D161" s="7">
        <f t="shared" si="7"/>
        <v>42247</v>
      </c>
      <c r="E161" s="2">
        <f t="shared" si="8"/>
        <v>2015</v>
      </c>
      <c r="F161" s="4" t="s">
        <v>57</v>
      </c>
      <c r="G161" s="4" t="s">
        <v>28</v>
      </c>
      <c r="H161" s="8" t="s">
        <v>2</v>
      </c>
      <c r="I161" s="4" t="s">
        <v>6</v>
      </c>
      <c r="J161" s="4" t="s">
        <v>5</v>
      </c>
      <c r="M161" s="10">
        <v>-14165.8</v>
      </c>
      <c r="N161" s="38" t="s">
        <v>64</v>
      </c>
      <c r="O161" s="36" t="str">
        <f ca="1">IF(B161&gt;= TODAY(),"NON","OUI")</f>
        <v>OUI</v>
      </c>
      <c r="P161" s="36">
        <f>MONTH(D161)</f>
        <v>8</v>
      </c>
    </row>
    <row r="162" spans="2:16" x14ac:dyDescent="0.25">
      <c r="B162" s="6">
        <v>42244</v>
      </c>
      <c r="C162" s="2">
        <f t="shared" si="6"/>
        <v>35</v>
      </c>
      <c r="D162" s="7">
        <f t="shared" si="7"/>
        <v>42247</v>
      </c>
      <c r="E162" s="2">
        <f t="shared" si="8"/>
        <v>2015</v>
      </c>
      <c r="F162" s="4" t="s">
        <v>57</v>
      </c>
      <c r="G162" s="4" t="s">
        <v>28</v>
      </c>
      <c r="H162" s="8" t="s">
        <v>2</v>
      </c>
      <c r="I162" s="4" t="s">
        <v>1</v>
      </c>
      <c r="J162" s="4" t="s">
        <v>0</v>
      </c>
      <c r="M162" s="10">
        <v>-0.9</v>
      </c>
      <c r="N162" s="38" t="s">
        <v>64</v>
      </c>
      <c r="O162" s="36" t="str">
        <f ca="1">IF(B162&gt;= TODAY(),"NON","OUI")</f>
        <v>OUI</v>
      </c>
      <c r="P162" s="36">
        <f>MONTH(D162)</f>
        <v>8</v>
      </c>
    </row>
    <row r="163" spans="2:16" x14ac:dyDescent="0.25">
      <c r="B163" s="6">
        <v>42244</v>
      </c>
      <c r="C163" s="2">
        <f t="shared" si="6"/>
        <v>35</v>
      </c>
      <c r="D163" s="7">
        <f t="shared" si="7"/>
        <v>42247</v>
      </c>
      <c r="E163" s="2">
        <f t="shared" si="8"/>
        <v>2015</v>
      </c>
      <c r="F163" s="4" t="s">
        <v>58</v>
      </c>
      <c r="G163" s="4" t="s">
        <v>28</v>
      </c>
      <c r="H163" s="8" t="s">
        <v>2</v>
      </c>
      <c r="I163" s="4" t="s">
        <v>1</v>
      </c>
      <c r="J163" s="4" t="s">
        <v>0</v>
      </c>
      <c r="M163" s="10">
        <v>-0.39</v>
      </c>
      <c r="N163" s="38" t="s">
        <v>64</v>
      </c>
      <c r="O163" s="36" t="str">
        <f ca="1">IF(B163&gt;= TODAY(),"NON","OUI")</f>
        <v>OUI</v>
      </c>
      <c r="P163" s="36">
        <f>MONTH(D163)</f>
        <v>8</v>
      </c>
    </row>
    <row r="164" spans="2:16" x14ac:dyDescent="0.25">
      <c r="B164" s="6">
        <v>42246</v>
      </c>
      <c r="C164" s="2">
        <f t="shared" si="6"/>
        <v>36</v>
      </c>
      <c r="D164" s="7">
        <f t="shared" si="7"/>
        <v>42247</v>
      </c>
      <c r="E164" s="2">
        <f t="shared" si="8"/>
        <v>2015</v>
      </c>
      <c r="F164" s="4" t="s">
        <v>54</v>
      </c>
      <c r="G164" s="4" t="s">
        <v>28</v>
      </c>
      <c r="H164" s="8" t="s">
        <v>2</v>
      </c>
      <c r="I164" s="9" t="s">
        <v>15</v>
      </c>
      <c r="J164" s="8" t="s">
        <v>48</v>
      </c>
      <c r="M164" s="5">
        <v>-1393.12</v>
      </c>
      <c r="N164" s="38" t="s">
        <v>64</v>
      </c>
      <c r="O164" s="36" t="str">
        <f ca="1">IF(B164&gt;= TODAY(),"NON","OUI")</f>
        <v>OUI</v>
      </c>
      <c r="P164" s="36">
        <f>MONTH(D164)</f>
        <v>8</v>
      </c>
    </row>
    <row r="165" spans="2:16" x14ac:dyDescent="0.25">
      <c r="B165" s="6">
        <v>42247</v>
      </c>
      <c r="C165" s="2">
        <f t="shared" si="6"/>
        <v>36</v>
      </c>
      <c r="D165" s="7">
        <f t="shared" si="7"/>
        <v>42247</v>
      </c>
      <c r="E165" s="2">
        <f t="shared" si="8"/>
        <v>2015</v>
      </c>
      <c r="F165" s="4" t="s">
        <v>56</v>
      </c>
      <c r="G165" s="4" t="s">
        <v>28</v>
      </c>
      <c r="H165" s="8" t="s">
        <v>2</v>
      </c>
      <c r="I165" s="4" t="s">
        <v>1</v>
      </c>
      <c r="J165" s="4" t="s">
        <v>0</v>
      </c>
      <c r="M165" s="10">
        <v>-0.15</v>
      </c>
      <c r="N165" s="38" t="s">
        <v>64</v>
      </c>
      <c r="O165" s="36" t="str">
        <f ca="1">IF(B165&gt;= TODAY(),"NON","OUI")</f>
        <v>OUI</v>
      </c>
      <c r="P165" s="36">
        <f>MONTH(D165)</f>
        <v>8</v>
      </c>
    </row>
    <row r="166" spans="2:16" x14ac:dyDescent="0.25">
      <c r="B166" s="16">
        <v>42249</v>
      </c>
      <c r="C166" s="2">
        <f t="shared" si="6"/>
        <v>36</v>
      </c>
      <c r="D166" s="7">
        <f t="shared" si="7"/>
        <v>42277</v>
      </c>
      <c r="E166" s="2">
        <f t="shared" si="8"/>
        <v>2015</v>
      </c>
      <c r="F166" s="4" t="s">
        <v>54</v>
      </c>
      <c r="G166" s="4" t="s">
        <v>28</v>
      </c>
      <c r="H166" s="4" t="s">
        <v>2</v>
      </c>
      <c r="I166" s="4" t="s">
        <v>1</v>
      </c>
      <c r="J166" s="4" t="s">
        <v>0</v>
      </c>
      <c r="K166" s="17"/>
      <c r="L166" s="17"/>
      <c r="M166" s="5">
        <v>-44</v>
      </c>
      <c r="N166" s="38" t="s">
        <v>64</v>
      </c>
      <c r="O166" s="36" t="str">
        <f ca="1">IF(B166&gt;= TODAY(),"NON","OUI")</f>
        <v>OUI</v>
      </c>
      <c r="P166" s="36">
        <f>MONTH(D166)</f>
        <v>9</v>
      </c>
    </row>
    <row r="167" spans="2:16" x14ac:dyDescent="0.25">
      <c r="B167" s="16">
        <v>42249</v>
      </c>
      <c r="C167" s="2">
        <f t="shared" si="6"/>
        <v>36</v>
      </c>
      <c r="D167" s="7">
        <f t="shared" si="7"/>
        <v>42277</v>
      </c>
      <c r="E167" s="2">
        <f t="shared" si="8"/>
        <v>2015</v>
      </c>
      <c r="F167" s="4" t="s">
        <v>54</v>
      </c>
      <c r="G167" s="4" t="s">
        <v>28</v>
      </c>
      <c r="H167" s="4" t="s">
        <v>2</v>
      </c>
      <c r="I167" s="4" t="s">
        <v>8</v>
      </c>
      <c r="J167" s="4" t="s">
        <v>7</v>
      </c>
      <c r="K167" s="17"/>
      <c r="L167" s="17"/>
      <c r="M167" s="5">
        <v>-2473</v>
      </c>
      <c r="N167" s="38" t="s">
        <v>64</v>
      </c>
      <c r="O167" s="36" t="str">
        <f ca="1">IF(B167&gt;= TODAY(),"NON","OUI")</f>
        <v>OUI</v>
      </c>
      <c r="P167" s="36">
        <f>MONTH(D167)</f>
        <v>9</v>
      </c>
    </row>
    <row r="168" spans="2:16" x14ac:dyDescent="0.25">
      <c r="B168" s="16">
        <v>42269</v>
      </c>
      <c r="C168" s="2">
        <f t="shared" si="6"/>
        <v>39</v>
      </c>
      <c r="D168" s="7">
        <f t="shared" si="7"/>
        <v>42277</v>
      </c>
      <c r="E168" s="2">
        <f t="shared" si="8"/>
        <v>2015</v>
      </c>
      <c r="F168" s="4" t="s">
        <v>54</v>
      </c>
      <c r="G168" s="4" t="s">
        <v>28</v>
      </c>
      <c r="H168" s="4" t="s">
        <v>2</v>
      </c>
      <c r="I168" s="4" t="s">
        <v>8</v>
      </c>
      <c r="J168" s="4" t="s">
        <v>46</v>
      </c>
      <c r="K168" s="17"/>
      <c r="L168" s="17"/>
      <c r="M168" s="5">
        <v>-332.48</v>
      </c>
      <c r="N168" s="38" t="s">
        <v>64</v>
      </c>
      <c r="O168" s="36" t="str">
        <f ca="1">IF(B168&gt;= TODAY(),"NON","OUI")</f>
        <v>OUI</v>
      </c>
      <c r="P168" s="36">
        <f>MONTH(D168)</f>
        <v>9</v>
      </c>
    </row>
    <row r="169" spans="2:16" x14ac:dyDescent="0.25">
      <c r="B169" s="16">
        <v>42275</v>
      </c>
      <c r="C169" s="2">
        <f t="shared" si="6"/>
        <v>40</v>
      </c>
      <c r="D169" s="7">
        <f t="shared" si="7"/>
        <v>42277</v>
      </c>
      <c r="E169" s="2">
        <f t="shared" si="8"/>
        <v>2015</v>
      </c>
      <c r="F169" s="4" t="s">
        <v>54</v>
      </c>
      <c r="G169" s="4" t="s">
        <v>28</v>
      </c>
      <c r="H169" s="4" t="s">
        <v>2</v>
      </c>
      <c r="I169" s="4" t="s">
        <v>8</v>
      </c>
      <c r="J169" s="4" t="s">
        <v>24</v>
      </c>
      <c r="K169" s="17"/>
      <c r="L169" s="17"/>
      <c r="M169" s="5">
        <v>-420.04</v>
      </c>
      <c r="N169" s="38" t="s">
        <v>64</v>
      </c>
      <c r="O169" s="36" t="str">
        <f ca="1">IF(B169&gt;= TODAY(),"NON","OUI")</f>
        <v>OUI</v>
      </c>
      <c r="P169" s="36">
        <f>MONTH(D169)</f>
        <v>9</v>
      </c>
    </row>
    <row r="170" spans="2:16" x14ac:dyDescent="0.25">
      <c r="B170" s="16">
        <v>42275</v>
      </c>
      <c r="C170" s="2">
        <f t="shared" si="6"/>
        <v>40</v>
      </c>
      <c r="D170" s="7">
        <f t="shared" si="7"/>
        <v>42277</v>
      </c>
      <c r="E170" s="2">
        <f t="shared" si="8"/>
        <v>2015</v>
      </c>
      <c r="F170" s="4" t="s">
        <v>54</v>
      </c>
      <c r="G170" s="4" t="s">
        <v>28</v>
      </c>
      <c r="H170" s="4" t="s">
        <v>2</v>
      </c>
      <c r="I170" s="4" t="s">
        <v>1</v>
      </c>
      <c r="J170" s="4" t="s">
        <v>0</v>
      </c>
      <c r="K170" s="17"/>
      <c r="L170" s="17"/>
      <c r="M170" s="5">
        <v>-0.3</v>
      </c>
      <c r="N170" s="38" t="s">
        <v>64</v>
      </c>
      <c r="O170" s="36" t="str">
        <f ca="1">IF(B170&gt;= TODAY(),"NON","OUI")</f>
        <v>OUI</v>
      </c>
      <c r="P170" s="36">
        <f>MONTH(D170)</f>
        <v>9</v>
      </c>
    </row>
    <row r="171" spans="2:16" x14ac:dyDescent="0.25">
      <c r="B171" s="16">
        <v>42275</v>
      </c>
      <c r="C171" s="2">
        <f t="shared" si="6"/>
        <v>40</v>
      </c>
      <c r="D171" s="7">
        <f t="shared" si="7"/>
        <v>42277</v>
      </c>
      <c r="E171" s="2">
        <f t="shared" si="8"/>
        <v>2015</v>
      </c>
      <c r="F171" s="4" t="s">
        <v>54</v>
      </c>
      <c r="G171" s="4" t="s">
        <v>28</v>
      </c>
      <c r="H171" s="4" t="s">
        <v>2</v>
      </c>
      <c r="I171" s="4" t="s">
        <v>6</v>
      </c>
      <c r="J171" s="4" t="s">
        <v>5</v>
      </c>
      <c r="K171" s="17"/>
      <c r="L171" s="17"/>
      <c r="M171" s="5">
        <v>-6886.92</v>
      </c>
      <c r="N171" s="38" t="s">
        <v>64</v>
      </c>
      <c r="O171" s="36" t="str">
        <f ca="1">IF(B171&gt;= TODAY(),"NON","OUI")</f>
        <v>OUI</v>
      </c>
      <c r="P171" s="36">
        <f>MONTH(D171)</f>
        <v>9</v>
      </c>
    </row>
    <row r="172" spans="2:16" x14ac:dyDescent="0.25">
      <c r="B172" s="16">
        <v>42275</v>
      </c>
      <c r="C172" s="2">
        <f t="shared" si="6"/>
        <v>40</v>
      </c>
      <c r="D172" s="7">
        <f t="shared" si="7"/>
        <v>42277</v>
      </c>
      <c r="E172" s="2">
        <f t="shared" si="8"/>
        <v>2015</v>
      </c>
      <c r="F172" s="4" t="s">
        <v>54</v>
      </c>
      <c r="G172" s="4" t="s">
        <v>28</v>
      </c>
      <c r="H172" s="4" t="s">
        <v>2</v>
      </c>
      <c r="I172" s="4" t="s">
        <v>1</v>
      </c>
      <c r="J172" s="4" t="s">
        <v>0</v>
      </c>
      <c r="K172" s="17"/>
      <c r="L172" s="17"/>
      <c r="M172" s="5">
        <v>-0.45</v>
      </c>
      <c r="N172" s="38" t="s">
        <v>64</v>
      </c>
      <c r="O172" s="36" t="str">
        <f ca="1">IF(B172&gt;= TODAY(),"NON","OUI")</f>
        <v>OUI</v>
      </c>
      <c r="P172" s="36">
        <f>MONTH(D172)</f>
        <v>9</v>
      </c>
    </row>
    <row r="173" spans="2:16" x14ac:dyDescent="0.25">
      <c r="B173" s="16">
        <v>42277</v>
      </c>
      <c r="C173" s="2">
        <f t="shared" si="6"/>
        <v>40</v>
      </c>
      <c r="D173" s="7">
        <f t="shared" si="7"/>
        <v>42277</v>
      </c>
      <c r="E173" s="2">
        <f t="shared" si="8"/>
        <v>2015</v>
      </c>
      <c r="F173" s="4" t="s">
        <v>54</v>
      </c>
      <c r="G173" s="4" t="s">
        <v>28</v>
      </c>
      <c r="H173" s="4" t="s">
        <v>2</v>
      </c>
      <c r="I173" s="4" t="s">
        <v>15</v>
      </c>
      <c r="J173" s="4" t="s">
        <v>15</v>
      </c>
      <c r="K173" s="17"/>
      <c r="L173" s="17"/>
      <c r="M173" s="5">
        <v>-1393.12</v>
      </c>
      <c r="N173" s="38" t="s">
        <v>64</v>
      </c>
      <c r="O173" s="36" t="str">
        <f ca="1">IF(B173&gt;= TODAY(),"NON","OUI")</f>
        <v>OUI</v>
      </c>
      <c r="P173" s="36">
        <f>MONTH(D173)</f>
        <v>9</v>
      </c>
    </row>
    <row r="174" spans="2:16" x14ac:dyDescent="0.25">
      <c r="B174" s="16">
        <v>42249</v>
      </c>
      <c r="C174" s="2">
        <f t="shared" si="6"/>
        <v>36</v>
      </c>
      <c r="D174" s="7">
        <f t="shared" si="7"/>
        <v>42277</v>
      </c>
      <c r="E174" s="2">
        <f t="shared" si="8"/>
        <v>2015</v>
      </c>
      <c r="F174" s="4" t="s">
        <v>55</v>
      </c>
      <c r="G174" s="4" t="s">
        <v>28</v>
      </c>
      <c r="H174" s="4" t="s">
        <v>12</v>
      </c>
      <c r="I174" s="4" t="s">
        <v>11</v>
      </c>
      <c r="J174" s="4" t="s">
        <v>10</v>
      </c>
      <c r="K174" s="17"/>
      <c r="L174" s="17"/>
      <c r="M174" s="5">
        <v>30408</v>
      </c>
      <c r="N174" s="38" t="s">
        <v>64</v>
      </c>
      <c r="O174" s="36" t="str">
        <f ca="1">IF(B174&gt;= TODAY(),"NON","OUI")</f>
        <v>OUI</v>
      </c>
      <c r="P174" s="36">
        <f>MONTH(D174)</f>
        <v>9</v>
      </c>
    </row>
    <row r="175" spans="2:16" x14ac:dyDescent="0.25">
      <c r="B175" s="16">
        <v>42249</v>
      </c>
      <c r="C175" s="2">
        <f t="shared" si="6"/>
        <v>36</v>
      </c>
      <c r="D175" s="7">
        <f t="shared" si="7"/>
        <v>42277</v>
      </c>
      <c r="E175" s="2">
        <f t="shared" si="8"/>
        <v>2015</v>
      </c>
      <c r="F175" s="4" t="s">
        <v>55</v>
      </c>
      <c r="G175" s="4" t="s">
        <v>28</v>
      </c>
      <c r="H175" s="4" t="s">
        <v>12</v>
      </c>
      <c r="I175" s="4" t="s">
        <v>27</v>
      </c>
      <c r="J175" s="4" t="s">
        <v>26</v>
      </c>
      <c r="K175" s="17"/>
      <c r="L175" s="17"/>
      <c r="M175" s="5">
        <v>8424</v>
      </c>
      <c r="N175" s="38" t="s">
        <v>64</v>
      </c>
      <c r="O175" s="36" t="str">
        <f ca="1">IF(B175&gt;= TODAY(),"NON","OUI")</f>
        <v>OUI</v>
      </c>
      <c r="P175" s="36">
        <f>MONTH(D175)</f>
        <v>9</v>
      </c>
    </row>
    <row r="176" spans="2:16" x14ac:dyDescent="0.25">
      <c r="B176" s="16">
        <v>42250</v>
      </c>
      <c r="C176" s="2">
        <f t="shared" si="6"/>
        <v>36</v>
      </c>
      <c r="D176" s="7">
        <f t="shared" si="7"/>
        <v>42277</v>
      </c>
      <c r="E176" s="2">
        <f t="shared" si="8"/>
        <v>2015</v>
      </c>
      <c r="F176" s="4" t="s">
        <v>55</v>
      </c>
      <c r="G176" s="4" t="s">
        <v>28</v>
      </c>
      <c r="H176" s="4" t="s">
        <v>12</v>
      </c>
      <c r="I176" s="4" t="s">
        <v>27</v>
      </c>
      <c r="J176" s="4" t="s">
        <v>26</v>
      </c>
      <c r="K176" s="17"/>
      <c r="L176" s="17"/>
      <c r="M176" s="5">
        <v>14469.3</v>
      </c>
      <c r="N176" s="38" t="s">
        <v>64</v>
      </c>
      <c r="O176" s="36" t="str">
        <f ca="1">IF(B176&gt;= TODAY(),"NON","OUI")</f>
        <v>OUI</v>
      </c>
      <c r="P176" s="36">
        <f>MONTH(D176)</f>
        <v>9</v>
      </c>
    </row>
    <row r="177" spans="2:16" x14ac:dyDescent="0.25">
      <c r="B177" s="16">
        <v>42255</v>
      </c>
      <c r="C177" s="2">
        <f t="shared" si="6"/>
        <v>37</v>
      </c>
      <c r="D177" s="7">
        <f t="shared" si="7"/>
        <v>42277</v>
      </c>
      <c r="E177" s="2">
        <f t="shared" si="8"/>
        <v>2015</v>
      </c>
      <c r="F177" s="4" t="s">
        <v>55</v>
      </c>
      <c r="G177" s="4" t="s">
        <v>28</v>
      </c>
      <c r="H177" s="4" t="s">
        <v>2</v>
      </c>
      <c r="I177" s="4" t="s">
        <v>18</v>
      </c>
      <c r="J177" s="4" t="s">
        <v>18</v>
      </c>
      <c r="K177" s="17"/>
      <c r="L177" s="17"/>
      <c r="M177" s="5">
        <v>-206.14</v>
      </c>
      <c r="N177" s="38" t="s">
        <v>64</v>
      </c>
      <c r="O177" s="36" t="str">
        <f ca="1">IF(B177&gt;= TODAY(),"NON","OUI")</f>
        <v>OUI</v>
      </c>
      <c r="P177" s="36">
        <f>MONTH(D177)</f>
        <v>9</v>
      </c>
    </row>
    <row r="178" spans="2:16" x14ac:dyDescent="0.25">
      <c r="B178" s="16">
        <v>42256</v>
      </c>
      <c r="C178" s="2">
        <f t="shared" si="6"/>
        <v>37</v>
      </c>
      <c r="D178" s="7">
        <f t="shared" si="7"/>
        <v>42277</v>
      </c>
      <c r="E178" s="2">
        <f t="shared" si="8"/>
        <v>2015</v>
      </c>
      <c r="F178" s="4" t="s">
        <v>55</v>
      </c>
      <c r="G178" s="4" t="s">
        <v>28</v>
      </c>
      <c r="H178" s="4" t="s">
        <v>2</v>
      </c>
      <c r="I178" s="4" t="s">
        <v>1</v>
      </c>
      <c r="J178" s="4" t="s">
        <v>0</v>
      </c>
      <c r="K178" s="17"/>
      <c r="L178" s="17"/>
      <c r="M178" s="5">
        <v>-0.3</v>
      </c>
      <c r="N178" s="38" t="s">
        <v>64</v>
      </c>
      <c r="O178" s="36" t="str">
        <f ca="1">IF(B178&gt;= TODAY(),"NON","OUI")</f>
        <v>OUI</v>
      </c>
      <c r="P178" s="36">
        <f>MONTH(D178)</f>
        <v>9</v>
      </c>
    </row>
    <row r="179" spans="2:16" x14ac:dyDescent="0.25">
      <c r="B179" s="16">
        <v>42262</v>
      </c>
      <c r="C179" s="2">
        <f t="shared" si="6"/>
        <v>38</v>
      </c>
      <c r="D179" s="7">
        <f t="shared" si="7"/>
        <v>42277</v>
      </c>
      <c r="E179" s="2">
        <f t="shared" si="8"/>
        <v>2015</v>
      </c>
      <c r="F179" s="4" t="s">
        <v>55</v>
      </c>
      <c r="G179" s="4" t="s">
        <v>28</v>
      </c>
      <c r="H179" s="8" t="s">
        <v>2</v>
      </c>
      <c r="I179" s="4" t="s">
        <v>4</v>
      </c>
      <c r="J179" s="4" t="s">
        <v>51</v>
      </c>
      <c r="K179" s="17"/>
      <c r="L179" s="17"/>
      <c r="M179" s="5">
        <v>17815</v>
      </c>
      <c r="N179" s="38" t="s">
        <v>64</v>
      </c>
      <c r="O179" s="36" t="str">
        <f ca="1">IF(B179&gt;= TODAY(),"NON","OUI")</f>
        <v>OUI</v>
      </c>
      <c r="P179" s="36">
        <f>MONTH(D179)</f>
        <v>9</v>
      </c>
    </row>
    <row r="180" spans="2:16" x14ac:dyDescent="0.25">
      <c r="B180" s="16">
        <v>42270</v>
      </c>
      <c r="C180" s="2">
        <f t="shared" si="6"/>
        <v>39</v>
      </c>
      <c r="D180" s="7">
        <f t="shared" si="7"/>
        <v>42277</v>
      </c>
      <c r="E180" s="2">
        <f t="shared" si="8"/>
        <v>2015</v>
      </c>
      <c r="F180" s="4" t="s">
        <v>55</v>
      </c>
      <c r="G180" s="4" t="s">
        <v>28</v>
      </c>
      <c r="H180" s="4" t="s">
        <v>2</v>
      </c>
      <c r="I180" s="4" t="s">
        <v>4</v>
      </c>
      <c r="J180" s="4" t="s">
        <v>3</v>
      </c>
      <c r="K180" s="17"/>
      <c r="L180" s="17"/>
      <c r="M180" s="5">
        <v>-525</v>
      </c>
      <c r="N180" s="38" t="s">
        <v>64</v>
      </c>
      <c r="O180" s="36" t="str">
        <f ca="1">IF(B180&gt;= TODAY(),"NON","OUI")</f>
        <v>OUI</v>
      </c>
      <c r="P180" s="36">
        <f>MONTH(D180)</f>
        <v>9</v>
      </c>
    </row>
    <row r="181" spans="2:16" x14ac:dyDescent="0.25">
      <c r="B181" s="16">
        <v>42270</v>
      </c>
      <c r="C181" s="2">
        <f t="shared" si="6"/>
        <v>39</v>
      </c>
      <c r="D181" s="7">
        <f t="shared" si="7"/>
        <v>42277</v>
      </c>
      <c r="E181" s="2">
        <f t="shared" si="8"/>
        <v>2015</v>
      </c>
      <c r="F181" s="4" t="s">
        <v>55</v>
      </c>
      <c r="G181" s="4" t="s">
        <v>28</v>
      </c>
      <c r="H181" s="4" t="s">
        <v>2</v>
      </c>
      <c r="I181" s="4" t="s">
        <v>8</v>
      </c>
      <c r="J181" s="4" t="s">
        <v>7</v>
      </c>
      <c r="K181" s="17"/>
      <c r="L181" s="17"/>
      <c r="M181" s="5">
        <v>-43.51</v>
      </c>
      <c r="N181" s="38" t="s">
        <v>64</v>
      </c>
      <c r="O181" s="36" t="str">
        <f ca="1">IF(B181&gt;= TODAY(),"NON","OUI")</f>
        <v>OUI</v>
      </c>
      <c r="P181" s="36">
        <f>MONTH(D181)</f>
        <v>9</v>
      </c>
    </row>
    <row r="182" spans="2:16" x14ac:dyDescent="0.25">
      <c r="B182" s="16">
        <v>42272</v>
      </c>
      <c r="C182" s="2">
        <f t="shared" si="6"/>
        <v>39</v>
      </c>
      <c r="D182" s="7">
        <f t="shared" si="7"/>
        <v>42277</v>
      </c>
      <c r="E182" s="2">
        <f t="shared" si="8"/>
        <v>2015</v>
      </c>
      <c r="F182" s="4" t="s">
        <v>55</v>
      </c>
      <c r="G182" s="4" t="s">
        <v>28</v>
      </c>
      <c r="H182" s="4" t="s">
        <v>2</v>
      </c>
      <c r="I182" s="4" t="s">
        <v>8</v>
      </c>
      <c r="J182" s="4" t="s">
        <v>7</v>
      </c>
      <c r="K182" s="17"/>
      <c r="L182" s="17"/>
      <c r="M182" s="5">
        <v>-552.05999999999995</v>
      </c>
      <c r="N182" s="38" t="s">
        <v>64</v>
      </c>
      <c r="O182" s="36" t="str">
        <f ca="1">IF(B182&gt;= TODAY(),"NON","OUI")</f>
        <v>OUI</v>
      </c>
      <c r="P182" s="36">
        <f>MONTH(D182)</f>
        <v>9</v>
      </c>
    </row>
    <row r="183" spans="2:16" x14ac:dyDescent="0.25">
      <c r="B183" s="16">
        <v>42272</v>
      </c>
      <c r="C183" s="2">
        <f t="shared" si="6"/>
        <v>39</v>
      </c>
      <c r="D183" s="7">
        <f t="shared" si="7"/>
        <v>42277</v>
      </c>
      <c r="E183" s="2">
        <f t="shared" si="8"/>
        <v>2015</v>
      </c>
      <c r="F183" s="4" t="s">
        <v>55</v>
      </c>
      <c r="G183" s="4" t="s">
        <v>28</v>
      </c>
      <c r="H183" s="4" t="s">
        <v>2</v>
      </c>
      <c r="I183" s="4" t="s">
        <v>1</v>
      </c>
      <c r="J183" s="4" t="s">
        <v>0</v>
      </c>
      <c r="K183" s="17"/>
      <c r="L183" s="17"/>
      <c r="M183" s="5">
        <v>-0.15</v>
      </c>
      <c r="N183" s="38" t="s">
        <v>64</v>
      </c>
      <c r="O183" s="36" t="str">
        <f ca="1">IF(B183&gt;= TODAY(),"NON","OUI")</f>
        <v>OUI</v>
      </c>
      <c r="P183" s="36">
        <f>MONTH(D183)</f>
        <v>9</v>
      </c>
    </row>
    <row r="184" spans="2:16" x14ac:dyDescent="0.25">
      <c r="B184" s="16">
        <v>42272</v>
      </c>
      <c r="C184" s="2">
        <f t="shared" ref="C184:C247" si="9">WEEKNUM(B184)</f>
        <v>39</v>
      </c>
      <c r="D184" s="7">
        <f t="shared" ref="D184:D247" si="10">EOMONTH(B184,31/6/2016)</f>
        <v>42277</v>
      </c>
      <c r="E184" s="2">
        <f t="shared" ref="E184:E247" si="11">YEAR(B184)</f>
        <v>2015</v>
      </c>
      <c r="F184" s="4" t="s">
        <v>55</v>
      </c>
      <c r="G184" s="4" t="s">
        <v>28</v>
      </c>
      <c r="H184" s="4" t="s">
        <v>12</v>
      </c>
      <c r="I184" s="4" t="s">
        <v>11</v>
      </c>
      <c r="J184" s="4" t="s">
        <v>10</v>
      </c>
      <c r="K184" s="17"/>
      <c r="L184" s="17"/>
      <c r="M184" s="5">
        <v>480</v>
      </c>
      <c r="N184" s="38" t="s">
        <v>64</v>
      </c>
      <c r="O184" s="36" t="str">
        <f ca="1">IF(B184&gt;= TODAY(),"NON","OUI")</f>
        <v>OUI</v>
      </c>
      <c r="P184" s="36">
        <f>MONTH(D184)</f>
        <v>9</v>
      </c>
    </row>
    <row r="185" spans="2:16" x14ac:dyDescent="0.25">
      <c r="B185" s="16">
        <v>42275</v>
      </c>
      <c r="C185" s="2">
        <f t="shared" si="9"/>
        <v>40</v>
      </c>
      <c r="D185" s="7">
        <f t="shared" si="10"/>
        <v>42277</v>
      </c>
      <c r="E185" s="2">
        <f t="shared" si="11"/>
        <v>2015</v>
      </c>
      <c r="F185" s="4" t="s">
        <v>55</v>
      </c>
      <c r="G185" s="4" t="s">
        <v>28</v>
      </c>
      <c r="H185" s="4" t="s">
        <v>2</v>
      </c>
      <c r="I185" s="4" t="s">
        <v>6</v>
      </c>
      <c r="J185" s="4" t="s">
        <v>5</v>
      </c>
      <c r="K185" s="17"/>
      <c r="L185" s="17"/>
      <c r="M185" s="5">
        <v>-7437.07</v>
      </c>
      <c r="N185" s="38" t="s">
        <v>64</v>
      </c>
      <c r="O185" s="36" t="str">
        <f ca="1">IF(B185&gt;= TODAY(),"NON","OUI")</f>
        <v>OUI</v>
      </c>
      <c r="P185" s="36">
        <f>MONTH(D185)</f>
        <v>9</v>
      </c>
    </row>
    <row r="186" spans="2:16" x14ac:dyDescent="0.25">
      <c r="B186" s="16">
        <v>42275</v>
      </c>
      <c r="C186" s="2">
        <f t="shared" si="9"/>
        <v>40</v>
      </c>
      <c r="D186" s="7">
        <f t="shared" si="10"/>
        <v>42277</v>
      </c>
      <c r="E186" s="2">
        <f t="shared" si="11"/>
        <v>2015</v>
      </c>
      <c r="F186" s="4" t="s">
        <v>55</v>
      </c>
      <c r="G186" s="4" t="s">
        <v>28</v>
      </c>
      <c r="H186" s="4" t="s">
        <v>2</v>
      </c>
      <c r="I186" s="4" t="s">
        <v>1</v>
      </c>
      <c r="J186" s="4" t="s">
        <v>0</v>
      </c>
      <c r="K186" s="17"/>
      <c r="L186" s="17"/>
      <c r="M186" s="5">
        <v>-0.45</v>
      </c>
      <c r="N186" s="38" t="s">
        <v>64</v>
      </c>
      <c r="O186" s="36" t="str">
        <f ca="1">IF(B186&gt;= TODAY(),"NON","OUI")</f>
        <v>OUI</v>
      </c>
      <c r="P186" s="36">
        <f>MONTH(D186)</f>
        <v>9</v>
      </c>
    </row>
    <row r="187" spans="2:16" x14ac:dyDescent="0.25">
      <c r="B187" s="16">
        <v>42255</v>
      </c>
      <c r="C187" s="2">
        <f t="shared" si="9"/>
        <v>37</v>
      </c>
      <c r="D187" s="7">
        <f t="shared" si="10"/>
        <v>42277</v>
      </c>
      <c r="E187" s="2">
        <f t="shared" si="11"/>
        <v>2015</v>
      </c>
      <c r="F187" s="4" t="s">
        <v>56</v>
      </c>
      <c r="G187" s="4" t="s">
        <v>28</v>
      </c>
      <c r="H187" s="4" t="s">
        <v>2</v>
      </c>
      <c r="I187" s="4" t="s">
        <v>18</v>
      </c>
      <c r="J187" s="4" t="s">
        <v>18</v>
      </c>
      <c r="K187" s="17"/>
      <c r="L187" s="17"/>
      <c r="M187" s="5">
        <v>-652.27</v>
      </c>
      <c r="N187" s="38" t="s">
        <v>64</v>
      </c>
      <c r="O187" s="36" t="str">
        <f ca="1">IF(B187&gt;= TODAY(),"NON","OUI")</f>
        <v>OUI</v>
      </c>
      <c r="P187" s="36">
        <f>MONTH(D187)</f>
        <v>9</v>
      </c>
    </row>
    <row r="188" spans="2:16" x14ac:dyDescent="0.25">
      <c r="B188" s="16">
        <v>42256</v>
      </c>
      <c r="C188" s="2">
        <f t="shared" si="9"/>
        <v>37</v>
      </c>
      <c r="D188" s="7">
        <f t="shared" si="10"/>
        <v>42277</v>
      </c>
      <c r="E188" s="2">
        <f t="shared" si="11"/>
        <v>2015</v>
      </c>
      <c r="F188" s="4" t="s">
        <v>56</v>
      </c>
      <c r="G188" s="4" t="s">
        <v>28</v>
      </c>
      <c r="H188" s="4" t="s">
        <v>2</v>
      </c>
      <c r="I188" s="4" t="s">
        <v>1</v>
      </c>
      <c r="J188" s="4" t="s">
        <v>0</v>
      </c>
      <c r="K188" s="17"/>
      <c r="L188" s="17"/>
      <c r="M188" s="5">
        <v>-0.3</v>
      </c>
      <c r="N188" s="38" t="s">
        <v>64</v>
      </c>
      <c r="O188" s="36" t="str">
        <f ca="1">IF(B188&gt;= TODAY(),"NON","OUI")</f>
        <v>OUI</v>
      </c>
      <c r="P188" s="36">
        <f>MONTH(D188)</f>
        <v>9</v>
      </c>
    </row>
    <row r="189" spans="2:16" x14ac:dyDescent="0.25">
      <c r="B189" s="16">
        <v>42262</v>
      </c>
      <c r="C189" s="2">
        <f t="shared" si="9"/>
        <v>38</v>
      </c>
      <c r="D189" s="7">
        <f t="shared" si="10"/>
        <v>42277</v>
      </c>
      <c r="E189" s="2">
        <f t="shared" si="11"/>
        <v>2015</v>
      </c>
      <c r="F189" s="4" t="s">
        <v>56</v>
      </c>
      <c r="G189" s="4" t="s">
        <v>28</v>
      </c>
      <c r="H189" s="8" t="s">
        <v>2</v>
      </c>
      <c r="I189" s="4" t="s">
        <v>4</v>
      </c>
      <c r="J189" s="4" t="s">
        <v>51</v>
      </c>
      <c r="K189" s="17"/>
      <c r="L189" s="17"/>
      <c r="M189" s="5">
        <v>35461</v>
      </c>
      <c r="N189" s="38" t="s">
        <v>64</v>
      </c>
      <c r="O189" s="36" t="str">
        <f ca="1">IF(B189&gt;= TODAY(),"NON","OUI")</f>
        <v>OUI</v>
      </c>
      <c r="P189" s="36">
        <f>MONTH(D189)</f>
        <v>9</v>
      </c>
    </row>
    <row r="190" spans="2:16" x14ac:dyDescent="0.25">
      <c r="B190" s="16">
        <v>42265</v>
      </c>
      <c r="C190" s="2">
        <f t="shared" si="9"/>
        <v>38</v>
      </c>
      <c r="D190" s="7">
        <f t="shared" si="10"/>
        <v>42277</v>
      </c>
      <c r="E190" s="2">
        <f t="shared" si="11"/>
        <v>2015</v>
      </c>
      <c r="F190" s="4" t="s">
        <v>56</v>
      </c>
      <c r="G190" s="4" t="s">
        <v>28</v>
      </c>
      <c r="H190" s="4" t="s">
        <v>12</v>
      </c>
      <c r="I190" s="4" t="s">
        <v>11</v>
      </c>
      <c r="J190" s="4" t="s">
        <v>10</v>
      </c>
      <c r="K190" s="17"/>
      <c r="L190" s="17"/>
      <c r="M190" s="5">
        <v>1038</v>
      </c>
      <c r="N190" s="38" t="s">
        <v>64</v>
      </c>
      <c r="O190" s="36" t="str">
        <f ca="1">IF(B190&gt;= TODAY(),"NON","OUI")</f>
        <v>OUI</v>
      </c>
      <c r="P190" s="36">
        <f>MONTH(D190)</f>
        <v>9</v>
      </c>
    </row>
    <row r="191" spans="2:16" x14ac:dyDescent="0.25">
      <c r="B191" s="16">
        <v>42268</v>
      </c>
      <c r="C191" s="2">
        <f t="shared" si="9"/>
        <v>39</v>
      </c>
      <c r="D191" s="7">
        <f t="shared" si="10"/>
        <v>42277</v>
      </c>
      <c r="E191" s="2">
        <f t="shared" si="11"/>
        <v>2015</v>
      </c>
      <c r="F191" s="4" t="s">
        <v>56</v>
      </c>
      <c r="G191" s="4" t="s">
        <v>28</v>
      </c>
      <c r="H191" s="4" t="s">
        <v>12</v>
      </c>
      <c r="I191" s="4" t="s">
        <v>44</v>
      </c>
      <c r="J191" s="4" t="s">
        <v>44</v>
      </c>
      <c r="K191" s="17"/>
      <c r="L191" s="17"/>
      <c r="M191" s="5">
        <v>17458.8</v>
      </c>
      <c r="N191" s="38" t="s">
        <v>64</v>
      </c>
      <c r="O191" s="36" t="str">
        <f ca="1">IF(B191&gt;= TODAY(),"NON","OUI")</f>
        <v>OUI</v>
      </c>
      <c r="P191" s="36">
        <f>MONTH(D191)</f>
        <v>9</v>
      </c>
    </row>
    <row r="192" spans="2:16" x14ac:dyDescent="0.25">
      <c r="B192" s="16">
        <v>42275</v>
      </c>
      <c r="C192" s="2">
        <f t="shared" si="9"/>
        <v>40</v>
      </c>
      <c r="D192" s="7">
        <f t="shared" si="10"/>
        <v>42277</v>
      </c>
      <c r="E192" s="2">
        <f t="shared" si="11"/>
        <v>2015</v>
      </c>
      <c r="F192" s="4" t="s">
        <v>56</v>
      </c>
      <c r="G192" s="4" t="s">
        <v>28</v>
      </c>
      <c r="H192" s="4" t="s">
        <v>2</v>
      </c>
      <c r="I192" s="4" t="s">
        <v>22</v>
      </c>
      <c r="J192" s="4" t="s">
        <v>45</v>
      </c>
      <c r="K192" s="17"/>
      <c r="L192" s="17"/>
      <c r="M192" s="5">
        <v>50</v>
      </c>
      <c r="N192" s="38" t="s">
        <v>64</v>
      </c>
      <c r="O192" s="36" t="str">
        <f ca="1">IF(B192&gt;= TODAY(),"NON","OUI")</f>
        <v>OUI</v>
      </c>
      <c r="P192" s="36">
        <f>MONTH(D192)</f>
        <v>9</v>
      </c>
    </row>
    <row r="193" spans="2:16" x14ac:dyDescent="0.25">
      <c r="B193" s="16">
        <v>42275</v>
      </c>
      <c r="C193" s="2">
        <f t="shared" si="9"/>
        <v>40</v>
      </c>
      <c r="D193" s="7">
        <f t="shared" si="10"/>
        <v>42277</v>
      </c>
      <c r="E193" s="2">
        <f t="shared" si="11"/>
        <v>2015</v>
      </c>
      <c r="F193" s="4" t="s">
        <v>56</v>
      </c>
      <c r="G193" s="4" t="s">
        <v>28</v>
      </c>
      <c r="H193" s="4" t="s">
        <v>2</v>
      </c>
      <c r="I193" s="4" t="s">
        <v>8</v>
      </c>
      <c r="J193" s="4" t="s">
        <v>24</v>
      </c>
      <c r="K193" s="17"/>
      <c r="L193" s="17"/>
      <c r="M193" s="5">
        <v>-280.02999999999997</v>
      </c>
      <c r="N193" s="38" t="s">
        <v>64</v>
      </c>
      <c r="O193" s="36" t="str">
        <f ca="1">IF(B193&gt;= TODAY(),"NON","OUI")</f>
        <v>OUI</v>
      </c>
      <c r="P193" s="36">
        <f>MONTH(D193)</f>
        <v>9</v>
      </c>
    </row>
    <row r="194" spans="2:16" x14ac:dyDescent="0.25">
      <c r="B194" s="16">
        <v>42275</v>
      </c>
      <c r="C194" s="2">
        <f t="shared" si="9"/>
        <v>40</v>
      </c>
      <c r="D194" s="7">
        <f t="shared" si="10"/>
        <v>42277</v>
      </c>
      <c r="E194" s="2">
        <f t="shared" si="11"/>
        <v>2015</v>
      </c>
      <c r="F194" s="4" t="s">
        <v>56</v>
      </c>
      <c r="G194" s="4" t="s">
        <v>28</v>
      </c>
      <c r="H194" s="4" t="s">
        <v>2</v>
      </c>
      <c r="I194" s="4" t="s">
        <v>6</v>
      </c>
      <c r="J194" s="4" t="s">
        <v>5</v>
      </c>
      <c r="K194" s="17"/>
      <c r="L194" s="17"/>
      <c r="M194" s="5">
        <v>-7187.35</v>
      </c>
      <c r="N194" s="38" t="s">
        <v>64</v>
      </c>
      <c r="O194" s="36" t="str">
        <f ca="1">IF(B194&gt;= TODAY(),"NON","OUI")</f>
        <v>OUI</v>
      </c>
      <c r="P194" s="36">
        <f>MONTH(D194)</f>
        <v>9</v>
      </c>
    </row>
    <row r="195" spans="2:16" x14ac:dyDescent="0.25">
      <c r="B195" s="16">
        <v>42275</v>
      </c>
      <c r="C195" s="2">
        <f t="shared" si="9"/>
        <v>40</v>
      </c>
      <c r="D195" s="7">
        <f t="shared" si="10"/>
        <v>42277</v>
      </c>
      <c r="E195" s="2">
        <f t="shared" si="11"/>
        <v>2015</v>
      </c>
      <c r="F195" s="4" t="s">
        <v>56</v>
      </c>
      <c r="G195" s="4" t="s">
        <v>28</v>
      </c>
      <c r="H195" s="4" t="s">
        <v>2</v>
      </c>
      <c r="I195" s="4" t="s">
        <v>1</v>
      </c>
      <c r="J195" s="4" t="s">
        <v>0</v>
      </c>
      <c r="K195" s="17"/>
      <c r="L195" s="17"/>
      <c r="M195" s="5">
        <v>-0.45</v>
      </c>
      <c r="N195" s="38" t="s">
        <v>64</v>
      </c>
      <c r="O195" s="36" t="str">
        <f ca="1">IF(B195&gt;= TODAY(),"NON","OUI")</f>
        <v>OUI</v>
      </c>
      <c r="P195" s="36">
        <f>MONTH(D195)</f>
        <v>9</v>
      </c>
    </row>
    <row r="196" spans="2:16" x14ac:dyDescent="0.25">
      <c r="B196" s="16">
        <v>42275</v>
      </c>
      <c r="C196" s="2">
        <f t="shared" si="9"/>
        <v>40</v>
      </c>
      <c r="D196" s="7">
        <f t="shared" si="10"/>
        <v>42277</v>
      </c>
      <c r="E196" s="2">
        <f t="shared" si="11"/>
        <v>2015</v>
      </c>
      <c r="F196" s="4" t="s">
        <v>56</v>
      </c>
      <c r="G196" s="4" t="s">
        <v>28</v>
      </c>
      <c r="H196" s="4" t="s">
        <v>2</v>
      </c>
      <c r="I196" s="4" t="s">
        <v>22</v>
      </c>
      <c r="J196" s="4" t="s">
        <v>45</v>
      </c>
      <c r="K196" s="17"/>
      <c r="L196" s="17"/>
      <c r="M196" s="5">
        <v>-796.4</v>
      </c>
      <c r="N196" s="38" t="s">
        <v>64</v>
      </c>
      <c r="O196" s="36" t="str">
        <f ca="1">IF(B196&gt;= TODAY(),"NON","OUI")</f>
        <v>OUI</v>
      </c>
      <c r="P196" s="36">
        <f>MONTH(D196)</f>
        <v>9</v>
      </c>
    </row>
    <row r="197" spans="2:16" x14ac:dyDescent="0.25">
      <c r="B197" s="16">
        <v>42276</v>
      </c>
      <c r="C197" s="2">
        <f t="shared" si="9"/>
        <v>40</v>
      </c>
      <c r="D197" s="7">
        <f t="shared" si="10"/>
        <v>42277</v>
      </c>
      <c r="E197" s="2">
        <f t="shared" si="11"/>
        <v>2015</v>
      </c>
      <c r="F197" s="4" t="s">
        <v>56</v>
      </c>
      <c r="G197" s="4" t="s">
        <v>28</v>
      </c>
      <c r="H197" s="4" t="s">
        <v>2</v>
      </c>
      <c r="I197" s="4" t="s">
        <v>8</v>
      </c>
      <c r="J197" s="4" t="s">
        <v>7</v>
      </c>
      <c r="K197" s="17"/>
      <c r="L197" s="17"/>
      <c r="M197" s="5">
        <v>-1440</v>
      </c>
      <c r="N197" s="38" t="s">
        <v>64</v>
      </c>
      <c r="O197" s="36" t="str">
        <f ca="1">IF(B197&gt;= TODAY(),"NON","OUI")</f>
        <v>OUI</v>
      </c>
      <c r="P197" s="36">
        <f>MONTH(D197)</f>
        <v>9</v>
      </c>
    </row>
    <row r="198" spans="2:16" x14ac:dyDescent="0.25">
      <c r="B198" s="16">
        <v>42262</v>
      </c>
      <c r="C198" s="2">
        <f t="shared" si="9"/>
        <v>38</v>
      </c>
      <c r="D198" s="7">
        <f t="shared" si="10"/>
        <v>42277</v>
      </c>
      <c r="E198" s="2">
        <f t="shared" si="11"/>
        <v>2015</v>
      </c>
      <c r="F198" s="4" t="s">
        <v>57</v>
      </c>
      <c r="G198" s="4" t="s">
        <v>28</v>
      </c>
      <c r="H198" s="8" t="s">
        <v>2</v>
      </c>
      <c r="I198" s="4" t="s">
        <v>4</v>
      </c>
      <c r="J198" s="4" t="s">
        <v>51</v>
      </c>
      <c r="K198" s="17"/>
      <c r="L198" s="17"/>
      <c r="M198" s="5">
        <v>7828</v>
      </c>
      <c r="N198" s="38" t="s">
        <v>64</v>
      </c>
      <c r="O198" s="36" t="str">
        <f ca="1">IF(B198&gt;= TODAY(),"NON","OUI")</f>
        <v>OUI</v>
      </c>
      <c r="P198" s="36">
        <f>MONTH(D198)</f>
        <v>9</v>
      </c>
    </row>
    <row r="199" spans="2:16" x14ac:dyDescent="0.25">
      <c r="B199" s="16">
        <v>42269</v>
      </c>
      <c r="C199" s="2">
        <f t="shared" si="9"/>
        <v>39</v>
      </c>
      <c r="D199" s="7">
        <f t="shared" si="10"/>
        <v>42277</v>
      </c>
      <c r="E199" s="2">
        <f t="shared" si="11"/>
        <v>2015</v>
      </c>
      <c r="F199" s="4" t="s">
        <v>57</v>
      </c>
      <c r="G199" s="4" t="s">
        <v>28</v>
      </c>
      <c r="H199" s="4" t="s">
        <v>2</v>
      </c>
      <c r="I199" s="4" t="s">
        <v>8</v>
      </c>
      <c r="J199" s="4" t="s">
        <v>7</v>
      </c>
      <c r="K199" s="17"/>
      <c r="L199" s="17"/>
      <c r="M199" s="5">
        <v>-1165.44</v>
      </c>
      <c r="N199" s="38" t="s">
        <v>64</v>
      </c>
      <c r="O199" s="36" t="str">
        <f ca="1">IF(B199&gt;= TODAY(),"NON","OUI")</f>
        <v>OUI</v>
      </c>
      <c r="P199" s="36">
        <f>MONTH(D199)</f>
        <v>9</v>
      </c>
    </row>
    <row r="200" spans="2:16" x14ac:dyDescent="0.25">
      <c r="B200" s="16">
        <v>42271</v>
      </c>
      <c r="C200" s="2">
        <f t="shared" si="9"/>
        <v>39</v>
      </c>
      <c r="D200" s="7">
        <f t="shared" si="10"/>
        <v>42277</v>
      </c>
      <c r="E200" s="2">
        <f t="shared" si="11"/>
        <v>2015</v>
      </c>
      <c r="F200" s="4" t="s">
        <v>57</v>
      </c>
      <c r="G200" s="4" t="s">
        <v>28</v>
      </c>
      <c r="H200" s="4" t="s">
        <v>2</v>
      </c>
      <c r="I200" s="4" t="s">
        <v>4</v>
      </c>
      <c r="J200" s="4" t="s">
        <v>3</v>
      </c>
      <c r="K200" s="17"/>
      <c r="L200" s="17"/>
      <c r="M200" s="5">
        <v>-2</v>
      </c>
      <c r="N200" s="38" t="s">
        <v>64</v>
      </c>
      <c r="O200" s="36" t="str">
        <f ca="1">IF(B200&gt;= TODAY(),"NON","OUI")</f>
        <v>OUI</v>
      </c>
      <c r="P200" s="36">
        <f>MONTH(D200)</f>
        <v>9</v>
      </c>
    </row>
    <row r="201" spans="2:16" x14ac:dyDescent="0.25">
      <c r="B201" s="16">
        <v>42275</v>
      </c>
      <c r="C201" s="2">
        <f t="shared" si="9"/>
        <v>40</v>
      </c>
      <c r="D201" s="7">
        <f t="shared" si="10"/>
        <v>42277</v>
      </c>
      <c r="E201" s="2">
        <f t="shared" si="11"/>
        <v>2015</v>
      </c>
      <c r="F201" s="4" t="s">
        <v>57</v>
      </c>
      <c r="G201" s="4" t="s">
        <v>28</v>
      </c>
      <c r="H201" s="4" t="s">
        <v>2</v>
      </c>
      <c r="I201" s="4" t="s">
        <v>8</v>
      </c>
      <c r="J201" s="4" t="s">
        <v>24</v>
      </c>
      <c r="K201" s="17"/>
      <c r="L201" s="17"/>
      <c r="M201" s="5">
        <v>-700.07</v>
      </c>
      <c r="N201" s="38" t="s">
        <v>64</v>
      </c>
      <c r="O201" s="36" t="str">
        <f ca="1">IF(B201&gt;= TODAY(),"NON","OUI")</f>
        <v>OUI</v>
      </c>
      <c r="P201" s="36">
        <f>MONTH(D201)</f>
        <v>9</v>
      </c>
    </row>
    <row r="202" spans="2:16" x14ac:dyDescent="0.25">
      <c r="B202" s="16">
        <v>42275</v>
      </c>
      <c r="C202" s="2">
        <f t="shared" si="9"/>
        <v>40</v>
      </c>
      <c r="D202" s="7">
        <f t="shared" si="10"/>
        <v>42277</v>
      </c>
      <c r="E202" s="2">
        <f t="shared" si="11"/>
        <v>2015</v>
      </c>
      <c r="F202" s="4" t="s">
        <v>57</v>
      </c>
      <c r="G202" s="4" t="s">
        <v>28</v>
      </c>
      <c r="H202" s="4" t="s">
        <v>2</v>
      </c>
      <c r="I202" s="4" t="s">
        <v>6</v>
      </c>
      <c r="J202" s="4" t="s">
        <v>5</v>
      </c>
      <c r="K202" s="17"/>
      <c r="L202" s="17"/>
      <c r="M202" s="5">
        <v>-12357.16</v>
      </c>
      <c r="N202" s="38" t="s">
        <v>64</v>
      </c>
      <c r="O202" s="36" t="str">
        <f ca="1">IF(B202&gt;= TODAY(),"NON","OUI")</f>
        <v>OUI</v>
      </c>
      <c r="P202" s="36">
        <f>MONTH(D202)</f>
        <v>9</v>
      </c>
    </row>
    <row r="203" spans="2:16" x14ac:dyDescent="0.25">
      <c r="B203" s="16">
        <v>42275</v>
      </c>
      <c r="C203" s="2">
        <f t="shared" si="9"/>
        <v>40</v>
      </c>
      <c r="D203" s="7">
        <f t="shared" si="10"/>
        <v>42277</v>
      </c>
      <c r="E203" s="2">
        <f t="shared" si="11"/>
        <v>2015</v>
      </c>
      <c r="F203" s="4" t="s">
        <v>57</v>
      </c>
      <c r="G203" s="4" t="s">
        <v>28</v>
      </c>
      <c r="H203" s="4" t="s">
        <v>2</v>
      </c>
      <c r="I203" s="4" t="s">
        <v>1</v>
      </c>
      <c r="J203" s="4" t="s">
        <v>0</v>
      </c>
      <c r="K203" s="17"/>
      <c r="L203" s="17"/>
      <c r="M203" s="5">
        <v>-0.9</v>
      </c>
      <c r="N203" s="38" t="s">
        <v>64</v>
      </c>
      <c r="O203" s="36" t="str">
        <f ca="1">IF(B203&gt;= TODAY(),"NON","OUI")</f>
        <v>OUI</v>
      </c>
      <c r="P203" s="36">
        <f>MONTH(D203)</f>
        <v>9</v>
      </c>
    </row>
    <row r="204" spans="2:16" x14ac:dyDescent="0.25">
      <c r="B204" s="16">
        <v>42249</v>
      </c>
      <c r="C204" s="2">
        <f t="shared" si="9"/>
        <v>36</v>
      </c>
      <c r="D204" s="7">
        <f t="shared" si="10"/>
        <v>42277</v>
      </c>
      <c r="E204" s="2">
        <f t="shared" si="11"/>
        <v>2015</v>
      </c>
      <c r="F204" s="4" t="s">
        <v>58</v>
      </c>
      <c r="G204" s="4" t="s">
        <v>28</v>
      </c>
      <c r="H204" s="4" t="s">
        <v>2</v>
      </c>
      <c r="I204" s="4" t="s">
        <v>4</v>
      </c>
      <c r="J204" s="4" t="s">
        <v>3</v>
      </c>
      <c r="K204" s="17"/>
      <c r="L204" s="17"/>
      <c r="M204" s="5">
        <v>-1134</v>
      </c>
      <c r="N204" s="38" t="s">
        <v>64</v>
      </c>
      <c r="O204" s="36" t="str">
        <f ca="1">IF(B204&gt;= TODAY(),"NON","OUI")</f>
        <v>OUI</v>
      </c>
      <c r="P204" s="36">
        <f>MONTH(D204)</f>
        <v>9</v>
      </c>
    </row>
    <row r="205" spans="2:16" x14ac:dyDescent="0.25">
      <c r="B205" s="16">
        <v>42262</v>
      </c>
      <c r="C205" s="2">
        <f t="shared" si="9"/>
        <v>38</v>
      </c>
      <c r="D205" s="7">
        <f t="shared" si="10"/>
        <v>42277</v>
      </c>
      <c r="E205" s="2">
        <f t="shared" si="11"/>
        <v>2015</v>
      </c>
      <c r="F205" s="4" t="s">
        <v>58</v>
      </c>
      <c r="G205" s="4" t="s">
        <v>28</v>
      </c>
      <c r="H205" s="8" t="s">
        <v>2</v>
      </c>
      <c r="I205" s="4" t="s">
        <v>4</v>
      </c>
      <c r="J205" s="4" t="s">
        <v>51</v>
      </c>
      <c r="K205" s="17"/>
      <c r="L205" s="17"/>
      <c r="M205" s="5">
        <v>3312</v>
      </c>
      <c r="N205" s="38" t="s">
        <v>64</v>
      </c>
      <c r="O205" s="36" t="str">
        <f ca="1">IF(B205&gt;= TODAY(),"NON","OUI")</f>
        <v>OUI</v>
      </c>
      <c r="P205" s="36">
        <f>MONTH(D205)</f>
        <v>9</v>
      </c>
    </row>
    <row r="206" spans="2:16" x14ac:dyDescent="0.25">
      <c r="B206" s="18">
        <v>42278</v>
      </c>
      <c r="C206" s="2">
        <f t="shared" si="9"/>
        <v>40</v>
      </c>
      <c r="D206" s="7">
        <f t="shared" si="10"/>
        <v>42308</v>
      </c>
      <c r="E206" s="2">
        <f t="shared" si="11"/>
        <v>2015</v>
      </c>
      <c r="F206" s="4" t="s">
        <v>56</v>
      </c>
      <c r="G206" s="4" t="s">
        <v>28</v>
      </c>
      <c r="H206" s="4" t="s">
        <v>2</v>
      </c>
      <c r="I206" s="4" t="s">
        <v>19</v>
      </c>
      <c r="J206" s="4" t="s">
        <v>19</v>
      </c>
      <c r="M206" s="5">
        <v>-5000</v>
      </c>
      <c r="N206" s="38" t="s">
        <v>64</v>
      </c>
      <c r="O206" s="36" t="str">
        <f ca="1">IF(B206&gt;= TODAY(),"NON","OUI")</f>
        <v>OUI</v>
      </c>
      <c r="P206" s="36">
        <f>MONTH(D206)</f>
        <v>10</v>
      </c>
    </row>
    <row r="207" spans="2:16" x14ac:dyDescent="0.25">
      <c r="B207" s="18">
        <v>42292</v>
      </c>
      <c r="C207" s="2">
        <f t="shared" si="9"/>
        <v>42</v>
      </c>
      <c r="D207" s="7">
        <f t="shared" si="10"/>
        <v>42308</v>
      </c>
      <c r="E207" s="2">
        <f t="shared" si="11"/>
        <v>2015</v>
      </c>
      <c r="F207" s="4" t="s">
        <v>55</v>
      </c>
      <c r="G207" s="4" t="s">
        <v>28</v>
      </c>
      <c r="H207" s="4" t="s">
        <v>2</v>
      </c>
      <c r="I207" s="4" t="s">
        <v>18</v>
      </c>
      <c r="J207" s="4" t="s">
        <v>18</v>
      </c>
      <c r="M207" s="5">
        <v>-600</v>
      </c>
      <c r="N207" s="38" t="s">
        <v>64</v>
      </c>
      <c r="O207" s="36" t="str">
        <f ca="1">IF(B207&gt;= TODAY(),"NON","OUI")</f>
        <v>NON</v>
      </c>
      <c r="P207" s="36">
        <f>MONTH(D207)</f>
        <v>10</v>
      </c>
    </row>
    <row r="208" spans="2:16" x14ac:dyDescent="0.25">
      <c r="B208" s="18">
        <v>42292</v>
      </c>
      <c r="C208" s="2">
        <f t="shared" si="9"/>
        <v>42</v>
      </c>
      <c r="D208" s="7">
        <f t="shared" si="10"/>
        <v>42308</v>
      </c>
      <c r="E208" s="2">
        <f t="shared" si="11"/>
        <v>2015</v>
      </c>
      <c r="F208" s="4" t="s">
        <v>56</v>
      </c>
      <c r="G208" s="4" t="s">
        <v>28</v>
      </c>
      <c r="H208" s="4" t="s">
        <v>2</v>
      </c>
      <c r="I208" s="4" t="s">
        <v>18</v>
      </c>
      <c r="J208" s="4" t="s">
        <v>18</v>
      </c>
      <c r="M208" s="5">
        <v>-1000</v>
      </c>
      <c r="N208" s="38" t="s">
        <v>64</v>
      </c>
      <c r="O208" s="36" t="str">
        <f ca="1">IF(B208&gt;= TODAY(),"NON","OUI")</f>
        <v>NON</v>
      </c>
      <c r="P208" s="36">
        <f>MONTH(D208)</f>
        <v>10</v>
      </c>
    </row>
    <row r="209" spans="2:16" x14ac:dyDescent="0.25">
      <c r="B209" s="18">
        <v>42292</v>
      </c>
      <c r="C209" s="2">
        <f t="shared" si="9"/>
        <v>42</v>
      </c>
      <c r="D209" s="7">
        <f t="shared" si="10"/>
        <v>42308</v>
      </c>
      <c r="E209" s="2">
        <f t="shared" si="11"/>
        <v>2015</v>
      </c>
      <c r="F209" s="4" t="s">
        <v>57</v>
      </c>
      <c r="G209" s="4" t="s">
        <v>28</v>
      </c>
      <c r="H209" s="4" t="s">
        <v>2</v>
      </c>
      <c r="I209" s="4" t="s">
        <v>18</v>
      </c>
      <c r="J209" s="4" t="s">
        <v>18</v>
      </c>
      <c r="M209" s="5">
        <v>-15</v>
      </c>
      <c r="N209" s="38" t="s">
        <v>64</v>
      </c>
      <c r="O209" s="36" t="str">
        <f ca="1">IF(B209&gt;= TODAY(),"NON","OUI")</f>
        <v>NON</v>
      </c>
      <c r="P209" s="36">
        <f>MONTH(D209)</f>
        <v>10</v>
      </c>
    </row>
    <row r="210" spans="2:16" x14ac:dyDescent="0.25">
      <c r="B210" s="18">
        <v>42296</v>
      </c>
      <c r="C210" s="2">
        <f t="shared" si="9"/>
        <v>43</v>
      </c>
      <c r="D210" s="7">
        <f t="shared" si="10"/>
        <v>42308</v>
      </c>
      <c r="E210" s="2">
        <f t="shared" si="11"/>
        <v>2015</v>
      </c>
      <c r="F210" s="4" t="s">
        <v>54</v>
      </c>
      <c r="G210" s="4" t="s">
        <v>28</v>
      </c>
      <c r="H210" s="4" t="s">
        <v>2</v>
      </c>
      <c r="I210" s="4" t="s">
        <v>4</v>
      </c>
      <c r="J210" s="4" t="s">
        <v>3</v>
      </c>
      <c r="M210" s="5">
        <v>-340</v>
      </c>
      <c r="N210" s="38" t="s">
        <v>64</v>
      </c>
      <c r="O210" s="36" t="str">
        <f ca="1">IF(B210&gt;= TODAY(),"NON","OUI")</f>
        <v>NON</v>
      </c>
      <c r="P210" s="36">
        <f>MONTH(D210)</f>
        <v>10</v>
      </c>
    </row>
    <row r="211" spans="2:16" x14ac:dyDescent="0.25">
      <c r="B211" s="18">
        <v>42296</v>
      </c>
      <c r="C211" s="2">
        <f t="shared" si="9"/>
        <v>43</v>
      </c>
      <c r="D211" s="7">
        <f t="shared" si="10"/>
        <v>42308</v>
      </c>
      <c r="E211" s="2">
        <f t="shared" si="11"/>
        <v>2015</v>
      </c>
      <c r="F211" s="4" t="s">
        <v>55</v>
      </c>
      <c r="G211" s="4" t="s">
        <v>28</v>
      </c>
      <c r="H211" s="4" t="s">
        <v>2</v>
      </c>
      <c r="I211" s="4" t="s">
        <v>4</v>
      </c>
      <c r="J211" s="4" t="s">
        <v>3</v>
      </c>
      <c r="M211" s="5">
        <v>-5680</v>
      </c>
      <c r="N211" s="38" t="s">
        <v>64</v>
      </c>
      <c r="O211" s="36" t="str">
        <f ca="1">IF(B211&gt;= TODAY(),"NON","OUI")</f>
        <v>NON</v>
      </c>
      <c r="P211" s="36">
        <f>MONTH(D211)</f>
        <v>10</v>
      </c>
    </row>
    <row r="212" spans="2:16" x14ac:dyDescent="0.25">
      <c r="B212" s="18">
        <v>42296</v>
      </c>
      <c r="C212" s="2">
        <f t="shared" si="9"/>
        <v>43</v>
      </c>
      <c r="D212" s="7">
        <f t="shared" si="10"/>
        <v>42308</v>
      </c>
      <c r="E212" s="2">
        <f t="shared" si="11"/>
        <v>2015</v>
      </c>
      <c r="F212" s="4" t="s">
        <v>56</v>
      </c>
      <c r="G212" s="4" t="s">
        <v>28</v>
      </c>
      <c r="H212" s="4" t="s">
        <v>2</v>
      </c>
      <c r="I212" s="4" t="s">
        <v>4</v>
      </c>
      <c r="J212" s="4" t="s">
        <v>3</v>
      </c>
      <c r="M212" s="5">
        <v>-4737</v>
      </c>
      <c r="N212" s="38" t="s">
        <v>64</v>
      </c>
      <c r="O212" s="36" t="str">
        <f ca="1">IF(B212&gt;= TODAY(),"NON","OUI")</f>
        <v>NON</v>
      </c>
      <c r="P212" s="36">
        <f>MONTH(D212)</f>
        <v>10</v>
      </c>
    </row>
    <row r="213" spans="2:16" x14ac:dyDescent="0.25">
      <c r="B213" s="18">
        <v>42296</v>
      </c>
      <c r="C213" s="2">
        <f t="shared" si="9"/>
        <v>43</v>
      </c>
      <c r="D213" s="7">
        <f t="shared" si="10"/>
        <v>42308</v>
      </c>
      <c r="E213" s="2">
        <f t="shared" si="11"/>
        <v>2015</v>
      </c>
      <c r="F213" s="4" t="s">
        <v>58</v>
      </c>
      <c r="G213" s="4" t="s">
        <v>28</v>
      </c>
      <c r="H213" s="4" t="s">
        <v>2</v>
      </c>
      <c r="I213" s="4" t="s">
        <v>4</v>
      </c>
      <c r="J213" s="4" t="s">
        <v>3</v>
      </c>
      <c r="M213" s="5">
        <v>0</v>
      </c>
      <c r="N213" s="38" t="s">
        <v>64</v>
      </c>
      <c r="O213" s="36" t="str">
        <f ca="1">IF(B213&gt;= TODAY(),"NON","OUI")</f>
        <v>NON</v>
      </c>
      <c r="P213" s="36">
        <f>MONTH(D213)</f>
        <v>10</v>
      </c>
    </row>
    <row r="214" spans="2:16" x14ac:dyDescent="0.25">
      <c r="B214" s="18">
        <v>42297</v>
      </c>
      <c r="C214" s="2">
        <f t="shared" si="9"/>
        <v>43</v>
      </c>
      <c r="D214" s="7">
        <f t="shared" si="10"/>
        <v>42308</v>
      </c>
      <c r="E214" s="2">
        <f t="shared" si="11"/>
        <v>2015</v>
      </c>
      <c r="F214" s="4" t="s">
        <v>54</v>
      </c>
      <c r="G214" s="4" t="s">
        <v>28</v>
      </c>
      <c r="H214" s="4" t="s">
        <v>2</v>
      </c>
      <c r="I214" s="4" t="s">
        <v>8</v>
      </c>
      <c r="J214" s="4" t="s">
        <v>7</v>
      </c>
      <c r="M214" s="5">
        <v>-800</v>
      </c>
      <c r="N214" s="38" t="s">
        <v>64</v>
      </c>
      <c r="O214" s="36" t="str">
        <f ca="1">IF(B214&gt;= TODAY(),"NON","OUI")</f>
        <v>NON</v>
      </c>
      <c r="P214" s="36">
        <f>MONTH(D214)</f>
        <v>10</v>
      </c>
    </row>
    <row r="215" spans="2:16" x14ac:dyDescent="0.25">
      <c r="B215" s="18">
        <v>42297</v>
      </c>
      <c r="C215" s="2">
        <f t="shared" si="9"/>
        <v>43</v>
      </c>
      <c r="D215" s="7">
        <f t="shared" si="10"/>
        <v>42308</v>
      </c>
      <c r="E215" s="2">
        <f t="shared" si="11"/>
        <v>2015</v>
      </c>
      <c r="F215" s="4" t="s">
        <v>54</v>
      </c>
      <c r="G215" s="4" t="s">
        <v>28</v>
      </c>
      <c r="H215" s="4" t="s">
        <v>2</v>
      </c>
      <c r="I215" s="4" t="s">
        <v>15</v>
      </c>
      <c r="J215" s="4" t="s">
        <v>29</v>
      </c>
      <c r="M215" s="5">
        <v>-1400</v>
      </c>
      <c r="N215" s="38" t="s">
        <v>64</v>
      </c>
      <c r="O215" s="36" t="str">
        <f ca="1">IF(B215&gt;= TODAY(),"NON","OUI")</f>
        <v>NON</v>
      </c>
      <c r="P215" s="36">
        <f>MONTH(D215)</f>
        <v>10</v>
      </c>
    </row>
    <row r="216" spans="2:16" x14ac:dyDescent="0.25">
      <c r="B216" s="18">
        <v>42297</v>
      </c>
      <c r="C216" s="2">
        <f t="shared" si="9"/>
        <v>43</v>
      </c>
      <c r="D216" s="7">
        <f t="shared" si="10"/>
        <v>42308</v>
      </c>
      <c r="E216" s="2">
        <f t="shared" si="11"/>
        <v>2015</v>
      </c>
      <c r="F216" s="4" t="s">
        <v>55</v>
      </c>
      <c r="G216" s="4" t="s">
        <v>28</v>
      </c>
      <c r="H216" s="4" t="s">
        <v>2</v>
      </c>
      <c r="I216" s="4" t="s">
        <v>8</v>
      </c>
      <c r="J216" s="4" t="s">
        <v>7</v>
      </c>
      <c r="M216" s="5">
        <v>-1000</v>
      </c>
      <c r="N216" s="38" t="s">
        <v>64</v>
      </c>
      <c r="O216" s="36" t="str">
        <f ca="1">IF(B216&gt;= TODAY(),"NON","OUI")</f>
        <v>NON</v>
      </c>
      <c r="P216" s="36">
        <f>MONTH(D216)</f>
        <v>10</v>
      </c>
    </row>
    <row r="217" spans="2:16" x14ac:dyDescent="0.25">
      <c r="B217" s="18">
        <v>42297</v>
      </c>
      <c r="C217" s="2">
        <f t="shared" si="9"/>
        <v>43</v>
      </c>
      <c r="D217" s="7">
        <f t="shared" si="10"/>
        <v>42308</v>
      </c>
      <c r="E217" s="2">
        <f t="shared" si="11"/>
        <v>2015</v>
      </c>
      <c r="F217" s="4" t="s">
        <v>55</v>
      </c>
      <c r="G217" s="4" t="s">
        <v>28</v>
      </c>
      <c r="H217" s="4" t="s">
        <v>2</v>
      </c>
      <c r="I217" s="4" t="s">
        <v>1</v>
      </c>
      <c r="J217" s="4" t="s">
        <v>0</v>
      </c>
      <c r="M217" s="5">
        <v>-25</v>
      </c>
      <c r="N217" s="38" t="s">
        <v>64</v>
      </c>
      <c r="O217" s="36" t="str">
        <f ca="1">IF(B217&gt;= TODAY(),"NON","OUI")</f>
        <v>NON</v>
      </c>
      <c r="P217" s="36">
        <f>MONTH(D217)</f>
        <v>10</v>
      </c>
    </row>
    <row r="218" spans="2:16" x14ac:dyDescent="0.25">
      <c r="B218" s="18">
        <v>42297</v>
      </c>
      <c r="C218" s="2">
        <f t="shared" si="9"/>
        <v>43</v>
      </c>
      <c r="D218" s="7">
        <f t="shared" si="10"/>
        <v>42308</v>
      </c>
      <c r="E218" s="2">
        <f t="shared" si="11"/>
        <v>2015</v>
      </c>
      <c r="F218" s="4" t="s">
        <v>56</v>
      </c>
      <c r="G218" s="4" t="s">
        <v>28</v>
      </c>
      <c r="H218" s="4" t="s">
        <v>2</v>
      </c>
      <c r="I218" s="4" t="s">
        <v>8</v>
      </c>
      <c r="J218" s="4" t="s">
        <v>7</v>
      </c>
      <c r="M218" s="5">
        <v>-1200</v>
      </c>
      <c r="N218" s="38" t="s">
        <v>64</v>
      </c>
      <c r="O218" s="36" t="str">
        <f ca="1">IF(B218&gt;= TODAY(),"NON","OUI")</f>
        <v>NON</v>
      </c>
      <c r="P218" s="36">
        <f>MONTH(D218)</f>
        <v>10</v>
      </c>
    </row>
    <row r="219" spans="2:16" x14ac:dyDescent="0.25">
      <c r="B219" s="18">
        <v>42297</v>
      </c>
      <c r="C219" s="2">
        <f t="shared" si="9"/>
        <v>43</v>
      </c>
      <c r="D219" s="7">
        <f t="shared" si="10"/>
        <v>42308</v>
      </c>
      <c r="E219" s="2">
        <f t="shared" si="11"/>
        <v>2015</v>
      </c>
      <c r="F219" s="4" t="s">
        <v>56</v>
      </c>
      <c r="G219" s="4" t="s">
        <v>28</v>
      </c>
      <c r="H219" s="4" t="s">
        <v>2</v>
      </c>
      <c r="I219" s="4" t="s">
        <v>1</v>
      </c>
      <c r="J219" s="4" t="s">
        <v>23</v>
      </c>
      <c r="M219" s="5">
        <v>-80</v>
      </c>
      <c r="N219" s="38" t="s">
        <v>64</v>
      </c>
      <c r="O219" s="36" t="str">
        <f ca="1">IF(B219&gt;= TODAY(),"NON","OUI")</f>
        <v>NON</v>
      </c>
      <c r="P219" s="36">
        <f>MONTH(D219)</f>
        <v>10</v>
      </c>
    </row>
    <row r="220" spans="2:16" x14ac:dyDescent="0.25">
      <c r="B220" s="18">
        <v>42297</v>
      </c>
      <c r="C220" s="2">
        <f t="shared" si="9"/>
        <v>43</v>
      </c>
      <c r="D220" s="7">
        <f t="shared" si="10"/>
        <v>42308</v>
      </c>
      <c r="E220" s="2">
        <f t="shared" si="11"/>
        <v>2015</v>
      </c>
      <c r="F220" s="4" t="s">
        <v>57</v>
      </c>
      <c r="G220" s="4" t="s">
        <v>28</v>
      </c>
      <c r="H220" s="4" t="s">
        <v>2</v>
      </c>
      <c r="I220" s="4" t="s">
        <v>8</v>
      </c>
      <c r="J220" s="4" t="s">
        <v>7</v>
      </c>
      <c r="M220" s="5">
        <v>-1300</v>
      </c>
      <c r="N220" s="38" t="s">
        <v>64</v>
      </c>
      <c r="O220" s="36" t="str">
        <f ca="1">IF(B220&gt;= TODAY(),"NON","OUI")</f>
        <v>NON</v>
      </c>
      <c r="P220" s="36">
        <f>MONTH(D220)</f>
        <v>10</v>
      </c>
    </row>
    <row r="221" spans="2:16" x14ac:dyDescent="0.25">
      <c r="B221" s="18">
        <v>42297</v>
      </c>
      <c r="C221" s="2">
        <f t="shared" si="9"/>
        <v>43</v>
      </c>
      <c r="D221" s="7">
        <f t="shared" si="10"/>
        <v>42308</v>
      </c>
      <c r="E221" s="2">
        <f t="shared" si="11"/>
        <v>2015</v>
      </c>
      <c r="F221" s="4" t="s">
        <v>57</v>
      </c>
      <c r="G221" s="4" t="s">
        <v>28</v>
      </c>
      <c r="H221" s="4" t="s">
        <v>2</v>
      </c>
      <c r="I221" s="4" t="s">
        <v>1</v>
      </c>
      <c r="J221" s="4" t="s">
        <v>23</v>
      </c>
      <c r="M221" s="5">
        <v>-300</v>
      </c>
      <c r="N221" s="38" t="s">
        <v>64</v>
      </c>
      <c r="O221" s="36" t="str">
        <f ca="1">IF(B221&gt;= TODAY(),"NON","OUI")</f>
        <v>NON</v>
      </c>
      <c r="P221" s="36">
        <f>MONTH(D221)</f>
        <v>10</v>
      </c>
    </row>
    <row r="222" spans="2:16" x14ac:dyDescent="0.25">
      <c r="B222" s="18">
        <v>42297</v>
      </c>
      <c r="C222" s="2">
        <f t="shared" si="9"/>
        <v>43</v>
      </c>
      <c r="D222" s="7">
        <f t="shared" si="10"/>
        <v>42308</v>
      </c>
      <c r="E222" s="2">
        <f t="shared" si="11"/>
        <v>2015</v>
      </c>
      <c r="F222" s="4" t="s">
        <v>58</v>
      </c>
      <c r="G222" s="4" t="s">
        <v>28</v>
      </c>
      <c r="H222" s="4" t="s">
        <v>2</v>
      </c>
      <c r="I222" s="4" t="s">
        <v>1</v>
      </c>
      <c r="J222" s="4" t="s">
        <v>23</v>
      </c>
      <c r="M222" s="5">
        <v>-50</v>
      </c>
      <c r="N222" s="38" t="s">
        <v>64</v>
      </c>
      <c r="O222" s="36" t="str">
        <f ca="1">IF(B222&gt;= TODAY(),"NON","OUI")</f>
        <v>NON</v>
      </c>
      <c r="P222" s="36">
        <f>MONTH(D222)</f>
        <v>10</v>
      </c>
    </row>
    <row r="223" spans="2:16" x14ac:dyDescent="0.25">
      <c r="B223" s="18">
        <v>42303</v>
      </c>
      <c r="C223" s="2">
        <f t="shared" si="9"/>
        <v>44</v>
      </c>
      <c r="D223" s="7">
        <f t="shared" si="10"/>
        <v>42308</v>
      </c>
      <c r="E223" s="2">
        <f t="shared" si="11"/>
        <v>2015</v>
      </c>
      <c r="F223" s="4" t="s">
        <v>54</v>
      </c>
      <c r="G223" s="4" t="s">
        <v>28</v>
      </c>
      <c r="H223" s="4" t="s">
        <v>2</v>
      </c>
      <c r="I223" s="4" t="s">
        <v>6</v>
      </c>
      <c r="J223" s="4" t="s">
        <v>5</v>
      </c>
      <c r="M223" s="5">
        <v>-6300</v>
      </c>
      <c r="N223" s="38" t="s">
        <v>64</v>
      </c>
      <c r="O223" s="36" t="str">
        <f ca="1">IF(B223&gt;= TODAY(),"NON","OUI")</f>
        <v>NON</v>
      </c>
      <c r="P223" s="36">
        <f>MONTH(D223)</f>
        <v>10</v>
      </c>
    </row>
    <row r="224" spans="2:16" x14ac:dyDescent="0.25">
      <c r="B224" s="18">
        <v>42303</v>
      </c>
      <c r="C224" s="2">
        <f t="shared" si="9"/>
        <v>44</v>
      </c>
      <c r="D224" s="7">
        <f t="shared" si="10"/>
        <v>42308</v>
      </c>
      <c r="E224" s="2">
        <f t="shared" si="11"/>
        <v>2015</v>
      </c>
      <c r="F224" s="4" t="s">
        <v>55</v>
      </c>
      <c r="G224" s="4" t="s">
        <v>28</v>
      </c>
      <c r="H224" s="4" t="s">
        <v>2</v>
      </c>
      <c r="I224" s="4" t="s">
        <v>6</v>
      </c>
      <c r="J224" s="4" t="s">
        <v>5</v>
      </c>
      <c r="M224" s="5">
        <v>-11000</v>
      </c>
      <c r="N224" s="38" t="s">
        <v>64</v>
      </c>
      <c r="O224" s="36" t="str">
        <f ca="1">IF(B224&gt;= TODAY(),"NON","OUI")</f>
        <v>NON</v>
      </c>
      <c r="P224" s="36">
        <f>MONTH(D224)</f>
        <v>10</v>
      </c>
    </row>
    <row r="225" spans="1:16" x14ac:dyDescent="0.25">
      <c r="B225" s="18">
        <v>42303</v>
      </c>
      <c r="C225" s="2">
        <f t="shared" si="9"/>
        <v>44</v>
      </c>
      <c r="D225" s="7">
        <f t="shared" si="10"/>
        <v>42308</v>
      </c>
      <c r="E225" s="2">
        <f t="shared" si="11"/>
        <v>2015</v>
      </c>
      <c r="F225" s="4" t="s">
        <v>56</v>
      </c>
      <c r="G225" s="4" t="s">
        <v>28</v>
      </c>
      <c r="H225" s="4" t="s">
        <v>2</v>
      </c>
      <c r="I225" s="4" t="s">
        <v>6</v>
      </c>
      <c r="J225" s="4" t="s">
        <v>5</v>
      </c>
      <c r="M225" s="5">
        <v>-8000</v>
      </c>
      <c r="N225" s="38" t="s">
        <v>64</v>
      </c>
      <c r="O225" s="36" t="str">
        <f ca="1">IF(B225&gt;= TODAY(),"NON","OUI")</f>
        <v>NON</v>
      </c>
      <c r="P225" s="36">
        <f>MONTH(D225)</f>
        <v>10</v>
      </c>
    </row>
    <row r="226" spans="1:16" x14ac:dyDescent="0.25">
      <c r="B226" s="18">
        <v>42303</v>
      </c>
      <c r="C226" s="2">
        <f t="shared" si="9"/>
        <v>44</v>
      </c>
      <c r="D226" s="7">
        <f t="shared" si="10"/>
        <v>42308</v>
      </c>
      <c r="E226" s="2">
        <f t="shared" si="11"/>
        <v>2015</v>
      </c>
      <c r="F226" s="4" t="s">
        <v>57</v>
      </c>
      <c r="G226" s="4" t="s">
        <v>28</v>
      </c>
      <c r="H226" s="4" t="s">
        <v>2</v>
      </c>
      <c r="I226" s="4" t="s">
        <v>6</v>
      </c>
      <c r="J226" s="4" t="s">
        <v>5</v>
      </c>
      <c r="M226" s="5">
        <v>-15000</v>
      </c>
      <c r="N226" s="38" t="s">
        <v>64</v>
      </c>
      <c r="O226" s="36" t="str">
        <f ca="1">IF(B226&gt;= TODAY(),"NON","OUI")</f>
        <v>NON</v>
      </c>
      <c r="P226" s="36">
        <f>MONTH(D226)</f>
        <v>10</v>
      </c>
    </row>
    <row r="227" spans="1:16" x14ac:dyDescent="0.25">
      <c r="A227" s="1"/>
      <c r="B227" s="18">
        <v>42305</v>
      </c>
      <c r="C227" s="2">
        <f t="shared" si="9"/>
        <v>44</v>
      </c>
      <c r="D227" s="7">
        <f t="shared" si="10"/>
        <v>42308</v>
      </c>
      <c r="E227" s="2">
        <f t="shared" si="11"/>
        <v>2015</v>
      </c>
      <c r="F227" s="4" t="s">
        <v>54</v>
      </c>
      <c r="G227" s="4" t="s">
        <v>28</v>
      </c>
      <c r="H227" s="4" t="s">
        <v>12</v>
      </c>
      <c r="I227" s="4" t="s">
        <v>11</v>
      </c>
      <c r="J227" s="4" t="s">
        <v>10</v>
      </c>
      <c r="K227" s="1"/>
      <c r="L227" s="1"/>
      <c r="M227" s="3">
        <v>2500</v>
      </c>
      <c r="N227" s="38" t="s">
        <v>64</v>
      </c>
      <c r="O227" s="36" t="str">
        <f ca="1">IF(B227&gt;= TODAY(),"NON","OUI")</f>
        <v>NON</v>
      </c>
      <c r="P227" s="36">
        <f>MONTH(D227)</f>
        <v>10</v>
      </c>
    </row>
    <row r="228" spans="1:16" x14ac:dyDescent="0.25">
      <c r="B228" s="18">
        <v>42305</v>
      </c>
      <c r="C228" s="2">
        <f t="shared" si="9"/>
        <v>44</v>
      </c>
      <c r="D228" s="7">
        <f t="shared" si="10"/>
        <v>42308</v>
      </c>
      <c r="E228" s="2">
        <f t="shared" si="11"/>
        <v>2015</v>
      </c>
      <c r="F228" s="4" t="s">
        <v>54</v>
      </c>
      <c r="G228" s="4" t="s">
        <v>28</v>
      </c>
      <c r="H228" s="4" t="s">
        <v>2</v>
      </c>
      <c r="I228" s="4" t="s">
        <v>1</v>
      </c>
      <c r="J228" s="4" t="s">
        <v>0</v>
      </c>
      <c r="M228" s="5">
        <v>-70</v>
      </c>
      <c r="N228" s="38" t="s">
        <v>64</v>
      </c>
      <c r="O228" s="36" t="str">
        <f ca="1">IF(B228&gt;= TODAY(),"NON","OUI")</f>
        <v>NON</v>
      </c>
      <c r="P228" s="36">
        <f>MONTH(D228)</f>
        <v>10</v>
      </c>
    </row>
    <row r="229" spans="1:16" x14ac:dyDescent="0.25">
      <c r="A229" s="1"/>
      <c r="B229" s="18">
        <v>42305</v>
      </c>
      <c r="C229" s="2">
        <f t="shared" si="9"/>
        <v>44</v>
      </c>
      <c r="D229" s="7">
        <f t="shared" si="10"/>
        <v>42308</v>
      </c>
      <c r="E229" s="2">
        <f t="shared" si="11"/>
        <v>2015</v>
      </c>
      <c r="F229" s="4" t="s">
        <v>55</v>
      </c>
      <c r="G229" s="4" t="s">
        <v>28</v>
      </c>
      <c r="H229" s="4" t="s">
        <v>12</v>
      </c>
      <c r="I229" s="4" t="s">
        <v>11</v>
      </c>
      <c r="J229" s="4" t="s">
        <v>10</v>
      </c>
      <c r="K229" s="1"/>
      <c r="L229" s="1"/>
      <c r="M229" s="3">
        <v>30000</v>
      </c>
      <c r="N229" s="38" t="s">
        <v>64</v>
      </c>
      <c r="O229" s="36" t="str">
        <f ca="1">IF(B229&gt;= TODAY(),"NON","OUI")</f>
        <v>NON</v>
      </c>
      <c r="P229" s="36">
        <f>MONTH(D229)</f>
        <v>10</v>
      </c>
    </row>
    <row r="230" spans="1:16" x14ac:dyDescent="0.25">
      <c r="A230" s="1"/>
      <c r="B230" s="18">
        <v>42305</v>
      </c>
      <c r="C230" s="2">
        <f t="shared" si="9"/>
        <v>44</v>
      </c>
      <c r="D230" s="7">
        <f t="shared" si="10"/>
        <v>42308</v>
      </c>
      <c r="E230" s="2">
        <f t="shared" si="11"/>
        <v>2015</v>
      </c>
      <c r="F230" s="4" t="s">
        <v>56</v>
      </c>
      <c r="G230" s="4" t="s">
        <v>28</v>
      </c>
      <c r="H230" s="4" t="s">
        <v>12</v>
      </c>
      <c r="I230" s="4" t="s">
        <v>11</v>
      </c>
      <c r="J230" s="4" t="s">
        <v>10</v>
      </c>
      <c r="K230" s="1"/>
      <c r="L230" s="1"/>
      <c r="M230" s="3">
        <v>25000</v>
      </c>
      <c r="N230" s="38" t="s">
        <v>64</v>
      </c>
      <c r="O230" s="36" t="str">
        <f ca="1">IF(B230&gt;= TODAY(),"NON","OUI")</f>
        <v>NON</v>
      </c>
      <c r="P230" s="36">
        <f>MONTH(D230)</f>
        <v>10</v>
      </c>
    </row>
    <row r="231" spans="1:16" x14ac:dyDescent="0.25">
      <c r="B231" s="18">
        <v>42305</v>
      </c>
      <c r="C231" s="2">
        <f t="shared" si="9"/>
        <v>44</v>
      </c>
      <c r="D231" s="7">
        <f t="shared" si="10"/>
        <v>42308</v>
      </c>
      <c r="E231" s="2">
        <f t="shared" si="11"/>
        <v>2015</v>
      </c>
      <c r="F231" s="4" t="s">
        <v>56</v>
      </c>
      <c r="G231" s="4" t="s">
        <v>28</v>
      </c>
      <c r="H231" s="4" t="s">
        <v>2</v>
      </c>
      <c r="I231" s="4" t="s">
        <v>1</v>
      </c>
      <c r="J231" s="4" t="s">
        <v>0</v>
      </c>
      <c r="M231" s="5">
        <v>-50</v>
      </c>
      <c r="N231" s="38" t="s">
        <v>64</v>
      </c>
      <c r="O231" s="36" t="str">
        <f ca="1">IF(B231&gt;= TODAY(),"NON","OUI")</f>
        <v>NON</v>
      </c>
      <c r="P231" s="36">
        <f>MONTH(D231)</f>
        <v>10</v>
      </c>
    </row>
    <row r="232" spans="1:16" x14ac:dyDescent="0.25">
      <c r="B232" s="18">
        <v>42305</v>
      </c>
      <c r="C232" s="2">
        <f t="shared" si="9"/>
        <v>44</v>
      </c>
      <c r="D232" s="7">
        <f t="shared" si="10"/>
        <v>42308</v>
      </c>
      <c r="E232" s="2">
        <f t="shared" si="11"/>
        <v>2015</v>
      </c>
      <c r="F232" s="4" t="s">
        <v>57</v>
      </c>
      <c r="G232" s="4" t="s">
        <v>28</v>
      </c>
      <c r="H232" s="4" t="s">
        <v>2</v>
      </c>
      <c r="I232" s="4" t="s">
        <v>1</v>
      </c>
      <c r="J232" s="4" t="s">
        <v>0</v>
      </c>
      <c r="M232" s="5">
        <v>-150</v>
      </c>
      <c r="N232" s="38" t="s">
        <v>64</v>
      </c>
      <c r="O232" s="36" t="str">
        <f ca="1">IF(B232&gt;= TODAY(),"NON","OUI")</f>
        <v>NON</v>
      </c>
      <c r="P232" s="36">
        <f>MONTH(D232)</f>
        <v>10</v>
      </c>
    </row>
    <row r="233" spans="1:16" x14ac:dyDescent="0.25">
      <c r="A233" s="1"/>
      <c r="B233" s="18">
        <v>42305</v>
      </c>
      <c r="C233" s="2">
        <f t="shared" si="9"/>
        <v>44</v>
      </c>
      <c r="D233" s="7">
        <f t="shared" si="10"/>
        <v>42308</v>
      </c>
      <c r="E233" s="2">
        <f t="shared" si="11"/>
        <v>2015</v>
      </c>
      <c r="F233" s="4" t="s">
        <v>58</v>
      </c>
      <c r="G233" s="4" t="s">
        <v>28</v>
      </c>
      <c r="H233" s="4" t="s">
        <v>12</v>
      </c>
      <c r="I233" s="4" t="s">
        <v>11</v>
      </c>
      <c r="J233" s="4" t="s">
        <v>10</v>
      </c>
      <c r="K233" s="1"/>
      <c r="L233" s="1"/>
      <c r="M233" s="3">
        <v>500</v>
      </c>
      <c r="N233" s="38" t="s">
        <v>64</v>
      </c>
      <c r="O233" s="36" t="str">
        <f ca="1">IF(B233&gt;= TODAY(),"NON","OUI")</f>
        <v>NON</v>
      </c>
      <c r="P233" s="36">
        <f>MONTH(D233)</f>
        <v>10</v>
      </c>
    </row>
    <row r="234" spans="1:16" x14ac:dyDescent="0.25">
      <c r="B234" s="18">
        <v>42305</v>
      </c>
      <c r="C234" s="2">
        <f t="shared" si="9"/>
        <v>44</v>
      </c>
      <c r="D234" s="7">
        <f t="shared" si="10"/>
        <v>42308</v>
      </c>
      <c r="E234" s="2">
        <f t="shared" si="11"/>
        <v>2015</v>
      </c>
      <c r="F234" s="4" t="s">
        <v>58</v>
      </c>
      <c r="G234" s="4" t="s">
        <v>28</v>
      </c>
      <c r="H234" s="4" t="s">
        <v>2</v>
      </c>
      <c r="I234" s="4" t="s">
        <v>1</v>
      </c>
      <c r="J234" s="4" t="s">
        <v>0</v>
      </c>
      <c r="M234" s="5">
        <v>-50</v>
      </c>
      <c r="N234" s="38" t="s">
        <v>64</v>
      </c>
      <c r="O234" s="36" t="str">
        <f ca="1">IF(B234&gt;= TODAY(),"NON","OUI")</f>
        <v>NON</v>
      </c>
      <c r="P234" s="36">
        <f>MONTH(D234)</f>
        <v>10</v>
      </c>
    </row>
    <row r="235" spans="1:16" x14ac:dyDescent="0.25">
      <c r="B235" s="18">
        <v>42309</v>
      </c>
      <c r="C235" s="2">
        <f t="shared" si="9"/>
        <v>45</v>
      </c>
      <c r="D235" s="7">
        <f t="shared" si="10"/>
        <v>42338</v>
      </c>
      <c r="E235" s="2">
        <f t="shared" si="11"/>
        <v>2015</v>
      </c>
      <c r="F235" s="4" t="s">
        <v>56</v>
      </c>
      <c r="G235" s="4" t="s">
        <v>28</v>
      </c>
      <c r="H235" s="4" t="s">
        <v>2</v>
      </c>
      <c r="I235" s="4" t="s">
        <v>19</v>
      </c>
      <c r="J235" s="4" t="s">
        <v>19</v>
      </c>
      <c r="M235" s="5">
        <v>-5000</v>
      </c>
      <c r="N235" s="38" t="s">
        <v>64</v>
      </c>
      <c r="O235" s="36" t="str">
        <f ca="1">IF(B235&gt;= TODAY(),"NON","OUI")</f>
        <v>NON</v>
      </c>
      <c r="P235" s="36">
        <f>MONTH(D235)</f>
        <v>11</v>
      </c>
    </row>
    <row r="236" spans="1:16" x14ac:dyDescent="0.25">
      <c r="B236" s="18">
        <v>42323</v>
      </c>
      <c r="C236" s="2">
        <f t="shared" si="9"/>
        <v>47</v>
      </c>
      <c r="D236" s="7">
        <f t="shared" si="10"/>
        <v>42338</v>
      </c>
      <c r="E236" s="2">
        <f t="shared" si="11"/>
        <v>2015</v>
      </c>
      <c r="F236" s="4" t="s">
        <v>55</v>
      </c>
      <c r="G236" s="4" t="s">
        <v>28</v>
      </c>
      <c r="H236" s="4" t="s">
        <v>2</v>
      </c>
      <c r="I236" s="4" t="s">
        <v>18</v>
      </c>
      <c r="J236" s="4" t="s">
        <v>18</v>
      </c>
      <c r="M236" s="5">
        <v>-600</v>
      </c>
      <c r="N236" s="38" t="s">
        <v>64</v>
      </c>
      <c r="O236" s="36" t="str">
        <f ca="1">IF(B236&gt;= TODAY(),"NON","OUI")</f>
        <v>NON</v>
      </c>
      <c r="P236" s="36">
        <f>MONTH(D236)</f>
        <v>11</v>
      </c>
    </row>
    <row r="237" spans="1:16" x14ac:dyDescent="0.25">
      <c r="B237" s="18">
        <v>42323</v>
      </c>
      <c r="C237" s="2">
        <f t="shared" si="9"/>
        <v>47</v>
      </c>
      <c r="D237" s="7">
        <f t="shared" si="10"/>
        <v>42338</v>
      </c>
      <c r="E237" s="2">
        <f t="shared" si="11"/>
        <v>2015</v>
      </c>
      <c r="F237" s="4" t="s">
        <v>56</v>
      </c>
      <c r="G237" s="4" t="s">
        <v>28</v>
      </c>
      <c r="H237" s="4" t="s">
        <v>2</v>
      </c>
      <c r="I237" s="4" t="s">
        <v>18</v>
      </c>
      <c r="J237" s="4" t="s">
        <v>18</v>
      </c>
      <c r="M237" s="5">
        <v>-1000</v>
      </c>
      <c r="N237" s="38" t="s">
        <v>64</v>
      </c>
      <c r="O237" s="36" t="str">
        <f ca="1">IF(B237&gt;= TODAY(),"NON","OUI")</f>
        <v>NON</v>
      </c>
      <c r="P237" s="36">
        <f>MONTH(D237)</f>
        <v>11</v>
      </c>
    </row>
    <row r="238" spans="1:16" x14ac:dyDescent="0.25">
      <c r="B238" s="18">
        <v>42323</v>
      </c>
      <c r="C238" s="2">
        <f t="shared" si="9"/>
        <v>47</v>
      </c>
      <c r="D238" s="7">
        <f t="shared" si="10"/>
        <v>42338</v>
      </c>
      <c r="E238" s="2">
        <f t="shared" si="11"/>
        <v>2015</v>
      </c>
      <c r="F238" s="4" t="s">
        <v>57</v>
      </c>
      <c r="G238" s="4" t="s">
        <v>28</v>
      </c>
      <c r="H238" s="4" t="s">
        <v>2</v>
      </c>
      <c r="I238" s="4" t="s">
        <v>18</v>
      </c>
      <c r="J238" s="4" t="s">
        <v>18</v>
      </c>
      <c r="M238" s="5">
        <v>-15</v>
      </c>
      <c r="N238" s="38" t="s">
        <v>64</v>
      </c>
      <c r="O238" s="36" t="str">
        <f ca="1">IF(B238&gt;= TODAY(),"NON","OUI")</f>
        <v>NON</v>
      </c>
      <c r="P238" s="36">
        <f>MONTH(D238)</f>
        <v>11</v>
      </c>
    </row>
    <row r="239" spans="1:16" x14ac:dyDescent="0.25">
      <c r="B239" s="18">
        <v>42327</v>
      </c>
      <c r="C239" s="2">
        <f t="shared" si="9"/>
        <v>47</v>
      </c>
      <c r="D239" s="7">
        <f t="shared" si="10"/>
        <v>42338</v>
      </c>
      <c r="E239" s="2">
        <f t="shared" si="11"/>
        <v>2015</v>
      </c>
      <c r="F239" s="4" t="s">
        <v>54</v>
      </c>
      <c r="G239" s="4" t="s">
        <v>28</v>
      </c>
      <c r="H239" s="4" t="s">
        <v>2</v>
      </c>
      <c r="I239" s="4" t="s">
        <v>4</v>
      </c>
      <c r="J239" s="4" t="s">
        <v>3</v>
      </c>
      <c r="M239" s="5">
        <v>-340</v>
      </c>
      <c r="N239" s="38" t="s">
        <v>64</v>
      </c>
      <c r="O239" s="36" t="str">
        <f ca="1">IF(B239&gt;= TODAY(),"NON","OUI")</f>
        <v>NON</v>
      </c>
      <c r="P239" s="36">
        <f>MONTH(D239)</f>
        <v>11</v>
      </c>
    </row>
    <row r="240" spans="1:16" x14ac:dyDescent="0.25">
      <c r="B240" s="18">
        <v>42327</v>
      </c>
      <c r="C240" s="2">
        <f t="shared" si="9"/>
        <v>47</v>
      </c>
      <c r="D240" s="7">
        <f t="shared" si="10"/>
        <v>42338</v>
      </c>
      <c r="E240" s="2">
        <f t="shared" si="11"/>
        <v>2015</v>
      </c>
      <c r="F240" s="4" t="s">
        <v>55</v>
      </c>
      <c r="G240" s="4" t="s">
        <v>28</v>
      </c>
      <c r="H240" s="4" t="s">
        <v>2</v>
      </c>
      <c r="I240" s="4" t="s">
        <v>4</v>
      </c>
      <c r="J240" s="4" t="s">
        <v>3</v>
      </c>
      <c r="M240" s="5">
        <v>-5680</v>
      </c>
      <c r="N240" s="38" t="s">
        <v>64</v>
      </c>
      <c r="O240" s="36" t="str">
        <f ca="1">IF(B240&gt;= TODAY(),"NON","OUI")</f>
        <v>NON</v>
      </c>
      <c r="P240" s="36">
        <f>MONTH(D240)</f>
        <v>11</v>
      </c>
    </row>
    <row r="241" spans="1:16" x14ac:dyDescent="0.25">
      <c r="B241" s="18">
        <v>42327</v>
      </c>
      <c r="C241" s="2">
        <f t="shared" si="9"/>
        <v>47</v>
      </c>
      <c r="D241" s="7">
        <f t="shared" si="10"/>
        <v>42338</v>
      </c>
      <c r="E241" s="2">
        <f t="shared" si="11"/>
        <v>2015</v>
      </c>
      <c r="F241" s="4" t="s">
        <v>56</v>
      </c>
      <c r="G241" s="4" t="s">
        <v>28</v>
      </c>
      <c r="H241" s="4" t="s">
        <v>2</v>
      </c>
      <c r="I241" s="4" t="s">
        <v>4</v>
      </c>
      <c r="J241" s="4" t="s">
        <v>3</v>
      </c>
      <c r="M241" s="5">
        <v>-4737</v>
      </c>
      <c r="N241" s="38" t="s">
        <v>64</v>
      </c>
      <c r="O241" s="36" t="str">
        <f ca="1">IF(B241&gt;= TODAY(),"NON","OUI")</f>
        <v>NON</v>
      </c>
      <c r="P241" s="36">
        <f>MONTH(D241)</f>
        <v>11</v>
      </c>
    </row>
    <row r="242" spans="1:16" x14ac:dyDescent="0.25">
      <c r="B242" s="18">
        <v>42327</v>
      </c>
      <c r="C242" s="2">
        <f t="shared" si="9"/>
        <v>47</v>
      </c>
      <c r="D242" s="7">
        <f t="shared" si="10"/>
        <v>42338</v>
      </c>
      <c r="E242" s="2">
        <f t="shared" si="11"/>
        <v>2015</v>
      </c>
      <c r="F242" s="4" t="s">
        <v>58</v>
      </c>
      <c r="G242" s="4" t="s">
        <v>28</v>
      </c>
      <c r="H242" s="4" t="s">
        <v>2</v>
      </c>
      <c r="I242" s="4" t="s">
        <v>4</v>
      </c>
      <c r="J242" s="4" t="s">
        <v>3</v>
      </c>
      <c r="M242" s="5">
        <v>0</v>
      </c>
      <c r="N242" s="38" t="s">
        <v>64</v>
      </c>
      <c r="O242" s="36" t="str">
        <f ca="1">IF(B242&gt;= TODAY(),"NON","OUI")</f>
        <v>NON</v>
      </c>
      <c r="P242" s="36">
        <f>MONTH(D242)</f>
        <v>11</v>
      </c>
    </row>
    <row r="243" spans="1:16" x14ac:dyDescent="0.25">
      <c r="B243" s="18">
        <v>42328</v>
      </c>
      <c r="C243" s="2">
        <f t="shared" si="9"/>
        <v>47</v>
      </c>
      <c r="D243" s="7">
        <f t="shared" si="10"/>
        <v>42338</v>
      </c>
      <c r="E243" s="2">
        <f t="shared" si="11"/>
        <v>2015</v>
      </c>
      <c r="F243" s="4" t="s">
        <v>54</v>
      </c>
      <c r="G243" s="4" t="s">
        <v>28</v>
      </c>
      <c r="H243" s="4" t="s">
        <v>2</v>
      </c>
      <c r="I243" s="4" t="s">
        <v>8</v>
      </c>
      <c r="J243" s="4" t="s">
        <v>7</v>
      </c>
      <c r="M243" s="5">
        <v>-800</v>
      </c>
      <c r="N243" s="38" t="s">
        <v>64</v>
      </c>
      <c r="O243" s="36" t="str">
        <f ca="1">IF(B243&gt;= TODAY(),"NON","OUI")</f>
        <v>NON</v>
      </c>
      <c r="P243" s="36">
        <f>MONTH(D243)</f>
        <v>11</v>
      </c>
    </row>
    <row r="244" spans="1:16" x14ac:dyDescent="0.25">
      <c r="B244" s="18">
        <v>42328</v>
      </c>
      <c r="C244" s="2">
        <f t="shared" si="9"/>
        <v>47</v>
      </c>
      <c r="D244" s="7">
        <f t="shared" si="10"/>
        <v>42338</v>
      </c>
      <c r="E244" s="2">
        <f t="shared" si="11"/>
        <v>2015</v>
      </c>
      <c r="F244" s="4" t="s">
        <v>54</v>
      </c>
      <c r="G244" s="4" t="s">
        <v>28</v>
      </c>
      <c r="H244" s="4" t="s">
        <v>2</v>
      </c>
      <c r="I244" s="4" t="s">
        <v>15</v>
      </c>
      <c r="J244" s="4" t="s">
        <v>29</v>
      </c>
      <c r="M244" s="5">
        <v>-1400</v>
      </c>
      <c r="N244" s="38" t="s">
        <v>64</v>
      </c>
      <c r="O244" s="36" t="str">
        <f ca="1">IF(B244&gt;= TODAY(),"NON","OUI")</f>
        <v>NON</v>
      </c>
      <c r="P244" s="36">
        <f>MONTH(D244)</f>
        <v>11</v>
      </c>
    </row>
    <row r="245" spans="1:16" x14ac:dyDescent="0.25">
      <c r="B245" s="18">
        <v>42328</v>
      </c>
      <c r="C245" s="2">
        <f t="shared" si="9"/>
        <v>47</v>
      </c>
      <c r="D245" s="7">
        <f t="shared" si="10"/>
        <v>42338</v>
      </c>
      <c r="E245" s="2">
        <f t="shared" si="11"/>
        <v>2015</v>
      </c>
      <c r="F245" s="4" t="s">
        <v>55</v>
      </c>
      <c r="G245" s="4" t="s">
        <v>28</v>
      </c>
      <c r="H245" s="4" t="s">
        <v>2</v>
      </c>
      <c r="I245" s="4" t="s">
        <v>8</v>
      </c>
      <c r="J245" s="4" t="s">
        <v>7</v>
      </c>
      <c r="M245" s="5">
        <v>-1000</v>
      </c>
      <c r="N245" s="38" t="s">
        <v>64</v>
      </c>
      <c r="O245" s="36" t="str">
        <f ca="1">IF(B245&gt;= TODAY(),"NON","OUI")</f>
        <v>NON</v>
      </c>
      <c r="P245" s="36">
        <f>MONTH(D245)</f>
        <v>11</v>
      </c>
    </row>
    <row r="246" spans="1:16" x14ac:dyDescent="0.25">
      <c r="B246" s="18">
        <v>42328</v>
      </c>
      <c r="C246" s="2">
        <f t="shared" si="9"/>
        <v>47</v>
      </c>
      <c r="D246" s="7">
        <f t="shared" si="10"/>
        <v>42338</v>
      </c>
      <c r="E246" s="2">
        <f t="shared" si="11"/>
        <v>2015</v>
      </c>
      <c r="F246" s="4" t="s">
        <v>55</v>
      </c>
      <c r="G246" s="4" t="s">
        <v>28</v>
      </c>
      <c r="H246" s="4" t="s">
        <v>2</v>
      </c>
      <c r="I246" s="4" t="s">
        <v>1</v>
      </c>
      <c r="J246" s="4" t="s">
        <v>0</v>
      </c>
      <c r="M246" s="5">
        <v>-25</v>
      </c>
      <c r="N246" s="38" t="s">
        <v>64</v>
      </c>
      <c r="O246" s="36" t="str">
        <f ca="1">IF(B246&gt;= TODAY(),"NON","OUI")</f>
        <v>NON</v>
      </c>
      <c r="P246" s="36">
        <f>MONTH(D246)</f>
        <v>11</v>
      </c>
    </row>
    <row r="247" spans="1:16" x14ac:dyDescent="0.25">
      <c r="B247" s="18">
        <v>42328</v>
      </c>
      <c r="C247" s="2">
        <f t="shared" si="9"/>
        <v>47</v>
      </c>
      <c r="D247" s="7">
        <f t="shared" si="10"/>
        <v>42338</v>
      </c>
      <c r="E247" s="2">
        <f t="shared" si="11"/>
        <v>2015</v>
      </c>
      <c r="F247" s="4" t="s">
        <v>56</v>
      </c>
      <c r="G247" s="4" t="s">
        <v>28</v>
      </c>
      <c r="H247" s="4" t="s">
        <v>2</v>
      </c>
      <c r="I247" s="4" t="s">
        <v>8</v>
      </c>
      <c r="J247" s="4" t="s">
        <v>7</v>
      </c>
      <c r="M247" s="5">
        <v>-1200</v>
      </c>
      <c r="N247" s="38" t="s">
        <v>64</v>
      </c>
      <c r="O247" s="36" t="str">
        <f ca="1">IF(B247&gt;= TODAY(),"NON","OUI")</f>
        <v>NON</v>
      </c>
      <c r="P247" s="36">
        <f>MONTH(D247)</f>
        <v>11</v>
      </c>
    </row>
    <row r="248" spans="1:16" x14ac:dyDescent="0.25">
      <c r="B248" s="18">
        <v>42328</v>
      </c>
      <c r="C248" s="2">
        <f t="shared" ref="C248:C311" si="12">WEEKNUM(B248)</f>
        <v>47</v>
      </c>
      <c r="D248" s="7">
        <f t="shared" ref="D248:D311" si="13">EOMONTH(B248,31/6/2016)</f>
        <v>42338</v>
      </c>
      <c r="E248" s="2">
        <f t="shared" ref="E248:E311" si="14">YEAR(B248)</f>
        <v>2015</v>
      </c>
      <c r="F248" s="4" t="s">
        <v>56</v>
      </c>
      <c r="G248" s="4" t="s">
        <v>28</v>
      </c>
      <c r="H248" s="4" t="s">
        <v>2</v>
      </c>
      <c r="I248" s="4" t="s">
        <v>1</v>
      </c>
      <c r="J248" s="4" t="s">
        <v>23</v>
      </c>
      <c r="M248" s="5">
        <v>-80</v>
      </c>
      <c r="N248" s="38" t="s">
        <v>64</v>
      </c>
      <c r="O248" s="36" t="str">
        <f ca="1">IF(B248&gt;= TODAY(),"NON","OUI")</f>
        <v>NON</v>
      </c>
      <c r="P248" s="36">
        <f>MONTH(D248)</f>
        <v>11</v>
      </c>
    </row>
    <row r="249" spans="1:16" x14ac:dyDescent="0.25">
      <c r="B249" s="18">
        <v>42328</v>
      </c>
      <c r="C249" s="2">
        <f t="shared" si="12"/>
        <v>47</v>
      </c>
      <c r="D249" s="7">
        <f t="shared" si="13"/>
        <v>42338</v>
      </c>
      <c r="E249" s="2">
        <f t="shared" si="14"/>
        <v>2015</v>
      </c>
      <c r="F249" s="4" t="s">
        <v>57</v>
      </c>
      <c r="G249" s="4" t="s">
        <v>28</v>
      </c>
      <c r="H249" s="4" t="s">
        <v>2</v>
      </c>
      <c r="I249" s="4" t="s">
        <v>8</v>
      </c>
      <c r="J249" s="4" t="s">
        <v>7</v>
      </c>
      <c r="M249" s="5">
        <v>-1300</v>
      </c>
      <c r="N249" s="38" t="s">
        <v>64</v>
      </c>
      <c r="O249" s="36" t="str">
        <f ca="1">IF(B249&gt;= TODAY(),"NON","OUI")</f>
        <v>NON</v>
      </c>
      <c r="P249" s="36">
        <f>MONTH(D249)</f>
        <v>11</v>
      </c>
    </row>
    <row r="250" spans="1:16" x14ac:dyDescent="0.25">
      <c r="B250" s="18">
        <v>42328</v>
      </c>
      <c r="C250" s="2">
        <f t="shared" si="12"/>
        <v>47</v>
      </c>
      <c r="D250" s="7">
        <f t="shared" si="13"/>
        <v>42338</v>
      </c>
      <c r="E250" s="2">
        <f t="shared" si="14"/>
        <v>2015</v>
      </c>
      <c r="F250" s="4" t="s">
        <v>57</v>
      </c>
      <c r="G250" s="4" t="s">
        <v>28</v>
      </c>
      <c r="H250" s="4" t="s">
        <v>2</v>
      </c>
      <c r="I250" s="4" t="s">
        <v>1</v>
      </c>
      <c r="J250" s="4" t="s">
        <v>23</v>
      </c>
      <c r="M250" s="5">
        <v>-300</v>
      </c>
      <c r="N250" s="38" t="s">
        <v>64</v>
      </c>
      <c r="O250" s="36" t="str">
        <f ca="1">IF(B250&gt;= TODAY(),"NON","OUI")</f>
        <v>NON</v>
      </c>
      <c r="P250" s="36">
        <f>MONTH(D250)</f>
        <v>11</v>
      </c>
    </row>
    <row r="251" spans="1:16" x14ac:dyDescent="0.25">
      <c r="B251" s="18">
        <v>42328</v>
      </c>
      <c r="C251" s="2">
        <f t="shared" si="12"/>
        <v>47</v>
      </c>
      <c r="D251" s="7">
        <f t="shared" si="13"/>
        <v>42338</v>
      </c>
      <c r="E251" s="2">
        <f t="shared" si="14"/>
        <v>2015</v>
      </c>
      <c r="F251" s="4" t="s">
        <v>58</v>
      </c>
      <c r="G251" s="4" t="s">
        <v>28</v>
      </c>
      <c r="H251" s="4" t="s">
        <v>2</v>
      </c>
      <c r="I251" s="4" t="s">
        <v>1</v>
      </c>
      <c r="J251" s="4" t="s">
        <v>23</v>
      </c>
      <c r="M251" s="5">
        <v>-50</v>
      </c>
      <c r="N251" s="38" t="s">
        <v>64</v>
      </c>
      <c r="O251" s="36" t="str">
        <f ca="1">IF(B251&gt;= TODAY(),"NON","OUI")</f>
        <v>NON</v>
      </c>
      <c r="P251" s="36">
        <f>MONTH(D251)</f>
        <v>11</v>
      </c>
    </row>
    <row r="252" spans="1:16" x14ac:dyDescent="0.25">
      <c r="B252" s="18">
        <v>42334</v>
      </c>
      <c r="C252" s="2">
        <f t="shared" si="12"/>
        <v>48</v>
      </c>
      <c r="D252" s="7">
        <f t="shared" si="13"/>
        <v>42338</v>
      </c>
      <c r="E252" s="2">
        <f t="shared" si="14"/>
        <v>2015</v>
      </c>
      <c r="F252" s="4" t="s">
        <v>54</v>
      </c>
      <c r="G252" s="4" t="s">
        <v>28</v>
      </c>
      <c r="H252" s="4" t="s">
        <v>2</v>
      </c>
      <c r="I252" s="4" t="s">
        <v>6</v>
      </c>
      <c r="J252" s="4" t="s">
        <v>5</v>
      </c>
      <c r="M252" s="5">
        <v>-6300</v>
      </c>
      <c r="N252" s="38" t="s">
        <v>64</v>
      </c>
      <c r="O252" s="36" t="str">
        <f ca="1">IF(B252&gt;= TODAY(),"NON","OUI")</f>
        <v>NON</v>
      </c>
      <c r="P252" s="36">
        <f>MONTH(D252)</f>
        <v>11</v>
      </c>
    </row>
    <row r="253" spans="1:16" x14ac:dyDescent="0.25">
      <c r="B253" s="18">
        <v>42334</v>
      </c>
      <c r="C253" s="2">
        <f t="shared" si="12"/>
        <v>48</v>
      </c>
      <c r="D253" s="7">
        <f t="shared" si="13"/>
        <v>42338</v>
      </c>
      <c r="E253" s="2">
        <f t="shared" si="14"/>
        <v>2015</v>
      </c>
      <c r="F253" s="4" t="s">
        <v>55</v>
      </c>
      <c r="G253" s="4" t="s">
        <v>28</v>
      </c>
      <c r="H253" s="4" t="s">
        <v>2</v>
      </c>
      <c r="I253" s="4" t="s">
        <v>6</v>
      </c>
      <c r="J253" s="4" t="s">
        <v>5</v>
      </c>
      <c r="M253" s="5">
        <v>-11000</v>
      </c>
      <c r="N253" s="38" t="s">
        <v>64</v>
      </c>
      <c r="O253" s="36" t="str">
        <f ca="1">IF(B253&gt;= TODAY(),"NON","OUI")</f>
        <v>NON</v>
      </c>
      <c r="P253" s="36">
        <f>MONTH(D253)</f>
        <v>11</v>
      </c>
    </row>
    <row r="254" spans="1:16" x14ac:dyDescent="0.25">
      <c r="B254" s="18">
        <v>42334</v>
      </c>
      <c r="C254" s="2">
        <f t="shared" si="12"/>
        <v>48</v>
      </c>
      <c r="D254" s="7">
        <f t="shared" si="13"/>
        <v>42338</v>
      </c>
      <c r="E254" s="2">
        <f t="shared" si="14"/>
        <v>2015</v>
      </c>
      <c r="F254" s="4" t="s">
        <v>56</v>
      </c>
      <c r="G254" s="4" t="s">
        <v>28</v>
      </c>
      <c r="H254" s="4" t="s">
        <v>2</v>
      </c>
      <c r="I254" s="4" t="s">
        <v>6</v>
      </c>
      <c r="J254" s="4" t="s">
        <v>5</v>
      </c>
      <c r="M254" s="5">
        <v>-8000</v>
      </c>
      <c r="N254" s="38" t="s">
        <v>64</v>
      </c>
      <c r="O254" s="36" t="str">
        <f ca="1">IF(B254&gt;= TODAY(),"NON","OUI")</f>
        <v>NON</v>
      </c>
      <c r="P254" s="36">
        <f>MONTH(D254)</f>
        <v>11</v>
      </c>
    </row>
    <row r="255" spans="1:16" x14ac:dyDescent="0.25">
      <c r="B255" s="18">
        <v>42334</v>
      </c>
      <c r="C255" s="2">
        <f t="shared" si="12"/>
        <v>48</v>
      </c>
      <c r="D255" s="7">
        <f t="shared" si="13"/>
        <v>42338</v>
      </c>
      <c r="E255" s="2">
        <f t="shared" si="14"/>
        <v>2015</v>
      </c>
      <c r="F255" s="4" t="s">
        <v>57</v>
      </c>
      <c r="G255" s="4" t="s">
        <v>28</v>
      </c>
      <c r="H255" s="4" t="s">
        <v>2</v>
      </c>
      <c r="I255" s="4" t="s">
        <v>6</v>
      </c>
      <c r="J255" s="4" t="s">
        <v>5</v>
      </c>
      <c r="M255" s="5">
        <v>-15000</v>
      </c>
      <c r="N255" s="38" t="s">
        <v>64</v>
      </c>
      <c r="O255" s="36" t="str">
        <f ca="1">IF(B255&gt;= TODAY(),"NON","OUI")</f>
        <v>NON</v>
      </c>
      <c r="P255" s="36">
        <f>MONTH(D255)</f>
        <v>11</v>
      </c>
    </row>
    <row r="256" spans="1:16" x14ac:dyDescent="0.25">
      <c r="A256" s="1"/>
      <c r="B256" s="18">
        <v>42336</v>
      </c>
      <c r="C256" s="2">
        <f t="shared" si="12"/>
        <v>48</v>
      </c>
      <c r="D256" s="7">
        <f t="shared" si="13"/>
        <v>42338</v>
      </c>
      <c r="E256" s="2">
        <f t="shared" si="14"/>
        <v>2015</v>
      </c>
      <c r="F256" s="4" t="s">
        <v>54</v>
      </c>
      <c r="G256" s="4" t="s">
        <v>28</v>
      </c>
      <c r="H256" s="4" t="s">
        <v>12</v>
      </c>
      <c r="I256" s="4" t="s">
        <v>11</v>
      </c>
      <c r="J256" s="4" t="s">
        <v>10</v>
      </c>
      <c r="K256" s="1"/>
      <c r="L256" s="1"/>
      <c r="M256" s="3">
        <v>2500</v>
      </c>
      <c r="N256" s="38" t="s">
        <v>64</v>
      </c>
      <c r="O256" s="36" t="str">
        <f ca="1">IF(B256&gt;= TODAY(),"NON","OUI")</f>
        <v>NON</v>
      </c>
      <c r="P256" s="36">
        <f>MONTH(D256)</f>
        <v>11</v>
      </c>
    </row>
    <row r="257" spans="1:16" x14ac:dyDescent="0.25">
      <c r="B257" s="18">
        <v>42336</v>
      </c>
      <c r="C257" s="2">
        <f t="shared" si="12"/>
        <v>48</v>
      </c>
      <c r="D257" s="7">
        <f t="shared" si="13"/>
        <v>42338</v>
      </c>
      <c r="E257" s="2">
        <f t="shared" si="14"/>
        <v>2015</v>
      </c>
      <c r="F257" s="4" t="s">
        <v>54</v>
      </c>
      <c r="G257" s="4" t="s">
        <v>28</v>
      </c>
      <c r="H257" s="4" t="s">
        <v>2</v>
      </c>
      <c r="I257" s="4" t="s">
        <v>1</v>
      </c>
      <c r="J257" s="4" t="s">
        <v>0</v>
      </c>
      <c r="M257" s="5">
        <v>-70</v>
      </c>
      <c r="N257" s="38" t="s">
        <v>64</v>
      </c>
      <c r="O257" s="36" t="str">
        <f ca="1">IF(B257&gt;= TODAY(),"NON","OUI")</f>
        <v>NON</v>
      </c>
      <c r="P257" s="36">
        <f>MONTH(D257)</f>
        <v>11</v>
      </c>
    </row>
    <row r="258" spans="1:16" x14ac:dyDescent="0.25">
      <c r="A258" s="1"/>
      <c r="B258" s="18">
        <v>42336</v>
      </c>
      <c r="C258" s="2">
        <f t="shared" si="12"/>
        <v>48</v>
      </c>
      <c r="D258" s="7">
        <f t="shared" si="13"/>
        <v>42338</v>
      </c>
      <c r="E258" s="2">
        <f t="shared" si="14"/>
        <v>2015</v>
      </c>
      <c r="F258" s="4" t="s">
        <v>55</v>
      </c>
      <c r="G258" s="4" t="s">
        <v>28</v>
      </c>
      <c r="H258" s="4" t="s">
        <v>12</v>
      </c>
      <c r="I258" s="4" t="s">
        <v>11</v>
      </c>
      <c r="J258" s="4" t="s">
        <v>10</v>
      </c>
      <c r="K258" s="1"/>
      <c r="L258" s="1"/>
      <c r="M258" s="3">
        <v>30000</v>
      </c>
      <c r="N258" s="38" t="s">
        <v>64</v>
      </c>
      <c r="O258" s="36" t="str">
        <f ca="1">IF(B258&gt;= TODAY(),"NON","OUI")</f>
        <v>NON</v>
      </c>
      <c r="P258" s="36">
        <f>MONTH(D258)</f>
        <v>11</v>
      </c>
    </row>
    <row r="259" spans="1:16" x14ac:dyDescent="0.25">
      <c r="A259" s="1"/>
      <c r="B259" s="18">
        <v>42336</v>
      </c>
      <c r="C259" s="2">
        <f t="shared" si="12"/>
        <v>48</v>
      </c>
      <c r="D259" s="7">
        <f t="shared" si="13"/>
        <v>42338</v>
      </c>
      <c r="E259" s="2">
        <f t="shared" si="14"/>
        <v>2015</v>
      </c>
      <c r="F259" s="4" t="s">
        <v>56</v>
      </c>
      <c r="G259" s="4" t="s">
        <v>28</v>
      </c>
      <c r="H259" s="4" t="s">
        <v>12</v>
      </c>
      <c r="I259" s="4" t="s">
        <v>11</v>
      </c>
      <c r="J259" s="4" t="s">
        <v>10</v>
      </c>
      <c r="K259" s="1"/>
      <c r="L259" s="1"/>
      <c r="M259" s="3">
        <v>25000</v>
      </c>
      <c r="N259" s="38" t="s">
        <v>64</v>
      </c>
      <c r="O259" s="36" t="str">
        <f ca="1">IF(B259&gt;= TODAY(),"NON","OUI")</f>
        <v>NON</v>
      </c>
      <c r="P259" s="36">
        <f>MONTH(D259)</f>
        <v>11</v>
      </c>
    </row>
    <row r="260" spans="1:16" x14ac:dyDescent="0.25">
      <c r="B260" s="18">
        <v>42336</v>
      </c>
      <c r="C260" s="2">
        <f t="shared" si="12"/>
        <v>48</v>
      </c>
      <c r="D260" s="7">
        <f t="shared" si="13"/>
        <v>42338</v>
      </c>
      <c r="E260" s="2">
        <f t="shared" si="14"/>
        <v>2015</v>
      </c>
      <c r="F260" s="4" t="s">
        <v>56</v>
      </c>
      <c r="G260" s="4" t="s">
        <v>28</v>
      </c>
      <c r="H260" s="4" t="s">
        <v>2</v>
      </c>
      <c r="I260" s="4" t="s">
        <v>1</v>
      </c>
      <c r="J260" s="4" t="s">
        <v>0</v>
      </c>
      <c r="M260" s="5">
        <v>-50</v>
      </c>
      <c r="N260" s="38" t="s">
        <v>64</v>
      </c>
      <c r="O260" s="36" t="str">
        <f ca="1">IF(B260&gt;= TODAY(),"NON","OUI")</f>
        <v>NON</v>
      </c>
      <c r="P260" s="36">
        <f>MONTH(D260)</f>
        <v>11</v>
      </c>
    </row>
    <row r="261" spans="1:16" x14ac:dyDescent="0.25">
      <c r="B261" s="18">
        <v>42336</v>
      </c>
      <c r="C261" s="2">
        <f t="shared" si="12"/>
        <v>48</v>
      </c>
      <c r="D261" s="7">
        <f t="shared" si="13"/>
        <v>42338</v>
      </c>
      <c r="E261" s="2">
        <f t="shared" si="14"/>
        <v>2015</v>
      </c>
      <c r="F261" s="4" t="s">
        <v>57</v>
      </c>
      <c r="G261" s="4" t="s">
        <v>28</v>
      </c>
      <c r="H261" s="4" t="s">
        <v>2</v>
      </c>
      <c r="I261" s="4" t="s">
        <v>1</v>
      </c>
      <c r="J261" s="4" t="s">
        <v>0</v>
      </c>
      <c r="M261" s="5">
        <v>-150</v>
      </c>
      <c r="N261" s="38" t="s">
        <v>64</v>
      </c>
      <c r="O261" s="36" t="str">
        <f ca="1">IF(B261&gt;= TODAY(),"NON","OUI")</f>
        <v>NON</v>
      </c>
      <c r="P261" s="36">
        <f>MONTH(D261)</f>
        <v>11</v>
      </c>
    </row>
    <row r="262" spans="1:16" x14ac:dyDescent="0.25">
      <c r="A262" s="1"/>
      <c r="B262" s="18">
        <v>42336</v>
      </c>
      <c r="C262" s="2">
        <f t="shared" si="12"/>
        <v>48</v>
      </c>
      <c r="D262" s="7">
        <f t="shared" si="13"/>
        <v>42338</v>
      </c>
      <c r="E262" s="2">
        <f t="shared" si="14"/>
        <v>2015</v>
      </c>
      <c r="F262" s="4" t="s">
        <v>58</v>
      </c>
      <c r="G262" s="4" t="s">
        <v>28</v>
      </c>
      <c r="H262" s="4" t="s">
        <v>12</v>
      </c>
      <c r="I262" s="4" t="s">
        <v>11</v>
      </c>
      <c r="J262" s="4" t="s">
        <v>10</v>
      </c>
      <c r="K262" s="1"/>
      <c r="L262" s="1"/>
      <c r="M262" s="3">
        <v>500</v>
      </c>
      <c r="N262" s="38" t="s">
        <v>64</v>
      </c>
      <c r="O262" s="36" t="str">
        <f ca="1">IF(B262&gt;= TODAY(),"NON","OUI")</f>
        <v>NON</v>
      </c>
      <c r="P262" s="36">
        <f>MONTH(D262)</f>
        <v>11</v>
      </c>
    </row>
    <row r="263" spans="1:16" x14ac:dyDescent="0.25">
      <c r="B263" s="18">
        <v>42336</v>
      </c>
      <c r="C263" s="2">
        <f t="shared" si="12"/>
        <v>48</v>
      </c>
      <c r="D263" s="7">
        <f t="shared" si="13"/>
        <v>42338</v>
      </c>
      <c r="E263" s="2">
        <f t="shared" si="14"/>
        <v>2015</v>
      </c>
      <c r="F263" s="4" t="s">
        <v>58</v>
      </c>
      <c r="G263" s="4" t="s">
        <v>28</v>
      </c>
      <c r="H263" s="4" t="s">
        <v>2</v>
      </c>
      <c r="I263" s="4" t="s">
        <v>1</v>
      </c>
      <c r="J263" s="4" t="s">
        <v>0</v>
      </c>
      <c r="M263" s="5">
        <v>-50</v>
      </c>
      <c r="N263" s="38" t="s">
        <v>64</v>
      </c>
      <c r="O263" s="36" t="str">
        <f ca="1">IF(B263&gt;= TODAY(),"NON","OUI")</f>
        <v>NON</v>
      </c>
      <c r="P263" s="36">
        <f>MONTH(D263)</f>
        <v>11</v>
      </c>
    </row>
    <row r="264" spans="1:16" x14ac:dyDescent="0.25">
      <c r="B264" s="18">
        <v>42339</v>
      </c>
      <c r="C264" s="2">
        <f t="shared" si="12"/>
        <v>49</v>
      </c>
      <c r="D264" s="7">
        <f t="shared" si="13"/>
        <v>42369</v>
      </c>
      <c r="E264" s="2">
        <f t="shared" si="14"/>
        <v>2015</v>
      </c>
      <c r="F264" s="4" t="s">
        <v>56</v>
      </c>
      <c r="G264" s="4" t="s">
        <v>28</v>
      </c>
      <c r="H264" s="4" t="s">
        <v>2</v>
      </c>
      <c r="I264" s="4" t="s">
        <v>19</v>
      </c>
      <c r="J264" s="4" t="s">
        <v>19</v>
      </c>
      <c r="M264" s="5">
        <v>-5000</v>
      </c>
      <c r="N264" s="38" t="s">
        <v>64</v>
      </c>
      <c r="O264" s="36" t="str">
        <f ca="1">IF(B264&gt;= TODAY(),"NON","OUI")</f>
        <v>NON</v>
      </c>
      <c r="P264" s="36">
        <f>MONTH(D264)</f>
        <v>12</v>
      </c>
    </row>
    <row r="265" spans="1:16" x14ac:dyDescent="0.25">
      <c r="B265" s="18">
        <v>42353</v>
      </c>
      <c r="C265" s="2">
        <f t="shared" si="12"/>
        <v>51</v>
      </c>
      <c r="D265" s="7">
        <f t="shared" si="13"/>
        <v>42369</v>
      </c>
      <c r="E265" s="2">
        <f t="shared" si="14"/>
        <v>2015</v>
      </c>
      <c r="F265" s="4" t="s">
        <v>54</v>
      </c>
      <c r="G265" s="4" t="s">
        <v>28</v>
      </c>
      <c r="H265" s="4" t="s">
        <v>2</v>
      </c>
      <c r="I265" s="4" t="s">
        <v>6</v>
      </c>
      <c r="J265" s="4" t="s">
        <v>16</v>
      </c>
      <c r="M265" s="5">
        <v>-15000</v>
      </c>
      <c r="N265" s="38" t="s">
        <v>64</v>
      </c>
      <c r="O265" s="36" t="str">
        <f ca="1">IF(B265&gt;= TODAY(),"NON","OUI")</f>
        <v>NON</v>
      </c>
      <c r="P265" s="36">
        <f>MONTH(D265)</f>
        <v>12</v>
      </c>
    </row>
    <row r="266" spans="1:16" x14ac:dyDescent="0.25">
      <c r="B266" s="18">
        <v>42353</v>
      </c>
      <c r="C266" s="2">
        <f t="shared" si="12"/>
        <v>51</v>
      </c>
      <c r="D266" s="7">
        <f t="shared" si="13"/>
        <v>42369</v>
      </c>
      <c r="E266" s="2">
        <f t="shared" si="14"/>
        <v>2015</v>
      </c>
      <c r="F266" s="4" t="s">
        <v>55</v>
      </c>
      <c r="G266" s="4" t="s">
        <v>28</v>
      </c>
      <c r="H266" s="4" t="s">
        <v>2</v>
      </c>
      <c r="I266" s="4" t="s">
        <v>18</v>
      </c>
      <c r="J266" s="4" t="s">
        <v>18</v>
      </c>
      <c r="M266" s="5">
        <v>-600</v>
      </c>
      <c r="N266" s="38" t="s">
        <v>64</v>
      </c>
      <c r="O266" s="36" t="str">
        <f ca="1">IF(B266&gt;= TODAY(),"NON","OUI")</f>
        <v>NON</v>
      </c>
      <c r="P266" s="36">
        <f>MONTH(D266)</f>
        <v>12</v>
      </c>
    </row>
    <row r="267" spans="1:16" x14ac:dyDescent="0.25">
      <c r="B267" s="18">
        <v>42353</v>
      </c>
      <c r="C267" s="2">
        <f t="shared" si="12"/>
        <v>51</v>
      </c>
      <c r="D267" s="7">
        <f t="shared" si="13"/>
        <v>42369</v>
      </c>
      <c r="E267" s="2">
        <f t="shared" si="14"/>
        <v>2015</v>
      </c>
      <c r="F267" s="4" t="s">
        <v>55</v>
      </c>
      <c r="G267" s="4" t="s">
        <v>28</v>
      </c>
      <c r="H267" s="4" t="s">
        <v>2</v>
      </c>
      <c r="I267" s="4" t="s">
        <v>6</v>
      </c>
      <c r="J267" s="4" t="s">
        <v>16</v>
      </c>
      <c r="M267" s="5">
        <v>-25000</v>
      </c>
      <c r="N267" s="38" t="s">
        <v>64</v>
      </c>
      <c r="O267" s="36" t="str">
        <f ca="1">IF(B267&gt;= TODAY(),"NON","OUI")</f>
        <v>NON</v>
      </c>
      <c r="P267" s="36">
        <f>MONTH(D267)</f>
        <v>12</v>
      </c>
    </row>
    <row r="268" spans="1:16" x14ac:dyDescent="0.25">
      <c r="B268" s="18">
        <v>42353</v>
      </c>
      <c r="C268" s="2">
        <f t="shared" si="12"/>
        <v>51</v>
      </c>
      <c r="D268" s="7">
        <f t="shared" si="13"/>
        <v>42369</v>
      </c>
      <c r="E268" s="2">
        <f t="shared" si="14"/>
        <v>2015</v>
      </c>
      <c r="F268" s="4" t="s">
        <v>55</v>
      </c>
      <c r="G268" s="4" t="s">
        <v>28</v>
      </c>
      <c r="H268" s="4" t="s">
        <v>2</v>
      </c>
      <c r="I268" s="4" t="s">
        <v>4</v>
      </c>
      <c r="J268" s="4" t="s">
        <v>9</v>
      </c>
      <c r="M268" s="5">
        <v>-13000</v>
      </c>
      <c r="N268" s="38" t="s">
        <v>64</v>
      </c>
      <c r="O268" s="36" t="str">
        <f ca="1">IF(B268&gt;= TODAY(),"NON","OUI")</f>
        <v>NON</v>
      </c>
      <c r="P268" s="36">
        <f>MONTH(D268)</f>
        <v>12</v>
      </c>
    </row>
    <row r="269" spans="1:16" x14ac:dyDescent="0.25">
      <c r="B269" s="18">
        <v>42353</v>
      </c>
      <c r="C269" s="2">
        <f t="shared" si="12"/>
        <v>51</v>
      </c>
      <c r="D269" s="7">
        <f t="shared" si="13"/>
        <v>42369</v>
      </c>
      <c r="E269" s="2">
        <f t="shared" si="14"/>
        <v>2015</v>
      </c>
      <c r="F269" s="4" t="s">
        <v>56</v>
      </c>
      <c r="G269" s="4" t="s">
        <v>28</v>
      </c>
      <c r="H269" s="4" t="s">
        <v>2</v>
      </c>
      <c r="I269" s="4" t="s">
        <v>18</v>
      </c>
      <c r="J269" s="4" t="s">
        <v>18</v>
      </c>
      <c r="M269" s="5">
        <v>-1000</v>
      </c>
      <c r="N269" s="38" t="s">
        <v>64</v>
      </c>
      <c r="O269" s="36" t="str">
        <f ca="1">IF(B269&gt;= TODAY(),"NON","OUI")</f>
        <v>NON</v>
      </c>
      <c r="P269" s="36">
        <f>MONTH(D269)</f>
        <v>12</v>
      </c>
    </row>
    <row r="270" spans="1:16" x14ac:dyDescent="0.25">
      <c r="B270" s="18">
        <v>42353</v>
      </c>
      <c r="C270" s="2">
        <f t="shared" si="12"/>
        <v>51</v>
      </c>
      <c r="D270" s="7">
        <f t="shared" si="13"/>
        <v>42369</v>
      </c>
      <c r="E270" s="2">
        <f t="shared" si="14"/>
        <v>2015</v>
      </c>
      <c r="F270" s="4" t="s">
        <v>56</v>
      </c>
      <c r="G270" s="4" t="s">
        <v>28</v>
      </c>
      <c r="H270" s="4" t="s">
        <v>2</v>
      </c>
      <c r="I270" s="4" t="s">
        <v>6</v>
      </c>
      <c r="J270" s="4" t="s">
        <v>16</v>
      </c>
      <c r="M270" s="5">
        <v>-21000</v>
      </c>
      <c r="N270" s="38" t="s">
        <v>64</v>
      </c>
      <c r="O270" s="36" t="str">
        <f ca="1">IF(B270&gt;= TODAY(),"NON","OUI")</f>
        <v>NON</v>
      </c>
      <c r="P270" s="36">
        <f>MONTH(D270)</f>
        <v>12</v>
      </c>
    </row>
    <row r="271" spans="1:16" x14ac:dyDescent="0.25">
      <c r="B271" s="18">
        <v>42353</v>
      </c>
      <c r="C271" s="2">
        <f t="shared" si="12"/>
        <v>51</v>
      </c>
      <c r="D271" s="7">
        <f t="shared" si="13"/>
        <v>42369</v>
      </c>
      <c r="E271" s="2">
        <f t="shared" si="14"/>
        <v>2015</v>
      </c>
      <c r="F271" s="4" t="s">
        <v>56</v>
      </c>
      <c r="G271" s="4" t="s">
        <v>28</v>
      </c>
      <c r="H271" s="4" t="s">
        <v>2</v>
      </c>
      <c r="I271" s="4" t="s">
        <v>4</v>
      </c>
      <c r="J271" s="4" t="s">
        <v>9</v>
      </c>
      <c r="M271" s="5">
        <v>-10709</v>
      </c>
      <c r="N271" s="38" t="s">
        <v>64</v>
      </c>
      <c r="O271" s="36" t="str">
        <f ca="1">IF(B271&gt;= TODAY(),"NON","OUI")</f>
        <v>NON</v>
      </c>
      <c r="P271" s="36">
        <f>MONTH(D271)</f>
        <v>12</v>
      </c>
    </row>
    <row r="272" spans="1:16" x14ac:dyDescent="0.25">
      <c r="B272" s="18">
        <v>42353</v>
      </c>
      <c r="C272" s="2">
        <f t="shared" si="12"/>
        <v>51</v>
      </c>
      <c r="D272" s="7">
        <f t="shared" si="13"/>
        <v>42369</v>
      </c>
      <c r="E272" s="2">
        <f t="shared" si="14"/>
        <v>2015</v>
      </c>
      <c r="F272" s="4" t="s">
        <v>57</v>
      </c>
      <c r="G272" s="4" t="s">
        <v>28</v>
      </c>
      <c r="H272" s="4" t="s">
        <v>2</v>
      </c>
      <c r="I272" s="4" t="s">
        <v>18</v>
      </c>
      <c r="J272" s="4" t="s">
        <v>18</v>
      </c>
      <c r="M272" s="5">
        <v>-15</v>
      </c>
      <c r="N272" s="38" t="s">
        <v>64</v>
      </c>
      <c r="O272" s="36" t="str">
        <f ca="1">IF(B272&gt;= TODAY(),"NON","OUI")</f>
        <v>NON</v>
      </c>
      <c r="P272" s="36">
        <f>MONTH(D272)</f>
        <v>12</v>
      </c>
    </row>
    <row r="273" spans="2:16" x14ac:dyDescent="0.25">
      <c r="B273" s="18">
        <v>42353</v>
      </c>
      <c r="C273" s="2">
        <f t="shared" si="12"/>
        <v>51</v>
      </c>
      <c r="D273" s="7">
        <f t="shared" si="13"/>
        <v>42369</v>
      </c>
      <c r="E273" s="2">
        <f t="shared" si="14"/>
        <v>2015</v>
      </c>
      <c r="F273" s="4" t="s">
        <v>57</v>
      </c>
      <c r="G273" s="4" t="s">
        <v>28</v>
      </c>
      <c r="H273" s="4" t="s">
        <v>2</v>
      </c>
      <c r="I273" s="4" t="s">
        <v>6</v>
      </c>
      <c r="J273" s="4" t="s">
        <v>16</v>
      </c>
      <c r="M273" s="5">
        <v>-36000</v>
      </c>
      <c r="N273" s="38" t="s">
        <v>64</v>
      </c>
      <c r="O273" s="36" t="str">
        <f ca="1">IF(B273&gt;= TODAY(),"NON","OUI")</f>
        <v>NON</v>
      </c>
      <c r="P273" s="36">
        <f>MONTH(D273)</f>
        <v>12</v>
      </c>
    </row>
    <row r="274" spans="2:16" x14ac:dyDescent="0.25">
      <c r="B274" s="18">
        <v>42353</v>
      </c>
      <c r="C274" s="2">
        <f t="shared" si="12"/>
        <v>51</v>
      </c>
      <c r="D274" s="7">
        <f t="shared" si="13"/>
        <v>42369</v>
      </c>
      <c r="E274" s="2">
        <f t="shared" si="14"/>
        <v>2015</v>
      </c>
      <c r="F274" s="4" t="s">
        <v>57</v>
      </c>
      <c r="G274" s="4" t="s">
        <v>28</v>
      </c>
      <c r="H274" s="4" t="s">
        <v>2</v>
      </c>
      <c r="I274" s="4" t="s">
        <v>4</v>
      </c>
      <c r="J274" s="4" t="s">
        <v>9</v>
      </c>
      <c r="M274" s="5">
        <v>-2000</v>
      </c>
      <c r="N274" s="38" t="s">
        <v>64</v>
      </c>
      <c r="O274" s="36" t="str">
        <f ca="1">IF(B274&gt;= TODAY(),"NON","OUI")</f>
        <v>NON</v>
      </c>
      <c r="P274" s="36">
        <f>MONTH(D274)</f>
        <v>12</v>
      </c>
    </row>
    <row r="275" spans="2:16" x14ac:dyDescent="0.25">
      <c r="B275" s="18">
        <v>42357</v>
      </c>
      <c r="C275" s="2">
        <f t="shared" si="12"/>
        <v>51</v>
      </c>
      <c r="D275" s="7">
        <f t="shared" si="13"/>
        <v>42369</v>
      </c>
      <c r="E275" s="2">
        <f t="shared" si="14"/>
        <v>2015</v>
      </c>
      <c r="F275" s="4" t="s">
        <v>54</v>
      </c>
      <c r="G275" s="4" t="s">
        <v>28</v>
      </c>
      <c r="H275" s="4" t="s">
        <v>2</v>
      </c>
      <c r="I275" s="4" t="s">
        <v>4</v>
      </c>
      <c r="J275" s="4" t="s">
        <v>3</v>
      </c>
      <c r="M275" s="5">
        <v>-340</v>
      </c>
      <c r="N275" s="38" t="s">
        <v>64</v>
      </c>
      <c r="O275" s="36" t="str">
        <f ca="1">IF(B275&gt;= TODAY(),"NON","OUI")</f>
        <v>NON</v>
      </c>
      <c r="P275" s="36">
        <f>MONTH(D275)</f>
        <v>12</v>
      </c>
    </row>
    <row r="276" spans="2:16" x14ac:dyDescent="0.25">
      <c r="B276" s="18">
        <v>42357</v>
      </c>
      <c r="C276" s="2">
        <f t="shared" si="12"/>
        <v>51</v>
      </c>
      <c r="D276" s="7">
        <f t="shared" si="13"/>
        <v>42369</v>
      </c>
      <c r="E276" s="2">
        <f t="shared" si="14"/>
        <v>2015</v>
      </c>
      <c r="F276" s="4" t="s">
        <v>55</v>
      </c>
      <c r="G276" s="4" t="s">
        <v>28</v>
      </c>
      <c r="H276" s="4" t="s">
        <v>2</v>
      </c>
      <c r="I276" s="4" t="s">
        <v>4</v>
      </c>
      <c r="J276" s="4" t="s">
        <v>3</v>
      </c>
      <c r="M276" s="5">
        <v>-5680</v>
      </c>
      <c r="N276" s="38" t="s">
        <v>64</v>
      </c>
      <c r="O276" s="36" t="str">
        <f ca="1">IF(B276&gt;= TODAY(),"NON","OUI")</f>
        <v>NON</v>
      </c>
      <c r="P276" s="36">
        <f>MONTH(D276)</f>
        <v>12</v>
      </c>
    </row>
    <row r="277" spans="2:16" x14ac:dyDescent="0.25">
      <c r="B277" s="18">
        <v>42357</v>
      </c>
      <c r="C277" s="2">
        <f t="shared" si="12"/>
        <v>51</v>
      </c>
      <c r="D277" s="7">
        <f t="shared" si="13"/>
        <v>42369</v>
      </c>
      <c r="E277" s="2">
        <f t="shared" si="14"/>
        <v>2015</v>
      </c>
      <c r="F277" s="4" t="s">
        <v>56</v>
      </c>
      <c r="G277" s="4" t="s">
        <v>28</v>
      </c>
      <c r="H277" s="4" t="s">
        <v>2</v>
      </c>
      <c r="I277" s="4" t="s">
        <v>4</v>
      </c>
      <c r="J277" s="4" t="s">
        <v>3</v>
      </c>
      <c r="M277" s="5">
        <v>-4737</v>
      </c>
      <c r="N277" s="38" t="s">
        <v>64</v>
      </c>
      <c r="O277" s="36" t="str">
        <f ca="1">IF(B277&gt;= TODAY(),"NON","OUI")</f>
        <v>NON</v>
      </c>
      <c r="P277" s="36">
        <f>MONTH(D277)</f>
        <v>12</v>
      </c>
    </row>
    <row r="278" spans="2:16" x14ac:dyDescent="0.25">
      <c r="B278" s="18">
        <v>42357</v>
      </c>
      <c r="C278" s="2">
        <f t="shared" si="12"/>
        <v>51</v>
      </c>
      <c r="D278" s="7">
        <f t="shared" si="13"/>
        <v>42369</v>
      </c>
      <c r="E278" s="2">
        <f t="shared" si="14"/>
        <v>2015</v>
      </c>
      <c r="F278" s="4" t="s">
        <v>58</v>
      </c>
      <c r="G278" s="4" t="s">
        <v>28</v>
      </c>
      <c r="H278" s="4" t="s">
        <v>2</v>
      </c>
      <c r="I278" s="4" t="s">
        <v>4</v>
      </c>
      <c r="J278" s="4" t="s">
        <v>3</v>
      </c>
      <c r="M278" s="5">
        <v>0</v>
      </c>
      <c r="N278" s="38" t="s">
        <v>64</v>
      </c>
      <c r="O278" s="36" t="str">
        <f ca="1">IF(B278&gt;= TODAY(),"NON","OUI")</f>
        <v>NON</v>
      </c>
      <c r="P278" s="36">
        <f>MONTH(D278)</f>
        <v>12</v>
      </c>
    </row>
    <row r="279" spans="2:16" x14ac:dyDescent="0.25">
      <c r="B279" s="18">
        <v>42358</v>
      </c>
      <c r="C279" s="2">
        <f t="shared" si="12"/>
        <v>52</v>
      </c>
      <c r="D279" s="7">
        <f t="shared" si="13"/>
        <v>42369</v>
      </c>
      <c r="E279" s="2">
        <f t="shared" si="14"/>
        <v>2015</v>
      </c>
      <c r="F279" s="4" t="s">
        <v>54</v>
      </c>
      <c r="G279" s="4" t="s">
        <v>28</v>
      </c>
      <c r="H279" s="4" t="s">
        <v>2</v>
      </c>
      <c r="I279" s="4" t="s">
        <v>8</v>
      </c>
      <c r="J279" s="4" t="s">
        <v>7</v>
      </c>
      <c r="M279" s="5">
        <v>-800</v>
      </c>
      <c r="N279" s="38" t="s">
        <v>64</v>
      </c>
      <c r="O279" s="36" t="str">
        <f ca="1">IF(B279&gt;= TODAY(),"NON","OUI")</f>
        <v>NON</v>
      </c>
      <c r="P279" s="36">
        <f>MONTH(D279)</f>
        <v>12</v>
      </c>
    </row>
    <row r="280" spans="2:16" x14ac:dyDescent="0.25">
      <c r="B280" s="18">
        <v>42358</v>
      </c>
      <c r="C280" s="2">
        <f t="shared" si="12"/>
        <v>52</v>
      </c>
      <c r="D280" s="7">
        <f t="shared" si="13"/>
        <v>42369</v>
      </c>
      <c r="E280" s="2">
        <f t="shared" si="14"/>
        <v>2015</v>
      </c>
      <c r="F280" s="4" t="s">
        <v>54</v>
      </c>
      <c r="G280" s="4" t="s">
        <v>28</v>
      </c>
      <c r="H280" s="4" t="s">
        <v>2</v>
      </c>
      <c r="I280" s="4" t="s">
        <v>15</v>
      </c>
      <c r="J280" s="4" t="s">
        <v>29</v>
      </c>
      <c r="M280" s="5">
        <v>-1400</v>
      </c>
      <c r="N280" s="38" t="s">
        <v>64</v>
      </c>
      <c r="O280" s="36" t="str">
        <f ca="1">IF(B280&gt;= TODAY(),"NON","OUI")</f>
        <v>NON</v>
      </c>
      <c r="P280" s="36">
        <f>MONTH(D280)</f>
        <v>12</v>
      </c>
    </row>
    <row r="281" spans="2:16" x14ac:dyDescent="0.25">
      <c r="B281" s="18">
        <v>42358</v>
      </c>
      <c r="C281" s="2">
        <f t="shared" si="12"/>
        <v>52</v>
      </c>
      <c r="D281" s="7">
        <f t="shared" si="13"/>
        <v>42369</v>
      </c>
      <c r="E281" s="2">
        <f t="shared" si="14"/>
        <v>2015</v>
      </c>
      <c r="F281" s="4" t="s">
        <v>55</v>
      </c>
      <c r="G281" s="4" t="s">
        <v>28</v>
      </c>
      <c r="H281" s="4" t="s">
        <v>2</v>
      </c>
      <c r="I281" s="4" t="s">
        <v>8</v>
      </c>
      <c r="J281" s="4" t="s">
        <v>7</v>
      </c>
      <c r="M281" s="5">
        <v>-1000</v>
      </c>
      <c r="N281" s="38" t="s">
        <v>64</v>
      </c>
      <c r="O281" s="36" t="str">
        <f ca="1">IF(B281&gt;= TODAY(),"NON","OUI")</f>
        <v>NON</v>
      </c>
      <c r="P281" s="36">
        <f>MONTH(D281)</f>
        <v>12</v>
      </c>
    </row>
    <row r="282" spans="2:16" x14ac:dyDescent="0.25">
      <c r="B282" s="18">
        <v>42358</v>
      </c>
      <c r="C282" s="2">
        <f t="shared" si="12"/>
        <v>52</v>
      </c>
      <c r="D282" s="7">
        <f t="shared" si="13"/>
        <v>42369</v>
      </c>
      <c r="E282" s="2">
        <f t="shared" si="14"/>
        <v>2015</v>
      </c>
      <c r="F282" s="4" t="s">
        <v>55</v>
      </c>
      <c r="G282" s="4" t="s">
        <v>28</v>
      </c>
      <c r="H282" s="4" t="s">
        <v>2</v>
      </c>
      <c r="I282" s="4" t="s">
        <v>1</v>
      </c>
      <c r="J282" s="4" t="s">
        <v>0</v>
      </c>
      <c r="M282" s="5">
        <v>-25</v>
      </c>
      <c r="N282" s="38" t="s">
        <v>64</v>
      </c>
      <c r="O282" s="36" t="str">
        <f ca="1">IF(B282&gt;= TODAY(),"NON","OUI")</f>
        <v>NON</v>
      </c>
      <c r="P282" s="36">
        <f>MONTH(D282)</f>
        <v>12</v>
      </c>
    </row>
    <row r="283" spans="2:16" x14ac:dyDescent="0.25">
      <c r="B283" s="18">
        <v>42358</v>
      </c>
      <c r="C283" s="2">
        <f t="shared" si="12"/>
        <v>52</v>
      </c>
      <c r="D283" s="7">
        <f t="shared" si="13"/>
        <v>42369</v>
      </c>
      <c r="E283" s="2">
        <f t="shared" si="14"/>
        <v>2015</v>
      </c>
      <c r="F283" s="4" t="s">
        <v>56</v>
      </c>
      <c r="G283" s="4" t="s">
        <v>28</v>
      </c>
      <c r="H283" s="4" t="s">
        <v>2</v>
      </c>
      <c r="I283" s="4" t="s">
        <v>8</v>
      </c>
      <c r="J283" s="4" t="s">
        <v>7</v>
      </c>
      <c r="M283" s="5">
        <v>-1200</v>
      </c>
      <c r="N283" s="38" t="s">
        <v>64</v>
      </c>
      <c r="O283" s="36" t="str">
        <f ca="1">IF(B283&gt;= TODAY(),"NON","OUI")</f>
        <v>NON</v>
      </c>
      <c r="P283" s="36">
        <f>MONTH(D283)</f>
        <v>12</v>
      </c>
    </row>
    <row r="284" spans="2:16" x14ac:dyDescent="0.25">
      <c r="B284" s="18">
        <v>42358</v>
      </c>
      <c r="C284" s="2">
        <f t="shared" si="12"/>
        <v>52</v>
      </c>
      <c r="D284" s="7">
        <f t="shared" si="13"/>
        <v>42369</v>
      </c>
      <c r="E284" s="2">
        <f t="shared" si="14"/>
        <v>2015</v>
      </c>
      <c r="F284" s="4" t="s">
        <v>56</v>
      </c>
      <c r="G284" s="4" t="s">
        <v>28</v>
      </c>
      <c r="H284" s="4" t="s">
        <v>2</v>
      </c>
      <c r="I284" s="4" t="s">
        <v>1</v>
      </c>
      <c r="J284" s="4" t="s">
        <v>23</v>
      </c>
      <c r="M284" s="5">
        <v>-80</v>
      </c>
      <c r="N284" s="38" t="s">
        <v>64</v>
      </c>
      <c r="O284" s="36" t="str">
        <f ca="1">IF(B284&gt;= TODAY(),"NON","OUI")</f>
        <v>NON</v>
      </c>
      <c r="P284" s="36">
        <f>MONTH(D284)</f>
        <v>12</v>
      </c>
    </row>
    <row r="285" spans="2:16" x14ac:dyDescent="0.25">
      <c r="B285" s="18">
        <v>42358</v>
      </c>
      <c r="C285" s="2">
        <f t="shared" si="12"/>
        <v>52</v>
      </c>
      <c r="D285" s="7">
        <f t="shared" si="13"/>
        <v>42369</v>
      </c>
      <c r="E285" s="2">
        <f t="shared" si="14"/>
        <v>2015</v>
      </c>
      <c r="F285" s="4" t="s">
        <v>57</v>
      </c>
      <c r="G285" s="4" t="s">
        <v>28</v>
      </c>
      <c r="H285" s="4" t="s">
        <v>2</v>
      </c>
      <c r="I285" s="4" t="s">
        <v>8</v>
      </c>
      <c r="J285" s="4" t="s">
        <v>7</v>
      </c>
      <c r="M285" s="5">
        <v>-1300</v>
      </c>
      <c r="N285" s="38" t="s">
        <v>64</v>
      </c>
      <c r="O285" s="36" t="str">
        <f ca="1">IF(B285&gt;= TODAY(),"NON","OUI")</f>
        <v>NON</v>
      </c>
      <c r="P285" s="36">
        <f>MONTH(D285)</f>
        <v>12</v>
      </c>
    </row>
    <row r="286" spans="2:16" x14ac:dyDescent="0.25">
      <c r="B286" s="18">
        <v>42358</v>
      </c>
      <c r="C286" s="2">
        <f t="shared" si="12"/>
        <v>52</v>
      </c>
      <c r="D286" s="7">
        <f t="shared" si="13"/>
        <v>42369</v>
      </c>
      <c r="E286" s="2">
        <f t="shared" si="14"/>
        <v>2015</v>
      </c>
      <c r="F286" s="4" t="s">
        <v>57</v>
      </c>
      <c r="G286" s="4" t="s">
        <v>28</v>
      </c>
      <c r="H286" s="4" t="s">
        <v>2</v>
      </c>
      <c r="I286" s="4" t="s">
        <v>1</v>
      </c>
      <c r="J286" s="4" t="s">
        <v>23</v>
      </c>
      <c r="M286" s="5">
        <v>-300</v>
      </c>
      <c r="N286" s="38" t="s">
        <v>64</v>
      </c>
      <c r="O286" s="36" t="str">
        <f ca="1">IF(B286&gt;= TODAY(),"NON","OUI")</f>
        <v>NON</v>
      </c>
      <c r="P286" s="36">
        <f>MONTH(D286)</f>
        <v>12</v>
      </c>
    </row>
    <row r="287" spans="2:16" x14ac:dyDescent="0.25">
      <c r="B287" s="18">
        <v>42358</v>
      </c>
      <c r="C287" s="2">
        <f t="shared" si="12"/>
        <v>52</v>
      </c>
      <c r="D287" s="7">
        <f t="shared" si="13"/>
        <v>42369</v>
      </c>
      <c r="E287" s="2">
        <f t="shared" si="14"/>
        <v>2015</v>
      </c>
      <c r="F287" s="4" t="s">
        <v>58</v>
      </c>
      <c r="G287" s="4" t="s">
        <v>28</v>
      </c>
      <c r="H287" s="4" t="s">
        <v>2</v>
      </c>
      <c r="I287" s="4" t="s">
        <v>1</v>
      </c>
      <c r="J287" s="4" t="s">
        <v>23</v>
      </c>
      <c r="M287" s="5">
        <v>-50</v>
      </c>
      <c r="N287" s="38" t="s">
        <v>64</v>
      </c>
      <c r="O287" s="36" t="str">
        <f ca="1">IF(B287&gt;= TODAY(),"NON","OUI")</f>
        <v>NON</v>
      </c>
      <c r="P287" s="36">
        <f>MONTH(D287)</f>
        <v>12</v>
      </c>
    </row>
    <row r="288" spans="2:16" x14ac:dyDescent="0.25">
      <c r="B288" s="18">
        <v>42364</v>
      </c>
      <c r="C288" s="2">
        <f t="shared" si="12"/>
        <v>52</v>
      </c>
      <c r="D288" s="7">
        <f t="shared" si="13"/>
        <v>42369</v>
      </c>
      <c r="E288" s="2">
        <f t="shared" si="14"/>
        <v>2015</v>
      </c>
      <c r="F288" s="4" t="s">
        <v>54</v>
      </c>
      <c r="G288" s="4" t="s">
        <v>28</v>
      </c>
      <c r="H288" s="4" t="s">
        <v>2</v>
      </c>
      <c r="I288" s="4" t="s">
        <v>6</v>
      </c>
      <c r="J288" s="4" t="s">
        <v>5</v>
      </c>
      <c r="M288" s="5">
        <v>-6300</v>
      </c>
      <c r="N288" s="38" t="s">
        <v>64</v>
      </c>
      <c r="O288" s="36" t="str">
        <f ca="1">IF(B288&gt;= TODAY(),"NON","OUI")</f>
        <v>NON</v>
      </c>
      <c r="P288" s="36">
        <f>MONTH(D288)</f>
        <v>12</v>
      </c>
    </row>
    <row r="289" spans="1:16" x14ac:dyDescent="0.25">
      <c r="B289" s="18">
        <v>42364</v>
      </c>
      <c r="C289" s="2">
        <f t="shared" si="12"/>
        <v>52</v>
      </c>
      <c r="D289" s="7">
        <f t="shared" si="13"/>
        <v>42369</v>
      </c>
      <c r="E289" s="2">
        <f t="shared" si="14"/>
        <v>2015</v>
      </c>
      <c r="F289" s="4" t="s">
        <v>55</v>
      </c>
      <c r="G289" s="4" t="s">
        <v>28</v>
      </c>
      <c r="H289" s="4" t="s">
        <v>2</v>
      </c>
      <c r="I289" s="4" t="s">
        <v>6</v>
      </c>
      <c r="J289" s="4" t="s">
        <v>5</v>
      </c>
      <c r="M289" s="5">
        <v>-11000</v>
      </c>
      <c r="N289" s="38" t="s">
        <v>64</v>
      </c>
      <c r="O289" s="36" t="str">
        <f ca="1">IF(B289&gt;= TODAY(),"NON","OUI")</f>
        <v>NON</v>
      </c>
      <c r="P289" s="36">
        <f>MONTH(D289)</f>
        <v>12</v>
      </c>
    </row>
    <row r="290" spans="1:16" x14ac:dyDescent="0.25">
      <c r="B290" s="18">
        <v>42364</v>
      </c>
      <c r="C290" s="2">
        <f t="shared" si="12"/>
        <v>52</v>
      </c>
      <c r="D290" s="7">
        <f t="shared" si="13"/>
        <v>42369</v>
      </c>
      <c r="E290" s="2">
        <f t="shared" si="14"/>
        <v>2015</v>
      </c>
      <c r="F290" s="4" t="s">
        <v>56</v>
      </c>
      <c r="G290" s="4" t="s">
        <v>28</v>
      </c>
      <c r="H290" s="4" t="s">
        <v>2</v>
      </c>
      <c r="I290" s="4" t="s">
        <v>6</v>
      </c>
      <c r="J290" s="4" t="s">
        <v>5</v>
      </c>
      <c r="M290" s="5">
        <v>-8000</v>
      </c>
      <c r="N290" s="38" t="s">
        <v>64</v>
      </c>
      <c r="O290" s="36" t="str">
        <f ca="1">IF(B290&gt;= TODAY(),"NON","OUI")</f>
        <v>NON</v>
      </c>
      <c r="P290" s="36">
        <f>MONTH(D290)</f>
        <v>12</v>
      </c>
    </row>
    <row r="291" spans="1:16" x14ac:dyDescent="0.25">
      <c r="B291" s="18">
        <v>42364</v>
      </c>
      <c r="C291" s="2">
        <f t="shared" si="12"/>
        <v>52</v>
      </c>
      <c r="D291" s="7">
        <f t="shared" si="13"/>
        <v>42369</v>
      </c>
      <c r="E291" s="2">
        <f t="shared" si="14"/>
        <v>2015</v>
      </c>
      <c r="F291" s="4" t="s">
        <v>57</v>
      </c>
      <c r="G291" s="4" t="s">
        <v>28</v>
      </c>
      <c r="H291" s="4" t="s">
        <v>2</v>
      </c>
      <c r="I291" s="4" t="s">
        <v>6</v>
      </c>
      <c r="J291" s="4" t="s">
        <v>5</v>
      </c>
      <c r="M291" s="5">
        <v>-15000</v>
      </c>
      <c r="N291" s="38" t="s">
        <v>64</v>
      </c>
      <c r="O291" s="36" t="str">
        <f ca="1">IF(B291&gt;= TODAY(),"NON","OUI")</f>
        <v>NON</v>
      </c>
      <c r="P291" s="36">
        <f>MONTH(D291)</f>
        <v>12</v>
      </c>
    </row>
    <row r="292" spans="1:16" x14ac:dyDescent="0.25">
      <c r="A292" s="1"/>
      <c r="B292" s="18">
        <v>42366</v>
      </c>
      <c r="C292" s="2">
        <f t="shared" si="12"/>
        <v>53</v>
      </c>
      <c r="D292" s="7">
        <f t="shared" si="13"/>
        <v>42369</v>
      </c>
      <c r="E292" s="2">
        <f t="shared" si="14"/>
        <v>2015</v>
      </c>
      <c r="F292" s="4" t="s">
        <v>54</v>
      </c>
      <c r="G292" s="4" t="s">
        <v>28</v>
      </c>
      <c r="H292" s="4" t="s">
        <v>12</v>
      </c>
      <c r="I292" s="4" t="s">
        <v>11</v>
      </c>
      <c r="J292" s="4" t="s">
        <v>10</v>
      </c>
      <c r="K292" s="1"/>
      <c r="L292" s="1"/>
      <c r="M292" s="3">
        <v>2500</v>
      </c>
      <c r="N292" s="38" t="s">
        <v>64</v>
      </c>
      <c r="O292" s="36" t="str">
        <f ca="1">IF(B292&gt;= TODAY(),"NON","OUI")</f>
        <v>NON</v>
      </c>
      <c r="P292" s="36">
        <f>MONTH(D292)</f>
        <v>12</v>
      </c>
    </row>
    <row r="293" spans="1:16" x14ac:dyDescent="0.25">
      <c r="B293" s="18">
        <v>42366</v>
      </c>
      <c r="C293" s="2">
        <f t="shared" si="12"/>
        <v>53</v>
      </c>
      <c r="D293" s="7">
        <f t="shared" si="13"/>
        <v>42369</v>
      </c>
      <c r="E293" s="2">
        <f t="shared" si="14"/>
        <v>2015</v>
      </c>
      <c r="F293" s="4" t="s">
        <v>54</v>
      </c>
      <c r="G293" s="4" t="s">
        <v>28</v>
      </c>
      <c r="H293" s="4" t="s">
        <v>2</v>
      </c>
      <c r="I293" s="4" t="s">
        <v>1</v>
      </c>
      <c r="J293" s="4" t="s">
        <v>0</v>
      </c>
      <c r="M293" s="5">
        <v>-70</v>
      </c>
      <c r="N293" s="38" t="s">
        <v>64</v>
      </c>
      <c r="O293" s="36" t="str">
        <f ca="1">IF(B293&gt;= TODAY(),"NON","OUI")</f>
        <v>NON</v>
      </c>
      <c r="P293" s="36">
        <f>MONTH(D293)</f>
        <v>12</v>
      </c>
    </row>
    <row r="294" spans="1:16" x14ac:dyDescent="0.25">
      <c r="A294" s="1"/>
      <c r="B294" s="18">
        <v>42366</v>
      </c>
      <c r="C294" s="2">
        <f t="shared" si="12"/>
        <v>53</v>
      </c>
      <c r="D294" s="7">
        <f t="shared" si="13"/>
        <v>42369</v>
      </c>
      <c r="E294" s="2">
        <f t="shared" si="14"/>
        <v>2015</v>
      </c>
      <c r="F294" s="4" t="s">
        <v>55</v>
      </c>
      <c r="G294" s="4" t="s">
        <v>28</v>
      </c>
      <c r="H294" s="4" t="s">
        <v>12</v>
      </c>
      <c r="I294" s="4" t="s">
        <v>11</v>
      </c>
      <c r="J294" s="4" t="s">
        <v>10</v>
      </c>
      <c r="K294" s="1"/>
      <c r="L294" s="1"/>
      <c r="M294" s="3">
        <v>30000</v>
      </c>
      <c r="N294" s="38" t="s">
        <v>64</v>
      </c>
      <c r="O294" s="36" t="str">
        <f ca="1">IF(B294&gt;= TODAY(),"NON","OUI")</f>
        <v>NON</v>
      </c>
      <c r="P294" s="36">
        <f>MONTH(D294)</f>
        <v>12</v>
      </c>
    </row>
    <row r="295" spans="1:16" x14ac:dyDescent="0.25">
      <c r="A295" s="1"/>
      <c r="B295" s="18">
        <v>42366</v>
      </c>
      <c r="C295" s="2">
        <f t="shared" si="12"/>
        <v>53</v>
      </c>
      <c r="D295" s="7">
        <f t="shared" si="13"/>
        <v>42369</v>
      </c>
      <c r="E295" s="2">
        <f t="shared" si="14"/>
        <v>2015</v>
      </c>
      <c r="F295" s="4" t="s">
        <v>56</v>
      </c>
      <c r="G295" s="4" t="s">
        <v>28</v>
      </c>
      <c r="H295" s="4" t="s">
        <v>12</v>
      </c>
      <c r="I295" s="4" t="s">
        <v>11</v>
      </c>
      <c r="J295" s="4" t="s">
        <v>10</v>
      </c>
      <c r="K295" s="1"/>
      <c r="L295" s="1"/>
      <c r="M295" s="3">
        <v>25000</v>
      </c>
      <c r="N295" s="38" t="s">
        <v>64</v>
      </c>
      <c r="O295" s="36" t="str">
        <f ca="1">IF(B295&gt;= TODAY(),"NON","OUI")</f>
        <v>NON</v>
      </c>
      <c r="P295" s="36">
        <f>MONTH(D295)</f>
        <v>12</v>
      </c>
    </row>
    <row r="296" spans="1:16" x14ac:dyDescent="0.25">
      <c r="B296" s="18">
        <v>42366</v>
      </c>
      <c r="C296" s="2">
        <f t="shared" si="12"/>
        <v>53</v>
      </c>
      <c r="D296" s="7">
        <f t="shared" si="13"/>
        <v>42369</v>
      </c>
      <c r="E296" s="2">
        <f t="shared" si="14"/>
        <v>2015</v>
      </c>
      <c r="F296" s="4" t="s">
        <v>56</v>
      </c>
      <c r="G296" s="4" t="s">
        <v>28</v>
      </c>
      <c r="H296" s="4" t="s">
        <v>2</v>
      </c>
      <c r="I296" s="4" t="s">
        <v>1</v>
      </c>
      <c r="J296" s="4" t="s">
        <v>0</v>
      </c>
      <c r="M296" s="5">
        <v>-50</v>
      </c>
      <c r="N296" s="38" t="s">
        <v>64</v>
      </c>
      <c r="O296" s="36" t="str">
        <f ca="1">IF(B296&gt;= TODAY(),"NON","OUI")</f>
        <v>NON</v>
      </c>
      <c r="P296" s="36">
        <f>MONTH(D296)</f>
        <v>12</v>
      </c>
    </row>
    <row r="297" spans="1:16" x14ac:dyDescent="0.25">
      <c r="B297" s="18">
        <v>42366</v>
      </c>
      <c r="C297" s="2">
        <f t="shared" si="12"/>
        <v>53</v>
      </c>
      <c r="D297" s="7">
        <f t="shared" si="13"/>
        <v>42369</v>
      </c>
      <c r="E297" s="2">
        <f t="shared" si="14"/>
        <v>2015</v>
      </c>
      <c r="F297" s="4" t="s">
        <v>57</v>
      </c>
      <c r="G297" s="4" t="s">
        <v>28</v>
      </c>
      <c r="H297" s="4" t="s">
        <v>2</v>
      </c>
      <c r="I297" s="4" t="s">
        <v>1</v>
      </c>
      <c r="J297" s="4" t="s">
        <v>0</v>
      </c>
      <c r="M297" s="5">
        <v>-150</v>
      </c>
      <c r="N297" s="38" t="s">
        <v>64</v>
      </c>
      <c r="O297" s="36" t="str">
        <f ca="1">IF(B297&gt;= TODAY(),"NON","OUI")</f>
        <v>NON</v>
      </c>
      <c r="P297" s="36">
        <f>MONTH(D297)</f>
        <v>12</v>
      </c>
    </row>
    <row r="298" spans="1:16" x14ac:dyDescent="0.25">
      <c r="A298" s="1"/>
      <c r="B298" s="18">
        <v>42366</v>
      </c>
      <c r="C298" s="2">
        <f t="shared" si="12"/>
        <v>53</v>
      </c>
      <c r="D298" s="7">
        <f t="shared" si="13"/>
        <v>42369</v>
      </c>
      <c r="E298" s="2">
        <f t="shared" si="14"/>
        <v>2015</v>
      </c>
      <c r="F298" s="4" t="s">
        <v>58</v>
      </c>
      <c r="G298" s="4" t="s">
        <v>28</v>
      </c>
      <c r="H298" s="4" t="s">
        <v>12</v>
      </c>
      <c r="I298" s="4" t="s">
        <v>11</v>
      </c>
      <c r="J298" s="4" t="s">
        <v>10</v>
      </c>
      <c r="K298" s="1"/>
      <c r="L298" s="1"/>
      <c r="M298" s="3">
        <v>500</v>
      </c>
      <c r="N298" s="38" t="s">
        <v>64</v>
      </c>
      <c r="O298" s="36" t="str">
        <f ca="1">IF(B298&gt;= TODAY(),"NON","OUI")</f>
        <v>NON</v>
      </c>
      <c r="P298" s="36">
        <f>MONTH(D298)</f>
        <v>12</v>
      </c>
    </row>
    <row r="299" spans="1:16" x14ac:dyDescent="0.25">
      <c r="B299" s="18">
        <v>42366</v>
      </c>
      <c r="C299" s="2">
        <f t="shared" si="12"/>
        <v>53</v>
      </c>
      <c r="D299" s="7">
        <f t="shared" si="13"/>
        <v>42369</v>
      </c>
      <c r="E299" s="2">
        <f t="shared" si="14"/>
        <v>2015</v>
      </c>
      <c r="F299" s="4" t="s">
        <v>58</v>
      </c>
      <c r="G299" s="4" t="s">
        <v>28</v>
      </c>
      <c r="H299" s="4" t="s">
        <v>2</v>
      </c>
      <c r="I299" s="4" t="s">
        <v>1</v>
      </c>
      <c r="J299" s="4" t="s">
        <v>0</v>
      </c>
      <c r="M299" s="5">
        <v>-50</v>
      </c>
      <c r="N299" s="38" t="s">
        <v>64</v>
      </c>
      <c r="O299" s="36" t="str">
        <f ca="1">IF(B299&gt;= TODAY(),"NON","OUI")</f>
        <v>NON</v>
      </c>
      <c r="P299" s="36">
        <f>MONTH(D299)</f>
        <v>12</v>
      </c>
    </row>
    <row r="300" spans="1:16" x14ac:dyDescent="0.25">
      <c r="B300" s="18">
        <v>42370</v>
      </c>
      <c r="C300" s="2">
        <f t="shared" si="12"/>
        <v>1</v>
      </c>
      <c r="D300" s="7">
        <f t="shared" si="13"/>
        <v>42400</v>
      </c>
      <c r="E300" s="2">
        <f t="shared" si="14"/>
        <v>2016</v>
      </c>
      <c r="F300" s="4" t="s">
        <v>56</v>
      </c>
      <c r="G300" s="4" t="s">
        <v>28</v>
      </c>
      <c r="H300" s="4" t="s">
        <v>2</v>
      </c>
      <c r="I300" s="4" t="s">
        <v>19</v>
      </c>
      <c r="J300" s="4" t="s">
        <v>19</v>
      </c>
      <c r="M300" s="5">
        <v>-5000</v>
      </c>
      <c r="N300" s="38" t="s">
        <v>64</v>
      </c>
      <c r="O300" s="36" t="str">
        <f ca="1">IF(B300&gt;= TODAY(),"NON","OUI")</f>
        <v>NON</v>
      </c>
      <c r="P300" s="36">
        <f>MONTH(D300)</f>
        <v>1</v>
      </c>
    </row>
    <row r="301" spans="1:16" x14ac:dyDescent="0.25">
      <c r="B301" s="18">
        <v>42384</v>
      </c>
      <c r="C301" s="2">
        <f t="shared" si="12"/>
        <v>3</v>
      </c>
      <c r="D301" s="7">
        <f t="shared" si="13"/>
        <v>42400</v>
      </c>
      <c r="E301" s="2">
        <f t="shared" si="14"/>
        <v>2016</v>
      </c>
      <c r="F301" s="4" t="s">
        <v>55</v>
      </c>
      <c r="G301" s="4" t="s">
        <v>28</v>
      </c>
      <c r="H301" s="4" t="s">
        <v>2</v>
      </c>
      <c r="I301" s="4" t="s">
        <v>18</v>
      </c>
      <c r="J301" s="4" t="s">
        <v>18</v>
      </c>
      <c r="M301" s="5">
        <v>-600</v>
      </c>
      <c r="N301" s="38" t="s">
        <v>64</v>
      </c>
      <c r="O301" s="36" t="str">
        <f ca="1">IF(B301&gt;= TODAY(),"NON","OUI")</f>
        <v>NON</v>
      </c>
      <c r="P301" s="36">
        <f>MONTH(D301)</f>
        <v>1</v>
      </c>
    </row>
    <row r="302" spans="1:16" x14ac:dyDescent="0.25">
      <c r="B302" s="18">
        <v>42384</v>
      </c>
      <c r="C302" s="2">
        <f t="shared" si="12"/>
        <v>3</v>
      </c>
      <c r="D302" s="7">
        <f t="shared" si="13"/>
        <v>42400</v>
      </c>
      <c r="E302" s="2">
        <f t="shared" si="14"/>
        <v>2016</v>
      </c>
      <c r="F302" s="4" t="s">
        <v>56</v>
      </c>
      <c r="G302" s="4" t="s">
        <v>28</v>
      </c>
      <c r="H302" s="4" t="s">
        <v>2</v>
      </c>
      <c r="I302" s="4" t="s">
        <v>18</v>
      </c>
      <c r="J302" s="4" t="s">
        <v>18</v>
      </c>
      <c r="M302" s="5">
        <v>-1000</v>
      </c>
      <c r="N302" s="38" t="s">
        <v>64</v>
      </c>
      <c r="O302" s="36" t="str">
        <f ca="1">IF(B302&gt;= TODAY(),"NON","OUI")</f>
        <v>NON</v>
      </c>
      <c r="P302" s="36">
        <f>MONTH(D302)</f>
        <v>1</v>
      </c>
    </row>
    <row r="303" spans="1:16" x14ac:dyDescent="0.25">
      <c r="B303" s="18">
        <v>42384</v>
      </c>
      <c r="C303" s="2">
        <f t="shared" si="12"/>
        <v>3</v>
      </c>
      <c r="D303" s="7">
        <f t="shared" si="13"/>
        <v>42400</v>
      </c>
      <c r="E303" s="2">
        <f t="shared" si="14"/>
        <v>2016</v>
      </c>
      <c r="F303" s="4" t="s">
        <v>57</v>
      </c>
      <c r="G303" s="4" t="s">
        <v>28</v>
      </c>
      <c r="H303" s="4" t="s">
        <v>2</v>
      </c>
      <c r="I303" s="4" t="s">
        <v>18</v>
      </c>
      <c r="J303" s="4" t="s">
        <v>18</v>
      </c>
      <c r="M303" s="5">
        <v>-15</v>
      </c>
      <c r="N303" s="38" t="s">
        <v>64</v>
      </c>
      <c r="O303" s="36" t="str">
        <f ca="1">IF(B303&gt;= TODAY(),"NON","OUI")</f>
        <v>NON</v>
      </c>
      <c r="P303" s="36">
        <f>MONTH(D303)</f>
        <v>1</v>
      </c>
    </row>
    <row r="304" spans="1:16" x14ac:dyDescent="0.25">
      <c r="B304" s="18">
        <v>42388</v>
      </c>
      <c r="C304" s="2">
        <f t="shared" si="12"/>
        <v>4</v>
      </c>
      <c r="D304" s="7">
        <f t="shared" si="13"/>
        <v>42400</v>
      </c>
      <c r="E304" s="2">
        <f t="shared" si="14"/>
        <v>2016</v>
      </c>
      <c r="F304" s="4" t="s">
        <v>54</v>
      </c>
      <c r="G304" s="4" t="s">
        <v>28</v>
      </c>
      <c r="H304" s="4" t="s">
        <v>2</v>
      </c>
      <c r="I304" s="4" t="s">
        <v>4</v>
      </c>
      <c r="J304" s="4" t="s">
        <v>3</v>
      </c>
      <c r="M304" s="5">
        <v>-340</v>
      </c>
      <c r="N304" s="38" t="s">
        <v>64</v>
      </c>
      <c r="O304" s="36" t="str">
        <f ca="1">IF(B304&gt;= TODAY(),"NON","OUI")</f>
        <v>NON</v>
      </c>
      <c r="P304" s="36">
        <f>MONTH(D304)</f>
        <v>1</v>
      </c>
    </row>
    <row r="305" spans="2:16" x14ac:dyDescent="0.25">
      <c r="B305" s="18">
        <v>42388</v>
      </c>
      <c r="C305" s="2">
        <f t="shared" si="12"/>
        <v>4</v>
      </c>
      <c r="D305" s="7">
        <f t="shared" si="13"/>
        <v>42400</v>
      </c>
      <c r="E305" s="2">
        <f t="shared" si="14"/>
        <v>2016</v>
      </c>
      <c r="F305" s="4" t="s">
        <v>55</v>
      </c>
      <c r="G305" s="4" t="s">
        <v>28</v>
      </c>
      <c r="H305" s="4" t="s">
        <v>2</v>
      </c>
      <c r="I305" s="4" t="s">
        <v>4</v>
      </c>
      <c r="J305" s="4" t="s">
        <v>3</v>
      </c>
      <c r="M305" s="5">
        <v>-5680</v>
      </c>
      <c r="N305" s="38" t="s">
        <v>64</v>
      </c>
      <c r="O305" s="36" t="str">
        <f ca="1">IF(B305&gt;= TODAY(),"NON","OUI")</f>
        <v>NON</v>
      </c>
      <c r="P305" s="36">
        <f>MONTH(D305)</f>
        <v>1</v>
      </c>
    </row>
    <row r="306" spans="2:16" x14ac:dyDescent="0.25">
      <c r="B306" s="18">
        <v>42388</v>
      </c>
      <c r="C306" s="2">
        <f t="shared" si="12"/>
        <v>4</v>
      </c>
      <c r="D306" s="7">
        <f t="shared" si="13"/>
        <v>42400</v>
      </c>
      <c r="E306" s="2">
        <f t="shared" si="14"/>
        <v>2016</v>
      </c>
      <c r="F306" s="4" t="s">
        <v>56</v>
      </c>
      <c r="G306" s="4" t="s">
        <v>28</v>
      </c>
      <c r="H306" s="4" t="s">
        <v>2</v>
      </c>
      <c r="I306" s="4" t="s">
        <v>4</v>
      </c>
      <c r="J306" s="4" t="s">
        <v>3</v>
      </c>
      <c r="M306" s="5">
        <v>-4737</v>
      </c>
      <c r="N306" s="38" t="s">
        <v>64</v>
      </c>
      <c r="O306" s="36" t="str">
        <f ca="1">IF(B306&gt;= TODAY(),"NON","OUI")</f>
        <v>NON</v>
      </c>
      <c r="P306" s="36">
        <f>MONTH(D306)</f>
        <v>1</v>
      </c>
    </row>
    <row r="307" spans="2:16" x14ac:dyDescent="0.25">
      <c r="B307" s="18">
        <v>42388</v>
      </c>
      <c r="C307" s="2">
        <f t="shared" si="12"/>
        <v>4</v>
      </c>
      <c r="D307" s="7">
        <f t="shared" si="13"/>
        <v>42400</v>
      </c>
      <c r="E307" s="2">
        <f t="shared" si="14"/>
        <v>2016</v>
      </c>
      <c r="F307" s="4" t="s">
        <v>58</v>
      </c>
      <c r="G307" s="4" t="s">
        <v>28</v>
      </c>
      <c r="H307" s="4" t="s">
        <v>2</v>
      </c>
      <c r="I307" s="4" t="s">
        <v>4</v>
      </c>
      <c r="J307" s="4" t="s">
        <v>3</v>
      </c>
      <c r="M307" s="5">
        <v>0</v>
      </c>
      <c r="N307" s="38" t="s">
        <v>64</v>
      </c>
      <c r="O307" s="36" t="str">
        <f ca="1">IF(B307&gt;= TODAY(),"NON","OUI")</f>
        <v>NON</v>
      </c>
      <c r="P307" s="36">
        <f>MONTH(D307)</f>
        <v>1</v>
      </c>
    </row>
    <row r="308" spans="2:16" x14ac:dyDescent="0.25">
      <c r="B308" s="18">
        <v>42389</v>
      </c>
      <c r="C308" s="2">
        <f t="shared" si="12"/>
        <v>4</v>
      </c>
      <c r="D308" s="7">
        <f t="shared" si="13"/>
        <v>42400</v>
      </c>
      <c r="E308" s="2">
        <f t="shared" si="14"/>
        <v>2016</v>
      </c>
      <c r="F308" s="4" t="s">
        <v>54</v>
      </c>
      <c r="G308" s="4" t="s">
        <v>28</v>
      </c>
      <c r="H308" s="4" t="s">
        <v>2</v>
      </c>
      <c r="I308" s="4" t="s">
        <v>8</v>
      </c>
      <c r="J308" s="4" t="s">
        <v>7</v>
      </c>
      <c r="M308" s="5">
        <v>-800</v>
      </c>
      <c r="N308" s="38" t="s">
        <v>64</v>
      </c>
      <c r="O308" s="36" t="str">
        <f ca="1">IF(B308&gt;= TODAY(),"NON","OUI")</f>
        <v>NON</v>
      </c>
      <c r="P308" s="36">
        <f>MONTH(D308)</f>
        <v>1</v>
      </c>
    </row>
    <row r="309" spans="2:16" x14ac:dyDescent="0.25">
      <c r="B309" s="18">
        <v>42389</v>
      </c>
      <c r="C309" s="2">
        <f t="shared" si="12"/>
        <v>4</v>
      </c>
      <c r="D309" s="7">
        <f t="shared" si="13"/>
        <v>42400</v>
      </c>
      <c r="E309" s="2">
        <f t="shared" si="14"/>
        <v>2016</v>
      </c>
      <c r="F309" s="4" t="s">
        <v>54</v>
      </c>
      <c r="G309" s="4" t="s">
        <v>28</v>
      </c>
      <c r="H309" s="4" t="s">
        <v>2</v>
      </c>
      <c r="I309" s="4" t="s">
        <v>15</v>
      </c>
      <c r="J309" s="4" t="s">
        <v>29</v>
      </c>
      <c r="M309" s="5">
        <v>-1400</v>
      </c>
      <c r="N309" s="38" t="s">
        <v>64</v>
      </c>
      <c r="O309" s="36" t="str">
        <f ca="1">IF(B309&gt;= TODAY(),"NON","OUI")</f>
        <v>NON</v>
      </c>
      <c r="P309" s="36">
        <f>MONTH(D309)</f>
        <v>1</v>
      </c>
    </row>
    <row r="310" spans="2:16" x14ac:dyDescent="0.25">
      <c r="B310" s="18">
        <v>42389</v>
      </c>
      <c r="C310" s="2">
        <f t="shared" si="12"/>
        <v>4</v>
      </c>
      <c r="D310" s="7">
        <f t="shared" si="13"/>
        <v>42400</v>
      </c>
      <c r="E310" s="2">
        <f t="shared" si="14"/>
        <v>2016</v>
      </c>
      <c r="F310" s="4" t="s">
        <v>55</v>
      </c>
      <c r="G310" s="4" t="s">
        <v>28</v>
      </c>
      <c r="H310" s="4" t="s">
        <v>2</v>
      </c>
      <c r="I310" s="4" t="s">
        <v>8</v>
      </c>
      <c r="J310" s="4" t="s">
        <v>7</v>
      </c>
      <c r="M310" s="5">
        <v>-1000</v>
      </c>
      <c r="N310" s="38" t="s">
        <v>64</v>
      </c>
      <c r="O310" s="36" t="str">
        <f ca="1">IF(B310&gt;= TODAY(),"NON","OUI")</f>
        <v>NON</v>
      </c>
      <c r="P310" s="36">
        <f>MONTH(D310)</f>
        <v>1</v>
      </c>
    </row>
    <row r="311" spans="2:16" x14ac:dyDescent="0.25">
      <c r="B311" s="18">
        <v>42389</v>
      </c>
      <c r="C311" s="2">
        <f t="shared" si="12"/>
        <v>4</v>
      </c>
      <c r="D311" s="7">
        <f t="shared" si="13"/>
        <v>42400</v>
      </c>
      <c r="E311" s="2">
        <f t="shared" si="14"/>
        <v>2016</v>
      </c>
      <c r="F311" s="4" t="s">
        <v>55</v>
      </c>
      <c r="G311" s="4" t="s">
        <v>28</v>
      </c>
      <c r="H311" s="4" t="s">
        <v>2</v>
      </c>
      <c r="I311" s="4" t="s">
        <v>1</v>
      </c>
      <c r="J311" s="4" t="s">
        <v>0</v>
      </c>
      <c r="M311" s="5">
        <v>-25</v>
      </c>
      <c r="N311" s="38" t="s">
        <v>64</v>
      </c>
      <c r="O311" s="36" t="str">
        <f ca="1">IF(B311&gt;= TODAY(),"NON","OUI")</f>
        <v>NON</v>
      </c>
      <c r="P311" s="36">
        <f>MONTH(D311)</f>
        <v>1</v>
      </c>
    </row>
    <row r="312" spans="2:16" x14ac:dyDescent="0.25">
      <c r="B312" s="18">
        <v>42389</v>
      </c>
      <c r="C312" s="2">
        <f t="shared" ref="C312:C375" si="15">WEEKNUM(B312)</f>
        <v>4</v>
      </c>
      <c r="D312" s="7">
        <f t="shared" ref="D312:D375" si="16">EOMONTH(B312,31/6/2016)</f>
        <v>42400</v>
      </c>
      <c r="E312" s="2">
        <f t="shared" ref="E312:E375" si="17">YEAR(B312)</f>
        <v>2016</v>
      </c>
      <c r="F312" s="4" t="s">
        <v>56</v>
      </c>
      <c r="G312" s="4" t="s">
        <v>28</v>
      </c>
      <c r="H312" s="4" t="s">
        <v>2</v>
      </c>
      <c r="I312" s="4" t="s">
        <v>8</v>
      </c>
      <c r="J312" s="4" t="s">
        <v>7</v>
      </c>
      <c r="M312" s="5">
        <v>-1200</v>
      </c>
      <c r="N312" s="38" t="s">
        <v>64</v>
      </c>
      <c r="O312" s="36" t="str">
        <f ca="1">IF(B312&gt;= TODAY(),"NON","OUI")</f>
        <v>NON</v>
      </c>
      <c r="P312" s="36">
        <f>MONTH(D312)</f>
        <v>1</v>
      </c>
    </row>
    <row r="313" spans="2:16" x14ac:dyDescent="0.25">
      <c r="B313" s="18">
        <v>42389</v>
      </c>
      <c r="C313" s="2">
        <f t="shared" si="15"/>
        <v>4</v>
      </c>
      <c r="D313" s="7">
        <f t="shared" si="16"/>
        <v>42400</v>
      </c>
      <c r="E313" s="2">
        <f t="shared" si="17"/>
        <v>2016</v>
      </c>
      <c r="F313" s="4" t="s">
        <v>56</v>
      </c>
      <c r="G313" s="4" t="s">
        <v>28</v>
      </c>
      <c r="H313" s="4" t="s">
        <v>2</v>
      </c>
      <c r="I313" s="4" t="s">
        <v>1</v>
      </c>
      <c r="J313" s="4" t="s">
        <v>23</v>
      </c>
      <c r="M313" s="5">
        <v>-80</v>
      </c>
      <c r="N313" s="38" t="s">
        <v>64</v>
      </c>
      <c r="O313" s="36" t="str">
        <f ca="1">IF(B313&gt;= TODAY(),"NON","OUI")</f>
        <v>NON</v>
      </c>
      <c r="P313" s="36">
        <f>MONTH(D313)</f>
        <v>1</v>
      </c>
    </row>
    <row r="314" spans="2:16" x14ac:dyDescent="0.25">
      <c r="B314" s="18">
        <v>42389</v>
      </c>
      <c r="C314" s="2">
        <f t="shared" si="15"/>
        <v>4</v>
      </c>
      <c r="D314" s="7">
        <f t="shared" si="16"/>
        <v>42400</v>
      </c>
      <c r="E314" s="2">
        <f t="shared" si="17"/>
        <v>2016</v>
      </c>
      <c r="F314" s="4" t="s">
        <v>57</v>
      </c>
      <c r="G314" s="4" t="s">
        <v>28</v>
      </c>
      <c r="H314" s="4" t="s">
        <v>2</v>
      </c>
      <c r="I314" s="4" t="s">
        <v>8</v>
      </c>
      <c r="J314" s="4" t="s">
        <v>7</v>
      </c>
      <c r="M314" s="5">
        <v>-1300</v>
      </c>
      <c r="N314" s="38" t="s">
        <v>64</v>
      </c>
      <c r="O314" s="36" t="str">
        <f ca="1">IF(B314&gt;= TODAY(),"NON","OUI")</f>
        <v>NON</v>
      </c>
      <c r="P314" s="36">
        <f>MONTH(D314)</f>
        <v>1</v>
      </c>
    </row>
    <row r="315" spans="2:16" x14ac:dyDescent="0.25">
      <c r="B315" s="18">
        <v>42389</v>
      </c>
      <c r="C315" s="2">
        <f t="shared" si="15"/>
        <v>4</v>
      </c>
      <c r="D315" s="7">
        <f t="shared" si="16"/>
        <v>42400</v>
      </c>
      <c r="E315" s="2">
        <f t="shared" si="17"/>
        <v>2016</v>
      </c>
      <c r="F315" s="4" t="s">
        <v>57</v>
      </c>
      <c r="G315" s="4" t="s">
        <v>28</v>
      </c>
      <c r="H315" s="4" t="s">
        <v>2</v>
      </c>
      <c r="I315" s="4" t="s">
        <v>1</v>
      </c>
      <c r="J315" s="4" t="s">
        <v>23</v>
      </c>
      <c r="M315" s="5">
        <v>-300</v>
      </c>
      <c r="N315" s="38" t="s">
        <v>64</v>
      </c>
      <c r="O315" s="36" t="str">
        <f ca="1">IF(B315&gt;= TODAY(),"NON","OUI")</f>
        <v>NON</v>
      </c>
      <c r="P315" s="36">
        <f>MONTH(D315)</f>
        <v>1</v>
      </c>
    </row>
    <row r="316" spans="2:16" x14ac:dyDescent="0.25">
      <c r="B316" s="18">
        <v>42389</v>
      </c>
      <c r="C316" s="2">
        <f t="shared" si="15"/>
        <v>4</v>
      </c>
      <c r="D316" s="7">
        <f t="shared" si="16"/>
        <v>42400</v>
      </c>
      <c r="E316" s="2">
        <f t="shared" si="17"/>
        <v>2016</v>
      </c>
      <c r="F316" s="4" t="s">
        <v>58</v>
      </c>
      <c r="G316" s="4" t="s">
        <v>28</v>
      </c>
      <c r="H316" s="4" t="s">
        <v>2</v>
      </c>
      <c r="I316" s="4" t="s">
        <v>1</v>
      </c>
      <c r="J316" s="4" t="s">
        <v>23</v>
      </c>
      <c r="M316" s="5">
        <v>-50</v>
      </c>
      <c r="N316" s="38" t="s">
        <v>64</v>
      </c>
      <c r="O316" s="36" t="str">
        <f ca="1">IF(B316&gt;= TODAY(),"NON","OUI")</f>
        <v>NON</v>
      </c>
      <c r="P316" s="36">
        <f>MONTH(D316)</f>
        <v>1</v>
      </c>
    </row>
    <row r="317" spans="2:16" x14ac:dyDescent="0.25">
      <c r="B317" s="18">
        <v>42395</v>
      </c>
      <c r="C317" s="2">
        <f t="shared" si="15"/>
        <v>5</v>
      </c>
      <c r="D317" s="7">
        <f t="shared" si="16"/>
        <v>42400</v>
      </c>
      <c r="E317" s="2">
        <f t="shared" si="17"/>
        <v>2016</v>
      </c>
      <c r="F317" s="4" t="s">
        <v>54</v>
      </c>
      <c r="G317" s="4" t="s">
        <v>28</v>
      </c>
      <c r="H317" s="4" t="s">
        <v>2</v>
      </c>
      <c r="I317" s="4" t="s">
        <v>6</v>
      </c>
      <c r="J317" s="4" t="s">
        <v>5</v>
      </c>
      <c r="M317" s="5">
        <v>-6300</v>
      </c>
      <c r="N317" s="38" t="s">
        <v>64</v>
      </c>
      <c r="O317" s="36" t="str">
        <f ca="1">IF(B317&gt;= TODAY(),"NON","OUI")</f>
        <v>NON</v>
      </c>
      <c r="P317" s="36">
        <f>MONTH(D317)</f>
        <v>1</v>
      </c>
    </row>
    <row r="318" spans="2:16" x14ac:dyDescent="0.25">
      <c r="B318" s="18">
        <v>42395</v>
      </c>
      <c r="C318" s="2">
        <f t="shared" si="15"/>
        <v>5</v>
      </c>
      <c r="D318" s="7">
        <f t="shared" si="16"/>
        <v>42400</v>
      </c>
      <c r="E318" s="2">
        <f t="shared" si="17"/>
        <v>2016</v>
      </c>
      <c r="F318" s="4" t="s">
        <v>55</v>
      </c>
      <c r="G318" s="4" t="s">
        <v>28</v>
      </c>
      <c r="H318" s="4" t="s">
        <v>2</v>
      </c>
      <c r="I318" s="4" t="s">
        <v>6</v>
      </c>
      <c r="J318" s="4" t="s">
        <v>5</v>
      </c>
      <c r="M318" s="5">
        <v>-11000</v>
      </c>
      <c r="N318" s="38" t="s">
        <v>64</v>
      </c>
      <c r="O318" s="36" t="str">
        <f ca="1">IF(B318&gt;= TODAY(),"NON","OUI")</f>
        <v>NON</v>
      </c>
      <c r="P318" s="36">
        <f>MONTH(D318)</f>
        <v>1</v>
      </c>
    </row>
    <row r="319" spans="2:16" x14ac:dyDescent="0.25">
      <c r="B319" s="18">
        <v>42395</v>
      </c>
      <c r="C319" s="2">
        <f t="shared" si="15"/>
        <v>5</v>
      </c>
      <c r="D319" s="7">
        <f t="shared" si="16"/>
        <v>42400</v>
      </c>
      <c r="E319" s="2">
        <f t="shared" si="17"/>
        <v>2016</v>
      </c>
      <c r="F319" s="4" t="s">
        <v>56</v>
      </c>
      <c r="G319" s="4" t="s">
        <v>28</v>
      </c>
      <c r="H319" s="4" t="s">
        <v>2</v>
      </c>
      <c r="I319" s="4" t="s">
        <v>6</v>
      </c>
      <c r="J319" s="4" t="s">
        <v>5</v>
      </c>
      <c r="M319" s="5">
        <v>-8000</v>
      </c>
      <c r="N319" s="38" t="s">
        <v>64</v>
      </c>
      <c r="O319" s="36" t="str">
        <f ca="1">IF(B319&gt;= TODAY(),"NON","OUI")</f>
        <v>NON</v>
      </c>
      <c r="P319" s="36">
        <f>MONTH(D319)</f>
        <v>1</v>
      </c>
    </row>
    <row r="320" spans="2:16" x14ac:dyDescent="0.25">
      <c r="B320" s="18">
        <v>42395</v>
      </c>
      <c r="C320" s="2">
        <f t="shared" si="15"/>
        <v>5</v>
      </c>
      <c r="D320" s="7">
        <f t="shared" si="16"/>
        <v>42400</v>
      </c>
      <c r="E320" s="2">
        <f t="shared" si="17"/>
        <v>2016</v>
      </c>
      <c r="F320" s="4" t="s">
        <v>57</v>
      </c>
      <c r="G320" s="4" t="s">
        <v>28</v>
      </c>
      <c r="H320" s="4" t="s">
        <v>2</v>
      </c>
      <c r="I320" s="4" t="s">
        <v>6</v>
      </c>
      <c r="J320" s="4" t="s">
        <v>5</v>
      </c>
      <c r="M320" s="5">
        <v>-15000</v>
      </c>
      <c r="N320" s="38" t="s">
        <v>64</v>
      </c>
      <c r="O320" s="36" t="str">
        <f ca="1">IF(B320&gt;= TODAY(),"NON","OUI")</f>
        <v>NON</v>
      </c>
      <c r="P320" s="36">
        <f>MONTH(D320)</f>
        <v>1</v>
      </c>
    </row>
    <row r="321" spans="1:16" x14ac:dyDescent="0.25">
      <c r="A321" s="1"/>
      <c r="B321" s="18">
        <v>42397</v>
      </c>
      <c r="C321" s="2">
        <f t="shared" si="15"/>
        <v>5</v>
      </c>
      <c r="D321" s="7">
        <f t="shared" si="16"/>
        <v>42400</v>
      </c>
      <c r="E321" s="2">
        <f t="shared" si="17"/>
        <v>2016</v>
      </c>
      <c r="F321" s="4" t="s">
        <v>54</v>
      </c>
      <c r="G321" s="4" t="s">
        <v>28</v>
      </c>
      <c r="H321" s="4" t="s">
        <v>12</v>
      </c>
      <c r="I321" s="4" t="s">
        <v>11</v>
      </c>
      <c r="J321" s="4" t="s">
        <v>10</v>
      </c>
      <c r="K321" s="1"/>
      <c r="L321" s="1"/>
      <c r="M321" s="3">
        <v>2500</v>
      </c>
      <c r="N321" s="38" t="s">
        <v>64</v>
      </c>
      <c r="O321" s="36" t="str">
        <f ca="1">IF(B321&gt;= TODAY(),"NON","OUI")</f>
        <v>NON</v>
      </c>
      <c r="P321" s="36">
        <f>MONTH(D321)</f>
        <v>1</v>
      </c>
    </row>
    <row r="322" spans="1:16" x14ac:dyDescent="0.25">
      <c r="B322" s="18">
        <v>42397</v>
      </c>
      <c r="C322" s="2">
        <f t="shared" si="15"/>
        <v>5</v>
      </c>
      <c r="D322" s="7">
        <f t="shared" si="16"/>
        <v>42400</v>
      </c>
      <c r="E322" s="2">
        <f t="shared" si="17"/>
        <v>2016</v>
      </c>
      <c r="F322" s="4" t="s">
        <v>54</v>
      </c>
      <c r="G322" s="4" t="s">
        <v>28</v>
      </c>
      <c r="H322" s="4" t="s">
        <v>2</v>
      </c>
      <c r="I322" s="4" t="s">
        <v>1</v>
      </c>
      <c r="J322" s="4" t="s">
        <v>0</v>
      </c>
      <c r="M322" s="5">
        <v>-70</v>
      </c>
      <c r="N322" s="38" t="s">
        <v>64</v>
      </c>
      <c r="O322" s="36" t="str">
        <f ca="1">IF(B322&gt;= TODAY(),"NON","OUI")</f>
        <v>NON</v>
      </c>
      <c r="P322" s="36">
        <f>MONTH(D322)</f>
        <v>1</v>
      </c>
    </row>
    <row r="323" spans="1:16" x14ac:dyDescent="0.25">
      <c r="A323" s="1"/>
      <c r="B323" s="18">
        <v>42397</v>
      </c>
      <c r="C323" s="2">
        <f t="shared" si="15"/>
        <v>5</v>
      </c>
      <c r="D323" s="7">
        <f t="shared" si="16"/>
        <v>42400</v>
      </c>
      <c r="E323" s="2">
        <f t="shared" si="17"/>
        <v>2016</v>
      </c>
      <c r="F323" s="4" t="s">
        <v>55</v>
      </c>
      <c r="G323" s="4" t="s">
        <v>28</v>
      </c>
      <c r="H323" s="4" t="s">
        <v>12</v>
      </c>
      <c r="I323" s="4" t="s">
        <v>11</v>
      </c>
      <c r="J323" s="4" t="s">
        <v>10</v>
      </c>
      <c r="K323" s="1"/>
      <c r="L323" s="1"/>
      <c r="M323" s="3">
        <v>30000</v>
      </c>
      <c r="N323" s="38" t="s">
        <v>64</v>
      </c>
      <c r="O323" s="36" t="str">
        <f ca="1">IF(B323&gt;= TODAY(),"NON","OUI")</f>
        <v>NON</v>
      </c>
      <c r="P323" s="36">
        <f>MONTH(D323)</f>
        <v>1</v>
      </c>
    </row>
    <row r="324" spans="1:16" x14ac:dyDescent="0.25">
      <c r="A324" s="1"/>
      <c r="B324" s="18">
        <v>42397</v>
      </c>
      <c r="C324" s="2">
        <f t="shared" si="15"/>
        <v>5</v>
      </c>
      <c r="D324" s="7">
        <f t="shared" si="16"/>
        <v>42400</v>
      </c>
      <c r="E324" s="2">
        <f t="shared" si="17"/>
        <v>2016</v>
      </c>
      <c r="F324" s="4" t="s">
        <v>56</v>
      </c>
      <c r="G324" s="4" t="s">
        <v>28</v>
      </c>
      <c r="H324" s="4" t="s">
        <v>12</v>
      </c>
      <c r="I324" s="4" t="s">
        <v>11</v>
      </c>
      <c r="J324" s="4" t="s">
        <v>10</v>
      </c>
      <c r="K324" s="1"/>
      <c r="L324" s="1"/>
      <c r="M324" s="3">
        <v>25000</v>
      </c>
      <c r="N324" s="38" t="s">
        <v>64</v>
      </c>
      <c r="O324" s="36" t="str">
        <f ca="1">IF(B324&gt;= TODAY(),"NON","OUI")</f>
        <v>NON</v>
      </c>
      <c r="P324" s="36">
        <f>MONTH(D324)</f>
        <v>1</v>
      </c>
    </row>
    <row r="325" spans="1:16" x14ac:dyDescent="0.25">
      <c r="B325" s="18">
        <v>42397</v>
      </c>
      <c r="C325" s="2">
        <f t="shared" si="15"/>
        <v>5</v>
      </c>
      <c r="D325" s="7">
        <f t="shared" si="16"/>
        <v>42400</v>
      </c>
      <c r="E325" s="2">
        <f t="shared" si="17"/>
        <v>2016</v>
      </c>
      <c r="F325" s="4" t="s">
        <v>56</v>
      </c>
      <c r="G325" s="4" t="s">
        <v>28</v>
      </c>
      <c r="H325" s="4" t="s">
        <v>2</v>
      </c>
      <c r="I325" s="4" t="s">
        <v>1</v>
      </c>
      <c r="J325" s="4" t="s">
        <v>0</v>
      </c>
      <c r="M325" s="5">
        <v>-50</v>
      </c>
      <c r="N325" s="38" t="s">
        <v>64</v>
      </c>
      <c r="O325" s="36" t="str">
        <f ca="1">IF(B325&gt;= TODAY(),"NON","OUI")</f>
        <v>NON</v>
      </c>
      <c r="P325" s="36">
        <f>MONTH(D325)</f>
        <v>1</v>
      </c>
    </row>
    <row r="326" spans="1:16" x14ac:dyDescent="0.25">
      <c r="B326" s="18">
        <v>42397</v>
      </c>
      <c r="C326" s="2">
        <f t="shared" si="15"/>
        <v>5</v>
      </c>
      <c r="D326" s="7">
        <f t="shared" si="16"/>
        <v>42400</v>
      </c>
      <c r="E326" s="2">
        <f t="shared" si="17"/>
        <v>2016</v>
      </c>
      <c r="F326" s="4" t="s">
        <v>57</v>
      </c>
      <c r="G326" s="4" t="s">
        <v>28</v>
      </c>
      <c r="H326" s="4" t="s">
        <v>2</v>
      </c>
      <c r="I326" s="4" t="s">
        <v>1</v>
      </c>
      <c r="J326" s="4" t="s">
        <v>0</v>
      </c>
      <c r="M326" s="5">
        <v>-150</v>
      </c>
      <c r="N326" s="38" t="s">
        <v>64</v>
      </c>
      <c r="O326" s="36" t="str">
        <f ca="1">IF(B326&gt;= TODAY(),"NON","OUI")</f>
        <v>NON</v>
      </c>
      <c r="P326" s="36">
        <f>MONTH(D326)</f>
        <v>1</v>
      </c>
    </row>
    <row r="327" spans="1:16" x14ac:dyDescent="0.25">
      <c r="A327" s="1"/>
      <c r="B327" s="18">
        <v>42397</v>
      </c>
      <c r="C327" s="2">
        <f t="shared" si="15"/>
        <v>5</v>
      </c>
      <c r="D327" s="7">
        <f t="shared" si="16"/>
        <v>42400</v>
      </c>
      <c r="E327" s="2">
        <f t="shared" si="17"/>
        <v>2016</v>
      </c>
      <c r="F327" s="4" t="s">
        <v>58</v>
      </c>
      <c r="G327" s="4" t="s">
        <v>28</v>
      </c>
      <c r="H327" s="4" t="s">
        <v>12</v>
      </c>
      <c r="I327" s="4" t="s">
        <v>11</v>
      </c>
      <c r="J327" s="4" t="s">
        <v>10</v>
      </c>
      <c r="K327" s="1"/>
      <c r="L327" s="1"/>
      <c r="M327" s="3">
        <v>500</v>
      </c>
      <c r="N327" s="38" t="s">
        <v>64</v>
      </c>
      <c r="O327" s="36" t="str">
        <f ca="1">IF(B327&gt;= TODAY(),"NON","OUI")</f>
        <v>NON</v>
      </c>
      <c r="P327" s="36">
        <f>MONTH(D327)</f>
        <v>1</v>
      </c>
    </row>
    <row r="328" spans="1:16" x14ac:dyDescent="0.25">
      <c r="B328" s="18">
        <v>42397</v>
      </c>
      <c r="C328" s="2">
        <f t="shared" si="15"/>
        <v>5</v>
      </c>
      <c r="D328" s="7">
        <f t="shared" si="16"/>
        <v>42400</v>
      </c>
      <c r="E328" s="2">
        <f t="shared" si="17"/>
        <v>2016</v>
      </c>
      <c r="F328" s="4" t="s">
        <v>58</v>
      </c>
      <c r="G328" s="4" t="s">
        <v>28</v>
      </c>
      <c r="H328" s="4" t="s">
        <v>2</v>
      </c>
      <c r="I328" s="4" t="s">
        <v>1</v>
      </c>
      <c r="J328" s="4" t="s">
        <v>0</v>
      </c>
      <c r="M328" s="5">
        <v>-50</v>
      </c>
      <c r="N328" s="38" t="s">
        <v>64</v>
      </c>
      <c r="O328" s="36" t="str">
        <f ca="1">IF(B328&gt;= TODAY(),"NON","OUI")</f>
        <v>NON</v>
      </c>
      <c r="P328" s="36">
        <f>MONTH(D328)</f>
        <v>1</v>
      </c>
    </row>
    <row r="329" spans="1:16" x14ac:dyDescent="0.25">
      <c r="B329" s="18">
        <v>42401</v>
      </c>
      <c r="C329" s="2">
        <f t="shared" si="15"/>
        <v>6</v>
      </c>
      <c r="D329" s="7">
        <f t="shared" si="16"/>
        <v>42429</v>
      </c>
      <c r="E329" s="2">
        <f t="shared" si="17"/>
        <v>2016</v>
      </c>
      <c r="F329" s="4" t="s">
        <v>54</v>
      </c>
      <c r="G329" s="4" t="s">
        <v>28</v>
      </c>
      <c r="H329" s="4" t="s">
        <v>2</v>
      </c>
      <c r="I329" s="4" t="s">
        <v>17</v>
      </c>
      <c r="J329" s="4" t="s">
        <v>20</v>
      </c>
      <c r="M329" s="5">
        <v>-1000</v>
      </c>
      <c r="N329" s="38" t="s">
        <v>64</v>
      </c>
      <c r="O329" s="36" t="str">
        <f ca="1">IF(B329&gt;= TODAY(),"NON","OUI")</f>
        <v>NON</v>
      </c>
      <c r="P329" s="36">
        <f>MONTH(D329)</f>
        <v>2</v>
      </c>
    </row>
    <row r="330" spans="1:16" x14ac:dyDescent="0.25">
      <c r="B330" s="18">
        <v>42401</v>
      </c>
      <c r="C330" s="2">
        <f t="shared" si="15"/>
        <v>6</v>
      </c>
      <c r="D330" s="7">
        <f t="shared" si="16"/>
        <v>42429</v>
      </c>
      <c r="E330" s="2">
        <f t="shared" si="17"/>
        <v>2016</v>
      </c>
      <c r="F330" s="4" t="s">
        <v>54</v>
      </c>
      <c r="G330" s="4" t="s">
        <v>28</v>
      </c>
      <c r="H330" s="4" t="s">
        <v>2</v>
      </c>
      <c r="I330" s="4" t="s">
        <v>22</v>
      </c>
      <c r="J330" s="4" t="s">
        <v>21</v>
      </c>
      <c r="M330" s="5">
        <v>-1000</v>
      </c>
      <c r="N330" s="38" t="s">
        <v>64</v>
      </c>
      <c r="O330" s="36" t="str">
        <f ca="1">IF(B330&gt;= TODAY(),"NON","OUI")</f>
        <v>NON</v>
      </c>
      <c r="P330" s="36">
        <f>MONTH(D330)</f>
        <v>2</v>
      </c>
    </row>
    <row r="331" spans="1:16" x14ac:dyDescent="0.25">
      <c r="B331" s="18">
        <v>42401</v>
      </c>
      <c r="C331" s="2">
        <f t="shared" si="15"/>
        <v>6</v>
      </c>
      <c r="D331" s="7">
        <f t="shared" si="16"/>
        <v>42429</v>
      </c>
      <c r="E331" s="2">
        <f t="shared" si="17"/>
        <v>2016</v>
      </c>
      <c r="F331" s="4" t="s">
        <v>55</v>
      </c>
      <c r="G331" s="4" t="s">
        <v>28</v>
      </c>
      <c r="H331" s="4" t="s">
        <v>2</v>
      </c>
      <c r="I331" s="4" t="s">
        <v>17</v>
      </c>
      <c r="J331" s="4" t="s">
        <v>20</v>
      </c>
      <c r="M331" s="5">
        <v>-2000</v>
      </c>
      <c r="N331" s="38" t="s">
        <v>64</v>
      </c>
      <c r="O331" s="36" t="str">
        <f ca="1">IF(B331&gt;= TODAY(),"NON","OUI")</f>
        <v>NON</v>
      </c>
      <c r="P331" s="36">
        <f>MONTH(D331)</f>
        <v>2</v>
      </c>
    </row>
    <row r="332" spans="1:16" x14ac:dyDescent="0.25">
      <c r="B332" s="18">
        <v>42401</v>
      </c>
      <c r="C332" s="2">
        <f t="shared" si="15"/>
        <v>6</v>
      </c>
      <c r="D332" s="7">
        <f t="shared" si="16"/>
        <v>42429</v>
      </c>
      <c r="E332" s="2">
        <f t="shared" si="17"/>
        <v>2016</v>
      </c>
      <c r="F332" s="4" t="s">
        <v>55</v>
      </c>
      <c r="G332" s="4" t="s">
        <v>28</v>
      </c>
      <c r="H332" s="4" t="s">
        <v>2</v>
      </c>
      <c r="I332" s="4" t="s">
        <v>22</v>
      </c>
      <c r="J332" s="4" t="s">
        <v>21</v>
      </c>
      <c r="M332" s="5">
        <v>-2000</v>
      </c>
      <c r="N332" s="38" t="s">
        <v>64</v>
      </c>
      <c r="O332" s="36" t="str">
        <f ca="1">IF(B332&gt;= TODAY(),"NON","OUI")</f>
        <v>NON</v>
      </c>
      <c r="P332" s="36">
        <f>MONTH(D332)</f>
        <v>2</v>
      </c>
    </row>
    <row r="333" spans="1:16" x14ac:dyDescent="0.25">
      <c r="B333" s="18">
        <v>42401</v>
      </c>
      <c r="C333" s="2">
        <f t="shared" si="15"/>
        <v>6</v>
      </c>
      <c r="D333" s="7">
        <f t="shared" si="16"/>
        <v>42429</v>
      </c>
      <c r="E333" s="2">
        <f t="shared" si="17"/>
        <v>2016</v>
      </c>
      <c r="F333" s="4" t="s">
        <v>56</v>
      </c>
      <c r="G333" s="4" t="s">
        <v>28</v>
      </c>
      <c r="H333" s="4" t="s">
        <v>2</v>
      </c>
      <c r="I333" s="4" t="s">
        <v>19</v>
      </c>
      <c r="J333" s="4" t="s">
        <v>19</v>
      </c>
      <c r="M333" s="5">
        <v>-5000</v>
      </c>
      <c r="N333" s="38" t="s">
        <v>64</v>
      </c>
      <c r="O333" s="36" t="str">
        <f ca="1">IF(B333&gt;= TODAY(),"NON","OUI")</f>
        <v>NON</v>
      </c>
      <c r="P333" s="36">
        <f>MONTH(D333)</f>
        <v>2</v>
      </c>
    </row>
    <row r="334" spans="1:16" x14ac:dyDescent="0.25">
      <c r="B334" s="18">
        <v>42401</v>
      </c>
      <c r="C334" s="2">
        <f t="shared" si="15"/>
        <v>6</v>
      </c>
      <c r="D334" s="7">
        <f t="shared" si="16"/>
        <v>42429</v>
      </c>
      <c r="E334" s="2">
        <f t="shared" si="17"/>
        <v>2016</v>
      </c>
      <c r="F334" s="4" t="s">
        <v>56</v>
      </c>
      <c r="G334" s="4" t="s">
        <v>28</v>
      </c>
      <c r="H334" s="4" t="s">
        <v>2</v>
      </c>
      <c r="I334" s="4" t="s">
        <v>17</v>
      </c>
      <c r="J334" s="4" t="s">
        <v>20</v>
      </c>
      <c r="M334" s="5">
        <v>-2000</v>
      </c>
      <c r="N334" s="38" t="s">
        <v>64</v>
      </c>
      <c r="O334" s="36" t="str">
        <f ca="1">IF(B334&gt;= TODAY(),"NON","OUI")</f>
        <v>NON</v>
      </c>
      <c r="P334" s="36">
        <f>MONTH(D334)</f>
        <v>2</v>
      </c>
    </row>
    <row r="335" spans="1:16" x14ac:dyDescent="0.25">
      <c r="B335" s="18">
        <v>42401</v>
      </c>
      <c r="C335" s="2">
        <f t="shared" si="15"/>
        <v>6</v>
      </c>
      <c r="D335" s="7">
        <f t="shared" si="16"/>
        <v>42429</v>
      </c>
      <c r="E335" s="2">
        <f t="shared" si="17"/>
        <v>2016</v>
      </c>
      <c r="F335" s="4" t="s">
        <v>56</v>
      </c>
      <c r="G335" s="4" t="s">
        <v>28</v>
      </c>
      <c r="H335" s="4" t="s">
        <v>2</v>
      </c>
      <c r="I335" s="4" t="s">
        <v>22</v>
      </c>
      <c r="J335" s="4" t="s">
        <v>21</v>
      </c>
      <c r="M335" s="5">
        <v>-2000</v>
      </c>
      <c r="N335" s="38" t="s">
        <v>64</v>
      </c>
      <c r="O335" s="36" t="str">
        <f ca="1">IF(B335&gt;= TODAY(),"NON","OUI")</f>
        <v>NON</v>
      </c>
      <c r="P335" s="36">
        <f>MONTH(D335)</f>
        <v>2</v>
      </c>
    </row>
    <row r="336" spans="1:16" x14ac:dyDescent="0.25">
      <c r="B336" s="18">
        <v>42401</v>
      </c>
      <c r="C336" s="2">
        <f t="shared" si="15"/>
        <v>6</v>
      </c>
      <c r="D336" s="7">
        <f t="shared" si="16"/>
        <v>42429</v>
      </c>
      <c r="E336" s="2">
        <f t="shared" si="17"/>
        <v>2016</v>
      </c>
      <c r="F336" s="4" t="s">
        <v>57</v>
      </c>
      <c r="G336" s="4" t="s">
        <v>28</v>
      </c>
      <c r="H336" s="4" t="s">
        <v>2</v>
      </c>
      <c r="I336" s="4" t="s">
        <v>17</v>
      </c>
      <c r="J336" s="4" t="s">
        <v>20</v>
      </c>
      <c r="M336" s="5">
        <v>-2000</v>
      </c>
      <c r="N336" s="38" t="s">
        <v>64</v>
      </c>
      <c r="O336" s="36" t="str">
        <f ca="1">IF(B336&gt;= TODAY(),"NON","OUI")</f>
        <v>NON</v>
      </c>
      <c r="P336" s="36">
        <f>MONTH(D336)</f>
        <v>2</v>
      </c>
    </row>
    <row r="337" spans="2:16" x14ac:dyDescent="0.25">
      <c r="B337" s="18">
        <v>42401</v>
      </c>
      <c r="C337" s="2">
        <f t="shared" si="15"/>
        <v>6</v>
      </c>
      <c r="D337" s="7">
        <f t="shared" si="16"/>
        <v>42429</v>
      </c>
      <c r="E337" s="2">
        <f t="shared" si="17"/>
        <v>2016</v>
      </c>
      <c r="F337" s="4" t="s">
        <v>57</v>
      </c>
      <c r="G337" s="4" t="s">
        <v>28</v>
      </c>
      <c r="H337" s="4" t="s">
        <v>2</v>
      </c>
      <c r="I337" s="4" t="s">
        <v>22</v>
      </c>
      <c r="J337" s="4" t="s">
        <v>21</v>
      </c>
      <c r="M337" s="5">
        <v>-2000</v>
      </c>
      <c r="N337" s="38" t="s">
        <v>64</v>
      </c>
      <c r="O337" s="36" t="str">
        <f ca="1">IF(B337&gt;= TODAY(),"NON","OUI")</f>
        <v>NON</v>
      </c>
      <c r="P337" s="36">
        <f>MONTH(D337)</f>
        <v>2</v>
      </c>
    </row>
    <row r="338" spans="2:16" x14ac:dyDescent="0.25">
      <c r="B338" s="18">
        <v>42415</v>
      </c>
      <c r="C338" s="2">
        <f t="shared" si="15"/>
        <v>8</v>
      </c>
      <c r="D338" s="7">
        <f t="shared" si="16"/>
        <v>42429</v>
      </c>
      <c r="E338" s="2">
        <f t="shared" si="17"/>
        <v>2016</v>
      </c>
      <c r="F338" s="4" t="s">
        <v>55</v>
      </c>
      <c r="G338" s="4" t="s">
        <v>28</v>
      </c>
      <c r="H338" s="4" t="s">
        <v>2</v>
      </c>
      <c r="I338" s="4" t="s">
        <v>18</v>
      </c>
      <c r="J338" s="4" t="s">
        <v>18</v>
      </c>
      <c r="M338" s="5">
        <v>-600</v>
      </c>
      <c r="N338" s="38" t="s">
        <v>64</v>
      </c>
      <c r="O338" s="36" t="str">
        <f ca="1">IF(B338&gt;= TODAY(),"NON","OUI")</f>
        <v>NON</v>
      </c>
      <c r="P338" s="36">
        <f>MONTH(D338)</f>
        <v>2</v>
      </c>
    </row>
    <row r="339" spans="2:16" x14ac:dyDescent="0.25">
      <c r="B339" s="18">
        <v>42415</v>
      </c>
      <c r="C339" s="2">
        <f t="shared" si="15"/>
        <v>8</v>
      </c>
      <c r="D339" s="7">
        <f t="shared" si="16"/>
        <v>42429</v>
      </c>
      <c r="E339" s="2">
        <f t="shared" si="17"/>
        <v>2016</v>
      </c>
      <c r="F339" s="4" t="s">
        <v>56</v>
      </c>
      <c r="G339" s="4" t="s">
        <v>28</v>
      </c>
      <c r="H339" s="4" t="s">
        <v>2</v>
      </c>
      <c r="I339" s="4" t="s">
        <v>18</v>
      </c>
      <c r="J339" s="4" t="s">
        <v>18</v>
      </c>
      <c r="M339" s="5">
        <v>-1000</v>
      </c>
      <c r="N339" s="38" t="s">
        <v>64</v>
      </c>
      <c r="O339" s="36" t="str">
        <f ca="1">IF(B339&gt;= TODAY(),"NON","OUI")</f>
        <v>NON</v>
      </c>
      <c r="P339" s="36">
        <f>MONTH(D339)</f>
        <v>2</v>
      </c>
    </row>
    <row r="340" spans="2:16" x14ac:dyDescent="0.25">
      <c r="B340" s="18">
        <v>42415</v>
      </c>
      <c r="C340" s="2">
        <f t="shared" si="15"/>
        <v>8</v>
      </c>
      <c r="D340" s="7">
        <f t="shared" si="16"/>
        <v>42429</v>
      </c>
      <c r="E340" s="2">
        <f t="shared" si="17"/>
        <v>2016</v>
      </c>
      <c r="F340" s="4" t="s">
        <v>57</v>
      </c>
      <c r="G340" s="4" t="s">
        <v>28</v>
      </c>
      <c r="H340" s="4" t="s">
        <v>2</v>
      </c>
      <c r="I340" s="4" t="s">
        <v>18</v>
      </c>
      <c r="J340" s="4" t="s">
        <v>18</v>
      </c>
      <c r="M340" s="5">
        <v>-15</v>
      </c>
      <c r="N340" s="38" t="s">
        <v>64</v>
      </c>
      <c r="O340" s="36" t="str">
        <f ca="1">IF(B340&gt;= TODAY(),"NON","OUI")</f>
        <v>NON</v>
      </c>
      <c r="P340" s="36">
        <f>MONTH(D340)</f>
        <v>2</v>
      </c>
    </row>
    <row r="341" spans="2:16" x14ac:dyDescent="0.25">
      <c r="B341" s="18">
        <v>42419</v>
      </c>
      <c r="C341" s="2">
        <f t="shared" si="15"/>
        <v>8</v>
      </c>
      <c r="D341" s="7">
        <f t="shared" si="16"/>
        <v>42429</v>
      </c>
      <c r="E341" s="2">
        <f t="shared" si="17"/>
        <v>2016</v>
      </c>
      <c r="F341" s="4" t="s">
        <v>54</v>
      </c>
      <c r="G341" s="4" t="s">
        <v>28</v>
      </c>
      <c r="H341" s="4" t="s">
        <v>2</v>
      </c>
      <c r="I341" s="4" t="s">
        <v>4</v>
      </c>
      <c r="J341" s="4" t="s">
        <v>3</v>
      </c>
      <c r="M341" s="5">
        <v>-340</v>
      </c>
      <c r="N341" s="38" t="s">
        <v>64</v>
      </c>
      <c r="O341" s="36" t="str">
        <f ca="1">IF(B341&gt;= TODAY(),"NON","OUI")</f>
        <v>NON</v>
      </c>
      <c r="P341" s="36">
        <f>MONTH(D341)</f>
        <v>2</v>
      </c>
    </row>
    <row r="342" spans="2:16" x14ac:dyDescent="0.25">
      <c r="B342" s="18">
        <v>42419</v>
      </c>
      <c r="C342" s="2">
        <f t="shared" si="15"/>
        <v>8</v>
      </c>
      <c r="D342" s="7">
        <f t="shared" si="16"/>
        <v>42429</v>
      </c>
      <c r="E342" s="2">
        <f t="shared" si="17"/>
        <v>2016</v>
      </c>
      <c r="F342" s="4" t="s">
        <v>55</v>
      </c>
      <c r="G342" s="4" t="s">
        <v>28</v>
      </c>
      <c r="H342" s="4" t="s">
        <v>2</v>
      </c>
      <c r="I342" s="4" t="s">
        <v>4</v>
      </c>
      <c r="J342" s="4" t="s">
        <v>3</v>
      </c>
      <c r="M342" s="5">
        <v>-5680</v>
      </c>
      <c r="N342" s="38" t="s">
        <v>64</v>
      </c>
      <c r="O342" s="36" t="str">
        <f ca="1">IF(B342&gt;= TODAY(),"NON","OUI")</f>
        <v>NON</v>
      </c>
      <c r="P342" s="36">
        <f>MONTH(D342)</f>
        <v>2</v>
      </c>
    </row>
    <row r="343" spans="2:16" x14ac:dyDescent="0.25">
      <c r="B343" s="18">
        <v>42419</v>
      </c>
      <c r="C343" s="2">
        <f t="shared" si="15"/>
        <v>8</v>
      </c>
      <c r="D343" s="7">
        <f t="shared" si="16"/>
        <v>42429</v>
      </c>
      <c r="E343" s="2">
        <f t="shared" si="17"/>
        <v>2016</v>
      </c>
      <c r="F343" s="4" t="s">
        <v>56</v>
      </c>
      <c r="G343" s="4" t="s">
        <v>28</v>
      </c>
      <c r="H343" s="4" t="s">
        <v>2</v>
      </c>
      <c r="I343" s="4" t="s">
        <v>4</v>
      </c>
      <c r="J343" s="4" t="s">
        <v>3</v>
      </c>
      <c r="M343" s="5">
        <v>-4737</v>
      </c>
      <c r="N343" s="38" t="s">
        <v>64</v>
      </c>
      <c r="O343" s="36" t="str">
        <f ca="1">IF(B343&gt;= TODAY(),"NON","OUI")</f>
        <v>NON</v>
      </c>
      <c r="P343" s="36">
        <f>MONTH(D343)</f>
        <v>2</v>
      </c>
    </row>
    <row r="344" spans="2:16" x14ac:dyDescent="0.25">
      <c r="B344" s="18">
        <v>42419</v>
      </c>
      <c r="C344" s="2">
        <f t="shared" si="15"/>
        <v>8</v>
      </c>
      <c r="D344" s="7">
        <f t="shared" si="16"/>
        <v>42429</v>
      </c>
      <c r="E344" s="2">
        <f t="shared" si="17"/>
        <v>2016</v>
      </c>
      <c r="F344" s="4" t="s">
        <v>58</v>
      </c>
      <c r="G344" s="4" t="s">
        <v>28</v>
      </c>
      <c r="H344" s="4" t="s">
        <v>2</v>
      </c>
      <c r="I344" s="4" t="s">
        <v>4</v>
      </c>
      <c r="J344" s="4" t="s">
        <v>3</v>
      </c>
      <c r="M344" s="5">
        <v>0</v>
      </c>
      <c r="N344" s="38" t="s">
        <v>64</v>
      </c>
      <c r="O344" s="36" t="str">
        <f ca="1">IF(B344&gt;= TODAY(),"NON","OUI")</f>
        <v>NON</v>
      </c>
      <c r="P344" s="36">
        <f>MONTH(D344)</f>
        <v>2</v>
      </c>
    </row>
    <row r="345" spans="2:16" x14ac:dyDescent="0.25">
      <c r="B345" s="18">
        <v>42420</v>
      </c>
      <c r="C345" s="2">
        <f t="shared" si="15"/>
        <v>8</v>
      </c>
      <c r="D345" s="7">
        <f t="shared" si="16"/>
        <v>42429</v>
      </c>
      <c r="E345" s="2">
        <f t="shared" si="17"/>
        <v>2016</v>
      </c>
      <c r="F345" s="4" t="s">
        <v>54</v>
      </c>
      <c r="G345" s="4" t="s">
        <v>28</v>
      </c>
      <c r="H345" s="4" t="s">
        <v>2</v>
      </c>
      <c r="I345" s="4" t="s">
        <v>8</v>
      </c>
      <c r="J345" s="4" t="s">
        <v>7</v>
      </c>
      <c r="M345" s="5">
        <v>-800</v>
      </c>
      <c r="N345" s="38" t="s">
        <v>64</v>
      </c>
      <c r="O345" s="36" t="str">
        <f ca="1">IF(B345&gt;= TODAY(),"NON","OUI")</f>
        <v>NON</v>
      </c>
      <c r="P345" s="36">
        <f>MONTH(D345)</f>
        <v>2</v>
      </c>
    </row>
    <row r="346" spans="2:16" x14ac:dyDescent="0.25">
      <c r="B346" s="18">
        <v>42420</v>
      </c>
      <c r="C346" s="2">
        <f t="shared" si="15"/>
        <v>8</v>
      </c>
      <c r="D346" s="7">
        <f t="shared" si="16"/>
        <v>42429</v>
      </c>
      <c r="E346" s="2">
        <f t="shared" si="17"/>
        <v>2016</v>
      </c>
      <c r="F346" s="4" t="s">
        <v>54</v>
      </c>
      <c r="G346" s="4" t="s">
        <v>28</v>
      </c>
      <c r="H346" s="4" t="s">
        <v>2</v>
      </c>
      <c r="I346" s="4" t="s">
        <v>15</v>
      </c>
      <c r="J346" s="4" t="s">
        <v>29</v>
      </c>
      <c r="M346" s="5">
        <v>-1400</v>
      </c>
      <c r="N346" s="38" t="s">
        <v>64</v>
      </c>
      <c r="O346" s="36" t="str">
        <f ca="1">IF(B346&gt;= TODAY(),"NON","OUI")</f>
        <v>NON</v>
      </c>
      <c r="P346" s="36">
        <f>MONTH(D346)</f>
        <v>2</v>
      </c>
    </row>
    <row r="347" spans="2:16" x14ac:dyDescent="0.25">
      <c r="B347" s="18">
        <v>42420</v>
      </c>
      <c r="C347" s="2">
        <f t="shared" si="15"/>
        <v>8</v>
      </c>
      <c r="D347" s="7">
        <f t="shared" si="16"/>
        <v>42429</v>
      </c>
      <c r="E347" s="2">
        <f t="shared" si="17"/>
        <v>2016</v>
      </c>
      <c r="F347" s="4" t="s">
        <v>55</v>
      </c>
      <c r="G347" s="4" t="s">
        <v>28</v>
      </c>
      <c r="H347" s="4" t="s">
        <v>2</v>
      </c>
      <c r="I347" s="4" t="s">
        <v>8</v>
      </c>
      <c r="J347" s="4" t="s">
        <v>7</v>
      </c>
      <c r="M347" s="5">
        <v>-1000</v>
      </c>
      <c r="N347" s="38" t="s">
        <v>64</v>
      </c>
      <c r="O347" s="36" t="str">
        <f ca="1">IF(B347&gt;= TODAY(),"NON","OUI")</f>
        <v>NON</v>
      </c>
      <c r="P347" s="36">
        <f>MONTH(D347)</f>
        <v>2</v>
      </c>
    </row>
    <row r="348" spans="2:16" x14ac:dyDescent="0.25">
      <c r="B348" s="18">
        <v>42420</v>
      </c>
      <c r="C348" s="2">
        <f t="shared" si="15"/>
        <v>8</v>
      </c>
      <c r="D348" s="7">
        <f t="shared" si="16"/>
        <v>42429</v>
      </c>
      <c r="E348" s="2">
        <f t="shared" si="17"/>
        <v>2016</v>
      </c>
      <c r="F348" s="4" t="s">
        <v>55</v>
      </c>
      <c r="G348" s="4" t="s">
        <v>28</v>
      </c>
      <c r="H348" s="4" t="s">
        <v>2</v>
      </c>
      <c r="I348" s="4" t="s">
        <v>1</v>
      </c>
      <c r="J348" s="4" t="s">
        <v>0</v>
      </c>
      <c r="M348" s="5">
        <v>-25</v>
      </c>
      <c r="N348" s="38" t="s">
        <v>64</v>
      </c>
      <c r="O348" s="36" t="str">
        <f ca="1">IF(B348&gt;= TODAY(),"NON","OUI")</f>
        <v>NON</v>
      </c>
      <c r="P348" s="36">
        <f>MONTH(D348)</f>
        <v>2</v>
      </c>
    </row>
    <row r="349" spans="2:16" x14ac:dyDescent="0.25">
      <c r="B349" s="18">
        <v>42420</v>
      </c>
      <c r="C349" s="2">
        <f t="shared" si="15"/>
        <v>8</v>
      </c>
      <c r="D349" s="7">
        <f t="shared" si="16"/>
        <v>42429</v>
      </c>
      <c r="E349" s="2">
        <f t="shared" si="17"/>
        <v>2016</v>
      </c>
      <c r="F349" s="4" t="s">
        <v>56</v>
      </c>
      <c r="G349" s="4" t="s">
        <v>28</v>
      </c>
      <c r="H349" s="4" t="s">
        <v>2</v>
      </c>
      <c r="I349" s="4" t="s">
        <v>8</v>
      </c>
      <c r="J349" s="4" t="s">
        <v>7</v>
      </c>
      <c r="M349" s="5">
        <v>-1200</v>
      </c>
      <c r="N349" s="38" t="s">
        <v>64</v>
      </c>
      <c r="O349" s="36" t="str">
        <f ca="1">IF(B349&gt;= TODAY(),"NON","OUI")</f>
        <v>NON</v>
      </c>
      <c r="P349" s="36">
        <f>MONTH(D349)</f>
        <v>2</v>
      </c>
    </row>
    <row r="350" spans="2:16" x14ac:dyDescent="0.25">
      <c r="B350" s="18">
        <v>42420</v>
      </c>
      <c r="C350" s="2">
        <f t="shared" si="15"/>
        <v>8</v>
      </c>
      <c r="D350" s="7">
        <f t="shared" si="16"/>
        <v>42429</v>
      </c>
      <c r="E350" s="2">
        <f t="shared" si="17"/>
        <v>2016</v>
      </c>
      <c r="F350" s="4" t="s">
        <v>56</v>
      </c>
      <c r="G350" s="4" t="s">
        <v>28</v>
      </c>
      <c r="H350" s="4" t="s">
        <v>2</v>
      </c>
      <c r="I350" s="4" t="s">
        <v>1</v>
      </c>
      <c r="J350" s="4" t="s">
        <v>23</v>
      </c>
      <c r="M350" s="5">
        <v>-80</v>
      </c>
      <c r="N350" s="38" t="s">
        <v>64</v>
      </c>
      <c r="O350" s="36" t="str">
        <f ca="1">IF(B350&gt;= TODAY(),"NON","OUI")</f>
        <v>NON</v>
      </c>
      <c r="P350" s="36">
        <f>MONTH(D350)</f>
        <v>2</v>
      </c>
    </row>
    <row r="351" spans="2:16" x14ac:dyDescent="0.25">
      <c r="B351" s="18">
        <v>42420</v>
      </c>
      <c r="C351" s="2">
        <f t="shared" si="15"/>
        <v>8</v>
      </c>
      <c r="D351" s="7">
        <f t="shared" si="16"/>
        <v>42429</v>
      </c>
      <c r="E351" s="2">
        <f t="shared" si="17"/>
        <v>2016</v>
      </c>
      <c r="F351" s="4" t="s">
        <v>57</v>
      </c>
      <c r="G351" s="4" t="s">
        <v>28</v>
      </c>
      <c r="H351" s="4" t="s">
        <v>2</v>
      </c>
      <c r="I351" s="4" t="s">
        <v>8</v>
      </c>
      <c r="J351" s="4" t="s">
        <v>7</v>
      </c>
      <c r="M351" s="5">
        <v>-1300</v>
      </c>
      <c r="N351" s="38" t="s">
        <v>64</v>
      </c>
      <c r="O351" s="36" t="str">
        <f ca="1">IF(B351&gt;= TODAY(),"NON","OUI")</f>
        <v>NON</v>
      </c>
      <c r="P351" s="36">
        <f>MONTH(D351)</f>
        <v>2</v>
      </c>
    </row>
    <row r="352" spans="2:16" x14ac:dyDescent="0.25">
      <c r="B352" s="18">
        <v>42420</v>
      </c>
      <c r="C352" s="2">
        <f t="shared" si="15"/>
        <v>8</v>
      </c>
      <c r="D352" s="7">
        <f t="shared" si="16"/>
        <v>42429</v>
      </c>
      <c r="E352" s="2">
        <f t="shared" si="17"/>
        <v>2016</v>
      </c>
      <c r="F352" s="4" t="s">
        <v>57</v>
      </c>
      <c r="G352" s="4" t="s">
        <v>28</v>
      </c>
      <c r="H352" s="4" t="s">
        <v>2</v>
      </c>
      <c r="I352" s="4" t="s">
        <v>1</v>
      </c>
      <c r="J352" s="4" t="s">
        <v>23</v>
      </c>
      <c r="M352" s="5">
        <v>-300</v>
      </c>
      <c r="N352" s="38" t="s">
        <v>64</v>
      </c>
      <c r="O352" s="36" t="str">
        <f ca="1">IF(B352&gt;= TODAY(),"NON","OUI")</f>
        <v>NON</v>
      </c>
      <c r="P352" s="36">
        <f>MONTH(D352)</f>
        <v>2</v>
      </c>
    </row>
    <row r="353" spans="1:16" x14ac:dyDescent="0.25">
      <c r="B353" s="18">
        <v>42420</v>
      </c>
      <c r="C353" s="2">
        <f t="shared" si="15"/>
        <v>8</v>
      </c>
      <c r="D353" s="7">
        <f t="shared" si="16"/>
        <v>42429</v>
      </c>
      <c r="E353" s="2">
        <f t="shared" si="17"/>
        <v>2016</v>
      </c>
      <c r="F353" s="4" t="s">
        <v>58</v>
      </c>
      <c r="G353" s="4" t="s">
        <v>28</v>
      </c>
      <c r="H353" s="4" t="s">
        <v>2</v>
      </c>
      <c r="I353" s="4" t="s">
        <v>1</v>
      </c>
      <c r="J353" s="4" t="s">
        <v>23</v>
      </c>
      <c r="M353" s="5">
        <v>-50</v>
      </c>
      <c r="N353" s="38" t="s">
        <v>64</v>
      </c>
      <c r="O353" s="36" t="str">
        <f ca="1">IF(B353&gt;= TODAY(),"NON","OUI")</f>
        <v>NON</v>
      </c>
      <c r="P353" s="36">
        <f>MONTH(D353)</f>
        <v>2</v>
      </c>
    </row>
    <row r="354" spans="1:16" x14ac:dyDescent="0.25">
      <c r="B354" s="18">
        <v>42426</v>
      </c>
      <c r="C354" s="2">
        <f t="shared" si="15"/>
        <v>9</v>
      </c>
      <c r="D354" s="7">
        <f t="shared" si="16"/>
        <v>42429</v>
      </c>
      <c r="E354" s="2">
        <f t="shared" si="17"/>
        <v>2016</v>
      </c>
      <c r="F354" s="4" t="s">
        <v>54</v>
      </c>
      <c r="G354" s="4" t="s">
        <v>28</v>
      </c>
      <c r="H354" s="4" t="s">
        <v>2</v>
      </c>
      <c r="I354" s="4" t="s">
        <v>6</v>
      </c>
      <c r="J354" s="4" t="s">
        <v>5</v>
      </c>
      <c r="M354" s="5">
        <v>-6300</v>
      </c>
      <c r="N354" s="38" t="s">
        <v>64</v>
      </c>
      <c r="O354" s="36" t="str">
        <f ca="1">IF(B354&gt;= TODAY(),"NON","OUI")</f>
        <v>NON</v>
      </c>
      <c r="P354" s="36">
        <f>MONTH(D354)</f>
        <v>2</v>
      </c>
    </row>
    <row r="355" spans="1:16" x14ac:dyDescent="0.25">
      <c r="B355" s="18">
        <v>42426</v>
      </c>
      <c r="C355" s="2">
        <f t="shared" si="15"/>
        <v>9</v>
      </c>
      <c r="D355" s="7">
        <f t="shared" si="16"/>
        <v>42429</v>
      </c>
      <c r="E355" s="2">
        <f t="shared" si="17"/>
        <v>2016</v>
      </c>
      <c r="F355" s="4" t="s">
        <v>55</v>
      </c>
      <c r="G355" s="4" t="s">
        <v>28</v>
      </c>
      <c r="H355" s="4" t="s">
        <v>2</v>
      </c>
      <c r="I355" s="4" t="s">
        <v>6</v>
      </c>
      <c r="J355" s="4" t="s">
        <v>5</v>
      </c>
      <c r="M355" s="5">
        <v>-11000</v>
      </c>
      <c r="N355" s="38" t="s">
        <v>64</v>
      </c>
      <c r="O355" s="36" t="str">
        <f ca="1">IF(B355&gt;= TODAY(),"NON","OUI")</f>
        <v>NON</v>
      </c>
      <c r="P355" s="36">
        <f>MONTH(D355)</f>
        <v>2</v>
      </c>
    </row>
    <row r="356" spans="1:16" x14ac:dyDescent="0.25">
      <c r="B356" s="18">
        <v>42426</v>
      </c>
      <c r="C356" s="2">
        <f t="shared" si="15"/>
        <v>9</v>
      </c>
      <c r="D356" s="7">
        <f t="shared" si="16"/>
        <v>42429</v>
      </c>
      <c r="E356" s="2">
        <f t="shared" si="17"/>
        <v>2016</v>
      </c>
      <c r="F356" s="4" t="s">
        <v>56</v>
      </c>
      <c r="G356" s="4" t="s">
        <v>28</v>
      </c>
      <c r="H356" s="4" t="s">
        <v>2</v>
      </c>
      <c r="I356" s="4" t="s">
        <v>6</v>
      </c>
      <c r="J356" s="4" t="s">
        <v>5</v>
      </c>
      <c r="M356" s="5">
        <v>-8000</v>
      </c>
      <c r="N356" s="38" t="s">
        <v>64</v>
      </c>
      <c r="O356" s="36" t="str">
        <f ca="1">IF(B356&gt;= TODAY(),"NON","OUI")</f>
        <v>NON</v>
      </c>
      <c r="P356" s="36">
        <f>MONTH(D356)</f>
        <v>2</v>
      </c>
    </row>
    <row r="357" spans="1:16" x14ac:dyDescent="0.25">
      <c r="B357" s="18">
        <v>42426</v>
      </c>
      <c r="C357" s="2">
        <f t="shared" si="15"/>
        <v>9</v>
      </c>
      <c r="D357" s="7">
        <f t="shared" si="16"/>
        <v>42429</v>
      </c>
      <c r="E357" s="2">
        <f t="shared" si="17"/>
        <v>2016</v>
      </c>
      <c r="F357" s="4" t="s">
        <v>57</v>
      </c>
      <c r="G357" s="4" t="s">
        <v>28</v>
      </c>
      <c r="H357" s="4" t="s">
        <v>2</v>
      </c>
      <c r="I357" s="4" t="s">
        <v>6</v>
      </c>
      <c r="J357" s="4" t="s">
        <v>5</v>
      </c>
      <c r="M357" s="5">
        <v>-15000</v>
      </c>
      <c r="N357" s="38" t="s">
        <v>64</v>
      </c>
      <c r="O357" s="36" t="str">
        <f ca="1">IF(B357&gt;= TODAY(),"NON","OUI")</f>
        <v>NON</v>
      </c>
      <c r="P357" s="36">
        <f>MONTH(D357)</f>
        <v>2</v>
      </c>
    </row>
    <row r="358" spans="1:16" x14ac:dyDescent="0.25">
      <c r="A358" s="1"/>
      <c r="B358" s="18">
        <v>42428</v>
      </c>
      <c r="C358" s="2">
        <f t="shared" si="15"/>
        <v>10</v>
      </c>
      <c r="D358" s="7">
        <f t="shared" si="16"/>
        <v>42429</v>
      </c>
      <c r="E358" s="2">
        <f t="shared" si="17"/>
        <v>2016</v>
      </c>
      <c r="F358" s="4" t="s">
        <v>54</v>
      </c>
      <c r="G358" s="4" t="s">
        <v>28</v>
      </c>
      <c r="H358" s="4" t="s">
        <v>12</v>
      </c>
      <c r="I358" s="4" t="s">
        <v>11</v>
      </c>
      <c r="J358" s="4" t="s">
        <v>10</v>
      </c>
      <c r="K358" s="1"/>
      <c r="L358" s="1"/>
      <c r="M358" s="3">
        <v>2500</v>
      </c>
      <c r="N358" s="38" t="s">
        <v>64</v>
      </c>
      <c r="O358" s="36" t="str">
        <f ca="1">IF(B358&gt;= TODAY(),"NON","OUI")</f>
        <v>NON</v>
      </c>
      <c r="P358" s="36">
        <f>MONTH(D358)</f>
        <v>2</v>
      </c>
    </row>
    <row r="359" spans="1:16" x14ac:dyDescent="0.25">
      <c r="B359" s="18">
        <v>42428</v>
      </c>
      <c r="C359" s="2">
        <f t="shared" si="15"/>
        <v>10</v>
      </c>
      <c r="D359" s="7">
        <f t="shared" si="16"/>
        <v>42429</v>
      </c>
      <c r="E359" s="2">
        <f t="shared" si="17"/>
        <v>2016</v>
      </c>
      <c r="F359" s="4" t="s">
        <v>54</v>
      </c>
      <c r="G359" s="4" t="s">
        <v>28</v>
      </c>
      <c r="H359" s="4" t="s">
        <v>2</v>
      </c>
      <c r="I359" s="4" t="s">
        <v>1</v>
      </c>
      <c r="J359" s="4" t="s">
        <v>0</v>
      </c>
      <c r="M359" s="5">
        <v>-70</v>
      </c>
      <c r="N359" s="38" t="s">
        <v>64</v>
      </c>
      <c r="O359" s="36" t="str">
        <f ca="1">IF(B359&gt;= TODAY(),"NON","OUI")</f>
        <v>NON</v>
      </c>
      <c r="P359" s="36">
        <f>MONTH(D359)</f>
        <v>2</v>
      </c>
    </row>
    <row r="360" spans="1:16" x14ac:dyDescent="0.25">
      <c r="A360" s="1"/>
      <c r="B360" s="18">
        <v>42428</v>
      </c>
      <c r="C360" s="2">
        <f t="shared" si="15"/>
        <v>10</v>
      </c>
      <c r="D360" s="7">
        <f t="shared" si="16"/>
        <v>42429</v>
      </c>
      <c r="E360" s="2">
        <f t="shared" si="17"/>
        <v>2016</v>
      </c>
      <c r="F360" s="4" t="s">
        <v>55</v>
      </c>
      <c r="G360" s="4" t="s">
        <v>28</v>
      </c>
      <c r="H360" s="4" t="s">
        <v>12</v>
      </c>
      <c r="I360" s="4" t="s">
        <v>11</v>
      </c>
      <c r="J360" s="4" t="s">
        <v>10</v>
      </c>
      <c r="K360" s="1"/>
      <c r="L360" s="1"/>
      <c r="M360" s="3">
        <v>30000</v>
      </c>
      <c r="N360" s="38" t="s">
        <v>64</v>
      </c>
      <c r="O360" s="36" t="str">
        <f ca="1">IF(B360&gt;= TODAY(),"NON","OUI")</f>
        <v>NON</v>
      </c>
      <c r="P360" s="36">
        <f>MONTH(D360)</f>
        <v>2</v>
      </c>
    </row>
    <row r="361" spans="1:16" x14ac:dyDescent="0.25">
      <c r="A361" s="1"/>
      <c r="B361" s="18">
        <v>42428</v>
      </c>
      <c r="C361" s="2">
        <f t="shared" si="15"/>
        <v>10</v>
      </c>
      <c r="D361" s="7">
        <f t="shared" si="16"/>
        <v>42429</v>
      </c>
      <c r="E361" s="2">
        <f t="shared" si="17"/>
        <v>2016</v>
      </c>
      <c r="F361" s="4" t="s">
        <v>56</v>
      </c>
      <c r="G361" s="4" t="s">
        <v>28</v>
      </c>
      <c r="H361" s="4" t="s">
        <v>12</v>
      </c>
      <c r="I361" s="4" t="s">
        <v>11</v>
      </c>
      <c r="J361" s="4" t="s">
        <v>10</v>
      </c>
      <c r="K361" s="1"/>
      <c r="L361" s="1"/>
      <c r="M361" s="3">
        <v>25000</v>
      </c>
      <c r="N361" s="38" t="s">
        <v>64</v>
      </c>
      <c r="O361" s="36" t="str">
        <f ca="1">IF(B361&gt;= TODAY(),"NON","OUI")</f>
        <v>NON</v>
      </c>
      <c r="P361" s="36">
        <f>MONTH(D361)</f>
        <v>2</v>
      </c>
    </row>
    <row r="362" spans="1:16" x14ac:dyDescent="0.25">
      <c r="B362" s="18">
        <v>42428</v>
      </c>
      <c r="C362" s="2">
        <f t="shared" si="15"/>
        <v>10</v>
      </c>
      <c r="D362" s="7">
        <f t="shared" si="16"/>
        <v>42429</v>
      </c>
      <c r="E362" s="2">
        <f t="shared" si="17"/>
        <v>2016</v>
      </c>
      <c r="F362" s="4" t="s">
        <v>56</v>
      </c>
      <c r="G362" s="4" t="s">
        <v>28</v>
      </c>
      <c r="H362" s="4" t="s">
        <v>2</v>
      </c>
      <c r="I362" s="4" t="s">
        <v>1</v>
      </c>
      <c r="J362" s="4" t="s">
        <v>0</v>
      </c>
      <c r="M362" s="5">
        <v>-50</v>
      </c>
      <c r="N362" s="38" t="s">
        <v>64</v>
      </c>
      <c r="O362" s="36" t="str">
        <f ca="1">IF(B362&gt;= TODAY(),"NON","OUI")</f>
        <v>NON</v>
      </c>
      <c r="P362" s="36">
        <f>MONTH(D362)</f>
        <v>2</v>
      </c>
    </row>
    <row r="363" spans="1:16" x14ac:dyDescent="0.25">
      <c r="B363" s="18">
        <v>42428</v>
      </c>
      <c r="C363" s="2">
        <f t="shared" si="15"/>
        <v>10</v>
      </c>
      <c r="D363" s="7">
        <f t="shared" si="16"/>
        <v>42429</v>
      </c>
      <c r="E363" s="2">
        <f t="shared" si="17"/>
        <v>2016</v>
      </c>
      <c r="F363" s="4" t="s">
        <v>57</v>
      </c>
      <c r="G363" s="4" t="s">
        <v>28</v>
      </c>
      <c r="H363" s="4" t="s">
        <v>2</v>
      </c>
      <c r="I363" s="4" t="s">
        <v>1</v>
      </c>
      <c r="J363" s="4" t="s">
        <v>0</v>
      </c>
      <c r="M363" s="5">
        <v>-150</v>
      </c>
      <c r="N363" s="38" t="s">
        <v>64</v>
      </c>
      <c r="O363" s="36" t="str">
        <f ca="1">IF(B363&gt;= TODAY(),"NON","OUI")</f>
        <v>NON</v>
      </c>
      <c r="P363" s="36">
        <f>MONTH(D363)</f>
        <v>2</v>
      </c>
    </row>
    <row r="364" spans="1:16" x14ac:dyDescent="0.25">
      <c r="A364" s="1"/>
      <c r="B364" s="18">
        <v>42428</v>
      </c>
      <c r="C364" s="2">
        <f t="shared" si="15"/>
        <v>10</v>
      </c>
      <c r="D364" s="7">
        <f t="shared" si="16"/>
        <v>42429</v>
      </c>
      <c r="E364" s="2">
        <f t="shared" si="17"/>
        <v>2016</v>
      </c>
      <c r="F364" s="4" t="s">
        <v>58</v>
      </c>
      <c r="G364" s="4" t="s">
        <v>28</v>
      </c>
      <c r="H364" s="4" t="s">
        <v>12</v>
      </c>
      <c r="I364" s="4" t="s">
        <v>11</v>
      </c>
      <c r="J364" s="4" t="s">
        <v>10</v>
      </c>
      <c r="K364" s="1"/>
      <c r="L364" s="1"/>
      <c r="M364" s="3">
        <v>500</v>
      </c>
      <c r="N364" s="38" t="s">
        <v>64</v>
      </c>
      <c r="O364" s="36" t="str">
        <f ca="1">IF(B364&gt;= TODAY(),"NON","OUI")</f>
        <v>NON</v>
      </c>
      <c r="P364" s="36">
        <f>MONTH(D364)</f>
        <v>2</v>
      </c>
    </row>
    <row r="365" spans="1:16" x14ac:dyDescent="0.25">
      <c r="B365" s="18">
        <v>42428</v>
      </c>
      <c r="C365" s="2">
        <f t="shared" si="15"/>
        <v>10</v>
      </c>
      <c r="D365" s="7">
        <f t="shared" si="16"/>
        <v>42429</v>
      </c>
      <c r="E365" s="2">
        <f t="shared" si="17"/>
        <v>2016</v>
      </c>
      <c r="F365" s="4" t="s">
        <v>58</v>
      </c>
      <c r="G365" s="4" t="s">
        <v>28</v>
      </c>
      <c r="H365" s="4" t="s">
        <v>2</v>
      </c>
      <c r="I365" s="4" t="s">
        <v>1</v>
      </c>
      <c r="J365" s="4" t="s">
        <v>0</v>
      </c>
      <c r="M365" s="5">
        <v>-50</v>
      </c>
      <c r="N365" s="38" t="s">
        <v>64</v>
      </c>
      <c r="O365" s="36" t="str">
        <f ca="1">IF(B365&gt;= TODAY(),"NON","OUI")</f>
        <v>NON</v>
      </c>
      <c r="P365" s="36">
        <f>MONTH(D365)</f>
        <v>2</v>
      </c>
    </row>
    <row r="366" spans="1:16" x14ac:dyDescent="0.25">
      <c r="B366" s="18">
        <v>42430</v>
      </c>
      <c r="C366" s="2">
        <f t="shared" si="15"/>
        <v>10</v>
      </c>
      <c r="D366" s="7">
        <f t="shared" si="16"/>
        <v>42460</v>
      </c>
      <c r="E366" s="2">
        <f t="shared" si="17"/>
        <v>2016</v>
      </c>
      <c r="F366" s="4" t="s">
        <v>56</v>
      </c>
      <c r="G366" s="4" t="s">
        <v>28</v>
      </c>
      <c r="H366" s="4" t="s">
        <v>2</v>
      </c>
      <c r="I366" s="4" t="s">
        <v>19</v>
      </c>
      <c r="J366" s="4" t="s">
        <v>19</v>
      </c>
      <c r="M366" s="5">
        <v>-5000</v>
      </c>
      <c r="N366" s="38" t="s">
        <v>64</v>
      </c>
      <c r="O366" s="36" t="str">
        <f ca="1">IF(B366&gt;= TODAY(),"NON","OUI")</f>
        <v>NON</v>
      </c>
      <c r="P366" s="36">
        <f>MONTH(D366)</f>
        <v>3</v>
      </c>
    </row>
    <row r="367" spans="1:16" x14ac:dyDescent="0.25">
      <c r="B367" s="18">
        <v>42444</v>
      </c>
      <c r="C367" s="2">
        <f t="shared" si="15"/>
        <v>12</v>
      </c>
      <c r="D367" s="7">
        <f t="shared" si="16"/>
        <v>42460</v>
      </c>
      <c r="E367" s="2">
        <f t="shared" si="17"/>
        <v>2016</v>
      </c>
      <c r="F367" s="4" t="s">
        <v>54</v>
      </c>
      <c r="G367" s="4" t="s">
        <v>28</v>
      </c>
      <c r="H367" s="4" t="s">
        <v>2</v>
      </c>
      <c r="I367" s="4" t="s">
        <v>6</v>
      </c>
      <c r="J367" s="4" t="s">
        <v>16</v>
      </c>
      <c r="M367" s="5">
        <v>-15000</v>
      </c>
      <c r="N367" s="38" t="s">
        <v>64</v>
      </c>
      <c r="O367" s="36" t="str">
        <f ca="1">IF(B367&gt;= TODAY(),"NON","OUI")</f>
        <v>NON</v>
      </c>
      <c r="P367" s="36">
        <f>MONTH(D367)</f>
        <v>3</v>
      </c>
    </row>
    <row r="368" spans="1:16" x14ac:dyDescent="0.25">
      <c r="B368" s="18">
        <v>42444</v>
      </c>
      <c r="C368" s="2">
        <f t="shared" si="15"/>
        <v>12</v>
      </c>
      <c r="D368" s="7">
        <f t="shared" si="16"/>
        <v>42460</v>
      </c>
      <c r="E368" s="2">
        <f t="shared" si="17"/>
        <v>2016</v>
      </c>
      <c r="F368" s="4" t="s">
        <v>55</v>
      </c>
      <c r="G368" s="4" t="s">
        <v>28</v>
      </c>
      <c r="H368" s="4" t="s">
        <v>2</v>
      </c>
      <c r="I368" s="4" t="s">
        <v>18</v>
      </c>
      <c r="J368" s="4" t="s">
        <v>18</v>
      </c>
      <c r="M368" s="5">
        <v>-600</v>
      </c>
      <c r="N368" s="38" t="s">
        <v>64</v>
      </c>
      <c r="O368" s="36" t="str">
        <f ca="1">IF(B368&gt;= TODAY(),"NON","OUI")</f>
        <v>NON</v>
      </c>
      <c r="P368" s="36">
        <f>MONTH(D368)</f>
        <v>3</v>
      </c>
    </row>
    <row r="369" spans="2:16" x14ac:dyDescent="0.25">
      <c r="B369" s="18">
        <v>42444</v>
      </c>
      <c r="C369" s="2">
        <f t="shared" si="15"/>
        <v>12</v>
      </c>
      <c r="D369" s="7">
        <f t="shared" si="16"/>
        <v>42460</v>
      </c>
      <c r="E369" s="2">
        <f t="shared" si="17"/>
        <v>2016</v>
      </c>
      <c r="F369" s="4" t="s">
        <v>55</v>
      </c>
      <c r="G369" s="4" t="s">
        <v>28</v>
      </c>
      <c r="H369" s="4" t="s">
        <v>2</v>
      </c>
      <c r="I369" s="4" t="s">
        <v>6</v>
      </c>
      <c r="J369" s="4" t="s">
        <v>16</v>
      </c>
      <c r="M369" s="5">
        <v>-25000</v>
      </c>
      <c r="N369" s="38" t="s">
        <v>64</v>
      </c>
      <c r="O369" s="36" t="str">
        <f ca="1">IF(B369&gt;= TODAY(),"NON","OUI")</f>
        <v>NON</v>
      </c>
      <c r="P369" s="36">
        <f>MONTH(D369)</f>
        <v>3</v>
      </c>
    </row>
    <row r="370" spans="2:16" x14ac:dyDescent="0.25">
      <c r="B370" s="18">
        <v>42444</v>
      </c>
      <c r="C370" s="2">
        <f t="shared" si="15"/>
        <v>12</v>
      </c>
      <c r="D370" s="7">
        <f t="shared" si="16"/>
        <v>42460</v>
      </c>
      <c r="E370" s="2">
        <f t="shared" si="17"/>
        <v>2016</v>
      </c>
      <c r="F370" s="4" t="s">
        <v>55</v>
      </c>
      <c r="G370" s="4" t="s">
        <v>28</v>
      </c>
      <c r="H370" s="4" t="s">
        <v>2</v>
      </c>
      <c r="I370" s="4" t="s">
        <v>4</v>
      </c>
      <c r="J370" s="4" t="s">
        <v>9</v>
      </c>
      <c r="M370" s="5">
        <v>-13000</v>
      </c>
      <c r="N370" s="38" t="s">
        <v>64</v>
      </c>
      <c r="O370" s="36" t="str">
        <f ca="1">IF(B370&gt;= TODAY(),"NON","OUI")</f>
        <v>NON</v>
      </c>
      <c r="P370" s="36">
        <f>MONTH(D370)</f>
        <v>3</v>
      </c>
    </row>
    <row r="371" spans="2:16" x14ac:dyDescent="0.25">
      <c r="B371" s="18">
        <v>42444</v>
      </c>
      <c r="C371" s="2">
        <f t="shared" si="15"/>
        <v>12</v>
      </c>
      <c r="D371" s="7">
        <f t="shared" si="16"/>
        <v>42460</v>
      </c>
      <c r="E371" s="2">
        <f t="shared" si="17"/>
        <v>2016</v>
      </c>
      <c r="F371" s="4" t="s">
        <v>56</v>
      </c>
      <c r="G371" s="4" t="s">
        <v>28</v>
      </c>
      <c r="H371" s="4" t="s">
        <v>2</v>
      </c>
      <c r="I371" s="4" t="s">
        <v>18</v>
      </c>
      <c r="J371" s="4" t="s">
        <v>18</v>
      </c>
      <c r="M371" s="5">
        <v>-1000</v>
      </c>
      <c r="N371" s="38" t="s">
        <v>64</v>
      </c>
      <c r="O371" s="36" t="str">
        <f ca="1">IF(B371&gt;= TODAY(),"NON","OUI")</f>
        <v>NON</v>
      </c>
      <c r="P371" s="36">
        <f>MONTH(D371)</f>
        <v>3</v>
      </c>
    </row>
    <row r="372" spans="2:16" x14ac:dyDescent="0.25">
      <c r="B372" s="18">
        <v>42444</v>
      </c>
      <c r="C372" s="2">
        <f t="shared" si="15"/>
        <v>12</v>
      </c>
      <c r="D372" s="7">
        <f t="shared" si="16"/>
        <v>42460</v>
      </c>
      <c r="E372" s="2">
        <f t="shared" si="17"/>
        <v>2016</v>
      </c>
      <c r="F372" s="4" t="s">
        <v>56</v>
      </c>
      <c r="G372" s="4" t="s">
        <v>28</v>
      </c>
      <c r="H372" s="4" t="s">
        <v>2</v>
      </c>
      <c r="I372" s="4" t="s">
        <v>6</v>
      </c>
      <c r="J372" s="4" t="s">
        <v>16</v>
      </c>
      <c r="M372" s="5">
        <v>-21000</v>
      </c>
      <c r="N372" s="38" t="s">
        <v>64</v>
      </c>
      <c r="O372" s="36" t="str">
        <f ca="1">IF(B372&gt;= TODAY(),"NON","OUI")</f>
        <v>NON</v>
      </c>
      <c r="P372" s="36">
        <f>MONTH(D372)</f>
        <v>3</v>
      </c>
    </row>
    <row r="373" spans="2:16" x14ac:dyDescent="0.25">
      <c r="B373" s="18">
        <v>42444</v>
      </c>
      <c r="C373" s="2">
        <f t="shared" si="15"/>
        <v>12</v>
      </c>
      <c r="D373" s="7">
        <f t="shared" si="16"/>
        <v>42460</v>
      </c>
      <c r="E373" s="2">
        <f t="shared" si="17"/>
        <v>2016</v>
      </c>
      <c r="F373" s="4" t="s">
        <v>56</v>
      </c>
      <c r="G373" s="4" t="s">
        <v>28</v>
      </c>
      <c r="H373" s="4" t="s">
        <v>2</v>
      </c>
      <c r="I373" s="4" t="s">
        <v>4</v>
      </c>
      <c r="J373" s="4" t="s">
        <v>9</v>
      </c>
      <c r="M373" s="5">
        <v>-10709</v>
      </c>
      <c r="N373" s="38" t="s">
        <v>64</v>
      </c>
      <c r="O373" s="36" t="str">
        <f ca="1">IF(B373&gt;= TODAY(),"NON","OUI")</f>
        <v>NON</v>
      </c>
      <c r="P373" s="36">
        <f>MONTH(D373)</f>
        <v>3</v>
      </c>
    </row>
    <row r="374" spans="2:16" x14ac:dyDescent="0.25">
      <c r="B374" s="18">
        <v>42444</v>
      </c>
      <c r="C374" s="2">
        <f t="shared" si="15"/>
        <v>12</v>
      </c>
      <c r="D374" s="7">
        <f t="shared" si="16"/>
        <v>42460</v>
      </c>
      <c r="E374" s="2">
        <f t="shared" si="17"/>
        <v>2016</v>
      </c>
      <c r="F374" s="4" t="s">
        <v>57</v>
      </c>
      <c r="G374" s="4" t="s">
        <v>28</v>
      </c>
      <c r="H374" s="4" t="s">
        <v>2</v>
      </c>
      <c r="I374" s="4" t="s">
        <v>18</v>
      </c>
      <c r="J374" s="4" t="s">
        <v>18</v>
      </c>
      <c r="M374" s="5">
        <v>-15</v>
      </c>
      <c r="N374" s="38" t="s">
        <v>64</v>
      </c>
      <c r="O374" s="36" t="str">
        <f ca="1">IF(B374&gt;= TODAY(),"NON","OUI")</f>
        <v>NON</v>
      </c>
      <c r="P374" s="36">
        <f>MONTH(D374)</f>
        <v>3</v>
      </c>
    </row>
    <row r="375" spans="2:16" x14ac:dyDescent="0.25">
      <c r="B375" s="18">
        <v>42444</v>
      </c>
      <c r="C375" s="2">
        <f t="shared" si="15"/>
        <v>12</v>
      </c>
      <c r="D375" s="7">
        <f t="shared" si="16"/>
        <v>42460</v>
      </c>
      <c r="E375" s="2">
        <f t="shared" si="17"/>
        <v>2016</v>
      </c>
      <c r="F375" s="4" t="s">
        <v>57</v>
      </c>
      <c r="G375" s="4" t="s">
        <v>28</v>
      </c>
      <c r="H375" s="4" t="s">
        <v>2</v>
      </c>
      <c r="I375" s="4" t="s">
        <v>6</v>
      </c>
      <c r="J375" s="4" t="s">
        <v>16</v>
      </c>
      <c r="M375" s="5">
        <v>-36000</v>
      </c>
      <c r="N375" s="38" t="s">
        <v>64</v>
      </c>
      <c r="O375" s="36" t="str">
        <f ca="1">IF(B375&gt;= TODAY(),"NON","OUI")</f>
        <v>NON</v>
      </c>
      <c r="P375" s="36">
        <f>MONTH(D375)</f>
        <v>3</v>
      </c>
    </row>
    <row r="376" spans="2:16" x14ac:dyDescent="0.25">
      <c r="B376" s="18">
        <v>42444</v>
      </c>
      <c r="C376" s="2">
        <f t="shared" ref="C376:C439" si="18">WEEKNUM(B376)</f>
        <v>12</v>
      </c>
      <c r="D376" s="7">
        <f t="shared" ref="D376:D439" si="19">EOMONTH(B376,31/6/2016)</f>
        <v>42460</v>
      </c>
      <c r="E376" s="2">
        <f t="shared" ref="E376:E439" si="20">YEAR(B376)</f>
        <v>2016</v>
      </c>
      <c r="F376" s="4" t="s">
        <v>57</v>
      </c>
      <c r="G376" s="4" t="s">
        <v>28</v>
      </c>
      <c r="H376" s="4" t="s">
        <v>2</v>
      </c>
      <c r="I376" s="4" t="s">
        <v>4</v>
      </c>
      <c r="J376" s="4" t="s">
        <v>9</v>
      </c>
      <c r="M376" s="5">
        <v>-2000</v>
      </c>
      <c r="N376" s="38" t="s">
        <v>64</v>
      </c>
      <c r="O376" s="36" t="str">
        <f ca="1">IF(B376&gt;= TODAY(),"NON","OUI")</f>
        <v>NON</v>
      </c>
      <c r="P376" s="36">
        <f>MONTH(D376)</f>
        <v>3</v>
      </c>
    </row>
    <row r="377" spans="2:16" x14ac:dyDescent="0.25">
      <c r="B377" s="18">
        <v>42448</v>
      </c>
      <c r="C377" s="2">
        <f t="shared" si="18"/>
        <v>12</v>
      </c>
      <c r="D377" s="7">
        <f t="shared" si="19"/>
        <v>42460</v>
      </c>
      <c r="E377" s="2">
        <f t="shared" si="20"/>
        <v>2016</v>
      </c>
      <c r="F377" s="4" t="s">
        <v>54</v>
      </c>
      <c r="G377" s="4" t="s">
        <v>28</v>
      </c>
      <c r="H377" s="4" t="s">
        <v>2</v>
      </c>
      <c r="I377" s="4" t="s">
        <v>4</v>
      </c>
      <c r="J377" s="4" t="s">
        <v>3</v>
      </c>
      <c r="M377" s="5">
        <v>-340</v>
      </c>
      <c r="N377" s="38" t="s">
        <v>64</v>
      </c>
      <c r="O377" s="36" t="str">
        <f ca="1">IF(B377&gt;= TODAY(),"NON","OUI")</f>
        <v>NON</v>
      </c>
      <c r="P377" s="36">
        <f>MONTH(D377)</f>
        <v>3</v>
      </c>
    </row>
    <row r="378" spans="2:16" x14ac:dyDescent="0.25">
      <c r="B378" s="18">
        <v>42448</v>
      </c>
      <c r="C378" s="2">
        <f t="shared" si="18"/>
        <v>12</v>
      </c>
      <c r="D378" s="7">
        <f t="shared" si="19"/>
        <v>42460</v>
      </c>
      <c r="E378" s="2">
        <f t="shared" si="20"/>
        <v>2016</v>
      </c>
      <c r="F378" s="4" t="s">
        <v>55</v>
      </c>
      <c r="G378" s="4" t="s">
        <v>28</v>
      </c>
      <c r="H378" s="4" t="s">
        <v>2</v>
      </c>
      <c r="I378" s="4" t="s">
        <v>4</v>
      </c>
      <c r="J378" s="4" t="s">
        <v>3</v>
      </c>
      <c r="M378" s="5">
        <v>-5680</v>
      </c>
      <c r="N378" s="38" t="s">
        <v>64</v>
      </c>
      <c r="O378" s="36" t="str">
        <f ca="1">IF(B378&gt;= TODAY(),"NON","OUI")</f>
        <v>NON</v>
      </c>
      <c r="P378" s="36">
        <f>MONTH(D378)</f>
        <v>3</v>
      </c>
    </row>
    <row r="379" spans="2:16" x14ac:dyDescent="0.25">
      <c r="B379" s="18">
        <v>42448</v>
      </c>
      <c r="C379" s="2">
        <f t="shared" si="18"/>
        <v>12</v>
      </c>
      <c r="D379" s="7">
        <f t="shared" si="19"/>
        <v>42460</v>
      </c>
      <c r="E379" s="2">
        <f t="shared" si="20"/>
        <v>2016</v>
      </c>
      <c r="F379" s="4" t="s">
        <v>56</v>
      </c>
      <c r="G379" s="4" t="s">
        <v>28</v>
      </c>
      <c r="H379" s="4" t="s">
        <v>2</v>
      </c>
      <c r="I379" s="4" t="s">
        <v>4</v>
      </c>
      <c r="J379" s="4" t="s">
        <v>3</v>
      </c>
      <c r="M379" s="5">
        <v>-4737</v>
      </c>
      <c r="N379" s="38" t="s">
        <v>64</v>
      </c>
      <c r="O379" s="36" t="str">
        <f ca="1">IF(B379&gt;= TODAY(),"NON","OUI")</f>
        <v>NON</v>
      </c>
      <c r="P379" s="36">
        <f>MONTH(D379)</f>
        <v>3</v>
      </c>
    </row>
    <row r="380" spans="2:16" x14ac:dyDescent="0.25">
      <c r="B380" s="18">
        <v>42448</v>
      </c>
      <c r="C380" s="2">
        <f t="shared" si="18"/>
        <v>12</v>
      </c>
      <c r="D380" s="7">
        <f t="shared" si="19"/>
        <v>42460</v>
      </c>
      <c r="E380" s="2">
        <f t="shared" si="20"/>
        <v>2016</v>
      </c>
      <c r="F380" s="4" t="s">
        <v>58</v>
      </c>
      <c r="G380" s="4" t="s">
        <v>28</v>
      </c>
      <c r="H380" s="4" t="s">
        <v>2</v>
      </c>
      <c r="I380" s="4" t="s">
        <v>4</v>
      </c>
      <c r="J380" s="4" t="s">
        <v>3</v>
      </c>
      <c r="M380" s="5">
        <v>0</v>
      </c>
      <c r="N380" s="38" t="s">
        <v>64</v>
      </c>
      <c r="O380" s="36" t="str">
        <f ca="1">IF(B380&gt;= TODAY(),"NON","OUI")</f>
        <v>NON</v>
      </c>
      <c r="P380" s="36">
        <f>MONTH(D380)</f>
        <v>3</v>
      </c>
    </row>
    <row r="381" spans="2:16" x14ac:dyDescent="0.25">
      <c r="B381" s="18">
        <v>42449</v>
      </c>
      <c r="C381" s="2">
        <f t="shared" si="18"/>
        <v>13</v>
      </c>
      <c r="D381" s="7">
        <f t="shared" si="19"/>
        <v>42460</v>
      </c>
      <c r="E381" s="2">
        <f t="shared" si="20"/>
        <v>2016</v>
      </c>
      <c r="F381" s="4" t="s">
        <v>54</v>
      </c>
      <c r="G381" s="4" t="s">
        <v>28</v>
      </c>
      <c r="H381" s="4" t="s">
        <v>2</v>
      </c>
      <c r="I381" s="4" t="s">
        <v>8</v>
      </c>
      <c r="J381" s="4" t="s">
        <v>7</v>
      </c>
      <c r="M381" s="5">
        <v>-800</v>
      </c>
      <c r="N381" s="38" t="s">
        <v>64</v>
      </c>
      <c r="O381" s="36" t="str">
        <f ca="1">IF(B381&gt;= TODAY(),"NON","OUI")</f>
        <v>NON</v>
      </c>
      <c r="P381" s="36">
        <f>MONTH(D381)</f>
        <v>3</v>
      </c>
    </row>
    <row r="382" spans="2:16" x14ac:dyDescent="0.25">
      <c r="B382" s="18">
        <v>42449</v>
      </c>
      <c r="C382" s="2">
        <f t="shared" si="18"/>
        <v>13</v>
      </c>
      <c r="D382" s="7">
        <f t="shared" si="19"/>
        <v>42460</v>
      </c>
      <c r="E382" s="2">
        <f t="shared" si="20"/>
        <v>2016</v>
      </c>
      <c r="F382" s="4" t="s">
        <v>54</v>
      </c>
      <c r="G382" s="4" t="s">
        <v>28</v>
      </c>
      <c r="H382" s="4" t="s">
        <v>2</v>
      </c>
      <c r="I382" s="4" t="s">
        <v>15</v>
      </c>
      <c r="J382" s="4" t="s">
        <v>29</v>
      </c>
      <c r="M382" s="5">
        <v>-1400</v>
      </c>
      <c r="N382" s="38" t="s">
        <v>64</v>
      </c>
      <c r="O382" s="36" t="str">
        <f ca="1">IF(B382&gt;= TODAY(),"NON","OUI")</f>
        <v>NON</v>
      </c>
      <c r="P382" s="36">
        <f>MONTH(D382)</f>
        <v>3</v>
      </c>
    </row>
    <row r="383" spans="2:16" x14ac:dyDescent="0.25">
      <c r="B383" s="18">
        <v>42449</v>
      </c>
      <c r="C383" s="2">
        <f t="shared" si="18"/>
        <v>13</v>
      </c>
      <c r="D383" s="7">
        <f t="shared" si="19"/>
        <v>42460</v>
      </c>
      <c r="E383" s="2">
        <f t="shared" si="20"/>
        <v>2016</v>
      </c>
      <c r="F383" s="4" t="s">
        <v>55</v>
      </c>
      <c r="G383" s="4" t="s">
        <v>28</v>
      </c>
      <c r="H383" s="4" t="s">
        <v>2</v>
      </c>
      <c r="I383" s="4" t="s">
        <v>8</v>
      </c>
      <c r="J383" s="4" t="s">
        <v>7</v>
      </c>
      <c r="M383" s="5">
        <v>-1000</v>
      </c>
      <c r="N383" s="38" t="s">
        <v>64</v>
      </c>
      <c r="O383" s="36" t="str">
        <f ca="1">IF(B383&gt;= TODAY(),"NON","OUI")</f>
        <v>NON</v>
      </c>
      <c r="P383" s="36">
        <f>MONTH(D383)</f>
        <v>3</v>
      </c>
    </row>
    <row r="384" spans="2:16" x14ac:dyDescent="0.25">
      <c r="B384" s="18">
        <v>42449</v>
      </c>
      <c r="C384" s="2">
        <f t="shared" si="18"/>
        <v>13</v>
      </c>
      <c r="D384" s="7">
        <f t="shared" si="19"/>
        <v>42460</v>
      </c>
      <c r="E384" s="2">
        <f t="shared" si="20"/>
        <v>2016</v>
      </c>
      <c r="F384" s="4" t="s">
        <v>55</v>
      </c>
      <c r="G384" s="4" t="s">
        <v>28</v>
      </c>
      <c r="H384" s="4" t="s">
        <v>2</v>
      </c>
      <c r="I384" s="4" t="s">
        <v>1</v>
      </c>
      <c r="J384" s="4" t="s">
        <v>0</v>
      </c>
      <c r="M384" s="5">
        <v>-25</v>
      </c>
      <c r="N384" s="38" t="s">
        <v>64</v>
      </c>
      <c r="O384" s="36" t="str">
        <f ca="1">IF(B384&gt;= TODAY(),"NON","OUI")</f>
        <v>NON</v>
      </c>
      <c r="P384" s="36">
        <f>MONTH(D384)</f>
        <v>3</v>
      </c>
    </row>
    <row r="385" spans="1:16" x14ac:dyDescent="0.25">
      <c r="B385" s="18">
        <v>42449</v>
      </c>
      <c r="C385" s="2">
        <f t="shared" si="18"/>
        <v>13</v>
      </c>
      <c r="D385" s="7">
        <f t="shared" si="19"/>
        <v>42460</v>
      </c>
      <c r="E385" s="2">
        <f t="shared" si="20"/>
        <v>2016</v>
      </c>
      <c r="F385" s="4" t="s">
        <v>56</v>
      </c>
      <c r="G385" s="4" t="s">
        <v>28</v>
      </c>
      <c r="H385" s="4" t="s">
        <v>2</v>
      </c>
      <c r="I385" s="4" t="s">
        <v>8</v>
      </c>
      <c r="J385" s="4" t="s">
        <v>7</v>
      </c>
      <c r="M385" s="5">
        <v>-1200</v>
      </c>
      <c r="N385" s="38" t="s">
        <v>64</v>
      </c>
      <c r="O385" s="36" t="str">
        <f ca="1">IF(B385&gt;= TODAY(),"NON","OUI")</f>
        <v>NON</v>
      </c>
      <c r="P385" s="36">
        <f>MONTH(D385)</f>
        <v>3</v>
      </c>
    </row>
    <row r="386" spans="1:16" x14ac:dyDescent="0.25">
      <c r="B386" s="18">
        <v>42449</v>
      </c>
      <c r="C386" s="2">
        <f t="shared" si="18"/>
        <v>13</v>
      </c>
      <c r="D386" s="7">
        <f t="shared" si="19"/>
        <v>42460</v>
      </c>
      <c r="E386" s="2">
        <f t="shared" si="20"/>
        <v>2016</v>
      </c>
      <c r="F386" s="4" t="s">
        <v>56</v>
      </c>
      <c r="G386" s="4" t="s">
        <v>28</v>
      </c>
      <c r="H386" s="4" t="s">
        <v>2</v>
      </c>
      <c r="I386" s="4" t="s">
        <v>1</v>
      </c>
      <c r="J386" s="4" t="s">
        <v>23</v>
      </c>
      <c r="M386" s="5">
        <v>-80</v>
      </c>
      <c r="N386" s="38" t="s">
        <v>64</v>
      </c>
      <c r="O386" s="36" t="str">
        <f ca="1">IF(B386&gt;= TODAY(),"NON","OUI")</f>
        <v>NON</v>
      </c>
      <c r="P386" s="36">
        <f>MONTH(D386)</f>
        <v>3</v>
      </c>
    </row>
    <row r="387" spans="1:16" x14ac:dyDescent="0.25">
      <c r="B387" s="18">
        <v>42449</v>
      </c>
      <c r="C387" s="2">
        <f t="shared" si="18"/>
        <v>13</v>
      </c>
      <c r="D387" s="7">
        <f t="shared" si="19"/>
        <v>42460</v>
      </c>
      <c r="E387" s="2">
        <f t="shared" si="20"/>
        <v>2016</v>
      </c>
      <c r="F387" s="4" t="s">
        <v>57</v>
      </c>
      <c r="G387" s="4" t="s">
        <v>28</v>
      </c>
      <c r="H387" s="4" t="s">
        <v>2</v>
      </c>
      <c r="I387" s="4" t="s">
        <v>8</v>
      </c>
      <c r="J387" s="4" t="s">
        <v>7</v>
      </c>
      <c r="M387" s="5">
        <v>-1300</v>
      </c>
      <c r="N387" s="38" t="s">
        <v>64</v>
      </c>
      <c r="O387" s="36" t="str">
        <f ca="1">IF(B387&gt;= TODAY(),"NON","OUI")</f>
        <v>NON</v>
      </c>
      <c r="P387" s="36">
        <f>MONTH(D387)</f>
        <v>3</v>
      </c>
    </row>
    <row r="388" spans="1:16" x14ac:dyDescent="0.25">
      <c r="B388" s="18">
        <v>42449</v>
      </c>
      <c r="C388" s="2">
        <f t="shared" si="18"/>
        <v>13</v>
      </c>
      <c r="D388" s="7">
        <f t="shared" si="19"/>
        <v>42460</v>
      </c>
      <c r="E388" s="2">
        <f t="shared" si="20"/>
        <v>2016</v>
      </c>
      <c r="F388" s="4" t="s">
        <v>57</v>
      </c>
      <c r="G388" s="4" t="s">
        <v>28</v>
      </c>
      <c r="H388" s="4" t="s">
        <v>2</v>
      </c>
      <c r="I388" s="4" t="s">
        <v>1</v>
      </c>
      <c r="J388" s="4" t="s">
        <v>23</v>
      </c>
      <c r="M388" s="5">
        <v>-300</v>
      </c>
      <c r="N388" s="38" t="s">
        <v>64</v>
      </c>
      <c r="O388" s="36" t="str">
        <f ca="1">IF(B388&gt;= TODAY(),"NON","OUI")</f>
        <v>NON</v>
      </c>
      <c r="P388" s="36">
        <f>MONTH(D388)</f>
        <v>3</v>
      </c>
    </row>
    <row r="389" spans="1:16" x14ac:dyDescent="0.25">
      <c r="B389" s="18">
        <v>42449</v>
      </c>
      <c r="C389" s="2">
        <f t="shared" si="18"/>
        <v>13</v>
      </c>
      <c r="D389" s="7">
        <f t="shared" si="19"/>
        <v>42460</v>
      </c>
      <c r="E389" s="2">
        <f t="shared" si="20"/>
        <v>2016</v>
      </c>
      <c r="F389" s="4" t="s">
        <v>58</v>
      </c>
      <c r="G389" s="4" t="s">
        <v>28</v>
      </c>
      <c r="H389" s="4" t="s">
        <v>2</v>
      </c>
      <c r="I389" s="4" t="s">
        <v>1</v>
      </c>
      <c r="J389" s="4" t="s">
        <v>23</v>
      </c>
      <c r="M389" s="5">
        <v>-50</v>
      </c>
      <c r="N389" s="38" t="s">
        <v>64</v>
      </c>
      <c r="O389" s="36" t="str">
        <f ca="1">IF(B389&gt;= TODAY(),"NON","OUI")</f>
        <v>NON</v>
      </c>
      <c r="P389" s="36">
        <f>MONTH(D389)</f>
        <v>3</v>
      </c>
    </row>
    <row r="390" spans="1:16" x14ac:dyDescent="0.25">
      <c r="B390" s="18">
        <v>42455</v>
      </c>
      <c r="C390" s="2">
        <f t="shared" si="18"/>
        <v>13</v>
      </c>
      <c r="D390" s="7">
        <f t="shared" si="19"/>
        <v>42460</v>
      </c>
      <c r="E390" s="2">
        <f t="shared" si="20"/>
        <v>2016</v>
      </c>
      <c r="F390" s="4" t="s">
        <v>54</v>
      </c>
      <c r="G390" s="4" t="s">
        <v>28</v>
      </c>
      <c r="H390" s="4" t="s">
        <v>2</v>
      </c>
      <c r="I390" s="4" t="s">
        <v>6</v>
      </c>
      <c r="J390" s="4" t="s">
        <v>5</v>
      </c>
      <c r="M390" s="5">
        <v>-6300</v>
      </c>
      <c r="N390" s="38" t="s">
        <v>64</v>
      </c>
      <c r="O390" s="36" t="str">
        <f ca="1">IF(B390&gt;= TODAY(),"NON","OUI")</f>
        <v>NON</v>
      </c>
      <c r="P390" s="36">
        <f>MONTH(D390)</f>
        <v>3</v>
      </c>
    </row>
    <row r="391" spans="1:16" x14ac:dyDescent="0.25">
      <c r="B391" s="18">
        <v>42455</v>
      </c>
      <c r="C391" s="2">
        <f t="shared" si="18"/>
        <v>13</v>
      </c>
      <c r="D391" s="7">
        <f t="shared" si="19"/>
        <v>42460</v>
      </c>
      <c r="E391" s="2">
        <f t="shared" si="20"/>
        <v>2016</v>
      </c>
      <c r="F391" s="4" t="s">
        <v>55</v>
      </c>
      <c r="G391" s="4" t="s">
        <v>28</v>
      </c>
      <c r="H391" s="4" t="s">
        <v>2</v>
      </c>
      <c r="I391" s="4" t="s">
        <v>6</v>
      </c>
      <c r="J391" s="4" t="s">
        <v>5</v>
      </c>
      <c r="M391" s="5">
        <v>-11000</v>
      </c>
      <c r="N391" s="38" t="s">
        <v>64</v>
      </c>
      <c r="O391" s="36" t="str">
        <f ca="1">IF(B391&gt;= TODAY(),"NON","OUI")</f>
        <v>NON</v>
      </c>
      <c r="P391" s="36">
        <f>MONTH(D391)</f>
        <v>3</v>
      </c>
    </row>
    <row r="392" spans="1:16" x14ac:dyDescent="0.25">
      <c r="B392" s="18">
        <v>42455</v>
      </c>
      <c r="C392" s="2">
        <f t="shared" si="18"/>
        <v>13</v>
      </c>
      <c r="D392" s="7">
        <f t="shared" si="19"/>
        <v>42460</v>
      </c>
      <c r="E392" s="2">
        <f t="shared" si="20"/>
        <v>2016</v>
      </c>
      <c r="F392" s="4" t="s">
        <v>56</v>
      </c>
      <c r="G392" s="4" t="s">
        <v>28</v>
      </c>
      <c r="H392" s="4" t="s">
        <v>2</v>
      </c>
      <c r="I392" s="4" t="s">
        <v>6</v>
      </c>
      <c r="J392" s="4" t="s">
        <v>5</v>
      </c>
      <c r="M392" s="5">
        <v>-8000</v>
      </c>
      <c r="N392" s="38" t="s">
        <v>64</v>
      </c>
      <c r="O392" s="36" t="str">
        <f ca="1">IF(B392&gt;= TODAY(),"NON","OUI")</f>
        <v>NON</v>
      </c>
      <c r="P392" s="36">
        <f>MONTH(D392)</f>
        <v>3</v>
      </c>
    </row>
    <row r="393" spans="1:16" x14ac:dyDescent="0.25">
      <c r="B393" s="18">
        <v>42455</v>
      </c>
      <c r="C393" s="2">
        <f t="shared" si="18"/>
        <v>13</v>
      </c>
      <c r="D393" s="7">
        <f t="shared" si="19"/>
        <v>42460</v>
      </c>
      <c r="E393" s="2">
        <f t="shared" si="20"/>
        <v>2016</v>
      </c>
      <c r="F393" s="4" t="s">
        <v>57</v>
      </c>
      <c r="G393" s="4" t="s">
        <v>28</v>
      </c>
      <c r="H393" s="4" t="s">
        <v>2</v>
      </c>
      <c r="I393" s="4" t="s">
        <v>6</v>
      </c>
      <c r="J393" s="4" t="s">
        <v>5</v>
      </c>
      <c r="M393" s="5">
        <v>-15000</v>
      </c>
      <c r="N393" s="38" t="s">
        <v>64</v>
      </c>
      <c r="O393" s="36" t="str">
        <f ca="1">IF(B393&gt;= TODAY(),"NON","OUI")</f>
        <v>NON</v>
      </c>
      <c r="P393" s="36">
        <f>MONTH(D393)</f>
        <v>3</v>
      </c>
    </row>
    <row r="394" spans="1:16" x14ac:dyDescent="0.25">
      <c r="A394" s="1"/>
      <c r="B394" s="18">
        <v>42457</v>
      </c>
      <c r="C394" s="2">
        <f t="shared" si="18"/>
        <v>14</v>
      </c>
      <c r="D394" s="7">
        <f t="shared" si="19"/>
        <v>42460</v>
      </c>
      <c r="E394" s="2">
        <f t="shared" si="20"/>
        <v>2016</v>
      </c>
      <c r="F394" s="4" t="s">
        <v>54</v>
      </c>
      <c r="G394" s="4" t="s">
        <v>28</v>
      </c>
      <c r="H394" s="4" t="s">
        <v>12</v>
      </c>
      <c r="I394" s="4" t="s">
        <v>11</v>
      </c>
      <c r="J394" s="4" t="s">
        <v>10</v>
      </c>
      <c r="K394" s="1"/>
      <c r="L394" s="1"/>
      <c r="M394" s="3">
        <v>2500</v>
      </c>
      <c r="N394" s="38" t="s">
        <v>64</v>
      </c>
      <c r="O394" s="36" t="str">
        <f ca="1">IF(B394&gt;= TODAY(),"NON","OUI")</f>
        <v>NON</v>
      </c>
      <c r="P394" s="36">
        <f>MONTH(D394)</f>
        <v>3</v>
      </c>
    </row>
    <row r="395" spans="1:16" x14ac:dyDescent="0.25">
      <c r="B395" s="18">
        <v>42457</v>
      </c>
      <c r="C395" s="2">
        <f t="shared" si="18"/>
        <v>14</v>
      </c>
      <c r="D395" s="7">
        <f t="shared" si="19"/>
        <v>42460</v>
      </c>
      <c r="E395" s="2">
        <f t="shared" si="20"/>
        <v>2016</v>
      </c>
      <c r="F395" s="4" t="s">
        <v>54</v>
      </c>
      <c r="G395" s="4" t="s">
        <v>28</v>
      </c>
      <c r="H395" s="4" t="s">
        <v>2</v>
      </c>
      <c r="I395" s="4" t="s">
        <v>1</v>
      </c>
      <c r="J395" s="4" t="s">
        <v>0</v>
      </c>
      <c r="M395" s="5">
        <v>-70</v>
      </c>
      <c r="N395" s="38" t="s">
        <v>64</v>
      </c>
      <c r="O395" s="36" t="str">
        <f ca="1">IF(B395&gt;= TODAY(),"NON","OUI")</f>
        <v>NON</v>
      </c>
      <c r="P395" s="36">
        <f>MONTH(D395)</f>
        <v>3</v>
      </c>
    </row>
    <row r="396" spans="1:16" x14ac:dyDescent="0.25">
      <c r="A396" s="1"/>
      <c r="B396" s="18">
        <v>42457</v>
      </c>
      <c r="C396" s="2">
        <f t="shared" si="18"/>
        <v>14</v>
      </c>
      <c r="D396" s="7">
        <f t="shared" si="19"/>
        <v>42460</v>
      </c>
      <c r="E396" s="2">
        <f t="shared" si="20"/>
        <v>2016</v>
      </c>
      <c r="F396" s="4" t="s">
        <v>55</v>
      </c>
      <c r="G396" s="4" t="s">
        <v>28</v>
      </c>
      <c r="H396" s="4" t="s">
        <v>12</v>
      </c>
      <c r="I396" s="4" t="s">
        <v>11</v>
      </c>
      <c r="J396" s="4" t="s">
        <v>10</v>
      </c>
      <c r="K396" s="1"/>
      <c r="L396" s="1"/>
      <c r="M396" s="3">
        <v>30000</v>
      </c>
      <c r="N396" s="38" t="s">
        <v>64</v>
      </c>
      <c r="O396" s="36" t="str">
        <f ca="1">IF(B396&gt;= TODAY(),"NON","OUI")</f>
        <v>NON</v>
      </c>
      <c r="P396" s="36">
        <f>MONTH(D396)</f>
        <v>3</v>
      </c>
    </row>
    <row r="397" spans="1:16" x14ac:dyDescent="0.25">
      <c r="A397" s="1"/>
      <c r="B397" s="18">
        <v>42457</v>
      </c>
      <c r="C397" s="2">
        <f t="shared" si="18"/>
        <v>14</v>
      </c>
      <c r="D397" s="7">
        <f t="shared" si="19"/>
        <v>42460</v>
      </c>
      <c r="E397" s="2">
        <f t="shared" si="20"/>
        <v>2016</v>
      </c>
      <c r="F397" s="4" t="s">
        <v>56</v>
      </c>
      <c r="G397" s="4" t="s">
        <v>28</v>
      </c>
      <c r="H397" s="4" t="s">
        <v>12</v>
      </c>
      <c r="I397" s="4" t="s">
        <v>11</v>
      </c>
      <c r="J397" s="4" t="s">
        <v>10</v>
      </c>
      <c r="K397" s="1"/>
      <c r="L397" s="1"/>
      <c r="M397" s="3">
        <v>25000</v>
      </c>
      <c r="N397" s="38" t="s">
        <v>64</v>
      </c>
      <c r="O397" s="36" t="str">
        <f ca="1">IF(B397&gt;= TODAY(),"NON","OUI")</f>
        <v>NON</v>
      </c>
      <c r="P397" s="36">
        <f>MONTH(D397)</f>
        <v>3</v>
      </c>
    </row>
    <row r="398" spans="1:16" x14ac:dyDescent="0.25">
      <c r="B398" s="18">
        <v>42457</v>
      </c>
      <c r="C398" s="2">
        <f t="shared" si="18"/>
        <v>14</v>
      </c>
      <c r="D398" s="7">
        <f t="shared" si="19"/>
        <v>42460</v>
      </c>
      <c r="E398" s="2">
        <f t="shared" si="20"/>
        <v>2016</v>
      </c>
      <c r="F398" s="4" t="s">
        <v>56</v>
      </c>
      <c r="G398" s="4" t="s">
        <v>28</v>
      </c>
      <c r="H398" s="4" t="s">
        <v>2</v>
      </c>
      <c r="I398" s="4" t="s">
        <v>1</v>
      </c>
      <c r="J398" s="4" t="s">
        <v>0</v>
      </c>
      <c r="M398" s="5">
        <v>-50</v>
      </c>
      <c r="N398" s="38" t="s">
        <v>64</v>
      </c>
      <c r="O398" s="36" t="str">
        <f ca="1">IF(B398&gt;= TODAY(),"NON","OUI")</f>
        <v>NON</v>
      </c>
      <c r="P398" s="36">
        <f>MONTH(D398)</f>
        <v>3</v>
      </c>
    </row>
    <row r="399" spans="1:16" x14ac:dyDescent="0.25">
      <c r="B399" s="18">
        <v>42457</v>
      </c>
      <c r="C399" s="2">
        <f t="shared" si="18"/>
        <v>14</v>
      </c>
      <c r="D399" s="7">
        <f t="shared" si="19"/>
        <v>42460</v>
      </c>
      <c r="E399" s="2">
        <f t="shared" si="20"/>
        <v>2016</v>
      </c>
      <c r="F399" s="4" t="s">
        <v>57</v>
      </c>
      <c r="G399" s="4" t="s">
        <v>28</v>
      </c>
      <c r="H399" s="4" t="s">
        <v>2</v>
      </c>
      <c r="I399" s="4" t="s">
        <v>1</v>
      </c>
      <c r="J399" s="4" t="s">
        <v>0</v>
      </c>
      <c r="M399" s="5">
        <v>-150</v>
      </c>
      <c r="N399" s="38" t="s">
        <v>64</v>
      </c>
      <c r="O399" s="36" t="str">
        <f ca="1">IF(B399&gt;= TODAY(),"NON","OUI")</f>
        <v>NON</v>
      </c>
      <c r="P399" s="36">
        <f>MONTH(D399)</f>
        <v>3</v>
      </c>
    </row>
    <row r="400" spans="1:16" x14ac:dyDescent="0.25">
      <c r="A400" s="1"/>
      <c r="B400" s="18">
        <v>42457</v>
      </c>
      <c r="C400" s="2">
        <f t="shared" si="18"/>
        <v>14</v>
      </c>
      <c r="D400" s="7">
        <f t="shared" si="19"/>
        <v>42460</v>
      </c>
      <c r="E400" s="2">
        <f t="shared" si="20"/>
        <v>2016</v>
      </c>
      <c r="F400" s="4" t="s">
        <v>58</v>
      </c>
      <c r="G400" s="4" t="s">
        <v>28</v>
      </c>
      <c r="H400" s="4" t="s">
        <v>12</v>
      </c>
      <c r="I400" s="4" t="s">
        <v>11</v>
      </c>
      <c r="J400" s="4" t="s">
        <v>10</v>
      </c>
      <c r="K400" s="1"/>
      <c r="L400" s="1"/>
      <c r="M400" s="3">
        <v>500</v>
      </c>
      <c r="N400" s="38" t="s">
        <v>64</v>
      </c>
      <c r="O400" s="36" t="str">
        <f ca="1">IF(B400&gt;= TODAY(),"NON","OUI")</f>
        <v>NON</v>
      </c>
      <c r="P400" s="36">
        <f>MONTH(D400)</f>
        <v>3</v>
      </c>
    </row>
    <row r="401" spans="2:16" x14ac:dyDescent="0.25">
      <c r="B401" s="18">
        <v>42457</v>
      </c>
      <c r="C401" s="2">
        <f t="shared" si="18"/>
        <v>14</v>
      </c>
      <c r="D401" s="7">
        <f t="shared" si="19"/>
        <v>42460</v>
      </c>
      <c r="E401" s="2">
        <f t="shared" si="20"/>
        <v>2016</v>
      </c>
      <c r="F401" s="4" t="s">
        <v>58</v>
      </c>
      <c r="G401" s="4" t="s">
        <v>28</v>
      </c>
      <c r="H401" s="4" t="s">
        <v>2</v>
      </c>
      <c r="I401" s="4" t="s">
        <v>1</v>
      </c>
      <c r="J401" s="4" t="s">
        <v>0</v>
      </c>
      <c r="M401" s="5">
        <v>-50</v>
      </c>
      <c r="N401" s="38" t="s">
        <v>64</v>
      </c>
      <c r="O401" s="36" t="str">
        <f ca="1">IF(B401&gt;= TODAY(),"NON","OUI")</f>
        <v>NON</v>
      </c>
      <c r="P401" s="36">
        <f>MONTH(D401)</f>
        <v>3</v>
      </c>
    </row>
    <row r="402" spans="2:16" x14ac:dyDescent="0.25">
      <c r="B402" s="18">
        <v>42461</v>
      </c>
      <c r="C402" s="2">
        <f t="shared" si="18"/>
        <v>14</v>
      </c>
      <c r="D402" s="7">
        <f t="shared" si="19"/>
        <v>42490</v>
      </c>
      <c r="E402" s="2">
        <f t="shared" si="20"/>
        <v>2016</v>
      </c>
      <c r="F402" s="4" t="s">
        <v>56</v>
      </c>
      <c r="G402" s="4" t="s">
        <v>28</v>
      </c>
      <c r="H402" s="4" t="s">
        <v>2</v>
      </c>
      <c r="I402" s="4" t="s">
        <v>19</v>
      </c>
      <c r="J402" s="4" t="s">
        <v>19</v>
      </c>
      <c r="M402" s="5">
        <v>-5000</v>
      </c>
      <c r="N402" s="38" t="s">
        <v>64</v>
      </c>
      <c r="O402" s="36" t="str">
        <f ca="1">IF(B402&gt;= TODAY(),"NON","OUI")</f>
        <v>NON</v>
      </c>
      <c r="P402" s="36">
        <f>MONTH(D402)</f>
        <v>4</v>
      </c>
    </row>
    <row r="403" spans="2:16" x14ac:dyDescent="0.25">
      <c r="B403" s="18">
        <v>42475</v>
      </c>
      <c r="C403" s="2">
        <f t="shared" si="18"/>
        <v>16</v>
      </c>
      <c r="D403" s="7">
        <f t="shared" si="19"/>
        <v>42490</v>
      </c>
      <c r="E403" s="2">
        <f t="shared" si="20"/>
        <v>2016</v>
      </c>
      <c r="F403" s="4" t="s">
        <v>55</v>
      </c>
      <c r="G403" s="4" t="s">
        <v>28</v>
      </c>
      <c r="H403" s="4" t="s">
        <v>2</v>
      </c>
      <c r="I403" s="4" t="s">
        <v>18</v>
      </c>
      <c r="J403" s="4" t="s">
        <v>18</v>
      </c>
      <c r="M403" s="5">
        <v>-600</v>
      </c>
      <c r="N403" s="38" t="s">
        <v>64</v>
      </c>
      <c r="O403" s="36" t="str">
        <f ca="1">IF(B403&gt;= TODAY(),"NON","OUI")</f>
        <v>NON</v>
      </c>
      <c r="P403" s="36">
        <f>MONTH(D403)</f>
        <v>4</v>
      </c>
    </row>
    <row r="404" spans="2:16" x14ac:dyDescent="0.25">
      <c r="B404" s="18">
        <v>42475</v>
      </c>
      <c r="C404" s="2">
        <f t="shared" si="18"/>
        <v>16</v>
      </c>
      <c r="D404" s="7">
        <f t="shared" si="19"/>
        <v>42490</v>
      </c>
      <c r="E404" s="2">
        <f t="shared" si="20"/>
        <v>2016</v>
      </c>
      <c r="F404" s="4" t="s">
        <v>56</v>
      </c>
      <c r="G404" s="4" t="s">
        <v>28</v>
      </c>
      <c r="H404" s="4" t="s">
        <v>2</v>
      </c>
      <c r="I404" s="4" t="s">
        <v>18</v>
      </c>
      <c r="J404" s="4" t="s">
        <v>18</v>
      </c>
      <c r="M404" s="5">
        <v>-1000</v>
      </c>
      <c r="N404" s="38" t="s">
        <v>64</v>
      </c>
      <c r="O404" s="36" t="str">
        <f ca="1">IF(B404&gt;= TODAY(),"NON","OUI")</f>
        <v>NON</v>
      </c>
      <c r="P404" s="36">
        <f>MONTH(D404)</f>
        <v>4</v>
      </c>
    </row>
    <row r="405" spans="2:16" x14ac:dyDescent="0.25">
      <c r="B405" s="18">
        <v>42475</v>
      </c>
      <c r="C405" s="2">
        <f t="shared" si="18"/>
        <v>16</v>
      </c>
      <c r="D405" s="7">
        <f t="shared" si="19"/>
        <v>42490</v>
      </c>
      <c r="E405" s="2">
        <f t="shared" si="20"/>
        <v>2016</v>
      </c>
      <c r="F405" s="4" t="s">
        <v>57</v>
      </c>
      <c r="G405" s="4" t="s">
        <v>28</v>
      </c>
      <c r="H405" s="4" t="s">
        <v>2</v>
      </c>
      <c r="I405" s="4" t="s">
        <v>18</v>
      </c>
      <c r="J405" s="4" t="s">
        <v>18</v>
      </c>
      <c r="M405" s="5">
        <v>-15</v>
      </c>
      <c r="N405" s="38" t="s">
        <v>64</v>
      </c>
      <c r="O405" s="36" t="str">
        <f ca="1">IF(B405&gt;= TODAY(),"NON","OUI")</f>
        <v>NON</v>
      </c>
      <c r="P405" s="36">
        <f>MONTH(D405)</f>
        <v>4</v>
      </c>
    </row>
    <row r="406" spans="2:16" x14ac:dyDescent="0.25">
      <c r="B406" s="18">
        <v>42479</v>
      </c>
      <c r="C406" s="2">
        <f t="shared" si="18"/>
        <v>17</v>
      </c>
      <c r="D406" s="7">
        <f t="shared" si="19"/>
        <v>42490</v>
      </c>
      <c r="E406" s="2">
        <f t="shared" si="20"/>
        <v>2016</v>
      </c>
      <c r="F406" s="4" t="s">
        <v>54</v>
      </c>
      <c r="G406" s="4" t="s">
        <v>28</v>
      </c>
      <c r="H406" s="4" t="s">
        <v>2</v>
      </c>
      <c r="I406" s="4" t="s">
        <v>4</v>
      </c>
      <c r="J406" s="4" t="s">
        <v>3</v>
      </c>
      <c r="M406" s="5">
        <v>-340</v>
      </c>
      <c r="N406" s="38" t="s">
        <v>64</v>
      </c>
      <c r="O406" s="36" t="str">
        <f ca="1">IF(B406&gt;= TODAY(),"NON","OUI")</f>
        <v>NON</v>
      </c>
      <c r="P406" s="36">
        <f>MONTH(D406)</f>
        <v>4</v>
      </c>
    </row>
    <row r="407" spans="2:16" x14ac:dyDescent="0.25">
      <c r="B407" s="18">
        <v>42479</v>
      </c>
      <c r="C407" s="2">
        <f t="shared" si="18"/>
        <v>17</v>
      </c>
      <c r="D407" s="7">
        <f t="shared" si="19"/>
        <v>42490</v>
      </c>
      <c r="E407" s="2">
        <f t="shared" si="20"/>
        <v>2016</v>
      </c>
      <c r="F407" s="4" t="s">
        <v>55</v>
      </c>
      <c r="G407" s="4" t="s">
        <v>28</v>
      </c>
      <c r="H407" s="4" t="s">
        <v>2</v>
      </c>
      <c r="I407" s="4" t="s">
        <v>4</v>
      </c>
      <c r="J407" s="4" t="s">
        <v>3</v>
      </c>
      <c r="M407" s="5">
        <v>-5680</v>
      </c>
      <c r="N407" s="38" t="s">
        <v>64</v>
      </c>
      <c r="O407" s="36" t="str">
        <f ca="1">IF(B407&gt;= TODAY(),"NON","OUI")</f>
        <v>NON</v>
      </c>
      <c r="P407" s="36">
        <f>MONTH(D407)</f>
        <v>4</v>
      </c>
    </row>
    <row r="408" spans="2:16" x14ac:dyDescent="0.25">
      <c r="B408" s="18">
        <v>42479</v>
      </c>
      <c r="C408" s="2">
        <f t="shared" si="18"/>
        <v>17</v>
      </c>
      <c r="D408" s="7">
        <f t="shared" si="19"/>
        <v>42490</v>
      </c>
      <c r="E408" s="2">
        <f t="shared" si="20"/>
        <v>2016</v>
      </c>
      <c r="F408" s="4" t="s">
        <v>56</v>
      </c>
      <c r="G408" s="4" t="s">
        <v>28</v>
      </c>
      <c r="H408" s="4" t="s">
        <v>2</v>
      </c>
      <c r="I408" s="4" t="s">
        <v>4</v>
      </c>
      <c r="J408" s="4" t="s">
        <v>3</v>
      </c>
      <c r="M408" s="5">
        <v>-4737</v>
      </c>
      <c r="N408" s="38" t="s">
        <v>64</v>
      </c>
      <c r="O408" s="36" t="str">
        <f ca="1">IF(B408&gt;= TODAY(),"NON","OUI")</f>
        <v>NON</v>
      </c>
      <c r="P408" s="36">
        <f>MONTH(D408)</f>
        <v>4</v>
      </c>
    </row>
    <row r="409" spans="2:16" x14ac:dyDescent="0.25">
      <c r="B409" s="18">
        <v>42479</v>
      </c>
      <c r="C409" s="2">
        <f t="shared" si="18"/>
        <v>17</v>
      </c>
      <c r="D409" s="7">
        <f t="shared" si="19"/>
        <v>42490</v>
      </c>
      <c r="E409" s="2">
        <f t="shared" si="20"/>
        <v>2016</v>
      </c>
      <c r="F409" s="4" t="s">
        <v>58</v>
      </c>
      <c r="G409" s="4" t="s">
        <v>28</v>
      </c>
      <c r="H409" s="4" t="s">
        <v>2</v>
      </c>
      <c r="I409" s="4" t="s">
        <v>4</v>
      </c>
      <c r="J409" s="4" t="s">
        <v>3</v>
      </c>
      <c r="M409" s="5">
        <v>0</v>
      </c>
      <c r="N409" s="38" t="s">
        <v>64</v>
      </c>
      <c r="O409" s="36" t="str">
        <f ca="1">IF(B409&gt;= TODAY(),"NON","OUI")</f>
        <v>NON</v>
      </c>
      <c r="P409" s="36">
        <f>MONTH(D409)</f>
        <v>4</v>
      </c>
    </row>
    <row r="410" spans="2:16" x14ac:dyDescent="0.25">
      <c r="B410" s="18">
        <v>42480</v>
      </c>
      <c r="C410" s="2">
        <f t="shared" si="18"/>
        <v>17</v>
      </c>
      <c r="D410" s="7">
        <f t="shared" si="19"/>
        <v>42490</v>
      </c>
      <c r="E410" s="2">
        <f t="shared" si="20"/>
        <v>2016</v>
      </c>
      <c r="F410" s="4" t="s">
        <v>54</v>
      </c>
      <c r="G410" s="4" t="s">
        <v>28</v>
      </c>
      <c r="H410" s="4" t="s">
        <v>2</v>
      </c>
      <c r="I410" s="4" t="s">
        <v>8</v>
      </c>
      <c r="J410" s="4" t="s">
        <v>7</v>
      </c>
      <c r="M410" s="5">
        <v>-800</v>
      </c>
      <c r="N410" s="38" t="s">
        <v>64</v>
      </c>
      <c r="O410" s="36" t="str">
        <f ca="1">IF(B410&gt;= TODAY(),"NON","OUI")</f>
        <v>NON</v>
      </c>
      <c r="P410" s="36">
        <f>MONTH(D410)</f>
        <v>4</v>
      </c>
    </row>
    <row r="411" spans="2:16" x14ac:dyDescent="0.25">
      <c r="B411" s="18">
        <v>42480</v>
      </c>
      <c r="C411" s="2">
        <f t="shared" si="18"/>
        <v>17</v>
      </c>
      <c r="D411" s="7">
        <f t="shared" si="19"/>
        <v>42490</v>
      </c>
      <c r="E411" s="2">
        <f t="shared" si="20"/>
        <v>2016</v>
      </c>
      <c r="F411" s="4" t="s">
        <v>54</v>
      </c>
      <c r="G411" s="4" t="s">
        <v>28</v>
      </c>
      <c r="H411" s="4" t="s">
        <v>2</v>
      </c>
      <c r="I411" s="4" t="s">
        <v>15</v>
      </c>
      <c r="J411" s="4" t="s">
        <v>29</v>
      </c>
      <c r="M411" s="5">
        <v>-1400</v>
      </c>
      <c r="N411" s="38" t="s">
        <v>64</v>
      </c>
      <c r="O411" s="36" t="str">
        <f ca="1">IF(B411&gt;= TODAY(),"NON","OUI")</f>
        <v>NON</v>
      </c>
      <c r="P411" s="36">
        <f>MONTH(D411)</f>
        <v>4</v>
      </c>
    </row>
    <row r="412" spans="2:16" x14ac:dyDescent="0.25">
      <c r="B412" s="18">
        <v>42480</v>
      </c>
      <c r="C412" s="2">
        <f t="shared" si="18"/>
        <v>17</v>
      </c>
      <c r="D412" s="7">
        <f t="shared" si="19"/>
        <v>42490</v>
      </c>
      <c r="E412" s="2">
        <f t="shared" si="20"/>
        <v>2016</v>
      </c>
      <c r="F412" s="4" t="s">
        <v>55</v>
      </c>
      <c r="G412" s="4" t="s">
        <v>28</v>
      </c>
      <c r="H412" s="4" t="s">
        <v>2</v>
      </c>
      <c r="I412" s="4" t="s">
        <v>8</v>
      </c>
      <c r="J412" s="4" t="s">
        <v>7</v>
      </c>
      <c r="M412" s="5">
        <v>-1000</v>
      </c>
      <c r="N412" s="38" t="s">
        <v>64</v>
      </c>
      <c r="O412" s="36" t="str">
        <f ca="1">IF(B412&gt;= TODAY(),"NON","OUI")</f>
        <v>NON</v>
      </c>
      <c r="P412" s="36">
        <f>MONTH(D412)</f>
        <v>4</v>
      </c>
    </row>
    <row r="413" spans="2:16" x14ac:dyDescent="0.25">
      <c r="B413" s="18">
        <v>42480</v>
      </c>
      <c r="C413" s="2">
        <f t="shared" si="18"/>
        <v>17</v>
      </c>
      <c r="D413" s="7">
        <f t="shared" si="19"/>
        <v>42490</v>
      </c>
      <c r="E413" s="2">
        <f t="shared" si="20"/>
        <v>2016</v>
      </c>
      <c r="F413" s="4" t="s">
        <v>55</v>
      </c>
      <c r="G413" s="4" t="s">
        <v>28</v>
      </c>
      <c r="H413" s="4" t="s">
        <v>2</v>
      </c>
      <c r="I413" s="4" t="s">
        <v>1</v>
      </c>
      <c r="J413" s="4" t="s">
        <v>0</v>
      </c>
      <c r="M413" s="5">
        <v>-25</v>
      </c>
      <c r="N413" s="38" t="s">
        <v>64</v>
      </c>
      <c r="O413" s="36" t="str">
        <f ca="1">IF(B413&gt;= TODAY(),"NON","OUI")</f>
        <v>NON</v>
      </c>
      <c r="P413" s="36">
        <f>MONTH(D413)</f>
        <v>4</v>
      </c>
    </row>
    <row r="414" spans="2:16" x14ac:dyDescent="0.25">
      <c r="B414" s="18">
        <v>42480</v>
      </c>
      <c r="C414" s="2">
        <f t="shared" si="18"/>
        <v>17</v>
      </c>
      <c r="D414" s="7">
        <f t="shared" si="19"/>
        <v>42490</v>
      </c>
      <c r="E414" s="2">
        <f t="shared" si="20"/>
        <v>2016</v>
      </c>
      <c r="F414" s="4" t="s">
        <v>56</v>
      </c>
      <c r="G414" s="4" t="s">
        <v>28</v>
      </c>
      <c r="H414" s="4" t="s">
        <v>2</v>
      </c>
      <c r="I414" s="4" t="s">
        <v>8</v>
      </c>
      <c r="J414" s="4" t="s">
        <v>7</v>
      </c>
      <c r="M414" s="5">
        <v>-1200</v>
      </c>
      <c r="N414" s="38" t="s">
        <v>64</v>
      </c>
      <c r="O414" s="36" t="str">
        <f ca="1">IF(B414&gt;= TODAY(),"NON","OUI")</f>
        <v>NON</v>
      </c>
      <c r="P414" s="36">
        <f>MONTH(D414)</f>
        <v>4</v>
      </c>
    </row>
    <row r="415" spans="2:16" x14ac:dyDescent="0.25">
      <c r="B415" s="18">
        <v>42480</v>
      </c>
      <c r="C415" s="2">
        <f t="shared" si="18"/>
        <v>17</v>
      </c>
      <c r="D415" s="7">
        <f t="shared" si="19"/>
        <v>42490</v>
      </c>
      <c r="E415" s="2">
        <f t="shared" si="20"/>
        <v>2016</v>
      </c>
      <c r="F415" s="4" t="s">
        <v>56</v>
      </c>
      <c r="G415" s="4" t="s">
        <v>28</v>
      </c>
      <c r="H415" s="4" t="s">
        <v>2</v>
      </c>
      <c r="I415" s="4" t="s">
        <v>1</v>
      </c>
      <c r="J415" s="4" t="s">
        <v>23</v>
      </c>
      <c r="M415" s="5">
        <v>-80</v>
      </c>
      <c r="N415" s="38" t="s">
        <v>64</v>
      </c>
      <c r="O415" s="36" t="str">
        <f ca="1">IF(B415&gt;= TODAY(),"NON","OUI")</f>
        <v>NON</v>
      </c>
      <c r="P415" s="36">
        <f>MONTH(D415)</f>
        <v>4</v>
      </c>
    </row>
    <row r="416" spans="2:16" x14ac:dyDescent="0.25">
      <c r="B416" s="18">
        <v>42480</v>
      </c>
      <c r="C416" s="2">
        <f t="shared" si="18"/>
        <v>17</v>
      </c>
      <c r="D416" s="7">
        <f t="shared" si="19"/>
        <v>42490</v>
      </c>
      <c r="E416" s="2">
        <f t="shared" si="20"/>
        <v>2016</v>
      </c>
      <c r="F416" s="4" t="s">
        <v>57</v>
      </c>
      <c r="G416" s="4" t="s">
        <v>28</v>
      </c>
      <c r="H416" s="4" t="s">
        <v>2</v>
      </c>
      <c r="I416" s="4" t="s">
        <v>8</v>
      </c>
      <c r="J416" s="4" t="s">
        <v>7</v>
      </c>
      <c r="M416" s="5">
        <v>-1300</v>
      </c>
      <c r="N416" s="38" t="s">
        <v>64</v>
      </c>
      <c r="O416" s="36" t="str">
        <f ca="1">IF(B416&gt;= TODAY(),"NON","OUI")</f>
        <v>NON</v>
      </c>
      <c r="P416" s="36">
        <f>MONTH(D416)</f>
        <v>4</v>
      </c>
    </row>
    <row r="417" spans="1:16" x14ac:dyDescent="0.25">
      <c r="B417" s="18">
        <v>42480</v>
      </c>
      <c r="C417" s="2">
        <f t="shared" si="18"/>
        <v>17</v>
      </c>
      <c r="D417" s="7">
        <f t="shared" si="19"/>
        <v>42490</v>
      </c>
      <c r="E417" s="2">
        <f t="shared" si="20"/>
        <v>2016</v>
      </c>
      <c r="F417" s="4" t="s">
        <v>57</v>
      </c>
      <c r="G417" s="4" t="s">
        <v>28</v>
      </c>
      <c r="H417" s="4" t="s">
        <v>2</v>
      </c>
      <c r="I417" s="4" t="s">
        <v>1</v>
      </c>
      <c r="J417" s="4" t="s">
        <v>23</v>
      </c>
      <c r="M417" s="5">
        <v>-300</v>
      </c>
      <c r="N417" s="38" t="s">
        <v>64</v>
      </c>
      <c r="O417" s="36" t="str">
        <f ca="1">IF(B417&gt;= TODAY(),"NON","OUI")</f>
        <v>NON</v>
      </c>
      <c r="P417" s="36">
        <f>MONTH(D417)</f>
        <v>4</v>
      </c>
    </row>
    <row r="418" spans="1:16" x14ac:dyDescent="0.25">
      <c r="B418" s="18">
        <v>42480</v>
      </c>
      <c r="C418" s="2">
        <f t="shared" si="18"/>
        <v>17</v>
      </c>
      <c r="D418" s="7">
        <f t="shared" si="19"/>
        <v>42490</v>
      </c>
      <c r="E418" s="2">
        <f t="shared" si="20"/>
        <v>2016</v>
      </c>
      <c r="F418" s="4" t="s">
        <v>58</v>
      </c>
      <c r="G418" s="4" t="s">
        <v>28</v>
      </c>
      <c r="H418" s="4" t="s">
        <v>2</v>
      </c>
      <c r="I418" s="4" t="s">
        <v>1</v>
      </c>
      <c r="J418" s="4" t="s">
        <v>23</v>
      </c>
      <c r="M418" s="5">
        <v>-50</v>
      </c>
      <c r="N418" s="38" t="s">
        <v>64</v>
      </c>
      <c r="O418" s="36" t="str">
        <f ca="1">IF(B418&gt;= TODAY(),"NON","OUI")</f>
        <v>NON</v>
      </c>
      <c r="P418" s="36">
        <f>MONTH(D418)</f>
        <v>4</v>
      </c>
    </row>
    <row r="419" spans="1:16" x14ac:dyDescent="0.25">
      <c r="B419" s="18">
        <v>42486</v>
      </c>
      <c r="C419" s="2">
        <f t="shared" si="18"/>
        <v>18</v>
      </c>
      <c r="D419" s="7">
        <f t="shared" si="19"/>
        <v>42490</v>
      </c>
      <c r="E419" s="2">
        <f t="shared" si="20"/>
        <v>2016</v>
      </c>
      <c r="F419" s="4" t="s">
        <v>54</v>
      </c>
      <c r="G419" s="4" t="s">
        <v>28</v>
      </c>
      <c r="H419" s="4" t="s">
        <v>2</v>
      </c>
      <c r="I419" s="4" t="s">
        <v>6</v>
      </c>
      <c r="J419" s="4" t="s">
        <v>5</v>
      </c>
      <c r="M419" s="5">
        <v>-6300</v>
      </c>
      <c r="N419" s="38" t="s">
        <v>64</v>
      </c>
      <c r="O419" s="36" t="str">
        <f ca="1">IF(B419&gt;= TODAY(),"NON","OUI")</f>
        <v>NON</v>
      </c>
      <c r="P419" s="36">
        <f>MONTH(D419)</f>
        <v>4</v>
      </c>
    </row>
    <row r="420" spans="1:16" x14ac:dyDescent="0.25">
      <c r="B420" s="18">
        <v>42486</v>
      </c>
      <c r="C420" s="2">
        <f t="shared" si="18"/>
        <v>18</v>
      </c>
      <c r="D420" s="7">
        <f t="shared" si="19"/>
        <v>42490</v>
      </c>
      <c r="E420" s="2">
        <f t="shared" si="20"/>
        <v>2016</v>
      </c>
      <c r="F420" s="4" t="s">
        <v>55</v>
      </c>
      <c r="G420" s="4" t="s">
        <v>28</v>
      </c>
      <c r="H420" s="4" t="s">
        <v>2</v>
      </c>
      <c r="I420" s="4" t="s">
        <v>6</v>
      </c>
      <c r="J420" s="4" t="s">
        <v>5</v>
      </c>
      <c r="M420" s="5">
        <v>-11000</v>
      </c>
      <c r="N420" s="38" t="s">
        <v>64</v>
      </c>
      <c r="O420" s="36" t="str">
        <f ca="1">IF(B420&gt;= TODAY(),"NON","OUI")</f>
        <v>NON</v>
      </c>
      <c r="P420" s="36">
        <f>MONTH(D420)</f>
        <v>4</v>
      </c>
    </row>
    <row r="421" spans="1:16" x14ac:dyDescent="0.25">
      <c r="B421" s="18">
        <v>42486</v>
      </c>
      <c r="C421" s="2">
        <f t="shared" si="18"/>
        <v>18</v>
      </c>
      <c r="D421" s="7">
        <f t="shared" si="19"/>
        <v>42490</v>
      </c>
      <c r="E421" s="2">
        <f t="shared" si="20"/>
        <v>2016</v>
      </c>
      <c r="F421" s="4" t="s">
        <v>56</v>
      </c>
      <c r="G421" s="4" t="s">
        <v>28</v>
      </c>
      <c r="H421" s="4" t="s">
        <v>2</v>
      </c>
      <c r="I421" s="4" t="s">
        <v>6</v>
      </c>
      <c r="J421" s="4" t="s">
        <v>5</v>
      </c>
      <c r="M421" s="5">
        <v>-8000</v>
      </c>
      <c r="N421" s="38" t="s">
        <v>64</v>
      </c>
      <c r="O421" s="36" t="str">
        <f ca="1">IF(B421&gt;= TODAY(),"NON","OUI")</f>
        <v>NON</v>
      </c>
      <c r="P421" s="36">
        <f>MONTH(D421)</f>
        <v>4</v>
      </c>
    </row>
    <row r="422" spans="1:16" x14ac:dyDescent="0.25">
      <c r="B422" s="18">
        <v>42486</v>
      </c>
      <c r="C422" s="2">
        <f t="shared" si="18"/>
        <v>18</v>
      </c>
      <c r="D422" s="7">
        <f t="shared" si="19"/>
        <v>42490</v>
      </c>
      <c r="E422" s="2">
        <f t="shared" si="20"/>
        <v>2016</v>
      </c>
      <c r="F422" s="4" t="s">
        <v>57</v>
      </c>
      <c r="G422" s="4" t="s">
        <v>28</v>
      </c>
      <c r="H422" s="4" t="s">
        <v>2</v>
      </c>
      <c r="I422" s="4" t="s">
        <v>6</v>
      </c>
      <c r="J422" s="4" t="s">
        <v>5</v>
      </c>
      <c r="M422" s="5">
        <v>-15000</v>
      </c>
      <c r="N422" s="38" t="s">
        <v>64</v>
      </c>
      <c r="O422" s="36" t="str">
        <f ca="1">IF(B422&gt;= TODAY(),"NON","OUI")</f>
        <v>NON</v>
      </c>
      <c r="P422" s="36">
        <f>MONTH(D422)</f>
        <v>4</v>
      </c>
    </row>
    <row r="423" spans="1:16" x14ac:dyDescent="0.25">
      <c r="A423" s="1"/>
      <c r="B423" s="18">
        <v>42488</v>
      </c>
      <c r="C423" s="2">
        <f t="shared" si="18"/>
        <v>18</v>
      </c>
      <c r="D423" s="7">
        <f t="shared" si="19"/>
        <v>42490</v>
      </c>
      <c r="E423" s="2">
        <f t="shared" si="20"/>
        <v>2016</v>
      </c>
      <c r="F423" s="4" t="s">
        <v>54</v>
      </c>
      <c r="G423" s="4" t="s">
        <v>28</v>
      </c>
      <c r="H423" s="4" t="s">
        <v>12</v>
      </c>
      <c r="I423" s="4" t="s">
        <v>11</v>
      </c>
      <c r="J423" s="4" t="s">
        <v>10</v>
      </c>
      <c r="K423" s="1"/>
      <c r="L423" s="1"/>
      <c r="M423" s="3">
        <v>2500</v>
      </c>
      <c r="N423" s="38" t="s">
        <v>64</v>
      </c>
      <c r="O423" s="36" t="str">
        <f ca="1">IF(B423&gt;= TODAY(),"NON","OUI")</f>
        <v>NON</v>
      </c>
      <c r="P423" s="36">
        <f>MONTH(D423)</f>
        <v>4</v>
      </c>
    </row>
    <row r="424" spans="1:16" x14ac:dyDescent="0.25">
      <c r="B424" s="18">
        <v>42488</v>
      </c>
      <c r="C424" s="2">
        <f t="shared" si="18"/>
        <v>18</v>
      </c>
      <c r="D424" s="7">
        <f t="shared" si="19"/>
        <v>42490</v>
      </c>
      <c r="E424" s="2">
        <f t="shared" si="20"/>
        <v>2016</v>
      </c>
      <c r="F424" s="4" t="s">
        <v>54</v>
      </c>
      <c r="G424" s="4" t="s">
        <v>28</v>
      </c>
      <c r="H424" s="4" t="s">
        <v>2</v>
      </c>
      <c r="I424" s="4" t="s">
        <v>1</v>
      </c>
      <c r="J424" s="4" t="s">
        <v>0</v>
      </c>
      <c r="M424" s="5">
        <v>-70</v>
      </c>
      <c r="N424" s="38" t="s">
        <v>64</v>
      </c>
      <c r="O424" s="36" t="str">
        <f ca="1">IF(B424&gt;= TODAY(),"NON","OUI")</f>
        <v>NON</v>
      </c>
      <c r="P424" s="36">
        <f>MONTH(D424)</f>
        <v>4</v>
      </c>
    </row>
    <row r="425" spans="1:16" x14ac:dyDescent="0.25">
      <c r="A425" s="1"/>
      <c r="B425" s="18">
        <v>42488</v>
      </c>
      <c r="C425" s="2">
        <f t="shared" si="18"/>
        <v>18</v>
      </c>
      <c r="D425" s="7">
        <f t="shared" si="19"/>
        <v>42490</v>
      </c>
      <c r="E425" s="2">
        <f t="shared" si="20"/>
        <v>2016</v>
      </c>
      <c r="F425" s="4" t="s">
        <v>55</v>
      </c>
      <c r="G425" s="4" t="s">
        <v>28</v>
      </c>
      <c r="H425" s="4" t="s">
        <v>12</v>
      </c>
      <c r="I425" s="4" t="s">
        <v>11</v>
      </c>
      <c r="J425" s="4" t="s">
        <v>10</v>
      </c>
      <c r="K425" s="1"/>
      <c r="L425" s="1"/>
      <c r="M425" s="3">
        <v>30000</v>
      </c>
      <c r="N425" s="38" t="s">
        <v>64</v>
      </c>
      <c r="O425" s="36" t="str">
        <f ca="1">IF(B425&gt;= TODAY(),"NON","OUI")</f>
        <v>NON</v>
      </c>
      <c r="P425" s="36">
        <f>MONTH(D425)</f>
        <v>4</v>
      </c>
    </row>
    <row r="426" spans="1:16" x14ac:dyDescent="0.25">
      <c r="A426" s="1"/>
      <c r="B426" s="18">
        <v>42488</v>
      </c>
      <c r="C426" s="2">
        <f t="shared" si="18"/>
        <v>18</v>
      </c>
      <c r="D426" s="7">
        <f t="shared" si="19"/>
        <v>42490</v>
      </c>
      <c r="E426" s="2">
        <f t="shared" si="20"/>
        <v>2016</v>
      </c>
      <c r="F426" s="4" t="s">
        <v>56</v>
      </c>
      <c r="G426" s="4" t="s">
        <v>28</v>
      </c>
      <c r="H426" s="4" t="s">
        <v>12</v>
      </c>
      <c r="I426" s="4" t="s">
        <v>11</v>
      </c>
      <c r="J426" s="4" t="s">
        <v>10</v>
      </c>
      <c r="K426" s="1"/>
      <c r="L426" s="1"/>
      <c r="M426" s="3">
        <v>25000</v>
      </c>
      <c r="N426" s="38" t="s">
        <v>64</v>
      </c>
      <c r="O426" s="36" t="str">
        <f ca="1">IF(B426&gt;= TODAY(),"NON","OUI")</f>
        <v>NON</v>
      </c>
      <c r="P426" s="36">
        <f>MONTH(D426)</f>
        <v>4</v>
      </c>
    </row>
    <row r="427" spans="1:16" x14ac:dyDescent="0.25">
      <c r="B427" s="18">
        <v>42488</v>
      </c>
      <c r="C427" s="2">
        <f t="shared" si="18"/>
        <v>18</v>
      </c>
      <c r="D427" s="7">
        <f t="shared" si="19"/>
        <v>42490</v>
      </c>
      <c r="E427" s="2">
        <f t="shared" si="20"/>
        <v>2016</v>
      </c>
      <c r="F427" s="4" t="s">
        <v>56</v>
      </c>
      <c r="G427" s="4" t="s">
        <v>28</v>
      </c>
      <c r="H427" s="4" t="s">
        <v>2</v>
      </c>
      <c r="I427" s="4" t="s">
        <v>1</v>
      </c>
      <c r="J427" s="4" t="s">
        <v>0</v>
      </c>
      <c r="M427" s="5">
        <v>-50</v>
      </c>
      <c r="N427" s="38" t="s">
        <v>64</v>
      </c>
      <c r="O427" s="36" t="str">
        <f ca="1">IF(B427&gt;= TODAY(),"NON","OUI")</f>
        <v>NON</v>
      </c>
      <c r="P427" s="36">
        <f>MONTH(D427)</f>
        <v>4</v>
      </c>
    </row>
    <row r="428" spans="1:16" x14ac:dyDescent="0.25">
      <c r="B428" s="18">
        <v>42488</v>
      </c>
      <c r="C428" s="2">
        <f t="shared" si="18"/>
        <v>18</v>
      </c>
      <c r="D428" s="7">
        <f t="shared" si="19"/>
        <v>42490</v>
      </c>
      <c r="E428" s="2">
        <f t="shared" si="20"/>
        <v>2016</v>
      </c>
      <c r="F428" s="4" t="s">
        <v>57</v>
      </c>
      <c r="G428" s="4" t="s">
        <v>28</v>
      </c>
      <c r="H428" s="4" t="s">
        <v>2</v>
      </c>
      <c r="I428" s="4" t="s">
        <v>1</v>
      </c>
      <c r="J428" s="4" t="s">
        <v>0</v>
      </c>
      <c r="M428" s="5">
        <v>-150</v>
      </c>
      <c r="N428" s="38" t="s">
        <v>64</v>
      </c>
      <c r="O428" s="36" t="str">
        <f ca="1">IF(B428&gt;= TODAY(),"NON","OUI")</f>
        <v>NON</v>
      </c>
      <c r="P428" s="36">
        <f>MONTH(D428)</f>
        <v>4</v>
      </c>
    </row>
    <row r="429" spans="1:16" x14ac:dyDescent="0.25">
      <c r="A429" s="1"/>
      <c r="B429" s="18">
        <v>42488</v>
      </c>
      <c r="C429" s="2">
        <f t="shared" si="18"/>
        <v>18</v>
      </c>
      <c r="D429" s="7">
        <f t="shared" si="19"/>
        <v>42490</v>
      </c>
      <c r="E429" s="2">
        <f t="shared" si="20"/>
        <v>2016</v>
      </c>
      <c r="F429" s="4" t="s">
        <v>58</v>
      </c>
      <c r="G429" s="4" t="s">
        <v>28</v>
      </c>
      <c r="H429" s="4" t="s">
        <v>12</v>
      </c>
      <c r="I429" s="4" t="s">
        <v>11</v>
      </c>
      <c r="J429" s="4" t="s">
        <v>10</v>
      </c>
      <c r="K429" s="1"/>
      <c r="L429" s="1"/>
      <c r="M429" s="3">
        <v>500</v>
      </c>
      <c r="N429" s="38" t="s">
        <v>64</v>
      </c>
      <c r="O429" s="36" t="str">
        <f ca="1">IF(B429&gt;= TODAY(),"NON","OUI")</f>
        <v>NON</v>
      </c>
      <c r="P429" s="36">
        <f>MONTH(D429)</f>
        <v>4</v>
      </c>
    </row>
    <row r="430" spans="1:16" x14ac:dyDescent="0.25">
      <c r="B430" s="18">
        <v>42488</v>
      </c>
      <c r="C430" s="2">
        <f t="shared" si="18"/>
        <v>18</v>
      </c>
      <c r="D430" s="7">
        <f t="shared" si="19"/>
        <v>42490</v>
      </c>
      <c r="E430" s="2">
        <f t="shared" si="20"/>
        <v>2016</v>
      </c>
      <c r="F430" s="4" t="s">
        <v>58</v>
      </c>
      <c r="G430" s="4" t="s">
        <v>28</v>
      </c>
      <c r="H430" s="4" t="s">
        <v>2</v>
      </c>
      <c r="I430" s="4" t="s">
        <v>1</v>
      </c>
      <c r="J430" s="4" t="s">
        <v>0</v>
      </c>
      <c r="M430" s="5">
        <v>-50</v>
      </c>
      <c r="N430" s="38" t="s">
        <v>64</v>
      </c>
      <c r="O430" s="36" t="str">
        <f ca="1">IF(B430&gt;= TODAY(),"NON","OUI")</f>
        <v>NON</v>
      </c>
      <c r="P430" s="36">
        <f>MONTH(D430)</f>
        <v>4</v>
      </c>
    </row>
    <row r="431" spans="1:16" x14ac:dyDescent="0.25">
      <c r="B431" s="18">
        <v>42491</v>
      </c>
      <c r="C431" s="2">
        <f t="shared" si="18"/>
        <v>19</v>
      </c>
      <c r="D431" s="7">
        <f t="shared" si="19"/>
        <v>42521</v>
      </c>
      <c r="E431" s="2">
        <f t="shared" si="20"/>
        <v>2016</v>
      </c>
      <c r="F431" s="4" t="s">
        <v>56</v>
      </c>
      <c r="G431" s="4" t="s">
        <v>28</v>
      </c>
      <c r="H431" s="4" t="s">
        <v>2</v>
      </c>
      <c r="I431" s="4" t="s">
        <v>19</v>
      </c>
      <c r="J431" s="4" t="s">
        <v>19</v>
      </c>
      <c r="M431" s="5">
        <v>-5000</v>
      </c>
      <c r="N431" s="38" t="s">
        <v>64</v>
      </c>
      <c r="O431" s="36" t="str">
        <f ca="1">IF(B431&gt;= TODAY(),"NON","OUI")</f>
        <v>NON</v>
      </c>
      <c r="P431" s="36">
        <f>MONTH(D431)</f>
        <v>5</v>
      </c>
    </row>
    <row r="432" spans="1:16" x14ac:dyDescent="0.25">
      <c r="B432" s="18">
        <v>42505</v>
      </c>
      <c r="C432" s="2">
        <f t="shared" si="18"/>
        <v>21</v>
      </c>
      <c r="D432" s="7">
        <f t="shared" si="19"/>
        <v>42521</v>
      </c>
      <c r="E432" s="2">
        <f t="shared" si="20"/>
        <v>2016</v>
      </c>
      <c r="F432" s="4" t="s">
        <v>55</v>
      </c>
      <c r="G432" s="4" t="s">
        <v>28</v>
      </c>
      <c r="H432" s="4" t="s">
        <v>2</v>
      </c>
      <c r="I432" s="4" t="s">
        <v>18</v>
      </c>
      <c r="J432" s="4" t="s">
        <v>18</v>
      </c>
      <c r="M432" s="5">
        <v>-600</v>
      </c>
      <c r="N432" s="38" t="s">
        <v>64</v>
      </c>
      <c r="O432" s="36" t="str">
        <f ca="1">IF(B432&gt;= TODAY(),"NON","OUI")</f>
        <v>NON</v>
      </c>
      <c r="P432" s="36">
        <f>MONTH(D432)</f>
        <v>5</v>
      </c>
    </row>
    <row r="433" spans="2:16" x14ac:dyDescent="0.25">
      <c r="B433" s="18">
        <v>42505</v>
      </c>
      <c r="C433" s="2">
        <f t="shared" si="18"/>
        <v>21</v>
      </c>
      <c r="D433" s="7">
        <f t="shared" si="19"/>
        <v>42521</v>
      </c>
      <c r="E433" s="2">
        <f t="shared" si="20"/>
        <v>2016</v>
      </c>
      <c r="F433" s="4" t="s">
        <v>56</v>
      </c>
      <c r="G433" s="4" t="s">
        <v>28</v>
      </c>
      <c r="H433" s="4" t="s">
        <v>2</v>
      </c>
      <c r="I433" s="4" t="s">
        <v>18</v>
      </c>
      <c r="J433" s="4" t="s">
        <v>18</v>
      </c>
      <c r="M433" s="5">
        <v>-1000</v>
      </c>
      <c r="N433" s="38" t="s">
        <v>64</v>
      </c>
      <c r="O433" s="36" t="str">
        <f ca="1">IF(B433&gt;= TODAY(),"NON","OUI")</f>
        <v>NON</v>
      </c>
      <c r="P433" s="36">
        <f>MONTH(D433)</f>
        <v>5</v>
      </c>
    </row>
    <row r="434" spans="2:16" x14ac:dyDescent="0.25">
      <c r="B434" s="18">
        <v>42505</v>
      </c>
      <c r="C434" s="2">
        <f t="shared" si="18"/>
        <v>21</v>
      </c>
      <c r="D434" s="7">
        <f t="shared" si="19"/>
        <v>42521</v>
      </c>
      <c r="E434" s="2">
        <f t="shared" si="20"/>
        <v>2016</v>
      </c>
      <c r="F434" s="4" t="s">
        <v>57</v>
      </c>
      <c r="G434" s="4" t="s">
        <v>28</v>
      </c>
      <c r="H434" s="4" t="s">
        <v>2</v>
      </c>
      <c r="I434" s="4" t="s">
        <v>18</v>
      </c>
      <c r="J434" s="4" t="s">
        <v>18</v>
      </c>
      <c r="M434" s="5">
        <v>-15</v>
      </c>
      <c r="N434" s="38" t="s">
        <v>64</v>
      </c>
      <c r="O434" s="36" t="str">
        <f ca="1">IF(B434&gt;= TODAY(),"NON","OUI")</f>
        <v>NON</v>
      </c>
      <c r="P434" s="36">
        <f>MONTH(D434)</f>
        <v>5</v>
      </c>
    </row>
    <row r="435" spans="2:16" x14ac:dyDescent="0.25">
      <c r="B435" s="18">
        <v>42509</v>
      </c>
      <c r="C435" s="2">
        <f t="shared" si="18"/>
        <v>21</v>
      </c>
      <c r="D435" s="7">
        <f t="shared" si="19"/>
        <v>42521</v>
      </c>
      <c r="E435" s="2">
        <f t="shared" si="20"/>
        <v>2016</v>
      </c>
      <c r="F435" s="4" t="s">
        <v>54</v>
      </c>
      <c r="G435" s="4" t="s">
        <v>28</v>
      </c>
      <c r="H435" s="4" t="s">
        <v>2</v>
      </c>
      <c r="I435" s="4" t="s">
        <v>4</v>
      </c>
      <c r="J435" s="4" t="s">
        <v>3</v>
      </c>
      <c r="M435" s="5">
        <v>-340</v>
      </c>
      <c r="N435" s="38" t="s">
        <v>64</v>
      </c>
      <c r="O435" s="36" t="str">
        <f ca="1">IF(B435&gt;= TODAY(),"NON","OUI")</f>
        <v>NON</v>
      </c>
      <c r="P435" s="36">
        <f>MONTH(D435)</f>
        <v>5</v>
      </c>
    </row>
    <row r="436" spans="2:16" x14ac:dyDescent="0.25">
      <c r="B436" s="18">
        <v>42509</v>
      </c>
      <c r="C436" s="2">
        <f t="shared" si="18"/>
        <v>21</v>
      </c>
      <c r="D436" s="7">
        <f t="shared" si="19"/>
        <v>42521</v>
      </c>
      <c r="E436" s="2">
        <f t="shared" si="20"/>
        <v>2016</v>
      </c>
      <c r="F436" s="4" t="s">
        <v>55</v>
      </c>
      <c r="G436" s="4" t="s">
        <v>28</v>
      </c>
      <c r="H436" s="4" t="s">
        <v>2</v>
      </c>
      <c r="I436" s="4" t="s">
        <v>4</v>
      </c>
      <c r="J436" s="4" t="s">
        <v>3</v>
      </c>
      <c r="M436" s="5">
        <v>-5680</v>
      </c>
      <c r="N436" s="38" t="s">
        <v>64</v>
      </c>
      <c r="O436" s="36" t="str">
        <f ca="1">IF(B436&gt;= TODAY(),"NON","OUI")</f>
        <v>NON</v>
      </c>
      <c r="P436" s="36">
        <f>MONTH(D436)</f>
        <v>5</v>
      </c>
    </row>
    <row r="437" spans="2:16" x14ac:dyDescent="0.25">
      <c r="B437" s="18">
        <v>42509</v>
      </c>
      <c r="C437" s="2">
        <f t="shared" si="18"/>
        <v>21</v>
      </c>
      <c r="D437" s="7">
        <f t="shared" si="19"/>
        <v>42521</v>
      </c>
      <c r="E437" s="2">
        <f t="shared" si="20"/>
        <v>2016</v>
      </c>
      <c r="F437" s="4" t="s">
        <v>56</v>
      </c>
      <c r="G437" s="4" t="s">
        <v>28</v>
      </c>
      <c r="H437" s="4" t="s">
        <v>2</v>
      </c>
      <c r="I437" s="4" t="s">
        <v>4</v>
      </c>
      <c r="J437" s="4" t="s">
        <v>3</v>
      </c>
      <c r="M437" s="5">
        <v>-4737</v>
      </c>
      <c r="N437" s="38" t="s">
        <v>64</v>
      </c>
      <c r="O437" s="36" t="str">
        <f ca="1">IF(B437&gt;= TODAY(),"NON","OUI")</f>
        <v>NON</v>
      </c>
      <c r="P437" s="36">
        <f>MONTH(D437)</f>
        <v>5</v>
      </c>
    </row>
    <row r="438" spans="2:16" x14ac:dyDescent="0.25">
      <c r="B438" s="18">
        <v>42509</v>
      </c>
      <c r="C438" s="2">
        <f t="shared" si="18"/>
        <v>21</v>
      </c>
      <c r="D438" s="7">
        <f t="shared" si="19"/>
        <v>42521</v>
      </c>
      <c r="E438" s="2">
        <f t="shared" si="20"/>
        <v>2016</v>
      </c>
      <c r="F438" s="4" t="s">
        <v>58</v>
      </c>
      <c r="G438" s="4" t="s">
        <v>28</v>
      </c>
      <c r="H438" s="4" t="s">
        <v>2</v>
      </c>
      <c r="I438" s="4" t="s">
        <v>4</v>
      </c>
      <c r="J438" s="4" t="s">
        <v>3</v>
      </c>
      <c r="M438" s="5">
        <v>0</v>
      </c>
      <c r="N438" s="38" t="s">
        <v>64</v>
      </c>
      <c r="O438" s="36" t="str">
        <f ca="1">IF(B438&gt;= TODAY(),"NON","OUI")</f>
        <v>NON</v>
      </c>
      <c r="P438" s="36">
        <f>MONTH(D438)</f>
        <v>5</v>
      </c>
    </row>
    <row r="439" spans="2:16" x14ac:dyDescent="0.25">
      <c r="B439" s="18">
        <v>42510</v>
      </c>
      <c r="C439" s="2">
        <f t="shared" si="18"/>
        <v>21</v>
      </c>
      <c r="D439" s="7">
        <f t="shared" si="19"/>
        <v>42521</v>
      </c>
      <c r="E439" s="2">
        <f t="shared" si="20"/>
        <v>2016</v>
      </c>
      <c r="F439" s="4" t="s">
        <v>54</v>
      </c>
      <c r="G439" s="4" t="s">
        <v>28</v>
      </c>
      <c r="H439" s="4" t="s">
        <v>2</v>
      </c>
      <c r="I439" s="4" t="s">
        <v>8</v>
      </c>
      <c r="J439" s="4" t="s">
        <v>7</v>
      </c>
      <c r="M439" s="5">
        <v>-800</v>
      </c>
      <c r="N439" s="38" t="s">
        <v>64</v>
      </c>
      <c r="O439" s="36" t="str">
        <f ca="1">IF(B439&gt;= TODAY(),"NON","OUI")</f>
        <v>NON</v>
      </c>
      <c r="P439" s="36">
        <f>MONTH(D439)</f>
        <v>5</v>
      </c>
    </row>
    <row r="440" spans="2:16" x14ac:dyDescent="0.25">
      <c r="B440" s="18">
        <v>42510</v>
      </c>
      <c r="C440" s="2">
        <f t="shared" ref="C440:C458" si="21">WEEKNUM(B440)</f>
        <v>21</v>
      </c>
      <c r="D440" s="7">
        <f t="shared" ref="D440:D458" si="22">EOMONTH(B440,31/6/2016)</f>
        <v>42521</v>
      </c>
      <c r="E440" s="2">
        <f t="shared" ref="E440:E458" si="23">YEAR(B440)</f>
        <v>2016</v>
      </c>
      <c r="F440" s="4" t="s">
        <v>54</v>
      </c>
      <c r="G440" s="4" t="s">
        <v>28</v>
      </c>
      <c r="H440" s="4" t="s">
        <v>2</v>
      </c>
      <c r="I440" s="4" t="s">
        <v>15</v>
      </c>
      <c r="J440" s="4" t="s">
        <v>29</v>
      </c>
      <c r="M440" s="5">
        <v>-1400</v>
      </c>
      <c r="N440" s="38" t="s">
        <v>64</v>
      </c>
      <c r="O440" s="36" t="str">
        <f ca="1">IF(B440&gt;= TODAY(),"NON","OUI")</f>
        <v>NON</v>
      </c>
      <c r="P440" s="36">
        <f>MONTH(D440)</f>
        <v>5</v>
      </c>
    </row>
    <row r="441" spans="2:16" x14ac:dyDescent="0.25">
      <c r="B441" s="18">
        <v>42510</v>
      </c>
      <c r="C441" s="2">
        <f t="shared" si="21"/>
        <v>21</v>
      </c>
      <c r="D441" s="7">
        <f t="shared" si="22"/>
        <v>42521</v>
      </c>
      <c r="E441" s="2">
        <f t="shared" si="23"/>
        <v>2016</v>
      </c>
      <c r="F441" s="4" t="s">
        <v>55</v>
      </c>
      <c r="G441" s="4" t="s">
        <v>28</v>
      </c>
      <c r="H441" s="4" t="s">
        <v>2</v>
      </c>
      <c r="I441" s="4" t="s">
        <v>8</v>
      </c>
      <c r="J441" s="4" t="s">
        <v>7</v>
      </c>
      <c r="M441" s="5">
        <v>-1000</v>
      </c>
      <c r="N441" s="38" t="s">
        <v>64</v>
      </c>
      <c r="O441" s="36" t="str">
        <f ca="1">IF(B441&gt;= TODAY(),"NON","OUI")</f>
        <v>NON</v>
      </c>
      <c r="P441" s="36">
        <f>MONTH(D441)</f>
        <v>5</v>
      </c>
    </row>
    <row r="442" spans="2:16" x14ac:dyDescent="0.25">
      <c r="B442" s="18">
        <v>42510</v>
      </c>
      <c r="C442" s="2">
        <f t="shared" si="21"/>
        <v>21</v>
      </c>
      <c r="D442" s="7">
        <f t="shared" si="22"/>
        <v>42521</v>
      </c>
      <c r="E442" s="2">
        <f t="shared" si="23"/>
        <v>2016</v>
      </c>
      <c r="F442" s="4" t="s">
        <v>55</v>
      </c>
      <c r="G442" s="4" t="s">
        <v>28</v>
      </c>
      <c r="H442" s="4" t="s">
        <v>2</v>
      </c>
      <c r="I442" s="4" t="s">
        <v>1</v>
      </c>
      <c r="J442" s="4" t="s">
        <v>0</v>
      </c>
      <c r="M442" s="5">
        <v>-25</v>
      </c>
      <c r="N442" s="38" t="s">
        <v>64</v>
      </c>
      <c r="O442" s="36" t="str">
        <f ca="1">IF(B442&gt;= TODAY(),"NON","OUI")</f>
        <v>NON</v>
      </c>
      <c r="P442" s="36">
        <f>MONTH(D442)</f>
        <v>5</v>
      </c>
    </row>
    <row r="443" spans="2:16" x14ac:dyDescent="0.25">
      <c r="B443" s="18">
        <v>42510</v>
      </c>
      <c r="C443" s="2">
        <f t="shared" si="21"/>
        <v>21</v>
      </c>
      <c r="D443" s="7">
        <f t="shared" si="22"/>
        <v>42521</v>
      </c>
      <c r="E443" s="2">
        <f t="shared" si="23"/>
        <v>2016</v>
      </c>
      <c r="F443" s="4" t="s">
        <v>56</v>
      </c>
      <c r="G443" s="4" t="s">
        <v>28</v>
      </c>
      <c r="H443" s="4" t="s">
        <v>2</v>
      </c>
      <c r="I443" s="4" t="s">
        <v>8</v>
      </c>
      <c r="J443" s="4" t="s">
        <v>7</v>
      </c>
      <c r="M443" s="5">
        <v>-1200</v>
      </c>
      <c r="N443" s="38" t="s">
        <v>64</v>
      </c>
      <c r="O443" s="36" t="str">
        <f ca="1">IF(B443&gt;= TODAY(),"NON","OUI")</f>
        <v>NON</v>
      </c>
      <c r="P443" s="36">
        <f>MONTH(D443)</f>
        <v>5</v>
      </c>
    </row>
    <row r="444" spans="2:16" x14ac:dyDescent="0.25">
      <c r="B444" s="18">
        <v>42510</v>
      </c>
      <c r="C444" s="2">
        <f t="shared" si="21"/>
        <v>21</v>
      </c>
      <c r="D444" s="7">
        <f t="shared" si="22"/>
        <v>42521</v>
      </c>
      <c r="E444" s="2">
        <f t="shared" si="23"/>
        <v>2016</v>
      </c>
      <c r="F444" s="4" t="s">
        <v>56</v>
      </c>
      <c r="G444" s="4" t="s">
        <v>28</v>
      </c>
      <c r="H444" s="4" t="s">
        <v>2</v>
      </c>
      <c r="I444" s="4" t="s">
        <v>1</v>
      </c>
      <c r="J444" s="4" t="s">
        <v>23</v>
      </c>
      <c r="M444" s="5">
        <v>-80</v>
      </c>
      <c r="N444" s="38" t="s">
        <v>64</v>
      </c>
      <c r="O444" s="36" t="str">
        <f ca="1">IF(B444&gt;= TODAY(),"NON","OUI")</f>
        <v>NON</v>
      </c>
      <c r="P444" s="36">
        <f>MONTH(D444)</f>
        <v>5</v>
      </c>
    </row>
    <row r="445" spans="2:16" x14ac:dyDescent="0.25">
      <c r="B445" s="18">
        <v>42510</v>
      </c>
      <c r="C445" s="2">
        <f t="shared" si="21"/>
        <v>21</v>
      </c>
      <c r="D445" s="7">
        <f t="shared" si="22"/>
        <v>42521</v>
      </c>
      <c r="E445" s="2">
        <f t="shared" si="23"/>
        <v>2016</v>
      </c>
      <c r="F445" s="4" t="s">
        <v>57</v>
      </c>
      <c r="G445" s="4" t="s">
        <v>28</v>
      </c>
      <c r="H445" s="4" t="s">
        <v>2</v>
      </c>
      <c r="I445" s="4" t="s">
        <v>8</v>
      </c>
      <c r="J445" s="4" t="s">
        <v>7</v>
      </c>
      <c r="M445" s="5">
        <v>-1300</v>
      </c>
      <c r="N445" s="38" t="s">
        <v>64</v>
      </c>
      <c r="O445" s="36" t="str">
        <f ca="1">IF(B445&gt;= TODAY(),"NON","OUI")</f>
        <v>NON</v>
      </c>
      <c r="P445" s="36">
        <f>MONTH(D445)</f>
        <v>5</v>
      </c>
    </row>
    <row r="446" spans="2:16" x14ac:dyDescent="0.25">
      <c r="B446" s="18">
        <v>42510</v>
      </c>
      <c r="C446" s="2">
        <f t="shared" si="21"/>
        <v>21</v>
      </c>
      <c r="D446" s="7">
        <f t="shared" si="22"/>
        <v>42521</v>
      </c>
      <c r="E446" s="2">
        <f t="shared" si="23"/>
        <v>2016</v>
      </c>
      <c r="F446" s="4" t="s">
        <v>57</v>
      </c>
      <c r="G446" s="4" t="s">
        <v>28</v>
      </c>
      <c r="H446" s="4" t="s">
        <v>2</v>
      </c>
      <c r="I446" s="4" t="s">
        <v>1</v>
      </c>
      <c r="J446" s="4" t="s">
        <v>23</v>
      </c>
      <c r="M446" s="5">
        <v>-300</v>
      </c>
      <c r="N446" s="38" t="s">
        <v>64</v>
      </c>
      <c r="O446" s="36" t="str">
        <f ca="1">IF(B446&gt;= TODAY(),"NON","OUI")</f>
        <v>NON</v>
      </c>
      <c r="P446" s="36">
        <f>MONTH(D446)</f>
        <v>5</v>
      </c>
    </row>
    <row r="447" spans="2:16" x14ac:dyDescent="0.25">
      <c r="B447" s="18">
        <v>42510</v>
      </c>
      <c r="C447" s="2">
        <f t="shared" si="21"/>
        <v>21</v>
      </c>
      <c r="D447" s="7">
        <f t="shared" si="22"/>
        <v>42521</v>
      </c>
      <c r="E447" s="2">
        <f t="shared" si="23"/>
        <v>2016</v>
      </c>
      <c r="F447" s="4" t="s">
        <v>58</v>
      </c>
      <c r="G447" s="4" t="s">
        <v>28</v>
      </c>
      <c r="H447" s="4" t="s">
        <v>2</v>
      </c>
      <c r="I447" s="4" t="s">
        <v>1</v>
      </c>
      <c r="J447" s="4" t="s">
        <v>23</v>
      </c>
      <c r="M447" s="5">
        <v>-50</v>
      </c>
      <c r="N447" s="38" t="s">
        <v>64</v>
      </c>
      <c r="O447" s="36" t="str">
        <f ca="1">IF(B447&gt;= TODAY(),"NON","OUI")</f>
        <v>NON</v>
      </c>
      <c r="P447" s="36">
        <f>MONTH(D447)</f>
        <v>5</v>
      </c>
    </row>
    <row r="448" spans="2:16" x14ac:dyDescent="0.25">
      <c r="B448" s="18">
        <v>42516</v>
      </c>
      <c r="C448" s="2">
        <f t="shared" si="21"/>
        <v>22</v>
      </c>
      <c r="D448" s="7">
        <f t="shared" si="22"/>
        <v>42521</v>
      </c>
      <c r="E448" s="2">
        <f t="shared" si="23"/>
        <v>2016</v>
      </c>
      <c r="F448" s="4" t="s">
        <v>54</v>
      </c>
      <c r="G448" s="4" t="s">
        <v>28</v>
      </c>
      <c r="H448" s="4" t="s">
        <v>2</v>
      </c>
      <c r="I448" s="4" t="s">
        <v>6</v>
      </c>
      <c r="J448" s="4" t="s">
        <v>5</v>
      </c>
      <c r="M448" s="5">
        <v>-6300</v>
      </c>
      <c r="N448" s="38" t="s">
        <v>64</v>
      </c>
      <c r="O448" s="36" t="str">
        <f ca="1">IF(B448&gt;= TODAY(),"NON","OUI")</f>
        <v>NON</v>
      </c>
      <c r="P448" s="36">
        <f>MONTH(D448)</f>
        <v>5</v>
      </c>
    </row>
    <row r="449" spans="1:16" x14ac:dyDescent="0.25">
      <c r="B449" s="18">
        <v>42516</v>
      </c>
      <c r="C449" s="2">
        <f t="shared" si="21"/>
        <v>22</v>
      </c>
      <c r="D449" s="7">
        <f t="shared" si="22"/>
        <v>42521</v>
      </c>
      <c r="E449" s="2">
        <f t="shared" si="23"/>
        <v>2016</v>
      </c>
      <c r="F449" s="4" t="s">
        <v>55</v>
      </c>
      <c r="G449" s="4" t="s">
        <v>28</v>
      </c>
      <c r="H449" s="4" t="s">
        <v>2</v>
      </c>
      <c r="I449" s="4" t="s">
        <v>6</v>
      </c>
      <c r="J449" s="4" t="s">
        <v>5</v>
      </c>
      <c r="M449" s="5">
        <v>-11000</v>
      </c>
      <c r="N449" s="38" t="s">
        <v>64</v>
      </c>
      <c r="O449" s="36" t="str">
        <f ca="1">IF(B449&gt;= TODAY(),"NON","OUI")</f>
        <v>NON</v>
      </c>
      <c r="P449" s="36">
        <f>MONTH(D449)</f>
        <v>5</v>
      </c>
    </row>
    <row r="450" spans="1:16" x14ac:dyDescent="0.25">
      <c r="B450" s="18">
        <v>42516</v>
      </c>
      <c r="C450" s="2">
        <f t="shared" si="21"/>
        <v>22</v>
      </c>
      <c r="D450" s="7">
        <f t="shared" si="22"/>
        <v>42521</v>
      </c>
      <c r="E450" s="2">
        <f t="shared" si="23"/>
        <v>2016</v>
      </c>
      <c r="F450" s="4" t="s">
        <v>56</v>
      </c>
      <c r="G450" s="4" t="s">
        <v>28</v>
      </c>
      <c r="H450" s="4" t="s">
        <v>2</v>
      </c>
      <c r="I450" s="4" t="s">
        <v>6</v>
      </c>
      <c r="J450" s="4" t="s">
        <v>5</v>
      </c>
      <c r="M450" s="5">
        <v>-8000</v>
      </c>
      <c r="N450" s="38" t="s">
        <v>64</v>
      </c>
      <c r="O450" s="36" t="str">
        <f ca="1">IF(B450&gt;= TODAY(),"NON","OUI")</f>
        <v>NON</v>
      </c>
      <c r="P450" s="36">
        <f>MONTH(D450)</f>
        <v>5</v>
      </c>
    </row>
    <row r="451" spans="1:16" x14ac:dyDescent="0.25">
      <c r="B451" s="18">
        <v>42516</v>
      </c>
      <c r="C451" s="2">
        <f t="shared" si="21"/>
        <v>22</v>
      </c>
      <c r="D451" s="7">
        <f t="shared" si="22"/>
        <v>42521</v>
      </c>
      <c r="E451" s="2">
        <f t="shared" si="23"/>
        <v>2016</v>
      </c>
      <c r="F451" s="4" t="s">
        <v>57</v>
      </c>
      <c r="G451" s="4" t="s">
        <v>28</v>
      </c>
      <c r="H451" s="4" t="s">
        <v>2</v>
      </c>
      <c r="I451" s="4" t="s">
        <v>6</v>
      </c>
      <c r="J451" s="4" t="s">
        <v>5</v>
      </c>
      <c r="M451" s="5">
        <v>-15000</v>
      </c>
      <c r="N451" s="38" t="s">
        <v>64</v>
      </c>
      <c r="O451" s="36" t="str">
        <f ca="1">IF(B451&gt;= TODAY(),"NON","OUI")</f>
        <v>NON</v>
      </c>
      <c r="P451" s="36">
        <f>MONTH(D451)</f>
        <v>5</v>
      </c>
    </row>
    <row r="452" spans="1:16" x14ac:dyDescent="0.25">
      <c r="A452" s="1"/>
      <c r="B452" s="18">
        <v>42518</v>
      </c>
      <c r="C452" s="2">
        <f t="shared" si="21"/>
        <v>22</v>
      </c>
      <c r="D452" s="7">
        <f t="shared" si="22"/>
        <v>42521</v>
      </c>
      <c r="E452" s="2">
        <f t="shared" si="23"/>
        <v>2016</v>
      </c>
      <c r="F452" s="4" t="s">
        <v>54</v>
      </c>
      <c r="G452" s="4" t="s">
        <v>28</v>
      </c>
      <c r="H452" s="4" t="s">
        <v>12</v>
      </c>
      <c r="I452" s="4" t="s">
        <v>11</v>
      </c>
      <c r="J452" s="4" t="s">
        <v>10</v>
      </c>
      <c r="K452" s="1"/>
      <c r="L452" s="1"/>
      <c r="M452" s="3">
        <v>2500</v>
      </c>
      <c r="N452" s="38" t="s">
        <v>64</v>
      </c>
      <c r="O452" s="36" t="str">
        <f ca="1">IF(B452&gt;= TODAY(),"NON","OUI")</f>
        <v>NON</v>
      </c>
      <c r="P452" s="36">
        <f>MONTH(D452)</f>
        <v>5</v>
      </c>
    </row>
    <row r="453" spans="1:16" x14ac:dyDescent="0.25">
      <c r="B453" s="18">
        <v>42518</v>
      </c>
      <c r="C453" s="2">
        <f t="shared" si="21"/>
        <v>22</v>
      </c>
      <c r="D453" s="7">
        <f t="shared" si="22"/>
        <v>42521</v>
      </c>
      <c r="E453" s="2">
        <f t="shared" si="23"/>
        <v>2016</v>
      </c>
      <c r="F453" s="4" t="s">
        <v>54</v>
      </c>
      <c r="G453" s="4" t="s">
        <v>28</v>
      </c>
      <c r="H453" s="4" t="s">
        <v>2</v>
      </c>
      <c r="I453" s="4" t="s">
        <v>1</v>
      </c>
      <c r="J453" s="4" t="s">
        <v>0</v>
      </c>
      <c r="M453" s="5">
        <v>-70</v>
      </c>
      <c r="N453" s="38" t="s">
        <v>64</v>
      </c>
      <c r="O453" s="36" t="str">
        <f ca="1">IF(B453&gt;= TODAY(),"NON","OUI")</f>
        <v>NON</v>
      </c>
      <c r="P453" s="36">
        <f>MONTH(D453)</f>
        <v>5</v>
      </c>
    </row>
    <row r="454" spans="1:16" x14ac:dyDescent="0.25">
      <c r="A454" s="1"/>
      <c r="B454" s="18">
        <v>42518</v>
      </c>
      <c r="C454" s="2">
        <f t="shared" si="21"/>
        <v>22</v>
      </c>
      <c r="D454" s="7">
        <f t="shared" si="22"/>
        <v>42521</v>
      </c>
      <c r="E454" s="2">
        <f t="shared" si="23"/>
        <v>2016</v>
      </c>
      <c r="F454" s="4" t="s">
        <v>55</v>
      </c>
      <c r="G454" s="4" t="s">
        <v>28</v>
      </c>
      <c r="H454" s="4" t="s">
        <v>12</v>
      </c>
      <c r="I454" s="4" t="s">
        <v>11</v>
      </c>
      <c r="J454" s="4" t="s">
        <v>10</v>
      </c>
      <c r="K454" s="1"/>
      <c r="L454" s="1"/>
      <c r="M454" s="3">
        <v>30000</v>
      </c>
      <c r="N454" s="38" t="s">
        <v>64</v>
      </c>
      <c r="O454" s="36" t="str">
        <f ca="1">IF(B454&gt;= TODAY(),"NON","OUI")</f>
        <v>NON</v>
      </c>
      <c r="P454" s="36">
        <f>MONTH(D454)</f>
        <v>5</v>
      </c>
    </row>
    <row r="455" spans="1:16" x14ac:dyDescent="0.25">
      <c r="A455" s="1"/>
      <c r="B455" s="18">
        <v>42518</v>
      </c>
      <c r="C455" s="2">
        <f t="shared" si="21"/>
        <v>22</v>
      </c>
      <c r="D455" s="7">
        <f t="shared" si="22"/>
        <v>42521</v>
      </c>
      <c r="E455" s="2">
        <f t="shared" si="23"/>
        <v>2016</v>
      </c>
      <c r="F455" s="4" t="s">
        <v>56</v>
      </c>
      <c r="G455" s="4" t="s">
        <v>28</v>
      </c>
      <c r="H455" s="4" t="s">
        <v>12</v>
      </c>
      <c r="I455" s="4" t="s">
        <v>11</v>
      </c>
      <c r="J455" s="4" t="s">
        <v>10</v>
      </c>
      <c r="K455" s="1"/>
      <c r="L455" s="1"/>
      <c r="M455" s="3">
        <v>25000</v>
      </c>
      <c r="N455" s="38" t="s">
        <v>64</v>
      </c>
      <c r="O455" s="36" t="str">
        <f ca="1">IF(B455&gt;= TODAY(),"NON","OUI")</f>
        <v>NON</v>
      </c>
      <c r="P455" s="36">
        <f>MONTH(D455)</f>
        <v>5</v>
      </c>
    </row>
    <row r="456" spans="1:16" x14ac:dyDescent="0.25">
      <c r="B456" s="18">
        <v>42518</v>
      </c>
      <c r="C456" s="2">
        <f t="shared" si="21"/>
        <v>22</v>
      </c>
      <c r="D456" s="7">
        <f t="shared" si="22"/>
        <v>42521</v>
      </c>
      <c r="E456" s="2">
        <f t="shared" si="23"/>
        <v>2016</v>
      </c>
      <c r="F456" s="4" t="s">
        <v>56</v>
      </c>
      <c r="G456" s="4" t="s">
        <v>28</v>
      </c>
      <c r="H456" s="4" t="s">
        <v>2</v>
      </c>
      <c r="I456" s="4" t="s">
        <v>1</v>
      </c>
      <c r="J456" s="4" t="s">
        <v>0</v>
      </c>
      <c r="M456" s="5">
        <v>-50</v>
      </c>
      <c r="N456" s="38" t="s">
        <v>64</v>
      </c>
      <c r="O456" s="36" t="str">
        <f ca="1">IF(B456&gt;= TODAY(),"NON","OUI")</f>
        <v>NON</v>
      </c>
      <c r="P456" s="36">
        <f>MONTH(D456)</f>
        <v>5</v>
      </c>
    </row>
    <row r="457" spans="1:16" x14ac:dyDescent="0.25">
      <c r="B457" s="18">
        <v>42518</v>
      </c>
      <c r="C457" s="2">
        <f t="shared" si="21"/>
        <v>22</v>
      </c>
      <c r="D457" s="7">
        <f t="shared" si="22"/>
        <v>42521</v>
      </c>
      <c r="E457" s="2">
        <f t="shared" si="23"/>
        <v>2016</v>
      </c>
      <c r="F457" s="4" t="s">
        <v>57</v>
      </c>
      <c r="G457" s="4" t="s">
        <v>28</v>
      </c>
      <c r="H457" s="4" t="s">
        <v>2</v>
      </c>
      <c r="I457" s="4" t="s">
        <v>1</v>
      </c>
      <c r="J457" s="4" t="s">
        <v>0</v>
      </c>
      <c r="M457" s="5">
        <v>-150</v>
      </c>
      <c r="N457" s="38" t="s">
        <v>64</v>
      </c>
      <c r="O457" s="36" t="str">
        <f ca="1">IF(B457&gt;= TODAY(),"NON","OUI")</f>
        <v>NON</v>
      </c>
      <c r="P457" s="36">
        <f>MONTH(D457)</f>
        <v>5</v>
      </c>
    </row>
    <row r="458" spans="1:16" x14ac:dyDescent="0.25">
      <c r="A458" s="1"/>
      <c r="B458" s="18">
        <v>42518</v>
      </c>
      <c r="C458" s="2">
        <f t="shared" si="21"/>
        <v>22</v>
      </c>
      <c r="D458" s="7">
        <f t="shared" si="22"/>
        <v>42521</v>
      </c>
      <c r="E458" s="2">
        <f t="shared" si="23"/>
        <v>2016</v>
      </c>
      <c r="F458" s="4" t="s">
        <v>58</v>
      </c>
      <c r="G458" s="4" t="s">
        <v>28</v>
      </c>
      <c r="H458" s="4" t="s">
        <v>12</v>
      </c>
      <c r="I458" s="4" t="s">
        <v>11</v>
      </c>
      <c r="J458" s="4" t="s">
        <v>10</v>
      </c>
      <c r="K458" s="1"/>
      <c r="L458" s="1"/>
      <c r="M458" s="3">
        <v>500</v>
      </c>
      <c r="N458" s="38" t="s">
        <v>64</v>
      </c>
      <c r="O458" s="36" t="str">
        <f ca="1">IF(B458&gt;= TODAY(),"NON","OUI")</f>
        <v>NON</v>
      </c>
      <c r="P458" s="36">
        <f>MONTH(D458)</f>
        <v>5</v>
      </c>
    </row>
    <row r="459" spans="1:16" x14ac:dyDescent="0.25">
      <c r="B459" s="18">
        <v>42518</v>
      </c>
      <c r="C459" s="2">
        <f t="shared" ref="C459" si="24">WEEKNUM(B459)</f>
        <v>22</v>
      </c>
      <c r="D459" s="7">
        <f t="shared" ref="D459" si="25">EOMONTH(B459,31/6/2016)</f>
        <v>42521</v>
      </c>
      <c r="E459" s="2">
        <f t="shared" ref="E459" si="26">YEAR(B459)</f>
        <v>2016</v>
      </c>
      <c r="F459" s="4" t="s">
        <v>58</v>
      </c>
      <c r="G459" s="4" t="s">
        <v>28</v>
      </c>
      <c r="H459" s="4" t="s">
        <v>2</v>
      </c>
      <c r="I459" s="4" t="s">
        <v>1</v>
      </c>
      <c r="J459" s="4" t="s">
        <v>0</v>
      </c>
      <c r="M459" s="5">
        <v>-50</v>
      </c>
      <c r="N459" s="38" t="s">
        <v>64</v>
      </c>
      <c r="O459" s="36" t="str">
        <f ca="1">IF(B459&gt;= TODAY(),"NON","OUI")</f>
        <v>NON</v>
      </c>
      <c r="P459" s="36">
        <f>MONTH(D459)</f>
        <v>5</v>
      </c>
    </row>
  </sheetData>
  <sheetProtection selectLockedCells="1" selectUnlockedCells="1"/>
  <autoFilter ref="A1:M459"/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>
    <tabColor rgb="FF00B050"/>
  </sheetPr>
  <dimension ref="A1:Q475"/>
  <sheetViews>
    <sheetView topLeftCell="B1" workbookViewId="0">
      <pane ySplit="1" topLeftCell="A2" activePane="bottomLeft" state="frozen"/>
      <selection activeCell="M843" sqref="M843"/>
      <selection pane="bottomLeft" activeCell="N2" sqref="N2:N474"/>
    </sheetView>
  </sheetViews>
  <sheetFormatPr baseColWidth="10" defaultColWidth="10.875" defaultRowHeight="15.75" x14ac:dyDescent="0.25"/>
  <cols>
    <col min="1" max="1" width="12.125" style="25" bestFit="1" customWidth="1"/>
    <col min="2" max="2" width="10.125" style="25" bestFit="1" customWidth="1"/>
    <col min="3" max="3" width="13.125" style="25" bestFit="1" customWidth="1"/>
    <col min="4" max="4" width="10.125" style="25" bestFit="1" customWidth="1"/>
    <col min="5" max="5" width="11.5" style="25" bestFit="1" customWidth="1"/>
    <col min="6" max="6" width="13.375" style="25" bestFit="1" customWidth="1"/>
    <col min="7" max="7" width="13.625" style="25" bestFit="1" customWidth="1"/>
    <col min="8" max="8" width="12" style="25" bestFit="1" customWidth="1"/>
    <col min="9" max="9" width="14.375" style="25" bestFit="1" customWidth="1"/>
    <col min="10" max="10" width="19.625" style="25" bestFit="1" customWidth="1"/>
    <col min="11" max="11" width="12.5" style="25" bestFit="1" customWidth="1"/>
    <col min="12" max="12" width="9.5" style="25" bestFit="1" customWidth="1"/>
    <col min="13" max="13" width="12.375" style="26" bestFit="1" customWidth="1"/>
    <col min="14" max="14" width="12.375" style="26" customWidth="1"/>
    <col min="15" max="15" width="10.875" style="36"/>
    <col min="16" max="16" width="10.875" style="37"/>
    <col min="18" max="16384" width="10.875" style="25"/>
  </cols>
  <sheetData>
    <row r="1" spans="1:16" s="20" customFormat="1" x14ac:dyDescent="0.25">
      <c r="A1" s="20" t="s">
        <v>42</v>
      </c>
      <c r="B1" s="21" t="s">
        <v>41</v>
      </c>
      <c r="C1" s="21" t="s">
        <v>40</v>
      </c>
      <c r="D1" s="21" t="s">
        <v>39</v>
      </c>
      <c r="E1" s="21" t="s">
        <v>38</v>
      </c>
      <c r="F1" s="20" t="s">
        <v>37</v>
      </c>
      <c r="G1" s="20" t="s">
        <v>36</v>
      </c>
      <c r="H1" s="20" t="s">
        <v>35</v>
      </c>
      <c r="I1" s="20" t="s">
        <v>34</v>
      </c>
      <c r="J1" s="20" t="s">
        <v>33</v>
      </c>
      <c r="K1" s="20" t="s">
        <v>32</v>
      </c>
      <c r="L1" s="20" t="s">
        <v>31</v>
      </c>
      <c r="M1" s="22" t="s">
        <v>30</v>
      </c>
      <c r="N1" s="35" t="s">
        <v>63</v>
      </c>
      <c r="O1" s="35" t="s">
        <v>111</v>
      </c>
      <c r="P1" s="35" t="s">
        <v>39</v>
      </c>
    </row>
    <row r="2" spans="1:16" s="20" customFormat="1" x14ac:dyDescent="0.25">
      <c r="B2" s="23">
        <v>42183</v>
      </c>
      <c r="C2" s="2">
        <f t="shared" ref="C2" si="0">WEEKNUM(B2)</f>
        <v>27</v>
      </c>
      <c r="D2" s="7">
        <f t="shared" ref="D2" si="1">EOMONTH(B2,31/6/2016)</f>
        <v>42185</v>
      </c>
      <c r="E2" s="2">
        <f t="shared" ref="E2" si="2">YEAR(B2)</f>
        <v>2015</v>
      </c>
      <c r="F2" s="24" t="s">
        <v>54</v>
      </c>
      <c r="G2" s="25" t="s">
        <v>28</v>
      </c>
      <c r="H2" s="25" t="s">
        <v>12</v>
      </c>
      <c r="I2" s="25" t="s">
        <v>11</v>
      </c>
      <c r="J2" s="25" t="s">
        <v>10</v>
      </c>
      <c r="M2" s="22">
        <v>2500</v>
      </c>
      <c r="N2" s="38" t="s">
        <v>59</v>
      </c>
      <c r="O2" s="36" t="str">
        <f ca="1">IF(B2&gt;= TODAY(),"OUI","NON")</f>
        <v>NON</v>
      </c>
      <c r="P2" s="36">
        <f>MONTH(D2)</f>
        <v>6</v>
      </c>
    </row>
    <row r="3" spans="1:16" s="20" customFormat="1" x14ac:dyDescent="0.25">
      <c r="B3" s="23">
        <v>42213</v>
      </c>
      <c r="C3" s="2">
        <f t="shared" ref="C3:C66" si="3">WEEKNUM(B3)</f>
        <v>31</v>
      </c>
      <c r="D3" s="7">
        <f t="shared" ref="D3:D66" si="4">EOMONTH(B3,31/6/2016)</f>
        <v>42216</v>
      </c>
      <c r="E3" s="2">
        <f t="shared" ref="E3:E66" si="5">YEAR(B3)</f>
        <v>2015</v>
      </c>
      <c r="F3" s="24" t="s">
        <v>54</v>
      </c>
      <c r="G3" s="25" t="s">
        <v>28</v>
      </c>
      <c r="H3" s="25" t="s">
        <v>12</v>
      </c>
      <c r="I3" s="25" t="s">
        <v>11</v>
      </c>
      <c r="J3" s="25" t="s">
        <v>10</v>
      </c>
      <c r="M3" s="22">
        <v>2500</v>
      </c>
      <c r="N3" s="38" t="s">
        <v>59</v>
      </c>
      <c r="O3" s="36" t="str">
        <f ca="1">IF(B3&gt;= TODAY(),"OUI","NON")</f>
        <v>NON</v>
      </c>
      <c r="P3" s="36">
        <f t="shared" ref="P3:P8" si="6">MONTH(D3)</f>
        <v>7</v>
      </c>
    </row>
    <row r="4" spans="1:16" s="20" customFormat="1" x14ac:dyDescent="0.25">
      <c r="B4" s="23">
        <v>42244</v>
      </c>
      <c r="C4" s="2">
        <f t="shared" si="3"/>
        <v>35</v>
      </c>
      <c r="D4" s="7">
        <f t="shared" si="4"/>
        <v>42247</v>
      </c>
      <c r="E4" s="2">
        <f t="shared" si="5"/>
        <v>2015</v>
      </c>
      <c r="F4" s="24" t="s">
        <v>54</v>
      </c>
      <c r="G4" s="25" t="s">
        <v>28</v>
      </c>
      <c r="H4" s="25" t="s">
        <v>12</v>
      </c>
      <c r="I4" s="25" t="s">
        <v>11</v>
      </c>
      <c r="J4" s="25" t="s">
        <v>10</v>
      </c>
      <c r="M4" s="22">
        <v>2500</v>
      </c>
      <c r="N4" s="38" t="s">
        <v>59</v>
      </c>
      <c r="O4" s="36" t="str">
        <f ca="1">IF(B4&gt;= TODAY(),"OUI","NON")</f>
        <v>NON</v>
      </c>
      <c r="P4" s="36">
        <f t="shared" si="6"/>
        <v>8</v>
      </c>
    </row>
    <row r="5" spans="1:16" s="20" customFormat="1" x14ac:dyDescent="0.25">
      <c r="B5" s="23">
        <v>42275</v>
      </c>
      <c r="C5" s="2">
        <f t="shared" si="3"/>
        <v>40</v>
      </c>
      <c r="D5" s="7">
        <f t="shared" si="4"/>
        <v>42277</v>
      </c>
      <c r="E5" s="2">
        <f t="shared" si="5"/>
        <v>2015</v>
      </c>
      <c r="F5" s="24" t="s">
        <v>54</v>
      </c>
      <c r="G5" s="25" t="s">
        <v>28</v>
      </c>
      <c r="H5" s="25" t="s">
        <v>12</v>
      </c>
      <c r="I5" s="25" t="s">
        <v>11</v>
      </c>
      <c r="J5" s="25" t="s">
        <v>10</v>
      </c>
      <c r="M5" s="22">
        <v>2500</v>
      </c>
      <c r="N5" s="38" t="s">
        <v>59</v>
      </c>
      <c r="O5" s="36" t="str">
        <f ca="1">IF(B5&gt;= TODAY(),"OUI","NON")</f>
        <v>NON</v>
      </c>
      <c r="P5" s="36">
        <f t="shared" si="6"/>
        <v>9</v>
      </c>
    </row>
    <row r="6" spans="1:16" s="20" customFormat="1" x14ac:dyDescent="0.25">
      <c r="B6" s="23">
        <v>42305</v>
      </c>
      <c r="C6" s="2">
        <f t="shared" si="3"/>
        <v>44</v>
      </c>
      <c r="D6" s="7">
        <f>EOMONTH(B6,31/6/2016)</f>
        <v>42308</v>
      </c>
      <c r="E6" s="2">
        <f t="shared" si="5"/>
        <v>2015</v>
      </c>
      <c r="F6" s="24" t="s">
        <v>54</v>
      </c>
      <c r="G6" s="25" t="s">
        <v>28</v>
      </c>
      <c r="H6" s="25" t="s">
        <v>12</v>
      </c>
      <c r="I6" s="25" t="s">
        <v>11</v>
      </c>
      <c r="J6" s="25" t="s">
        <v>10</v>
      </c>
      <c r="M6" s="22">
        <v>2500</v>
      </c>
      <c r="N6" s="38" t="s">
        <v>59</v>
      </c>
      <c r="O6" s="36" t="str">
        <f ca="1">IF(B6&gt;= TODAY(),"OUI","NON")</f>
        <v>OUI</v>
      </c>
      <c r="P6" s="36">
        <f t="shared" si="6"/>
        <v>10</v>
      </c>
    </row>
    <row r="7" spans="1:16" s="20" customFormat="1" x14ac:dyDescent="0.25">
      <c r="B7" s="23">
        <v>42336</v>
      </c>
      <c r="C7" s="2">
        <f t="shared" si="3"/>
        <v>48</v>
      </c>
      <c r="D7" s="7">
        <f>EOMONTH(B7,31/6/2016)</f>
        <v>42338</v>
      </c>
      <c r="E7" s="2">
        <f t="shared" si="5"/>
        <v>2015</v>
      </c>
      <c r="F7" s="24" t="s">
        <v>54</v>
      </c>
      <c r="G7" s="25" t="s">
        <v>28</v>
      </c>
      <c r="H7" s="25" t="s">
        <v>12</v>
      </c>
      <c r="I7" s="25" t="s">
        <v>11</v>
      </c>
      <c r="J7" s="25" t="s">
        <v>10</v>
      </c>
      <c r="M7" s="22">
        <v>2500</v>
      </c>
      <c r="N7" s="38" t="s">
        <v>59</v>
      </c>
      <c r="O7" s="36" t="str">
        <f ca="1">IF(B7&gt;= TODAY(),"OUI","NON")</f>
        <v>OUI</v>
      </c>
      <c r="P7" s="36">
        <f t="shared" si="6"/>
        <v>11</v>
      </c>
    </row>
    <row r="8" spans="1:16" s="20" customFormat="1" x14ac:dyDescent="0.25">
      <c r="B8" s="23">
        <v>42366</v>
      </c>
      <c r="C8" s="2">
        <f t="shared" si="3"/>
        <v>53</v>
      </c>
      <c r="D8" s="7">
        <f t="shared" si="4"/>
        <v>42369</v>
      </c>
      <c r="E8" s="2">
        <f t="shared" si="5"/>
        <v>2015</v>
      </c>
      <c r="F8" s="24" t="s">
        <v>54</v>
      </c>
      <c r="G8" s="25" t="s">
        <v>28</v>
      </c>
      <c r="H8" s="25" t="s">
        <v>12</v>
      </c>
      <c r="I8" s="25" t="s">
        <v>11</v>
      </c>
      <c r="J8" s="25" t="s">
        <v>10</v>
      </c>
      <c r="M8" s="22">
        <v>2500</v>
      </c>
      <c r="N8" s="38" t="s">
        <v>59</v>
      </c>
      <c r="O8" s="36" t="str">
        <f ca="1">IF(B8&gt;= TODAY(),"OUI","NON")</f>
        <v>OUI</v>
      </c>
      <c r="P8" s="36">
        <f t="shared" si="6"/>
        <v>12</v>
      </c>
    </row>
    <row r="9" spans="1:16" s="20" customFormat="1" x14ac:dyDescent="0.25">
      <c r="B9" s="23">
        <v>42397</v>
      </c>
      <c r="C9" s="2">
        <f t="shared" si="3"/>
        <v>5</v>
      </c>
      <c r="D9" s="7">
        <f t="shared" si="4"/>
        <v>42400</v>
      </c>
      <c r="E9" s="2">
        <f t="shared" si="5"/>
        <v>2016</v>
      </c>
      <c r="F9" s="24" t="s">
        <v>54</v>
      </c>
      <c r="G9" s="25" t="s">
        <v>28</v>
      </c>
      <c r="H9" s="25" t="s">
        <v>12</v>
      </c>
      <c r="I9" s="25" t="s">
        <v>11</v>
      </c>
      <c r="J9" s="25" t="s">
        <v>10</v>
      </c>
      <c r="M9" s="22">
        <v>2500</v>
      </c>
      <c r="N9" s="38" t="s">
        <v>59</v>
      </c>
      <c r="O9" s="36" t="str">
        <f ca="1">IF(B9&gt;= TODAY(),"OUI","NON")</f>
        <v>OUI</v>
      </c>
      <c r="P9" s="36">
        <f t="shared" ref="P3:P66" si="7">MONTH(D9)</f>
        <v>1</v>
      </c>
    </row>
    <row r="10" spans="1:16" s="20" customFormat="1" x14ac:dyDescent="0.25">
      <c r="B10" s="23">
        <v>42428</v>
      </c>
      <c r="C10" s="2">
        <f t="shared" si="3"/>
        <v>10</v>
      </c>
      <c r="D10" s="7">
        <f t="shared" si="4"/>
        <v>42429</v>
      </c>
      <c r="E10" s="2">
        <f t="shared" si="5"/>
        <v>2016</v>
      </c>
      <c r="F10" s="24" t="s">
        <v>54</v>
      </c>
      <c r="G10" s="25" t="s">
        <v>28</v>
      </c>
      <c r="H10" s="25" t="s">
        <v>12</v>
      </c>
      <c r="I10" s="25" t="s">
        <v>11</v>
      </c>
      <c r="J10" s="25" t="s">
        <v>10</v>
      </c>
      <c r="M10" s="22">
        <v>2500</v>
      </c>
      <c r="N10" s="38" t="s">
        <v>59</v>
      </c>
      <c r="O10" s="36" t="str">
        <f ca="1">IF(B10&gt;= TODAY(),"OUI","NON")</f>
        <v>OUI</v>
      </c>
      <c r="P10" s="36">
        <f t="shared" si="7"/>
        <v>2</v>
      </c>
    </row>
    <row r="11" spans="1:16" s="20" customFormat="1" x14ac:dyDescent="0.25">
      <c r="B11" s="23">
        <v>42457</v>
      </c>
      <c r="C11" s="2">
        <f t="shared" si="3"/>
        <v>14</v>
      </c>
      <c r="D11" s="7">
        <f t="shared" si="4"/>
        <v>42460</v>
      </c>
      <c r="E11" s="2">
        <f t="shared" si="5"/>
        <v>2016</v>
      </c>
      <c r="F11" s="24" t="s">
        <v>54</v>
      </c>
      <c r="G11" s="25" t="s">
        <v>28</v>
      </c>
      <c r="H11" s="25" t="s">
        <v>12</v>
      </c>
      <c r="I11" s="25" t="s">
        <v>11</v>
      </c>
      <c r="J11" s="25" t="s">
        <v>10</v>
      </c>
      <c r="M11" s="22">
        <v>2500</v>
      </c>
      <c r="N11" s="38" t="s">
        <v>59</v>
      </c>
      <c r="O11" s="36" t="str">
        <f ca="1">IF(B11&gt;= TODAY(),"OUI","NON")</f>
        <v>OUI</v>
      </c>
      <c r="P11" s="36">
        <f t="shared" si="7"/>
        <v>3</v>
      </c>
    </row>
    <row r="12" spans="1:16" s="20" customFormat="1" x14ac:dyDescent="0.25">
      <c r="B12" s="23">
        <v>42488</v>
      </c>
      <c r="C12" s="2">
        <f t="shared" si="3"/>
        <v>18</v>
      </c>
      <c r="D12" s="7">
        <f t="shared" si="4"/>
        <v>42490</v>
      </c>
      <c r="E12" s="2">
        <f t="shared" si="5"/>
        <v>2016</v>
      </c>
      <c r="F12" s="24" t="s">
        <v>54</v>
      </c>
      <c r="G12" s="25" t="s">
        <v>28</v>
      </c>
      <c r="H12" s="25" t="s">
        <v>12</v>
      </c>
      <c r="I12" s="25" t="s">
        <v>11</v>
      </c>
      <c r="J12" s="25" t="s">
        <v>10</v>
      </c>
      <c r="M12" s="22">
        <v>2500</v>
      </c>
      <c r="N12" s="38" t="s">
        <v>59</v>
      </c>
      <c r="O12" s="36" t="str">
        <f ca="1">IF(B12&gt;= TODAY(),"OUI","NON")</f>
        <v>OUI</v>
      </c>
      <c r="P12" s="36">
        <f t="shared" si="7"/>
        <v>4</v>
      </c>
    </row>
    <row r="13" spans="1:16" s="20" customFormat="1" x14ac:dyDescent="0.25">
      <c r="B13" s="23">
        <v>42518</v>
      </c>
      <c r="C13" s="2">
        <f t="shared" si="3"/>
        <v>22</v>
      </c>
      <c r="D13" s="7">
        <f t="shared" si="4"/>
        <v>42521</v>
      </c>
      <c r="E13" s="2">
        <f t="shared" si="5"/>
        <v>2016</v>
      </c>
      <c r="F13" s="24" t="s">
        <v>54</v>
      </c>
      <c r="G13" s="25" t="s">
        <v>28</v>
      </c>
      <c r="H13" s="25" t="s">
        <v>12</v>
      </c>
      <c r="I13" s="25" t="s">
        <v>11</v>
      </c>
      <c r="J13" s="25" t="s">
        <v>10</v>
      </c>
      <c r="M13" s="22">
        <v>2500</v>
      </c>
      <c r="N13" s="38" t="s">
        <v>59</v>
      </c>
      <c r="O13" s="36" t="str">
        <f ca="1">IF(B13&gt;= TODAY(),"OUI","NON")</f>
        <v>OUI</v>
      </c>
      <c r="P13" s="36">
        <f t="shared" si="7"/>
        <v>5</v>
      </c>
    </row>
    <row r="14" spans="1:16" s="20" customFormat="1" x14ac:dyDescent="0.25">
      <c r="A14" s="25"/>
      <c r="B14" s="23">
        <v>42175</v>
      </c>
      <c r="C14" s="2">
        <f t="shared" si="3"/>
        <v>25</v>
      </c>
      <c r="D14" s="7">
        <f t="shared" si="4"/>
        <v>42185</v>
      </c>
      <c r="E14" s="2">
        <f t="shared" si="5"/>
        <v>2015</v>
      </c>
      <c r="F14" s="24" t="s">
        <v>54</v>
      </c>
      <c r="G14" s="25" t="s">
        <v>28</v>
      </c>
      <c r="H14" s="25" t="s">
        <v>2</v>
      </c>
      <c r="I14" s="25" t="s">
        <v>8</v>
      </c>
      <c r="J14" s="25" t="s">
        <v>7</v>
      </c>
      <c r="K14" s="25"/>
      <c r="L14" s="25"/>
      <c r="M14" s="26">
        <v>-800</v>
      </c>
      <c r="N14" s="38" t="s">
        <v>59</v>
      </c>
      <c r="O14" s="36" t="str">
        <f ca="1">IF(B14&gt;= TODAY(),"OUI","NON")</f>
        <v>NON</v>
      </c>
      <c r="P14" s="36">
        <f t="shared" si="7"/>
        <v>6</v>
      </c>
    </row>
    <row r="15" spans="1:16" s="20" customFormat="1" x14ac:dyDescent="0.25">
      <c r="A15" s="25"/>
      <c r="B15" s="23">
        <v>42181</v>
      </c>
      <c r="C15" s="2">
        <f t="shared" si="3"/>
        <v>26</v>
      </c>
      <c r="D15" s="7">
        <f t="shared" si="4"/>
        <v>42185</v>
      </c>
      <c r="E15" s="2">
        <f t="shared" si="5"/>
        <v>2015</v>
      </c>
      <c r="F15" s="24" t="s">
        <v>54</v>
      </c>
      <c r="G15" s="25" t="s">
        <v>28</v>
      </c>
      <c r="H15" s="25" t="s">
        <v>2</v>
      </c>
      <c r="I15" s="25" t="s">
        <v>6</v>
      </c>
      <c r="J15" s="25" t="s">
        <v>5</v>
      </c>
      <c r="K15" s="25"/>
      <c r="L15" s="25"/>
      <c r="M15" s="26">
        <v>-6300</v>
      </c>
      <c r="N15" s="38" t="s">
        <v>59</v>
      </c>
      <c r="O15" s="36" t="str">
        <f ca="1">IF(B15&gt;= TODAY(),"OUI","NON")</f>
        <v>NON</v>
      </c>
      <c r="P15" s="36">
        <f t="shared" si="7"/>
        <v>6</v>
      </c>
    </row>
    <row r="16" spans="1:16" s="20" customFormat="1" x14ac:dyDescent="0.25">
      <c r="A16" s="25"/>
      <c r="B16" s="23">
        <v>42170</v>
      </c>
      <c r="C16" s="2">
        <f t="shared" si="3"/>
        <v>25</v>
      </c>
      <c r="D16" s="7">
        <f t="shared" si="4"/>
        <v>42185</v>
      </c>
      <c r="E16" s="2">
        <f t="shared" si="5"/>
        <v>2015</v>
      </c>
      <c r="F16" s="24" t="s">
        <v>54</v>
      </c>
      <c r="G16" s="25" t="s">
        <v>28</v>
      </c>
      <c r="H16" s="25" t="s">
        <v>2</v>
      </c>
      <c r="I16" s="25" t="s">
        <v>6</v>
      </c>
      <c r="J16" s="25" t="s">
        <v>16</v>
      </c>
      <c r="K16" s="25"/>
      <c r="L16" s="25"/>
      <c r="M16" s="26">
        <v>-15000</v>
      </c>
      <c r="N16" s="38" t="s">
        <v>59</v>
      </c>
      <c r="O16" s="36" t="str">
        <f ca="1">IF(B16&gt;= TODAY(),"OUI","NON")</f>
        <v>NON</v>
      </c>
      <c r="P16" s="36">
        <f t="shared" si="7"/>
        <v>6</v>
      </c>
    </row>
    <row r="17" spans="1:16" s="20" customFormat="1" x14ac:dyDescent="0.25">
      <c r="A17" s="25"/>
      <c r="B17" s="23">
        <v>42174</v>
      </c>
      <c r="C17" s="2">
        <f t="shared" si="3"/>
        <v>25</v>
      </c>
      <c r="D17" s="7">
        <f t="shared" si="4"/>
        <v>42185</v>
      </c>
      <c r="E17" s="2">
        <f t="shared" si="5"/>
        <v>2015</v>
      </c>
      <c r="F17" s="24" t="s">
        <v>54</v>
      </c>
      <c r="G17" s="25" t="s">
        <v>28</v>
      </c>
      <c r="H17" s="25" t="s">
        <v>2</v>
      </c>
      <c r="I17" s="25" t="s">
        <v>4</v>
      </c>
      <c r="J17" s="25" t="s">
        <v>3</v>
      </c>
      <c r="K17" s="25"/>
      <c r="L17" s="25"/>
      <c r="M17" s="26">
        <f>-[2]TCD!$M$78</f>
        <v>0</v>
      </c>
      <c r="N17" s="38" t="s">
        <v>59</v>
      </c>
      <c r="O17" s="36" t="str">
        <f ca="1">IF(B17&gt;= TODAY(),"OUI","NON")</f>
        <v>NON</v>
      </c>
      <c r="P17" s="36">
        <f t="shared" si="7"/>
        <v>6</v>
      </c>
    </row>
    <row r="18" spans="1:16" s="20" customFormat="1" x14ac:dyDescent="0.25">
      <c r="A18" s="25"/>
      <c r="B18" s="23">
        <v>42183</v>
      </c>
      <c r="C18" s="2">
        <f t="shared" si="3"/>
        <v>27</v>
      </c>
      <c r="D18" s="7">
        <f t="shared" si="4"/>
        <v>42185</v>
      </c>
      <c r="E18" s="2">
        <f t="shared" si="5"/>
        <v>2015</v>
      </c>
      <c r="F18" s="24" t="s">
        <v>54</v>
      </c>
      <c r="G18" s="25" t="s">
        <v>28</v>
      </c>
      <c r="H18" s="25" t="s">
        <v>2</v>
      </c>
      <c r="I18" s="25" t="s">
        <v>1</v>
      </c>
      <c r="J18" s="25" t="s">
        <v>0</v>
      </c>
      <c r="K18" s="25"/>
      <c r="L18" s="25"/>
      <c r="M18" s="26">
        <v>-70</v>
      </c>
      <c r="N18" s="38" t="s">
        <v>59</v>
      </c>
      <c r="O18" s="36" t="str">
        <f ca="1">IF(B18&gt;= TODAY(),"OUI","NON")</f>
        <v>NON</v>
      </c>
      <c r="P18" s="36">
        <f t="shared" si="7"/>
        <v>6</v>
      </c>
    </row>
    <row r="19" spans="1:16" s="20" customFormat="1" x14ac:dyDescent="0.25">
      <c r="A19" s="25"/>
      <c r="B19" s="23">
        <v>42175</v>
      </c>
      <c r="C19" s="2">
        <f t="shared" si="3"/>
        <v>25</v>
      </c>
      <c r="D19" s="7">
        <f t="shared" si="4"/>
        <v>42185</v>
      </c>
      <c r="E19" s="2">
        <f t="shared" si="5"/>
        <v>2015</v>
      </c>
      <c r="F19" s="24" t="s">
        <v>54</v>
      </c>
      <c r="G19" s="25" t="s">
        <v>28</v>
      </c>
      <c r="H19" s="25" t="s">
        <v>2</v>
      </c>
      <c r="I19" s="25" t="s">
        <v>15</v>
      </c>
      <c r="J19" s="25" t="s">
        <v>29</v>
      </c>
      <c r="K19" s="25"/>
      <c r="L19" s="25"/>
      <c r="M19" s="26">
        <v>-1400</v>
      </c>
      <c r="N19" s="38" t="s">
        <v>59</v>
      </c>
      <c r="O19" s="36" t="str">
        <f ca="1">IF(B19&gt;= TODAY(),"OUI","NON")</f>
        <v>NON</v>
      </c>
      <c r="P19" s="36">
        <f t="shared" si="7"/>
        <v>6</v>
      </c>
    </row>
    <row r="20" spans="1:16" s="20" customFormat="1" x14ac:dyDescent="0.25">
      <c r="A20" s="25"/>
      <c r="B20" s="23">
        <v>42205</v>
      </c>
      <c r="C20" s="2">
        <f t="shared" si="3"/>
        <v>30</v>
      </c>
      <c r="D20" s="7">
        <f t="shared" si="4"/>
        <v>42216</v>
      </c>
      <c r="E20" s="2">
        <f t="shared" si="5"/>
        <v>2015</v>
      </c>
      <c r="F20" s="24" t="s">
        <v>54</v>
      </c>
      <c r="G20" s="25" t="s">
        <v>28</v>
      </c>
      <c r="H20" s="25" t="s">
        <v>2</v>
      </c>
      <c r="I20" s="25" t="s">
        <v>8</v>
      </c>
      <c r="J20" s="25" t="s">
        <v>7</v>
      </c>
      <c r="K20" s="25"/>
      <c r="L20" s="25"/>
      <c r="M20" s="26">
        <v>-800</v>
      </c>
      <c r="N20" s="38" t="s">
        <v>59</v>
      </c>
      <c r="O20" s="36" t="str">
        <f ca="1">IF(B20&gt;= TODAY(),"OUI","NON")</f>
        <v>NON</v>
      </c>
      <c r="P20" s="36">
        <f t="shared" si="7"/>
        <v>7</v>
      </c>
    </row>
    <row r="21" spans="1:16" s="20" customFormat="1" x14ac:dyDescent="0.25">
      <c r="A21" s="25"/>
      <c r="B21" s="23">
        <v>42211</v>
      </c>
      <c r="C21" s="2">
        <f t="shared" si="3"/>
        <v>31</v>
      </c>
      <c r="D21" s="7">
        <f t="shared" si="4"/>
        <v>42216</v>
      </c>
      <c r="E21" s="2">
        <f t="shared" si="5"/>
        <v>2015</v>
      </c>
      <c r="F21" s="24" t="s">
        <v>54</v>
      </c>
      <c r="G21" s="25" t="s">
        <v>28</v>
      </c>
      <c r="H21" s="25" t="s">
        <v>2</v>
      </c>
      <c r="I21" s="25" t="s">
        <v>6</v>
      </c>
      <c r="J21" s="25" t="s">
        <v>5</v>
      </c>
      <c r="K21" s="25"/>
      <c r="L21" s="25"/>
      <c r="M21" s="26">
        <v>-6300</v>
      </c>
      <c r="N21" s="38" t="s">
        <v>59</v>
      </c>
      <c r="O21" s="36" t="str">
        <f ca="1">IF(B21&gt;= TODAY(),"OUI","NON")</f>
        <v>NON</v>
      </c>
      <c r="P21" s="36">
        <f t="shared" si="7"/>
        <v>7</v>
      </c>
    </row>
    <row r="22" spans="1:16" s="20" customFormat="1" x14ac:dyDescent="0.25">
      <c r="A22" s="25"/>
      <c r="B22" s="23">
        <v>42204</v>
      </c>
      <c r="C22" s="2">
        <f t="shared" si="3"/>
        <v>30</v>
      </c>
      <c r="D22" s="7">
        <f t="shared" si="4"/>
        <v>42216</v>
      </c>
      <c r="E22" s="2">
        <f t="shared" si="5"/>
        <v>2015</v>
      </c>
      <c r="F22" s="24" t="s">
        <v>54</v>
      </c>
      <c r="G22" s="25" t="s">
        <v>28</v>
      </c>
      <c r="H22" s="25" t="s">
        <v>2</v>
      </c>
      <c r="I22" s="25" t="s">
        <v>4</v>
      </c>
      <c r="J22" s="25" t="s">
        <v>3</v>
      </c>
      <c r="K22" s="25"/>
      <c r="L22" s="25"/>
      <c r="M22" s="26">
        <f>-[2]TCD!$B$78</f>
        <v>0</v>
      </c>
      <c r="N22" s="38" t="s">
        <v>59</v>
      </c>
      <c r="O22" s="36" t="str">
        <f ca="1">IF(B22&gt;= TODAY(),"OUI","NON")</f>
        <v>NON</v>
      </c>
      <c r="P22" s="36">
        <f t="shared" si="7"/>
        <v>7</v>
      </c>
    </row>
    <row r="23" spans="1:16" s="20" customFormat="1" x14ac:dyDescent="0.25">
      <c r="A23" s="25"/>
      <c r="B23" s="23">
        <v>42213</v>
      </c>
      <c r="C23" s="2">
        <f t="shared" si="3"/>
        <v>31</v>
      </c>
      <c r="D23" s="7">
        <f t="shared" si="4"/>
        <v>42216</v>
      </c>
      <c r="E23" s="2">
        <f t="shared" si="5"/>
        <v>2015</v>
      </c>
      <c r="F23" s="24" t="s">
        <v>54</v>
      </c>
      <c r="G23" s="25" t="s">
        <v>28</v>
      </c>
      <c r="H23" s="25" t="s">
        <v>2</v>
      </c>
      <c r="I23" s="25" t="s">
        <v>1</v>
      </c>
      <c r="J23" s="25" t="s">
        <v>0</v>
      </c>
      <c r="K23" s="25"/>
      <c r="L23" s="25"/>
      <c r="M23" s="26">
        <v>-70</v>
      </c>
      <c r="N23" s="38" t="s">
        <v>59</v>
      </c>
      <c r="O23" s="36" t="str">
        <f ca="1">IF(B23&gt;= TODAY(),"OUI","NON")</f>
        <v>NON</v>
      </c>
      <c r="P23" s="36">
        <f t="shared" si="7"/>
        <v>7</v>
      </c>
    </row>
    <row r="24" spans="1:16" s="20" customFormat="1" x14ac:dyDescent="0.25">
      <c r="A24" s="25"/>
      <c r="B24" s="23">
        <v>42205</v>
      </c>
      <c r="C24" s="2">
        <f t="shared" si="3"/>
        <v>30</v>
      </c>
      <c r="D24" s="7">
        <f t="shared" si="4"/>
        <v>42216</v>
      </c>
      <c r="E24" s="2">
        <f t="shared" si="5"/>
        <v>2015</v>
      </c>
      <c r="F24" s="24" t="s">
        <v>54</v>
      </c>
      <c r="G24" s="25" t="s">
        <v>28</v>
      </c>
      <c r="H24" s="25" t="s">
        <v>2</v>
      </c>
      <c r="I24" s="25" t="s">
        <v>15</v>
      </c>
      <c r="J24" s="25" t="s">
        <v>29</v>
      </c>
      <c r="K24" s="25"/>
      <c r="L24" s="25"/>
      <c r="M24" s="26">
        <v>-1400</v>
      </c>
      <c r="N24" s="38" t="s">
        <v>59</v>
      </c>
      <c r="O24" s="36" t="str">
        <f ca="1">IF(B24&gt;= TODAY(),"OUI","NON")</f>
        <v>NON</v>
      </c>
      <c r="P24" s="36">
        <f t="shared" si="7"/>
        <v>7</v>
      </c>
    </row>
    <row r="25" spans="1:16" s="20" customFormat="1" x14ac:dyDescent="0.25">
      <c r="A25" s="25"/>
      <c r="B25" s="23">
        <v>42236</v>
      </c>
      <c r="C25" s="2">
        <f t="shared" si="3"/>
        <v>34</v>
      </c>
      <c r="D25" s="7">
        <f t="shared" si="4"/>
        <v>42247</v>
      </c>
      <c r="E25" s="2">
        <f t="shared" si="5"/>
        <v>2015</v>
      </c>
      <c r="F25" s="24" t="s">
        <v>54</v>
      </c>
      <c r="G25" s="25" t="s">
        <v>28</v>
      </c>
      <c r="H25" s="25" t="s">
        <v>2</v>
      </c>
      <c r="I25" s="25" t="s">
        <v>8</v>
      </c>
      <c r="J25" s="25" t="s">
        <v>7</v>
      </c>
      <c r="K25" s="25"/>
      <c r="L25" s="25"/>
      <c r="M25" s="26">
        <v>-800</v>
      </c>
      <c r="N25" s="38" t="s">
        <v>59</v>
      </c>
      <c r="O25" s="36" t="str">
        <f ca="1">IF(B25&gt;= TODAY(),"OUI","NON")</f>
        <v>NON</v>
      </c>
      <c r="P25" s="36">
        <f t="shared" si="7"/>
        <v>8</v>
      </c>
    </row>
    <row r="26" spans="1:16" s="20" customFormat="1" x14ac:dyDescent="0.25">
      <c r="A26" s="25"/>
      <c r="B26" s="23">
        <v>42242</v>
      </c>
      <c r="C26" s="2">
        <f t="shared" si="3"/>
        <v>35</v>
      </c>
      <c r="D26" s="7">
        <f t="shared" si="4"/>
        <v>42247</v>
      </c>
      <c r="E26" s="2">
        <f t="shared" si="5"/>
        <v>2015</v>
      </c>
      <c r="F26" s="24" t="s">
        <v>54</v>
      </c>
      <c r="G26" s="25" t="s">
        <v>28</v>
      </c>
      <c r="H26" s="25" t="s">
        <v>2</v>
      </c>
      <c r="I26" s="25" t="s">
        <v>6</v>
      </c>
      <c r="J26" s="25" t="s">
        <v>5</v>
      </c>
      <c r="K26" s="25"/>
      <c r="L26" s="25"/>
      <c r="M26" s="26">
        <v>-6300</v>
      </c>
      <c r="N26" s="38" t="s">
        <v>59</v>
      </c>
      <c r="O26" s="36" t="str">
        <f ca="1">IF(B26&gt;= TODAY(),"OUI","NON")</f>
        <v>NON</v>
      </c>
      <c r="P26" s="36">
        <f t="shared" si="7"/>
        <v>8</v>
      </c>
    </row>
    <row r="27" spans="1:16" s="20" customFormat="1" x14ac:dyDescent="0.25">
      <c r="A27" s="25"/>
      <c r="B27" s="23">
        <v>42235</v>
      </c>
      <c r="C27" s="2">
        <f t="shared" si="3"/>
        <v>34</v>
      </c>
      <c r="D27" s="7">
        <f t="shared" si="4"/>
        <v>42247</v>
      </c>
      <c r="E27" s="2">
        <f t="shared" si="5"/>
        <v>2015</v>
      </c>
      <c r="F27" s="24" t="s">
        <v>54</v>
      </c>
      <c r="G27" s="25" t="s">
        <v>28</v>
      </c>
      <c r="H27" s="25" t="s">
        <v>2</v>
      </c>
      <c r="I27" s="25" t="s">
        <v>4</v>
      </c>
      <c r="J27" s="25" t="s">
        <v>3</v>
      </c>
      <c r="K27" s="25"/>
      <c r="L27" s="25"/>
      <c r="M27" s="26">
        <f>-[2]TCD!$C$78</f>
        <v>0</v>
      </c>
      <c r="N27" s="38" t="s">
        <v>59</v>
      </c>
      <c r="O27" s="36" t="str">
        <f ca="1">IF(B27&gt;= TODAY(),"OUI","NON")</f>
        <v>NON</v>
      </c>
      <c r="P27" s="36">
        <f t="shared" si="7"/>
        <v>8</v>
      </c>
    </row>
    <row r="28" spans="1:16" s="20" customFormat="1" x14ac:dyDescent="0.25">
      <c r="A28" s="25"/>
      <c r="B28" s="23">
        <v>42244</v>
      </c>
      <c r="C28" s="2">
        <f t="shared" si="3"/>
        <v>35</v>
      </c>
      <c r="D28" s="7">
        <f t="shared" si="4"/>
        <v>42247</v>
      </c>
      <c r="E28" s="2">
        <f t="shared" si="5"/>
        <v>2015</v>
      </c>
      <c r="F28" s="24" t="s">
        <v>54</v>
      </c>
      <c r="G28" s="25" t="s">
        <v>28</v>
      </c>
      <c r="H28" s="25" t="s">
        <v>2</v>
      </c>
      <c r="I28" s="25" t="s">
        <v>1</v>
      </c>
      <c r="J28" s="25" t="s">
        <v>0</v>
      </c>
      <c r="K28" s="25"/>
      <c r="L28" s="25"/>
      <c r="M28" s="26">
        <v>-70</v>
      </c>
      <c r="N28" s="38" t="s">
        <v>59</v>
      </c>
      <c r="O28" s="36" t="str">
        <f ca="1">IF(B28&gt;= TODAY(),"OUI","NON")</f>
        <v>NON</v>
      </c>
      <c r="P28" s="36">
        <f t="shared" si="7"/>
        <v>8</v>
      </c>
    </row>
    <row r="29" spans="1:16" s="20" customFormat="1" x14ac:dyDescent="0.25">
      <c r="A29" s="25"/>
      <c r="B29" s="23">
        <v>42236</v>
      </c>
      <c r="C29" s="2">
        <f t="shared" si="3"/>
        <v>34</v>
      </c>
      <c r="D29" s="7">
        <f t="shared" si="4"/>
        <v>42247</v>
      </c>
      <c r="E29" s="2">
        <f t="shared" si="5"/>
        <v>2015</v>
      </c>
      <c r="F29" s="24" t="s">
        <v>54</v>
      </c>
      <c r="G29" s="25" t="s">
        <v>28</v>
      </c>
      <c r="H29" s="25" t="s">
        <v>2</v>
      </c>
      <c r="I29" s="25" t="s">
        <v>15</v>
      </c>
      <c r="J29" s="25" t="s">
        <v>29</v>
      </c>
      <c r="K29" s="25"/>
      <c r="L29" s="25"/>
      <c r="M29" s="26">
        <v>-1400</v>
      </c>
      <c r="N29" s="38" t="s">
        <v>59</v>
      </c>
      <c r="O29" s="36" t="str">
        <f ca="1">IF(B29&gt;= TODAY(),"OUI","NON")</f>
        <v>NON</v>
      </c>
      <c r="P29" s="36">
        <f t="shared" si="7"/>
        <v>8</v>
      </c>
    </row>
    <row r="30" spans="1:16" s="20" customFormat="1" x14ac:dyDescent="0.25">
      <c r="A30" s="25"/>
      <c r="B30" s="23">
        <v>42267</v>
      </c>
      <c r="C30" s="2">
        <f t="shared" si="3"/>
        <v>39</v>
      </c>
      <c r="D30" s="7">
        <f t="shared" si="4"/>
        <v>42277</v>
      </c>
      <c r="E30" s="2">
        <f t="shared" si="5"/>
        <v>2015</v>
      </c>
      <c r="F30" s="24" t="s">
        <v>54</v>
      </c>
      <c r="G30" s="25" t="s">
        <v>28</v>
      </c>
      <c r="H30" s="25" t="s">
        <v>2</v>
      </c>
      <c r="I30" s="25" t="s">
        <v>8</v>
      </c>
      <c r="J30" s="25" t="s">
        <v>7</v>
      </c>
      <c r="K30" s="25"/>
      <c r="L30" s="25"/>
      <c r="M30" s="26">
        <v>-800</v>
      </c>
      <c r="N30" s="38" t="s">
        <v>59</v>
      </c>
      <c r="O30" s="36" t="str">
        <f ca="1">IF(B30&gt;= TODAY(),"OUI","NON")</f>
        <v>NON</v>
      </c>
      <c r="P30" s="36">
        <f t="shared" si="7"/>
        <v>9</v>
      </c>
    </row>
    <row r="31" spans="1:16" s="20" customFormat="1" x14ac:dyDescent="0.25">
      <c r="A31" s="25"/>
      <c r="B31" s="23">
        <v>42273</v>
      </c>
      <c r="C31" s="2">
        <f t="shared" si="3"/>
        <v>39</v>
      </c>
      <c r="D31" s="7">
        <f t="shared" si="4"/>
        <v>42277</v>
      </c>
      <c r="E31" s="2">
        <f t="shared" si="5"/>
        <v>2015</v>
      </c>
      <c r="F31" s="24" t="s">
        <v>54</v>
      </c>
      <c r="G31" s="25" t="s">
        <v>28</v>
      </c>
      <c r="H31" s="25" t="s">
        <v>2</v>
      </c>
      <c r="I31" s="25" t="s">
        <v>6</v>
      </c>
      <c r="J31" s="25" t="s">
        <v>5</v>
      </c>
      <c r="K31" s="25"/>
      <c r="L31" s="25"/>
      <c r="M31" s="26">
        <v>-6300</v>
      </c>
      <c r="N31" s="38" t="s">
        <v>59</v>
      </c>
      <c r="O31" s="36" t="str">
        <f ca="1">IF(B31&gt;= TODAY(),"OUI","NON")</f>
        <v>NON</v>
      </c>
      <c r="P31" s="36">
        <f t="shared" si="7"/>
        <v>9</v>
      </c>
    </row>
    <row r="32" spans="1:16" s="20" customFormat="1" x14ac:dyDescent="0.25">
      <c r="A32" s="25"/>
      <c r="B32" s="23">
        <v>42262</v>
      </c>
      <c r="C32" s="2">
        <f t="shared" si="3"/>
        <v>38</v>
      </c>
      <c r="D32" s="7">
        <f t="shared" si="4"/>
        <v>42277</v>
      </c>
      <c r="E32" s="2">
        <f t="shared" si="5"/>
        <v>2015</v>
      </c>
      <c r="F32" s="24" t="s">
        <v>54</v>
      </c>
      <c r="G32" s="25" t="s">
        <v>28</v>
      </c>
      <c r="H32" s="25" t="s">
        <v>2</v>
      </c>
      <c r="I32" s="25" t="s">
        <v>6</v>
      </c>
      <c r="J32" s="25" t="s">
        <v>16</v>
      </c>
      <c r="K32" s="25"/>
      <c r="L32" s="25"/>
      <c r="M32" s="26">
        <v>-15000</v>
      </c>
      <c r="N32" s="38" t="s">
        <v>59</v>
      </c>
      <c r="O32" s="36" t="str">
        <f ca="1">IF(B32&gt;= TODAY(),"OUI","NON")</f>
        <v>NON</v>
      </c>
      <c r="P32" s="36">
        <f t="shared" si="7"/>
        <v>9</v>
      </c>
    </row>
    <row r="33" spans="1:16" s="20" customFormat="1" x14ac:dyDescent="0.25">
      <c r="A33" s="25"/>
      <c r="B33" s="23">
        <v>42266</v>
      </c>
      <c r="C33" s="2">
        <f t="shared" si="3"/>
        <v>38</v>
      </c>
      <c r="D33" s="7">
        <f t="shared" si="4"/>
        <v>42277</v>
      </c>
      <c r="E33" s="2">
        <f t="shared" si="5"/>
        <v>2015</v>
      </c>
      <c r="F33" s="24" t="s">
        <v>54</v>
      </c>
      <c r="G33" s="25" t="s">
        <v>28</v>
      </c>
      <c r="H33" s="25" t="s">
        <v>2</v>
      </c>
      <c r="I33" s="25" t="s">
        <v>4</v>
      </c>
      <c r="J33" s="25" t="s">
        <v>3</v>
      </c>
      <c r="K33" s="25"/>
      <c r="L33" s="25"/>
      <c r="M33" s="26">
        <f>-[2]TCD!$D$78</f>
        <v>0</v>
      </c>
      <c r="N33" s="38" t="s">
        <v>59</v>
      </c>
      <c r="O33" s="36" t="str">
        <f ca="1">IF(B33&gt;= TODAY(),"OUI","NON")</f>
        <v>NON</v>
      </c>
      <c r="P33" s="36">
        <f t="shared" si="7"/>
        <v>9</v>
      </c>
    </row>
    <row r="34" spans="1:16" s="20" customFormat="1" x14ac:dyDescent="0.25">
      <c r="A34" s="25"/>
      <c r="B34" s="23">
        <v>42275</v>
      </c>
      <c r="C34" s="2">
        <f t="shared" si="3"/>
        <v>40</v>
      </c>
      <c r="D34" s="7">
        <f t="shared" si="4"/>
        <v>42277</v>
      </c>
      <c r="E34" s="2">
        <f t="shared" si="5"/>
        <v>2015</v>
      </c>
      <c r="F34" s="24" t="s">
        <v>54</v>
      </c>
      <c r="G34" s="25" t="s">
        <v>28</v>
      </c>
      <c r="H34" s="25" t="s">
        <v>2</v>
      </c>
      <c r="I34" s="25" t="s">
        <v>1</v>
      </c>
      <c r="J34" s="25" t="s">
        <v>0</v>
      </c>
      <c r="K34" s="25"/>
      <c r="L34" s="25"/>
      <c r="M34" s="26">
        <v>-70</v>
      </c>
      <c r="N34" s="38" t="s">
        <v>59</v>
      </c>
      <c r="O34" s="36" t="str">
        <f ca="1">IF(B34&gt;= TODAY(),"OUI","NON")</f>
        <v>NON</v>
      </c>
      <c r="P34" s="36">
        <f t="shared" si="7"/>
        <v>9</v>
      </c>
    </row>
    <row r="35" spans="1:16" s="20" customFormat="1" x14ac:dyDescent="0.25">
      <c r="A35" s="25"/>
      <c r="B35" s="23">
        <v>42267</v>
      </c>
      <c r="C35" s="2">
        <f t="shared" si="3"/>
        <v>39</v>
      </c>
      <c r="D35" s="7">
        <f t="shared" si="4"/>
        <v>42277</v>
      </c>
      <c r="E35" s="2">
        <f t="shared" si="5"/>
        <v>2015</v>
      </c>
      <c r="F35" s="24" t="s">
        <v>54</v>
      </c>
      <c r="G35" s="25" t="s">
        <v>28</v>
      </c>
      <c r="H35" s="25" t="s">
        <v>2</v>
      </c>
      <c r="I35" s="25" t="s">
        <v>15</v>
      </c>
      <c r="J35" s="25" t="s">
        <v>29</v>
      </c>
      <c r="K35" s="25"/>
      <c r="L35" s="25"/>
      <c r="M35" s="26">
        <v>-1400</v>
      </c>
      <c r="N35" s="38" t="s">
        <v>59</v>
      </c>
      <c r="O35" s="36" t="str">
        <f ca="1">IF(B35&gt;= TODAY(),"OUI","NON")</f>
        <v>NON</v>
      </c>
      <c r="P35" s="36">
        <f t="shared" si="7"/>
        <v>9</v>
      </c>
    </row>
    <row r="36" spans="1:16" s="20" customFormat="1" x14ac:dyDescent="0.25">
      <c r="A36" s="25"/>
      <c r="B36" s="23">
        <v>42297</v>
      </c>
      <c r="C36" s="2">
        <f t="shared" si="3"/>
        <v>43</v>
      </c>
      <c r="D36" s="7">
        <f t="shared" si="4"/>
        <v>42308</v>
      </c>
      <c r="E36" s="2">
        <f t="shared" si="5"/>
        <v>2015</v>
      </c>
      <c r="F36" s="24" t="s">
        <v>54</v>
      </c>
      <c r="G36" s="25" t="s">
        <v>28</v>
      </c>
      <c r="H36" s="25" t="s">
        <v>2</v>
      </c>
      <c r="I36" s="25" t="s">
        <v>8</v>
      </c>
      <c r="J36" s="25" t="s">
        <v>7</v>
      </c>
      <c r="K36" s="25"/>
      <c r="L36" s="25"/>
      <c r="M36" s="26">
        <v>-800</v>
      </c>
      <c r="N36" s="38" t="s">
        <v>59</v>
      </c>
      <c r="O36" s="36" t="str">
        <f ca="1">IF(B36&gt;= TODAY(),"OUI","NON")</f>
        <v>OUI</v>
      </c>
      <c r="P36" s="36">
        <f t="shared" si="7"/>
        <v>10</v>
      </c>
    </row>
    <row r="37" spans="1:16" s="20" customFormat="1" x14ac:dyDescent="0.25">
      <c r="A37" s="25"/>
      <c r="B37" s="23">
        <v>42303</v>
      </c>
      <c r="C37" s="2">
        <f t="shared" si="3"/>
        <v>44</v>
      </c>
      <c r="D37" s="7">
        <f t="shared" si="4"/>
        <v>42308</v>
      </c>
      <c r="E37" s="2">
        <f t="shared" si="5"/>
        <v>2015</v>
      </c>
      <c r="F37" s="24" t="s">
        <v>54</v>
      </c>
      <c r="G37" s="25" t="s">
        <v>28</v>
      </c>
      <c r="H37" s="25" t="s">
        <v>2</v>
      </c>
      <c r="I37" s="25" t="s">
        <v>6</v>
      </c>
      <c r="J37" s="25" t="s">
        <v>5</v>
      </c>
      <c r="K37" s="25"/>
      <c r="L37" s="25"/>
      <c r="M37" s="26">
        <v>-6300</v>
      </c>
      <c r="N37" s="38" t="s">
        <v>59</v>
      </c>
      <c r="O37" s="36" t="str">
        <f ca="1">IF(B37&gt;= TODAY(),"OUI","NON")</f>
        <v>OUI</v>
      </c>
      <c r="P37" s="36">
        <f t="shared" si="7"/>
        <v>10</v>
      </c>
    </row>
    <row r="38" spans="1:16" s="20" customFormat="1" x14ac:dyDescent="0.25">
      <c r="A38" s="25"/>
      <c r="B38" s="23">
        <v>42296</v>
      </c>
      <c r="C38" s="2">
        <f t="shared" si="3"/>
        <v>43</v>
      </c>
      <c r="D38" s="7">
        <f t="shared" si="4"/>
        <v>42308</v>
      </c>
      <c r="E38" s="2">
        <f t="shared" si="5"/>
        <v>2015</v>
      </c>
      <c r="F38" s="24" t="s">
        <v>54</v>
      </c>
      <c r="G38" s="25" t="s">
        <v>28</v>
      </c>
      <c r="H38" s="25" t="s">
        <v>2</v>
      </c>
      <c r="I38" s="25" t="s">
        <v>4</v>
      </c>
      <c r="J38" s="25" t="s">
        <v>3</v>
      </c>
      <c r="K38" s="25"/>
      <c r="L38" s="25"/>
      <c r="M38" s="26">
        <f>-[2]TCD!$E$78</f>
        <v>0</v>
      </c>
      <c r="N38" s="38" t="s">
        <v>59</v>
      </c>
      <c r="O38" s="36" t="str">
        <f ca="1">IF(B38&gt;= TODAY(),"OUI","NON")</f>
        <v>OUI</v>
      </c>
      <c r="P38" s="36">
        <f t="shared" si="7"/>
        <v>10</v>
      </c>
    </row>
    <row r="39" spans="1:16" s="20" customFormat="1" x14ac:dyDescent="0.25">
      <c r="A39" s="25"/>
      <c r="B39" s="23">
        <v>42305</v>
      </c>
      <c r="C39" s="2">
        <f t="shared" si="3"/>
        <v>44</v>
      </c>
      <c r="D39" s="7">
        <f t="shared" si="4"/>
        <v>42308</v>
      </c>
      <c r="E39" s="2">
        <f t="shared" si="5"/>
        <v>2015</v>
      </c>
      <c r="F39" s="24" t="s">
        <v>54</v>
      </c>
      <c r="G39" s="25" t="s">
        <v>28</v>
      </c>
      <c r="H39" s="25" t="s">
        <v>2</v>
      </c>
      <c r="I39" s="25" t="s">
        <v>1</v>
      </c>
      <c r="J39" s="25" t="s">
        <v>0</v>
      </c>
      <c r="K39" s="25"/>
      <c r="L39" s="25"/>
      <c r="M39" s="26">
        <v>-70</v>
      </c>
      <c r="N39" s="38" t="s">
        <v>59</v>
      </c>
      <c r="O39" s="36" t="str">
        <f ca="1">IF(B39&gt;= TODAY(),"OUI","NON")</f>
        <v>OUI</v>
      </c>
      <c r="P39" s="36">
        <f t="shared" si="7"/>
        <v>10</v>
      </c>
    </row>
    <row r="40" spans="1:16" s="20" customFormat="1" x14ac:dyDescent="0.25">
      <c r="A40" s="25"/>
      <c r="B40" s="23">
        <v>42297</v>
      </c>
      <c r="C40" s="2">
        <f t="shared" si="3"/>
        <v>43</v>
      </c>
      <c r="D40" s="7">
        <f t="shared" si="4"/>
        <v>42308</v>
      </c>
      <c r="E40" s="2">
        <f t="shared" si="5"/>
        <v>2015</v>
      </c>
      <c r="F40" s="24" t="s">
        <v>54</v>
      </c>
      <c r="G40" s="25" t="s">
        <v>28</v>
      </c>
      <c r="H40" s="25" t="s">
        <v>2</v>
      </c>
      <c r="I40" s="25" t="s">
        <v>15</v>
      </c>
      <c r="J40" s="25" t="s">
        <v>29</v>
      </c>
      <c r="K40" s="25"/>
      <c r="L40" s="25"/>
      <c r="M40" s="26">
        <v>-1400</v>
      </c>
      <c r="N40" s="38" t="s">
        <v>59</v>
      </c>
      <c r="O40" s="36" t="str">
        <f ca="1">IF(B40&gt;= TODAY(),"OUI","NON")</f>
        <v>OUI</v>
      </c>
      <c r="P40" s="36">
        <f t="shared" si="7"/>
        <v>10</v>
      </c>
    </row>
    <row r="41" spans="1:16" s="20" customFormat="1" x14ac:dyDescent="0.25">
      <c r="A41" s="25"/>
      <c r="B41" s="23">
        <v>42328</v>
      </c>
      <c r="C41" s="2">
        <f t="shared" si="3"/>
        <v>47</v>
      </c>
      <c r="D41" s="7">
        <f t="shared" si="4"/>
        <v>42338</v>
      </c>
      <c r="E41" s="2">
        <f t="shared" si="5"/>
        <v>2015</v>
      </c>
      <c r="F41" s="24" t="s">
        <v>54</v>
      </c>
      <c r="G41" s="25" t="s">
        <v>28</v>
      </c>
      <c r="H41" s="25" t="s">
        <v>2</v>
      </c>
      <c r="I41" s="25" t="s">
        <v>8</v>
      </c>
      <c r="J41" s="25" t="s">
        <v>7</v>
      </c>
      <c r="K41" s="25"/>
      <c r="L41" s="25"/>
      <c r="M41" s="26">
        <v>-800</v>
      </c>
      <c r="N41" s="38" t="s">
        <v>59</v>
      </c>
      <c r="O41" s="36" t="str">
        <f ca="1">IF(B41&gt;= TODAY(),"OUI","NON")</f>
        <v>OUI</v>
      </c>
      <c r="P41" s="36">
        <f t="shared" si="7"/>
        <v>11</v>
      </c>
    </row>
    <row r="42" spans="1:16" s="20" customFormat="1" x14ac:dyDescent="0.25">
      <c r="A42" s="25"/>
      <c r="B42" s="23">
        <v>42334</v>
      </c>
      <c r="C42" s="2">
        <f t="shared" si="3"/>
        <v>48</v>
      </c>
      <c r="D42" s="7">
        <f t="shared" si="4"/>
        <v>42338</v>
      </c>
      <c r="E42" s="2">
        <f t="shared" si="5"/>
        <v>2015</v>
      </c>
      <c r="F42" s="24" t="s">
        <v>54</v>
      </c>
      <c r="G42" s="25" t="s">
        <v>28</v>
      </c>
      <c r="H42" s="25" t="s">
        <v>2</v>
      </c>
      <c r="I42" s="25" t="s">
        <v>6</v>
      </c>
      <c r="J42" s="25" t="s">
        <v>5</v>
      </c>
      <c r="K42" s="25"/>
      <c r="L42" s="25"/>
      <c r="M42" s="26">
        <v>-6300</v>
      </c>
      <c r="N42" s="38" t="s">
        <v>59</v>
      </c>
      <c r="O42" s="36" t="str">
        <f ca="1">IF(B42&gt;= TODAY(),"OUI","NON")</f>
        <v>OUI</v>
      </c>
      <c r="P42" s="36">
        <f t="shared" si="7"/>
        <v>11</v>
      </c>
    </row>
    <row r="43" spans="1:16" s="20" customFormat="1" x14ac:dyDescent="0.25">
      <c r="A43" s="25"/>
      <c r="B43" s="23">
        <v>42327</v>
      </c>
      <c r="C43" s="2">
        <f t="shared" si="3"/>
        <v>47</v>
      </c>
      <c r="D43" s="7">
        <f t="shared" si="4"/>
        <v>42338</v>
      </c>
      <c r="E43" s="2">
        <f t="shared" si="5"/>
        <v>2015</v>
      </c>
      <c r="F43" s="24" t="s">
        <v>54</v>
      </c>
      <c r="G43" s="25" t="s">
        <v>28</v>
      </c>
      <c r="H43" s="25" t="s">
        <v>2</v>
      </c>
      <c r="I43" s="25" t="s">
        <v>4</v>
      </c>
      <c r="J43" s="25" t="s">
        <v>3</v>
      </c>
      <c r="K43" s="25"/>
      <c r="L43" s="25"/>
      <c r="M43" s="26">
        <f>-[2]TCD!$F$78</f>
        <v>0</v>
      </c>
      <c r="N43" s="38" t="s">
        <v>59</v>
      </c>
      <c r="O43" s="36" t="str">
        <f ca="1">IF(B43&gt;= TODAY(),"OUI","NON")</f>
        <v>OUI</v>
      </c>
      <c r="P43" s="36">
        <f t="shared" si="7"/>
        <v>11</v>
      </c>
    </row>
    <row r="44" spans="1:16" s="20" customFormat="1" x14ac:dyDescent="0.25">
      <c r="A44" s="25"/>
      <c r="B44" s="23">
        <v>42336</v>
      </c>
      <c r="C44" s="2">
        <f t="shared" si="3"/>
        <v>48</v>
      </c>
      <c r="D44" s="7">
        <f t="shared" si="4"/>
        <v>42338</v>
      </c>
      <c r="E44" s="2">
        <f t="shared" si="5"/>
        <v>2015</v>
      </c>
      <c r="F44" s="24" t="s">
        <v>54</v>
      </c>
      <c r="G44" s="25" t="s">
        <v>28</v>
      </c>
      <c r="H44" s="25" t="s">
        <v>2</v>
      </c>
      <c r="I44" s="25" t="s">
        <v>1</v>
      </c>
      <c r="J44" s="25" t="s">
        <v>0</v>
      </c>
      <c r="K44" s="25"/>
      <c r="L44" s="25"/>
      <c r="M44" s="26">
        <v>-70</v>
      </c>
      <c r="N44" s="38" t="s">
        <v>59</v>
      </c>
      <c r="O44" s="36" t="str">
        <f ca="1">IF(B44&gt;= TODAY(),"OUI","NON")</f>
        <v>OUI</v>
      </c>
      <c r="P44" s="36">
        <f t="shared" si="7"/>
        <v>11</v>
      </c>
    </row>
    <row r="45" spans="1:16" s="20" customFormat="1" x14ac:dyDescent="0.25">
      <c r="A45" s="25"/>
      <c r="B45" s="23">
        <v>42328</v>
      </c>
      <c r="C45" s="2">
        <f t="shared" si="3"/>
        <v>47</v>
      </c>
      <c r="D45" s="7">
        <f t="shared" si="4"/>
        <v>42338</v>
      </c>
      <c r="E45" s="2">
        <f t="shared" si="5"/>
        <v>2015</v>
      </c>
      <c r="F45" s="24" t="s">
        <v>54</v>
      </c>
      <c r="G45" s="25" t="s">
        <v>28</v>
      </c>
      <c r="H45" s="25" t="s">
        <v>2</v>
      </c>
      <c r="I45" s="25" t="s">
        <v>15</v>
      </c>
      <c r="J45" s="25" t="s">
        <v>29</v>
      </c>
      <c r="K45" s="25"/>
      <c r="L45" s="25"/>
      <c r="M45" s="26">
        <v>-1400</v>
      </c>
      <c r="N45" s="38" t="s">
        <v>59</v>
      </c>
      <c r="O45" s="36" t="str">
        <f ca="1">IF(B45&gt;= TODAY(),"OUI","NON")</f>
        <v>OUI</v>
      </c>
      <c r="P45" s="36">
        <f t="shared" si="7"/>
        <v>11</v>
      </c>
    </row>
    <row r="46" spans="1:16" s="20" customFormat="1" x14ac:dyDescent="0.25">
      <c r="A46" s="25"/>
      <c r="B46" s="23">
        <v>42358</v>
      </c>
      <c r="C46" s="2">
        <f t="shared" si="3"/>
        <v>52</v>
      </c>
      <c r="D46" s="7">
        <f t="shared" si="4"/>
        <v>42369</v>
      </c>
      <c r="E46" s="2">
        <f t="shared" si="5"/>
        <v>2015</v>
      </c>
      <c r="F46" s="24" t="s">
        <v>54</v>
      </c>
      <c r="G46" s="25" t="s">
        <v>28</v>
      </c>
      <c r="H46" s="25" t="s">
        <v>2</v>
      </c>
      <c r="I46" s="25" t="s">
        <v>8</v>
      </c>
      <c r="J46" s="25" t="s">
        <v>7</v>
      </c>
      <c r="K46" s="25"/>
      <c r="L46" s="25"/>
      <c r="M46" s="26">
        <v>-800</v>
      </c>
      <c r="N46" s="38" t="s">
        <v>59</v>
      </c>
      <c r="O46" s="36" t="str">
        <f ca="1">IF(B46&gt;= TODAY(),"OUI","NON")</f>
        <v>OUI</v>
      </c>
      <c r="P46" s="36">
        <f t="shared" si="7"/>
        <v>12</v>
      </c>
    </row>
    <row r="47" spans="1:16" s="20" customFormat="1" x14ac:dyDescent="0.25">
      <c r="A47" s="25"/>
      <c r="B47" s="23">
        <v>42364</v>
      </c>
      <c r="C47" s="2">
        <f t="shared" si="3"/>
        <v>52</v>
      </c>
      <c r="D47" s="7">
        <f t="shared" si="4"/>
        <v>42369</v>
      </c>
      <c r="E47" s="2">
        <f t="shared" si="5"/>
        <v>2015</v>
      </c>
      <c r="F47" s="24" t="s">
        <v>54</v>
      </c>
      <c r="G47" s="25" t="s">
        <v>28</v>
      </c>
      <c r="H47" s="25" t="s">
        <v>2</v>
      </c>
      <c r="I47" s="25" t="s">
        <v>6</v>
      </c>
      <c r="J47" s="25" t="s">
        <v>5</v>
      </c>
      <c r="K47" s="25"/>
      <c r="L47" s="25"/>
      <c r="M47" s="26">
        <v>-6300</v>
      </c>
      <c r="N47" s="38" t="s">
        <v>59</v>
      </c>
      <c r="O47" s="36" t="str">
        <f ca="1">IF(B47&gt;= TODAY(),"OUI","NON")</f>
        <v>OUI</v>
      </c>
      <c r="P47" s="36">
        <f t="shared" si="7"/>
        <v>12</v>
      </c>
    </row>
    <row r="48" spans="1:16" s="20" customFormat="1" x14ac:dyDescent="0.25">
      <c r="A48" s="25"/>
      <c r="B48" s="23">
        <v>42353</v>
      </c>
      <c r="C48" s="2">
        <f t="shared" si="3"/>
        <v>51</v>
      </c>
      <c r="D48" s="7">
        <f t="shared" si="4"/>
        <v>42369</v>
      </c>
      <c r="E48" s="2">
        <f t="shared" si="5"/>
        <v>2015</v>
      </c>
      <c r="F48" s="24" t="s">
        <v>54</v>
      </c>
      <c r="G48" s="25" t="s">
        <v>28</v>
      </c>
      <c r="H48" s="25" t="s">
        <v>2</v>
      </c>
      <c r="I48" s="25" t="s">
        <v>6</v>
      </c>
      <c r="J48" s="25" t="s">
        <v>16</v>
      </c>
      <c r="K48" s="25"/>
      <c r="L48" s="25"/>
      <c r="M48" s="26">
        <v>-15000</v>
      </c>
      <c r="N48" s="38" t="s">
        <v>59</v>
      </c>
      <c r="O48" s="36" t="str">
        <f ca="1">IF(B48&gt;= TODAY(),"OUI","NON")</f>
        <v>OUI</v>
      </c>
      <c r="P48" s="36">
        <f t="shared" si="7"/>
        <v>12</v>
      </c>
    </row>
    <row r="49" spans="1:16" s="20" customFormat="1" x14ac:dyDescent="0.25">
      <c r="A49" s="25"/>
      <c r="B49" s="23">
        <v>42357</v>
      </c>
      <c r="C49" s="2">
        <f t="shared" si="3"/>
        <v>51</v>
      </c>
      <c r="D49" s="7">
        <f t="shared" si="4"/>
        <v>42369</v>
      </c>
      <c r="E49" s="2">
        <f t="shared" si="5"/>
        <v>2015</v>
      </c>
      <c r="F49" s="24" t="s">
        <v>54</v>
      </c>
      <c r="G49" s="25" t="s">
        <v>28</v>
      </c>
      <c r="H49" s="25" t="s">
        <v>2</v>
      </c>
      <c r="I49" s="25" t="s">
        <v>4</v>
      </c>
      <c r="J49" s="25" t="s">
        <v>3</v>
      </c>
      <c r="K49" s="25"/>
      <c r="L49" s="25"/>
      <c r="M49" s="26">
        <f>-[2]TCD!$G$78</f>
        <v>0</v>
      </c>
      <c r="N49" s="38" t="s">
        <v>59</v>
      </c>
      <c r="O49" s="36" t="str">
        <f ca="1">IF(B49&gt;= TODAY(),"OUI","NON")</f>
        <v>OUI</v>
      </c>
      <c r="P49" s="36">
        <f t="shared" si="7"/>
        <v>12</v>
      </c>
    </row>
    <row r="50" spans="1:16" s="20" customFormat="1" x14ac:dyDescent="0.25">
      <c r="A50" s="25"/>
      <c r="B50" s="23">
        <v>42366</v>
      </c>
      <c r="C50" s="2">
        <f t="shared" si="3"/>
        <v>53</v>
      </c>
      <c r="D50" s="7">
        <f t="shared" si="4"/>
        <v>42369</v>
      </c>
      <c r="E50" s="2">
        <f t="shared" si="5"/>
        <v>2015</v>
      </c>
      <c r="F50" s="24" t="s">
        <v>54</v>
      </c>
      <c r="G50" s="25" t="s">
        <v>28</v>
      </c>
      <c r="H50" s="25" t="s">
        <v>2</v>
      </c>
      <c r="I50" s="25" t="s">
        <v>1</v>
      </c>
      <c r="J50" s="25" t="s">
        <v>0</v>
      </c>
      <c r="K50" s="25"/>
      <c r="L50" s="25"/>
      <c r="M50" s="26">
        <v>-70</v>
      </c>
      <c r="N50" s="38" t="s">
        <v>59</v>
      </c>
      <c r="O50" s="36" t="str">
        <f ca="1">IF(B50&gt;= TODAY(),"OUI","NON")</f>
        <v>OUI</v>
      </c>
      <c r="P50" s="36">
        <f t="shared" si="7"/>
        <v>12</v>
      </c>
    </row>
    <row r="51" spans="1:16" s="20" customFormat="1" x14ac:dyDescent="0.25">
      <c r="A51" s="25"/>
      <c r="B51" s="23">
        <v>42358</v>
      </c>
      <c r="C51" s="2">
        <f t="shared" si="3"/>
        <v>52</v>
      </c>
      <c r="D51" s="7">
        <f t="shared" si="4"/>
        <v>42369</v>
      </c>
      <c r="E51" s="2">
        <f t="shared" si="5"/>
        <v>2015</v>
      </c>
      <c r="F51" s="24" t="s">
        <v>54</v>
      </c>
      <c r="G51" s="25" t="s">
        <v>28</v>
      </c>
      <c r="H51" s="25" t="s">
        <v>2</v>
      </c>
      <c r="I51" s="25" t="s">
        <v>15</v>
      </c>
      <c r="J51" s="25" t="s">
        <v>29</v>
      </c>
      <c r="K51" s="25"/>
      <c r="L51" s="25"/>
      <c r="M51" s="26">
        <v>-1400</v>
      </c>
      <c r="N51" s="38" t="s">
        <v>59</v>
      </c>
      <c r="O51" s="36" t="str">
        <f ca="1">IF(B51&gt;= TODAY(),"OUI","NON")</f>
        <v>OUI</v>
      </c>
      <c r="P51" s="36">
        <f t="shared" si="7"/>
        <v>12</v>
      </c>
    </row>
    <row r="52" spans="1:16" s="20" customFormat="1" x14ac:dyDescent="0.25">
      <c r="A52" s="25"/>
      <c r="B52" s="23">
        <v>42389</v>
      </c>
      <c r="C52" s="2">
        <f t="shared" si="3"/>
        <v>4</v>
      </c>
      <c r="D52" s="7">
        <f t="shared" si="4"/>
        <v>42400</v>
      </c>
      <c r="E52" s="2">
        <f t="shared" si="5"/>
        <v>2016</v>
      </c>
      <c r="F52" s="24" t="s">
        <v>54</v>
      </c>
      <c r="G52" s="25" t="s">
        <v>28</v>
      </c>
      <c r="H52" s="25" t="s">
        <v>2</v>
      </c>
      <c r="I52" s="25" t="s">
        <v>8</v>
      </c>
      <c r="J52" s="25" t="s">
        <v>7</v>
      </c>
      <c r="K52" s="25"/>
      <c r="L52" s="25"/>
      <c r="M52" s="26">
        <v>-800</v>
      </c>
      <c r="N52" s="38" t="s">
        <v>59</v>
      </c>
      <c r="O52" s="36" t="str">
        <f ca="1">IF(B52&gt;= TODAY(),"OUI","NON")</f>
        <v>OUI</v>
      </c>
      <c r="P52" s="36">
        <f t="shared" si="7"/>
        <v>1</v>
      </c>
    </row>
    <row r="53" spans="1:16" s="20" customFormat="1" x14ac:dyDescent="0.25">
      <c r="A53" s="25"/>
      <c r="B53" s="23">
        <v>42395</v>
      </c>
      <c r="C53" s="2">
        <f t="shared" si="3"/>
        <v>5</v>
      </c>
      <c r="D53" s="7">
        <f t="shared" si="4"/>
        <v>42400</v>
      </c>
      <c r="E53" s="2">
        <f t="shared" si="5"/>
        <v>2016</v>
      </c>
      <c r="F53" s="24" t="s">
        <v>54</v>
      </c>
      <c r="G53" s="25" t="s">
        <v>28</v>
      </c>
      <c r="H53" s="25" t="s">
        <v>2</v>
      </c>
      <c r="I53" s="25" t="s">
        <v>6</v>
      </c>
      <c r="J53" s="25" t="s">
        <v>5</v>
      </c>
      <c r="K53" s="25"/>
      <c r="L53" s="25"/>
      <c r="M53" s="26">
        <v>-6300</v>
      </c>
      <c r="N53" s="38" t="s">
        <v>59</v>
      </c>
      <c r="O53" s="36" t="str">
        <f ca="1">IF(B53&gt;= TODAY(),"OUI","NON")</f>
        <v>OUI</v>
      </c>
      <c r="P53" s="36">
        <f t="shared" si="7"/>
        <v>1</v>
      </c>
    </row>
    <row r="54" spans="1:16" s="20" customFormat="1" x14ac:dyDescent="0.25">
      <c r="A54" s="25"/>
      <c r="B54" s="23">
        <v>42388</v>
      </c>
      <c r="C54" s="2">
        <f t="shared" si="3"/>
        <v>4</v>
      </c>
      <c r="D54" s="7">
        <f t="shared" si="4"/>
        <v>42400</v>
      </c>
      <c r="E54" s="2">
        <f t="shared" si="5"/>
        <v>2016</v>
      </c>
      <c r="F54" s="24" t="s">
        <v>54</v>
      </c>
      <c r="G54" s="25" t="s">
        <v>28</v>
      </c>
      <c r="H54" s="25" t="s">
        <v>2</v>
      </c>
      <c r="I54" s="25" t="s">
        <v>4</v>
      </c>
      <c r="J54" s="25" t="s">
        <v>3</v>
      </c>
      <c r="K54" s="25"/>
      <c r="L54" s="25"/>
      <c r="M54" s="26">
        <f>-[2]TCD!$H$78</f>
        <v>0</v>
      </c>
      <c r="N54" s="38" t="s">
        <v>59</v>
      </c>
      <c r="O54" s="36" t="str">
        <f ca="1">IF(B54&gt;= TODAY(),"OUI","NON")</f>
        <v>OUI</v>
      </c>
      <c r="P54" s="36">
        <f t="shared" si="7"/>
        <v>1</v>
      </c>
    </row>
    <row r="55" spans="1:16" s="20" customFormat="1" x14ac:dyDescent="0.25">
      <c r="A55" s="25"/>
      <c r="B55" s="23">
        <v>42397</v>
      </c>
      <c r="C55" s="2">
        <f t="shared" si="3"/>
        <v>5</v>
      </c>
      <c r="D55" s="7">
        <f t="shared" si="4"/>
        <v>42400</v>
      </c>
      <c r="E55" s="2">
        <f t="shared" si="5"/>
        <v>2016</v>
      </c>
      <c r="F55" s="24" t="s">
        <v>54</v>
      </c>
      <c r="G55" s="25" t="s">
        <v>28</v>
      </c>
      <c r="H55" s="25" t="s">
        <v>2</v>
      </c>
      <c r="I55" s="25" t="s">
        <v>1</v>
      </c>
      <c r="J55" s="25" t="s">
        <v>0</v>
      </c>
      <c r="K55" s="25"/>
      <c r="L55" s="25"/>
      <c r="M55" s="26">
        <v>-70</v>
      </c>
      <c r="N55" s="38" t="s">
        <v>59</v>
      </c>
      <c r="O55" s="36" t="str">
        <f ca="1">IF(B55&gt;= TODAY(),"OUI","NON")</f>
        <v>OUI</v>
      </c>
      <c r="P55" s="36">
        <f t="shared" si="7"/>
        <v>1</v>
      </c>
    </row>
    <row r="56" spans="1:16" s="20" customFormat="1" x14ac:dyDescent="0.25">
      <c r="A56" s="25"/>
      <c r="B56" s="23">
        <v>42389</v>
      </c>
      <c r="C56" s="2">
        <f t="shared" si="3"/>
        <v>4</v>
      </c>
      <c r="D56" s="7">
        <f t="shared" si="4"/>
        <v>42400</v>
      </c>
      <c r="E56" s="2">
        <f t="shared" si="5"/>
        <v>2016</v>
      </c>
      <c r="F56" s="24" t="s">
        <v>54</v>
      </c>
      <c r="G56" s="25" t="s">
        <v>28</v>
      </c>
      <c r="H56" s="25" t="s">
        <v>2</v>
      </c>
      <c r="I56" s="25" t="s">
        <v>15</v>
      </c>
      <c r="J56" s="25" t="s">
        <v>29</v>
      </c>
      <c r="K56" s="25"/>
      <c r="L56" s="25"/>
      <c r="M56" s="26">
        <v>-1400</v>
      </c>
      <c r="N56" s="38" t="s">
        <v>59</v>
      </c>
      <c r="O56" s="36" t="str">
        <f ca="1">IF(B56&gt;= TODAY(),"OUI","NON")</f>
        <v>OUI</v>
      </c>
      <c r="P56" s="36">
        <f t="shared" si="7"/>
        <v>1</v>
      </c>
    </row>
    <row r="57" spans="1:16" s="20" customFormat="1" x14ac:dyDescent="0.25">
      <c r="A57" s="25"/>
      <c r="B57" s="23">
        <v>42420</v>
      </c>
      <c r="C57" s="2">
        <f t="shared" si="3"/>
        <v>8</v>
      </c>
      <c r="D57" s="7">
        <f t="shared" si="4"/>
        <v>42429</v>
      </c>
      <c r="E57" s="2">
        <f t="shared" si="5"/>
        <v>2016</v>
      </c>
      <c r="F57" s="24" t="s">
        <v>54</v>
      </c>
      <c r="G57" s="25" t="s">
        <v>28</v>
      </c>
      <c r="H57" s="25" t="s">
        <v>2</v>
      </c>
      <c r="I57" s="25" t="s">
        <v>8</v>
      </c>
      <c r="J57" s="25" t="s">
        <v>7</v>
      </c>
      <c r="K57" s="25"/>
      <c r="L57" s="25"/>
      <c r="M57" s="26">
        <v>-800</v>
      </c>
      <c r="N57" s="38" t="s">
        <v>59</v>
      </c>
      <c r="O57" s="36" t="str">
        <f ca="1">IF(B57&gt;= TODAY(),"OUI","NON")</f>
        <v>OUI</v>
      </c>
      <c r="P57" s="36">
        <f t="shared" si="7"/>
        <v>2</v>
      </c>
    </row>
    <row r="58" spans="1:16" s="20" customFormat="1" x14ac:dyDescent="0.25">
      <c r="A58" s="25"/>
      <c r="B58" s="23">
        <v>42426</v>
      </c>
      <c r="C58" s="2">
        <f t="shared" si="3"/>
        <v>9</v>
      </c>
      <c r="D58" s="7">
        <f t="shared" si="4"/>
        <v>42429</v>
      </c>
      <c r="E58" s="2">
        <f t="shared" si="5"/>
        <v>2016</v>
      </c>
      <c r="F58" s="24" t="s">
        <v>54</v>
      </c>
      <c r="G58" s="25" t="s">
        <v>28</v>
      </c>
      <c r="H58" s="25" t="s">
        <v>2</v>
      </c>
      <c r="I58" s="25" t="s">
        <v>6</v>
      </c>
      <c r="J58" s="25" t="s">
        <v>5</v>
      </c>
      <c r="K58" s="25"/>
      <c r="L58" s="25"/>
      <c r="M58" s="26">
        <v>-6300</v>
      </c>
      <c r="N58" s="38" t="s">
        <v>59</v>
      </c>
      <c r="O58" s="36" t="str">
        <f ca="1">IF(B58&gt;= TODAY(),"OUI","NON")</f>
        <v>OUI</v>
      </c>
      <c r="P58" s="36">
        <f t="shared" si="7"/>
        <v>2</v>
      </c>
    </row>
    <row r="59" spans="1:16" s="20" customFormat="1" x14ac:dyDescent="0.25">
      <c r="A59" s="25"/>
      <c r="B59" s="23">
        <v>42401</v>
      </c>
      <c r="C59" s="2">
        <f t="shared" si="3"/>
        <v>6</v>
      </c>
      <c r="D59" s="7">
        <f t="shared" si="4"/>
        <v>42429</v>
      </c>
      <c r="E59" s="2">
        <f t="shared" si="5"/>
        <v>2016</v>
      </c>
      <c r="F59" s="24" t="s">
        <v>54</v>
      </c>
      <c r="G59" s="25" t="s">
        <v>28</v>
      </c>
      <c r="H59" s="25" t="s">
        <v>2</v>
      </c>
      <c r="I59" s="25" t="s">
        <v>17</v>
      </c>
      <c r="J59" s="25" t="s">
        <v>20</v>
      </c>
      <c r="K59" s="25"/>
      <c r="L59" s="25"/>
      <c r="M59" s="26">
        <v>-1000</v>
      </c>
      <c r="N59" s="38" t="s">
        <v>59</v>
      </c>
      <c r="O59" s="36" t="str">
        <f ca="1">IF(B59&gt;= TODAY(),"OUI","NON")</f>
        <v>OUI</v>
      </c>
      <c r="P59" s="36">
        <f t="shared" si="7"/>
        <v>2</v>
      </c>
    </row>
    <row r="60" spans="1:16" s="20" customFormat="1" x14ac:dyDescent="0.25">
      <c r="A60" s="25"/>
      <c r="B60" s="23">
        <v>42401</v>
      </c>
      <c r="C60" s="2">
        <f t="shared" si="3"/>
        <v>6</v>
      </c>
      <c r="D60" s="7">
        <f t="shared" si="4"/>
        <v>42429</v>
      </c>
      <c r="E60" s="2">
        <f t="shared" si="5"/>
        <v>2016</v>
      </c>
      <c r="F60" s="24" t="s">
        <v>54</v>
      </c>
      <c r="G60" s="25" t="s">
        <v>28</v>
      </c>
      <c r="H60" s="25" t="s">
        <v>2</v>
      </c>
      <c r="I60" s="25" t="s">
        <v>22</v>
      </c>
      <c r="J60" s="25" t="s">
        <v>21</v>
      </c>
      <c r="K60" s="25"/>
      <c r="L60" s="25"/>
      <c r="M60" s="26">
        <v>-1000</v>
      </c>
      <c r="N60" s="38" t="s">
        <v>59</v>
      </c>
      <c r="O60" s="36" t="str">
        <f ca="1">IF(B60&gt;= TODAY(),"OUI","NON")</f>
        <v>OUI</v>
      </c>
      <c r="P60" s="36">
        <f t="shared" si="7"/>
        <v>2</v>
      </c>
    </row>
    <row r="61" spans="1:16" s="20" customFormat="1" x14ac:dyDescent="0.25">
      <c r="A61" s="25"/>
      <c r="B61" s="23">
        <v>42419</v>
      </c>
      <c r="C61" s="2">
        <f t="shared" si="3"/>
        <v>8</v>
      </c>
      <c r="D61" s="7">
        <f t="shared" si="4"/>
        <v>42429</v>
      </c>
      <c r="E61" s="2">
        <f t="shared" si="5"/>
        <v>2016</v>
      </c>
      <c r="F61" s="24" t="s">
        <v>54</v>
      </c>
      <c r="G61" s="25" t="s">
        <v>28</v>
      </c>
      <c r="H61" s="25" t="s">
        <v>2</v>
      </c>
      <c r="I61" s="25" t="s">
        <v>4</v>
      </c>
      <c r="J61" s="25" t="s">
        <v>3</v>
      </c>
      <c r="K61" s="25"/>
      <c r="L61" s="25"/>
      <c r="M61" s="26">
        <f>-[2]TCD!$I$78</f>
        <v>0</v>
      </c>
      <c r="N61" s="38" t="s">
        <v>59</v>
      </c>
      <c r="O61" s="36" t="str">
        <f ca="1">IF(B61&gt;= TODAY(),"OUI","NON")</f>
        <v>OUI</v>
      </c>
      <c r="P61" s="36">
        <f t="shared" si="7"/>
        <v>2</v>
      </c>
    </row>
    <row r="62" spans="1:16" s="20" customFormat="1" x14ac:dyDescent="0.25">
      <c r="A62" s="25"/>
      <c r="B62" s="23">
        <v>42428</v>
      </c>
      <c r="C62" s="2">
        <f t="shared" si="3"/>
        <v>10</v>
      </c>
      <c r="D62" s="7">
        <f t="shared" si="4"/>
        <v>42429</v>
      </c>
      <c r="E62" s="2">
        <f t="shared" si="5"/>
        <v>2016</v>
      </c>
      <c r="F62" s="24" t="s">
        <v>54</v>
      </c>
      <c r="G62" s="25" t="s">
        <v>28</v>
      </c>
      <c r="H62" s="25" t="s">
        <v>2</v>
      </c>
      <c r="I62" s="25" t="s">
        <v>1</v>
      </c>
      <c r="J62" s="25" t="s">
        <v>0</v>
      </c>
      <c r="K62" s="25"/>
      <c r="L62" s="25"/>
      <c r="M62" s="26">
        <v>-70</v>
      </c>
      <c r="N62" s="38" t="s">
        <v>59</v>
      </c>
      <c r="O62" s="36" t="str">
        <f ca="1">IF(B62&gt;= TODAY(),"OUI","NON")</f>
        <v>OUI</v>
      </c>
      <c r="P62" s="36">
        <f t="shared" si="7"/>
        <v>2</v>
      </c>
    </row>
    <row r="63" spans="1:16" s="20" customFormat="1" x14ac:dyDescent="0.25">
      <c r="A63" s="25"/>
      <c r="B63" s="23">
        <v>42420</v>
      </c>
      <c r="C63" s="2">
        <f t="shared" si="3"/>
        <v>8</v>
      </c>
      <c r="D63" s="7">
        <f t="shared" si="4"/>
        <v>42429</v>
      </c>
      <c r="E63" s="2">
        <f t="shared" si="5"/>
        <v>2016</v>
      </c>
      <c r="F63" s="24" t="s">
        <v>54</v>
      </c>
      <c r="G63" s="25" t="s">
        <v>28</v>
      </c>
      <c r="H63" s="25" t="s">
        <v>2</v>
      </c>
      <c r="I63" s="25" t="s">
        <v>15</v>
      </c>
      <c r="J63" s="25" t="s">
        <v>29</v>
      </c>
      <c r="K63" s="25"/>
      <c r="L63" s="25"/>
      <c r="M63" s="26">
        <v>-1400</v>
      </c>
      <c r="N63" s="38" t="s">
        <v>59</v>
      </c>
      <c r="O63" s="36" t="str">
        <f ca="1">IF(B63&gt;= TODAY(),"OUI","NON")</f>
        <v>OUI</v>
      </c>
      <c r="P63" s="36">
        <f t="shared" si="7"/>
        <v>2</v>
      </c>
    </row>
    <row r="64" spans="1:16" s="20" customFormat="1" x14ac:dyDescent="0.25">
      <c r="A64" s="25"/>
      <c r="B64" s="23">
        <v>42449</v>
      </c>
      <c r="C64" s="2">
        <f t="shared" si="3"/>
        <v>13</v>
      </c>
      <c r="D64" s="7">
        <f t="shared" si="4"/>
        <v>42460</v>
      </c>
      <c r="E64" s="2">
        <f t="shared" si="5"/>
        <v>2016</v>
      </c>
      <c r="F64" s="24" t="s">
        <v>54</v>
      </c>
      <c r="G64" s="25" t="s">
        <v>28</v>
      </c>
      <c r="H64" s="25" t="s">
        <v>2</v>
      </c>
      <c r="I64" s="25" t="s">
        <v>8</v>
      </c>
      <c r="J64" s="25" t="s">
        <v>7</v>
      </c>
      <c r="K64" s="25"/>
      <c r="L64" s="25"/>
      <c r="M64" s="26">
        <v>-800</v>
      </c>
      <c r="N64" s="38" t="s">
        <v>59</v>
      </c>
      <c r="O64" s="36" t="str">
        <f ca="1">IF(B64&gt;= TODAY(),"OUI","NON")</f>
        <v>OUI</v>
      </c>
      <c r="P64" s="36">
        <f t="shared" si="7"/>
        <v>3</v>
      </c>
    </row>
    <row r="65" spans="1:16" s="20" customFormat="1" x14ac:dyDescent="0.25">
      <c r="A65" s="25"/>
      <c r="B65" s="23">
        <v>42455</v>
      </c>
      <c r="C65" s="2">
        <f t="shared" si="3"/>
        <v>13</v>
      </c>
      <c r="D65" s="7">
        <f t="shared" si="4"/>
        <v>42460</v>
      </c>
      <c r="E65" s="2">
        <f t="shared" si="5"/>
        <v>2016</v>
      </c>
      <c r="F65" s="24" t="s">
        <v>54</v>
      </c>
      <c r="G65" s="25" t="s">
        <v>28</v>
      </c>
      <c r="H65" s="25" t="s">
        <v>2</v>
      </c>
      <c r="I65" s="25" t="s">
        <v>6</v>
      </c>
      <c r="J65" s="25" t="s">
        <v>5</v>
      </c>
      <c r="K65" s="25"/>
      <c r="L65" s="25"/>
      <c r="M65" s="26">
        <v>-6300</v>
      </c>
      <c r="N65" s="38" t="s">
        <v>59</v>
      </c>
      <c r="O65" s="36" t="str">
        <f ca="1">IF(B65&gt;= TODAY(),"OUI","NON")</f>
        <v>OUI</v>
      </c>
      <c r="P65" s="36">
        <f t="shared" si="7"/>
        <v>3</v>
      </c>
    </row>
    <row r="66" spans="1:16" s="20" customFormat="1" x14ac:dyDescent="0.25">
      <c r="A66" s="25"/>
      <c r="B66" s="23">
        <v>42444</v>
      </c>
      <c r="C66" s="2">
        <f t="shared" si="3"/>
        <v>12</v>
      </c>
      <c r="D66" s="7">
        <f t="shared" si="4"/>
        <v>42460</v>
      </c>
      <c r="E66" s="2">
        <f t="shared" si="5"/>
        <v>2016</v>
      </c>
      <c r="F66" s="24" t="s">
        <v>54</v>
      </c>
      <c r="G66" s="25" t="s">
        <v>28</v>
      </c>
      <c r="H66" s="25" t="s">
        <v>2</v>
      </c>
      <c r="I66" s="25" t="s">
        <v>6</v>
      </c>
      <c r="J66" s="25" t="s">
        <v>16</v>
      </c>
      <c r="K66" s="25"/>
      <c r="L66" s="25"/>
      <c r="M66" s="26">
        <v>-15000</v>
      </c>
      <c r="N66" s="38" t="s">
        <v>59</v>
      </c>
      <c r="O66" s="36" t="str">
        <f ca="1">IF(B66&gt;= TODAY(),"OUI","NON")</f>
        <v>OUI</v>
      </c>
      <c r="P66" s="36">
        <f t="shared" si="7"/>
        <v>3</v>
      </c>
    </row>
    <row r="67" spans="1:16" s="20" customFormat="1" x14ac:dyDescent="0.25">
      <c r="A67" s="25"/>
      <c r="B67" s="23">
        <v>42448</v>
      </c>
      <c r="C67" s="2">
        <f t="shared" ref="C67:C130" si="8">WEEKNUM(B67)</f>
        <v>12</v>
      </c>
      <c r="D67" s="7">
        <f t="shared" ref="D67:D130" si="9">EOMONTH(B67,31/6/2016)</f>
        <v>42460</v>
      </c>
      <c r="E67" s="2">
        <f t="shared" ref="E67:E130" si="10">YEAR(B67)</f>
        <v>2016</v>
      </c>
      <c r="F67" s="24" t="s">
        <v>54</v>
      </c>
      <c r="G67" s="25" t="s">
        <v>28</v>
      </c>
      <c r="H67" s="25" t="s">
        <v>2</v>
      </c>
      <c r="I67" s="25" t="s">
        <v>4</v>
      </c>
      <c r="J67" s="25" t="s">
        <v>3</v>
      </c>
      <c r="K67" s="25"/>
      <c r="L67" s="25"/>
      <c r="M67" s="26">
        <f>-[2]TCD!$J$78</f>
        <v>0</v>
      </c>
      <c r="N67" s="38" t="s">
        <v>59</v>
      </c>
      <c r="O67" s="36" t="str">
        <f ca="1">IF(B67&gt;= TODAY(),"OUI","NON")</f>
        <v>OUI</v>
      </c>
      <c r="P67" s="36">
        <f t="shared" ref="P67:P130" si="11">MONTH(D67)</f>
        <v>3</v>
      </c>
    </row>
    <row r="68" spans="1:16" s="20" customFormat="1" x14ac:dyDescent="0.25">
      <c r="A68" s="25"/>
      <c r="B68" s="23">
        <v>42457</v>
      </c>
      <c r="C68" s="2">
        <f t="shared" si="8"/>
        <v>14</v>
      </c>
      <c r="D68" s="7">
        <f t="shared" si="9"/>
        <v>42460</v>
      </c>
      <c r="E68" s="2">
        <f t="shared" si="10"/>
        <v>2016</v>
      </c>
      <c r="F68" s="24" t="s">
        <v>54</v>
      </c>
      <c r="G68" s="25" t="s">
        <v>28</v>
      </c>
      <c r="H68" s="25" t="s">
        <v>2</v>
      </c>
      <c r="I68" s="25" t="s">
        <v>1</v>
      </c>
      <c r="J68" s="25" t="s">
        <v>0</v>
      </c>
      <c r="K68" s="25"/>
      <c r="L68" s="25"/>
      <c r="M68" s="26">
        <v>-70</v>
      </c>
      <c r="N68" s="38" t="s">
        <v>59</v>
      </c>
      <c r="O68" s="36" t="str">
        <f ca="1">IF(B68&gt;= TODAY(),"OUI","NON")</f>
        <v>OUI</v>
      </c>
      <c r="P68" s="36">
        <f t="shared" si="11"/>
        <v>3</v>
      </c>
    </row>
    <row r="69" spans="1:16" s="20" customFormat="1" x14ac:dyDescent="0.25">
      <c r="A69" s="25"/>
      <c r="B69" s="23">
        <v>42449</v>
      </c>
      <c r="C69" s="2">
        <f t="shared" si="8"/>
        <v>13</v>
      </c>
      <c r="D69" s="7">
        <f t="shared" si="9"/>
        <v>42460</v>
      </c>
      <c r="E69" s="2">
        <f t="shared" si="10"/>
        <v>2016</v>
      </c>
      <c r="F69" s="24" t="s">
        <v>54</v>
      </c>
      <c r="G69" s="25" t="s">
        <v>28</v>
      </c>
      <c r="H69" s="25" t="s">
        <v>2</v>
      </c>
      <c r="I69" s="25" t="s">
        <v>15</v>
      </c>
      <c r="J69" s="25" t="s">
        <v>29</v>
      </c>
      <c r="K69" s="25"/>
      <c r="L69" s="25"/>
      <c r="M69" s="26">
        <v>-1400</v>
      </c>
      <c r="N69" s="38" t="s">
        <v>59</v>
      </c>
      <c r="O69" s="36" t="str">
        <f ca="1">IF(B69&gt;= TODAY(),"OUI","NON")</f>
        <v>OUI</v>
      </c>
      <c r="P69" s="36">
        <f t="shared" si="11"/>
        <v>3</v>
      </c>
    </row>
    <row r="70" spans="1:16" s="20" customFormat="1" x14ac:dyDescent="0.25">
      <c r="A70" s="25"/>
      <c r="B70" s="23">
        <v>42480</v>
      </c>
      <c r="C70" s="2">
        <f t="shared" si="8"/>
        <v>17</v>
      </c>
      <c r="D70" s="7">
        <f t="shared" si="9"/>
        <v>42490</v>
      </c>
      <c r="E70" s="2">
        <f t="shared" si="10"/>
        <v>2016</v>
      </c>
      <c r="F70" s="24" t="s">
        <v>54</v>
      </c>
      <c r="G70" s="25" t="s">
        <v>28</v>
      </c>
      <c r="H70" s="25" t="s">
        <v>2</v>
      </c>
      <c r="I70" s="25" t="s">
        <v>8</v>
      </c>
      <c r="J70" s="25" t="s">
        <v>7</v>
      </c>
      <c r="K70" s="25"/>
      <c r="L70" s="25"/>
      <c r="M70" s="26">
        <v>-800</v>
      </c>
      <c r="N70" s="38" t="s">
        <v>59</v>
      </c>
      <c r="O70" s="36" t="str">
        <f ca="1">IF(B70&gt;= TODAY(),"OUI","NON")</f>
        <v>OUI</v>
      </c>
      <c r="P70" s="36">
        <f t="shared" si="11"/>
        <v>4</v>
      </c>
    </row>
    <row r="71" spans="1:16" s="20" customFormat="1" x14ac:dyDescent="0.25">
      <c r="A71" s="25"/>
      <c r="B71" s="23">
        <v>42486</v>
      </c>
      <c r="C71" s="2">
        <f t="shared" si="8"/>
        <v>18</v>
      </c>
      <c r="D71" s="7">
        <f t="shared" si="9"/>
        <v>42490</v>
      </c>
      <c r="E71" s="2">
        <f t="shared" si="10"/>
        <v>2016</v>
      </c>
      <c r="F71" s="24" t="s">
        <v>54</v>
      </c>
      <c r="G71" s="25" t="s">
        <v>28</v>
      </c>
      <c r="H71" s="25" t="s">
        <v>2</v>
      </c>
      <c r="I71" s="25" t="s">
        <v>6</v>
      </c>
      <c r="J71" s="25" t="s">
        <v>5</v>
      </c>
      <c r="K71" s="25"/>
      <c r="L71" s="25"/>
      <c r="M71" s="26">
        <v>-6300</v>
      </c>
      <c r="N71" s="38" t="s">
        <v>59</v>
      </c>
      <c r="O71" s="36" t="str">
        <f ca="1">IF(B71&gt;= TODAY(),"OUI","NON")</f>
        <v>OUI</v>
      </c>
      <c r="P71" s="36">
        <f t="shared" si="11"/>
        <v>4</v>
      </c>
    </row>
    <row r="72" spans="1:16" s="20" customFormat="1" x14ac:dyDescent="0.25">
      <c r="A72" s="25"/>
      <c r="B72" s="23">
        <v>42479</v>
      </c>
      <c r="C72" s="2">
        <f t="shared" si="8"/>
        <v>17</v>
      </c>
      <c r="D72" s="7">
        <f t="shared" si="9"/>
        <v>42490</v>
      </c>
      <c r="E72" s="2">
        <f t="shared" si="10"/>
        <v>2016</v>
      </c>
      <c r="F72" s="24" t="s">
        <v>54</v>
      </c>
      <c r="G72" s="25" t="s">
        <v>28</v>
      </c>
      <c r="H72" s="25" t="s">
        <v>2</v>
      </c>
      <c r="I72" s="25" t="s">
        <v>4</v>
      </c>
      <c r="J72" s="25" t="s">
        <v>3</v>
      </c>
      <c r="K72" s="25"/>
      <c r="L72" s="25"/>
      <c r="M72" s="26">
        <f>-[2]TCD!$K$78</f>
        <v>0</v>
      </c>
      <c r="N72" s="38" t="s">
        <v>59</v>
      </c>
      <c r="O72" s="36" t="str">
        <f ca="1">IF(B72&gt;= TODAY(),"OUI","NON")</f>
        <v>OUI</v>
      </c>
      <c r="P72" s="36">
        <f t="shared" si="11"/>
        <v>4</v>
      </c>
    </row>
    <row r="73" spans="1:16" s="20" customFormat="1" x14ac:dyDescent="0.25">
      <c r="A73" s="25"/>
      <c r="B73" s="23">
        <v>42488</v>
      </c>
      <c r="C73" s="2">
        <f t="shared" si="8"/>
        <v>18</v>
      </c>
      <c r="D73" s="7">
        <f t="shared" si="9"/>
        <v>42490</v>
      </c>
      <c r="E73" s="2">
        <f t="shared" si="10"/>
        <v>2016</v>
      </c>
      <c r="F73" s="24" t="s">
        <v>54</v>
      </c>
      <c r="G73" s="25" t="s">
        <v>28</v>
      </c>
      <c r="H73" s="25" t="s">
        <v>2</v>
      </c>
      <c r="I73" s="25" t="s">
        <v>1</v>
      </c>
      <c r="J73" s="25" t="s">
        <v>0</v>
      </c>
      <c r="K73" s="25"/>
      <c r="L73" s="25"/>
      <c r="M73" s="26">
        <v>-70</v>
      </c>
      <c r="N73" s="38" t="s">
        <v>59</v>
      </c>
      <c r="O73" s="36" t="str">
        <f ca="1">IF(B73&gt;= TODAY(),"OUI","NON")</f>
        <v>OUI</v>
      </c>
      <c r="P73" s="36">
        <f t="shared" si="11"/>
        <v>4</v>
      </c>
    </row>
    <row r="74" spans="1:16" s="20" customFormat="1" x14ac:dyDescent="0.25">
      <c r="A74" s="25"/>
      <c r="B74" s="23">
        <v>42480</v>
      </c>
      <c r="C74" s="2">
        <f t="shared" si="8"/>
        <v>17</v>
      </c>
      <c r="D74" s="7">
        <f t="shared" si="9"/>
        <v>42490</v>
      </c>
      <c r="E74" s="2">
        <f t="shared" si="10"/>
        <v>2016</v>
      </c>
      <c r="F74" s="24" t="s">
        <v>54</v>
      </c>
      <c r="G74" s="25" t="s">
        <v>28</v>
      </c>
      <c r="H74" s="25" t="s">
        <v>2</v>
      </c>
      <c r="I74" s="25" t="s">
        <v>15</v>
      </c>
      <c r="J74" s="25" t="s">
        <v>29</v>
      </c>
      <c r="K74" s="25"/>
      <c r="L74" s="25"/>
      <c r="M74" s="26">
        <v>-1400</v>
      </c>
      <c r="N74" s="38" t="s">
        <v>59</v>
      </c>
      <c r="O74" s="36" t="str">
        <f ca="1">IF(B74&gt;= TODAY(),"OUI","NON")</f>
        <v>OUI</v>
      </c>
      <c r="P74" s="36">
        <f t="shared" si="11"/>
        <v>4</v>
      </c>
    </row>
    <row r="75" spans="1:16" s="20" customFormat="1" x14ac:dyDescent="0.25">
      <c r="A75" s="25"/>
      <c r="B75" s="23">
        <v>42510</v>
      </c>
      <c r="C75" s="2">
        <f t="shared" si="8"/>
        <v>21</v>
      </c>
      <c r="D75" s="7">
        <f t="shared" si="9"/>
        <v>42521</v>
      </c>
      <c r="E75" s="2">
        <f t="shared" si="10"/>
        <v>2016</v>
      </c>
      <c r="F75" s="24" t="s">
        <v>54</v>
      </c>
      <c r="G75" s="25" t="s">
        <v>28</v>
      </c>
      <c r="H75" s="25" t="s">
        <v>2</v>
      </c>
      <c r="I75" s="25" t="s">
        <v>8</v>
      </c>
      <c r="J75" s="25" t="s">
        <v>7</v>
      </c>
      <c r="K75" s="25"/>
      <c r="L75" s="25"/>
      <c r="M75" s="26">
        <v>-800</v>
      </c>
      <c r="N75" s="38" t="s">
        <v>59</v>
      </c>
      <c r="O75" s="36" t="str">
        <f ca="1">IF(B75&gt;= TODAY(),"OUI","NON")</f>
        <v>OUI</v>
      </c>
      <c r="P75" s="36">
        <f t="shared" si="11"/>
        <v>5</v>
      </c>
    </row>
    <row r="76" spans="1:16" s="20" customFormat="1" x14ac:dyDescent="0.25">
      <c r="A76" s="25"/>
      <c r="B76" s="23">
        <v>42516</v>
      </c>
      <c r="C76" s="2">
        <f t="shared" si="8"/>
        <v>22</v>
      </c>
      <c r="D76" s="7">
        <f t="shared" si="9"/>
        <v>42521</v>
      </c>
      <c r="E76" s="2">
        <f t="shared" si="10"/>
        <v>2016</v>
      </c>
      <c r="F76" s="24" t="s">
        <v>54</v>
      </c>
      <c r="G76" s="25" t="s">
        <v>28</v>
      </c>
      <c r="H76" s="25" t="s">
        <v>2</v>
      </c>
      <c r="I76" s="25" t="s">
        <v>6</v>
      </c>
      <c r="J76" s="25" t="s">
        <v>5</v>
      </c>
      <c r="K76" s="25"/>
      <c r="L76" s="25"/>
      <c r="M76" s="26">
        <v>-6300</v>
      </c>
      <c r="N76" s="38" t="s">
        <v>59</v>
      </c>
      <c r="O76" s="36" t="str">
        <f ca="1">IF(B76&gt;= TODAY(),"OUI","NON")</f>
        <v>OUI</v>
      </c>
      <c r="P76" s="36">
        <f t="shared" si="11"/>
        <v>5</v>
      </c>
    </row>
    <row r="77" spans="1:16" s="20" customFormat="1" x14ac:dyDescent="0.25">
      <c r="A77" s="25"/>
      <c r="B77" s="23">
        <v>42509</v>
      </c>
      <c r="C77" s="2">
        <f t="shared" si="8"/>
        <v>21</v>
      </c>
      <c r="D77" s="7">
        <f t="shared" si="9"/>
        <v>42521</v>
      </c>
      <c r="E77" s="2">
        <f t="shared" si="10"/>
        <v>2016</v>
      </c>
      <c r="F77" s="24" t="s">
        <v>54</v>
      </c>
      <c r="G77" s="25" t="s">
        <v>28</v>
      </c>
      <c r="H77" s="25" t="s">
        <v>2</v>
      </c>
      <c r="I77" s="25" t="s">
        <v>4</v>
      </c>
      <c r="J77" s="25" t="s">
        <v>3</v>
      </c>
      <c r="K77" s="25"/>
      <c r="L77" s="25"/>
      <c r="M77" s="26">
        <f>-[2]TCD!$L$78</f>
        <v>0</v>
      </c>
      <c r="N77" s="38" t="s">
        <v>59</v>
      </c>
      <c r="O77" s="36" t="str">
        <f ca="1">IF(B77&gt;= TODAY(),"OUI","NON")</f>
        <v>OUI</v>
      </c>
      <c r="P77" s="36">
        <f t="shared" si="11"/>
        <v>5</v>
      </c>
    </row>
    <row r="78" spans="1:16" s="20" customFormat="1" x14ac:dyDescent="0.25">
      <c r="A78" s="25"/>
      <c r="B78" s="23">
        <v>42518</v>
      </c>
      <c r="C78" s="2">
        <f t="shared" si="8"/>
        <v>22</v>
      </c>
      <c r="D78" s="7">
        <f t="shared" si="9"/>
        <v>42521</v>
      </c>
      <c r="E78" s="2">
        <f t="shared" si="10"/>
        <v>2016</v>
      </c>
      <c r="F78" s="24" t="s">
        <v>54</v>
      </c>
      <c r="G78" s="25" t="s">
        <v>28</v>
      </c>
      <c r="H78" s="25" t="s">
        <v>2</v>
      </c>
      <c r="I78" s="25" t="s">
        <v>1</v>
      </c>
      <c r="J78" s="25" t="s">
        <v>0</v>
      </c>
      <c r="K78" s="25"/>
      <c r="L78" s="25"/>
      <c r="M78" s="26">
        <v>-70</v>
      </c>
      <c r="N78" s="38" t="s">
        <v>59</v>
      </c>
      <c r="O78" s="36" t="str">
        <f ca="1">IF(B78&gt;= TODAY(),"OUI","NON")</f>
        <v>OUI</v>
      </c>
      <c r="P78" s="36">
        <f t="shared" si="11"/>
        <v>5</v>
      </c>
    </row>
    <row r="79" spans="1:16" s="20" customFormat="1" x14ac:dyDescent="0.25">
      <c r="A79" s="25"/>
      <c r="B79" s="23">
        <v>42510</v>
      </c>
      <c r="C79" s="2">
        <f t="shared" si="8"/>
        <v>21</v>
      </c>
      <c r="D79" s="7">
        <f t="shared" si="9"/>
        <v>42521</v>
      </c>
      <c r="E79" s="2">
        <f t="shared" si="10"/>
        <v>2016</v>
      </c>
      <c r="F79" s="24" t="s">
        <v>54</v>
      </c>
      <c r="G79" s="25" t="s">
        <v>28</v>
      </c>
      <c r="H79" s="25" t="s">
        <v>2</v>
      </c>
      <c r="I79" s="25" t="s">
        <v>15</v>
      </c>
      <c r="J79" s="25" t="s">
        <v>29</v>
      </c>
      <c r="K79" s="25"/>
      <c r="L79" s="25"/>
      <c r="M79" s="26">
        <v>-1400</v>
      </c>
      <c r="N79" s="38" t="s">
        <v>59</v>
      </c>
      <c r="O79" s="36" t="str">
        <f ca="1">IF(B79&gt;= TODAY(),"OUI","NON")</f>
        <v>OUI</v>
      </c>
      <c r="P79" s="36">
        <f t="shared" si="11"/>
        <v>5</v>
      </c>
    </row>
    <row r="80" spans="1:16" s="20" customFormat="1" x14ac:dyDescent="0.25">
      <c r="B80" s="23">
        <v>42183</v>
      </c>
      <c r="C80" s="2">
        <f t="shared" si="8"/>
        <v>27</v>
      </c>
      <c r="D80" s="7">
        <f t="shared" si="9"/>
        <v>42185</v>
      </c>
      <c r="E80" s="2">
        <f t="shared" si="10"/>
        <v>2015</v>
      </c>
      <c r="F80" s="24" t="s">
        <v>55</v>
      </c>
      <c r="G80" s="25" t="s">
        <v>28</v>
      </c>
      <c r="H80" s="25" t="s">
        <v>12</v>
      </c>
      <c r="I80" s="25" t="s">
        <v>11</v>
      </c>
      <c r="J80" s="25" t="s">
        <v>10</v>
      </c>
      <c r="M80" s="22">
        <v>30000</v>
      </c>
      <c r="N80" s="38" t="s">
        <v>59</v>
      </c>
      <c r="O80" s="36" t="str">
        <f ca="1">IF(B80&gt;= TODAY(),"OUI","NON")</f>
        <v>NON</v>
      </c>
      <c r="P80" s="36">
        <f t="shared" si="11"/>
        <v>6</v>
      </c>
    </row>
    <row r="81" spans="1:16" s="20" customFormat="1" x14ac:dyDescent="0.25">
      <c r="B81" s="23">
        <v>42213</v>
      </c>
      <c r="C81" s="2">
        <f t="shared" si="8"/>
        <v>31</v>
      </c>
      <c r="D81" s="7">
        <f t="shared" si="9"/>
        <v>42216</v>
      </c>
      <c r="E81" s="2">
        <f t="shared" si="10"/>
        <v>2015</v>
      </c>
      <c r="F81" s="24" t="s">
        <v>55</v>
      </c>
      <c r="G81" s="25" t="s">
        <v>28</v>
      </c>
      <c r="H81" s="25" t="s">
        <v>12</v>
      </c>
      <c r="I81" s="25" t="s">
        <v>11</v>
      </c>
      <c r="J81" s="25" t="s">
        <v>10</v>
      </c>
      <c r="M81" s="22">
        <v>30000</v>
      </c>
      <c r="N81" s="38" t="s">
        <v>59</v>
      </c>
      <c r="O81" s="36" t="str">
        <f ca="1">IF(B81&gt;= TODAY(),"OUI","NON")</f>
        <v>NON</v>
      </c>
      <c r="P81" s="36">
        <f t="shared" si="11"/>
        <v>7</v>
      </c>
    </row>
    <row r="82" spans="1:16" s="20" customFormat="1" x14ac:dyDescent="0.25">
      <c r="B82" s="23">
        <v>42244</v>
      </c>
      <c r="C82" s="2">
        <f t="shared" si="8"/>
        <v>35</v>
      </c>
      <c r="D82" s="7">
        <f t="shared" si="9"/>
        <v>42247</v>
      </c>
      <c r="E82" s="2">
        <f t="shared" si="10"/>
        <v>2015</v>
      </c>
      <c r="F82" s="24" t="s">
        <v>55</v>
      </c>
      <c r="G82" s="25" t="s">
        <v>28</v>
      </c>
      <c r="H82" s="25" t="s">
        <v>12</v>
      </c>
      <c r="I82" s="25" t="s">
        <v>11</v>
      </c>
      <c r="J82" s="25" t="s">
        <v>10</v>
      </c>
      <c r="M82" s="22">
        <v>30000</v>
      </c>
      <c r="N82" s="38" t="s">
        <v>59</v>
      </c>
      <c r="O82" s="36" t="str">
        <f ca="1">IF(B82&gt;= TODAY(),"OUI","NON")</f>
        <v>NON</v>
      </c>
      <c r="P82" s="36">
        <f t="shared" si="11"/>
        <v>8</v>
      </c>
    </row>
    <row r="83" spans="1:16" s="20" customFormat="1" x14ac:dyDescent="0.25">
      <c r="B83" s="23">
        <v>42275</v>
      </c>
      <c r="C83" s="2">
        <f t="shared" si="8"/>
        <v>40</v>
      </c>
      <c r="D83" s="7">
        <f t="shared" si="9"/>
        <v>42277</v>
      </c>
      <c r="E83" s="2">
        <f t="shared" si="10"/>
        <v>2015</v>
      </c>
      <c r="F83" s="24" t="s">
        <v>55</v>
      </c>
      <c r="G83" s="25" t="s">
        <v>28</v>
      </c>
      <c r="H83" s="25" t="s">
        <v>12</v>
      </c>
      <c r="I83" s="25" t="s">
        <v>11</v>
      </c>
      <c r="J83" s="25" t="s">
        <v>10</v>
      </c>
      <c r="M83" s="22">
        <v>30000</v>
      </c>
      <c r="N83" s="38" t="s">
        <v>59</v>
      </c>
      <c r="O83" s="36" t="str">
        <f ca="1">IF(B83&gt;= TODAY(),"OUI","NON")</f>
        <v>NON</v>
      </c>
      <c r="P83" s="36">
        <f t="shared" si="11"/>
        <v>9</v>
      </c>
    </row>
    <row r="84" spans="1:16" s="20" customFormat="1" x14ac:dyDescent="0.25">
      <c r="B84" s="23">
        <v>42305</v>
      </c>
      <c r="C84" s="2">
        <f t="shared" si="8"/>
        <v>44</v>
      </c>
      <c r="D84" s="7">
        <f t="shared" si="9"/>
        <v>42308</v>
      </c>
      <c r="E84" s="2">
        <f t="shared" si="10"/>
        <v>2015</v>
      </c>
      <c r="F84" s="24" t="s">
        <v>55</v>
      </c>
      <c r="G84" s="25" t="s">
        <v>28</v>
      </c>
      <c r="H84" s="25" t="s">
        <v>12</v>
      </c>
      <c r="I84" s="25" t="s">
        <v>11</v>
      </c>
      <c r="J84" s="25" t="s">
        <v>10</v>
      </c>
      <c r="M84" s="22">
        <v>30000</v>
      </c>
      <c r="N84" s="38" t="s">
        <v>59</v>
      </c>
      <c r="O84" s="36" t="str">
        <f ca="1">IF(B84&gt;= TODAY(),"OUI","NON")</f>
        <v>OUI</v>
      </c>
      <c r="P84" s="36">
        <f t="shared" si="11"/>
        <v>10</v>
      </c>
    </row>
    <row r="85" spans="1:16" s="20" customFormat="1" x14ac:dyDescent="0.25">
      <c r="B85" s="23">
        <v>42336</v>
      </c>
      <c r="C85" s="2">
        <f t="shared" si="8"/>
        <v>48</v>
      </c>
      <c r="D85" s="7">
        <f t="shared" si="9"/>
        <v>42338</v>
      </c>
      <c r="E85" s="2">
        <f t="shared" si="10"/>
        <v>2015</v>
      </c>
      <c r="F85" s="24" t="s">
        <v>55</v>
      </c>
      <c r="G85" s="25" t="s">
        <v>28</v>
      </c>
      <c r="H85" s="25" t="s">
        <v>12</v>
      </c>
      <c r="I85" s="25" t="s">
        <v>11</v>
      </c>
      <c r="J85" s="25" t="s">
        <v>10</v>
      </c>
      <c r="M85" s="22">
        <v>30000</v>
      </c>
      <c r="N85" s="38" t="s">
        <v>59</v>
      </c>
      <c r="O85" s="36" t="str">
        <f ca="1">IF(B85&gt;= TODAY(),"OUI","NON")</f>
        <v>OUI</v>
      </c>
      <c r="P85" s="36">
        <f t="shared" si="11"/>
        <v>11</v>
      </c>
    </row>
    <row r="86" spans="1:16" s="20" customFormat="1" x14ac:dyDescent="0.25">
      <c r="B86" s="23">
        <v>42366</v>
      </c>
      <c r="C86" s="2">
        <f t="shared" si="8"/>
        <v>53</v>
      </c>
      <c r="D86" s="7">
        <f t="shared" si="9"/>
        <v>42369</v>
      </c>
      <c r="E86" s="2">
        <f t="shared" si="10"/>
        <v>2015</v>
      </c>
      <c r="F86" s="24" t="s">
        <v>55</v>
      </c>
      <c r="G86" s="25" t="s">
        <v>28</v>
      </c>
      <c r="H86" s="25" t="s">
        <v>12</v>
      </c>
      <c r="I86" s="25" t="s">
        <v>11</v>
      </c>
      <c r="J86" s="25" t="s">
        <v>10</v>
      </c>
      <c r="M86" s="22">
        <v>30000</v>
      </c>
      <c r="N86" s="38" t="s">
        <v>59</v>
      </c>
      <c r="O86" s="36" t="str">
        <f ca="1">IF(B86&gt;= TODAY(),"OUI","NON")</f>
        <v>OUI</v>
      </c>
      <c r="P86" s="36">
        <f t="shared" si="11"/>
        <v>12</v>
      </c>
    </row>
    <row r="87" spans="1:16" s="20" customFormat="1" x14ac:dyDescent="0.25">
      <c r="B87" s="23">
        <v>42397</v>
      </c>
      <c r="C87" s="2">
        <f t="shared" si="8"/>
        <v>5</v>
      </c>
      <c r="D87" s="7">
        <f t="shared" si="9"/>
        <v>42400</v>
      </c>
      <c r="E87" s="2">
        <f t="shared" si="10"/>
        <v>2016</v>
      </c>
      <c r="F87" s="24" t="s">
        <v>55</v>
      </c>
      <c r="G87" s="25" t="s">
        <v>28</v>
      </c>
      <c r="H87" s="25" t="s">
        <v>12</v>
      </c>
      <c r="I87" s="25" t="s">
        <v>11</v>
      </c>
      <c r="J87" s="25" t="s">
        <v>10</v>
      </c>
      <c r="M87" s="22">
        <v>30000</v>
      </c>
      <c r="N87" s="38" t="s">
        <v>59</v>
      </c>
      <c r="O87" s="36" t="str">
        <f ca="1">IF(B87&gt;= TODAY(),"OUI","NON")</f>
        <v>OUI</v>
      </c>
      <c r="P87" s="36">
        <f t="shared" si="11"/>
        <v>1</v>
      </c>
    </row>
    <row r="88" spans="1:16" s="20" customFormat="1" x14ac:dyDescent="0.25">
      <c r="B88" s="23">
        <v>42428</v>
      </c>
      <c r="C88" s="2">
        <f t="shared" si="8"/>
        <v>10</v>
      </c>
      <c r="D88" s="7">
        <f t="shared" si="9"/>
        <v>42429</v>
      </c>
      <c r="E88" s="2">
        <f t="shared" si="10"/>
        <v>2016</v>
      </c>
      <c r="F88" s="24" t="s">
        <v>55</v>
      </c>
      <c r="G88" s="25" t="s">
        <v>28</v>
      </c>
      <c r="H88" s="25" t="s">
        <v>12</v>
      </c>
      <c r="I88" s="25" t="s">
        <v>11</v>
      </c>
      <c r="J88" s="25" t="s">
        <v>10</v>
      </c>
      <c r="M88" s="22">
        <v>30000</v>
      </c>
      <c r="N88" s="38" t="s">
        <v>59</v>
      </c>
      <c r="O88" s="36" t="str">
        <f ca="1">IF(B88&gt;= TODAY(),"OUI","NON")</f>
        <v>OUI</v>
      </c>
      <c r="P88" s="36">
        <f t="shared" si="11"/>
        <v>2</v>
      </c>
    </row>
    <row r="89" spans="1:16" s="20" customFormat="1" x14ac:dyDescent="0.25">
      <c r="B89" s="23">
        <v>42457</v>
      </c>
      <c r="C89" s="2">
        <f t="shared" si="8"/>
        <v>14</v>
      </c>
      <c r="D89" s="7">
        <f t="shared" si="9"/>
        <v>42460</v>
      </c>
      <c r="E89" s="2">
        <f t="shared" si="10"/>
        <v>2016</v>
      </c>
      <c r="F89" s="24" t="s">
        <v>55</v>
      </c>
      <c r="G89" s="25" t="s">
        <v>28</v>
      </c>
      <c r="H89" s="25" t="s">
        <v>12</v>
      </c>
      <c r="I89" s="25" t="s">
        <v>11</v>
      </c>
      <c r="J89" s="25" t="s">
        <v>10</v>
      </c>
      <c r="M89" s="22">
        <v>30000</v>
      </c>
      <c r="N89" s="38" t="s">
        <v>59</v>
      </c>
      <c r="O89" s="36" t="str">
        <f ca="1">IF(B89&gt;= TODAY(),"OUI","NON")</f>
        <v>OUI</v>
      </c>
      <c r="P89" s="36">
        <f t="shared" si="11"/>
        <v>3</v>
      </c>
    </row>
    <row r="90" spans="1:16" s="20" customFormat="1" x14ac:dyDescent="0.25">
      <c r="B90" s="23">
        <v>42488</v>
      </c>
      <c r="C90" s="2">
        <f t="shared" si="8"/>
        <v>18</v>
      </c>
      <c r="D90" s="7">
        <f t="shared" si="9"/>
        <v>42490</v>
      </c>
      <c r="E90" s="2">
        <f t="shared" si="10"/>
        <v>2016</v>
      </c>
      <c r="F90" s="24" t="s">
        <v>55</v>
      </c>
      <c r="G90" s="25" t="s">
        <v>28</v>
      </c>
      <c r="H90" s="25" t="s">
        <v>12</v>
      </c>
      <c r="I90" s="25" t="s">
        <v>11</v>
      </c>
      <c r="J90" s="25" t="s">
        <v>10</v>
      </c>
      <c r="M90" s="22">
        <v>30000</v>
      </c>
      <c r="N90" s="38" t="s">
        <v>59</v>
      </c>
      <c r="O90" s="36" t="str">
        <f ca="1">IF(B90&gt;= TODAY(),"OUI","NON")</f>
        <v>OUI</v>
      </c>
      <c r="P90" s="36">
        <f t="shared" si="11"/>
        <v>4</v>
      </c>
    </row>
    <row r="91" spans="1:16" s="20" customFormat="1" x14ac:dyDescent="0.25">
      <c r="B91" s="23">
        <v>42518</v>
      </c>
      <c r="C91" s="2">
        <f t="shared" si="8"/>
        <v>22</v>
      </c>
      <c r="D91" s="7">
        <f t="shared" si="9"/>
        <v>42521</v>
      </c>
      <c r="E91" s="2">
        <f t="shared" si="10"/>
        <v>2016</v>
      </c>
      <c r="F91" s="24" t="s">
        <v>55</v>
      </c>
      <c r="G91" s="25" t="s">
        <v>28</v>
      </c>
      <c r="H91" s="25" t="s">
        <v>12</v>
      </c>
      <c r="I91" s="25" t="s">
        <v>11</v>
      </c>
      <c r="J91" s="25" t="s">
        <v>10</v>
      </c>
      <c r="M91" s="22">
        <v>30000</v>
      </c>
      <c r="N91" s="38" t="s">
        <v>59</v>
      </c>
      <c r="O91" s="36" t="str">
        <f ca="1">IF(B91&gt;= TODAY(),"OUI","NON")</f>
        <v>OUI</v>
      </c>
      <c r="P91" s="36">
        <f t="shared" si="11"/>
        <v>5</v>
      </c>
    </row>
    <row r="92" spans="1:16" s="20" customFormat="1" x14ac:dyDescent="0.25">
      <c r="A92" s="25"/>
      <c r="B92" s="23">
        <v>42175</v>
      </c>
      <c r="C92" s="2">
        <f t="shared" si="8"/>
        <v>25</v>
      </c>
      <c r="D92" s="7">
        <f t="shared" si="9"/>
        <v>42185</v>
      </c>
      <c r="E92" s="2">
        <f t="shared" si="10"/>
        <v>2015</v>
      </c>
      <c r="F92" s="24" t="s">
        <v>55</v>
      </c>
      <c r="G92" s="25" t="s">
        <v>28</v>
      </c>
      <c r="H92" s="25" t="s">
        <v>2</v>
      </c>
      <c r="I92" s="25" t="s">
        <v>8</v>
      </c>
      <c r="J92" s="25" t="s">
        <v>7</v>
      </c>
      <c r="K92" s="25"/>
      <c r="L92" s="25"/>
      <c r="M92" s="26">
        <v>-1000</v>
      </c>
      <c r="N92" s="38" t="s">
        <v>59</v>
      </c>
      <c r="O92" s="36" t="str">
        <f ca="1">IF(B92&gt;= TODAY(),"OUI","NON")</f>
        <v>NON</v>
      </c>
      <c r="P92" s="36">
        <f t="shared" si="11"/>
        <v>6</v>
      </c>
    </row>
    <row r="93" spans="1:16" s="20" customFormat="1" x14ac:dyDescent="0.25">
      <c r="A93" s="25"/>
      <c r="B93" s="23">
        <v>42170</v>
      </c>
      <c r="C93" s="2">
        <f t="shared" si="8"/>
        <v>25</v>
      </c>
      <c r="D93" s="7">
        <f t="shared" si="9"/>
        <v>42185</v>
      </c>
      <c r="E93" s="2">
        <f t="shared" si="10"/>
        <v>2015</v>
      </c>
      <c r="F93" s="24" t="s">
        <v>55</v>
      </c>
      <c r="G93" s="25" t="s">
        <v>28</v>
      </c>
      <c r="H93" s="25" t="s">
        <v>2</v>
      </c>
      <c r="I93" s="25" t="s">
        <v>18</v>
      </c>
      <c r="J93" s="25" t="s">
        <v>18</v>
      </c>
      <c r="K93" s="25"/>
      <c r="L93" s="25"/>
      <c r="M93" s="26">
        <v>-600</v>
      </c>
      <c r="N93" s="38" t="s">
        <v>59</v>
      </c>
      <c r="O93" s="36" t="str">
        <f ca="1">IF(B93&gt;= TODAY(),"OUI","NON")</f>
        <v>NON</v>
      </c>
      <c r="P93" s="36">
        <f t="shared" si="11"/>
        <v>6</v>
      </c>
    </row>
    <row r="94" spans="1:16" s="20" customFormat="1" x14ac:dyDescent="0.25">
      <c r="A94" s="25"/>
      <c r="B94" s="23">
        <v>42181</v>
      </c>
      <c r="C94" s="2">
        <f t="shared" si="8"/>
        <v>26</v>
      </c>
      <c r="D94" s="7">
        <f t="shared" si="9"/>
        <v>42185</v>
      </c>
      <c r="E94" s="2">
        <f t="shared" si="10"/>
        <v>2015</v>
      </c>
      <c r="F94" s="24" t="s">
        <v>55</v>
      </c>
      <c r="G94" s="25" t="s">
        <v>28</v>
      </c>
      <c r="H94" s="25" t="s">
        <v>2</v>
      </c>
      <c r="I94" s="25" t="s">
        <v>6</v>
      </c>
      <c r="J94" s="25" t="s">
        <v>5</v>
      </c>
      <c r="K94" s="25"/>
      <c r="L94" s="25"/>
      <c r="M94" s="26">
        <v>-11000</v>
      </c>
      <c r="N94" s="38" t="s">
        <v>59</v>
      </c>
      <c r="O94" s="36" t="str">
        <f ca="1">IF(B94&gt;= TODAY(),"OUI","NON")</f>
        <v>NON</v>
      </c>
      <c r="P94" s="36">
        <f t="shared" si="11"/>
        <v>6</v>
      </c>
    </row>
    <row r="95" spans="1:16" s="20" customFormat="1" x14ac:dyDescent="0.25">
      <c r="A95" s="25"/>
      <c r="B95" s="23">
        <v>42170</v>
      </c>
      <c r="C95" s="2">
        <f t="shared" si="8"/>
        <v>25</v>
      </c>
      <c r="D95" s="7">
        <f t="shared" si="9"/>
        <v>42185</v>
      </c>
      <c r="E95" s="2">
        <f t="shared" si="10"/>
        <v>2015</v>
      </c>
      <c r="F95" s="24" t="s">
        <v>55</v>
      </c>
      <c r="G95" s="25" t="s">
        <v>28</v>
      </c>
      <c r="H95" s="25" t="s">
        <v>2</v>
      </c>
      <c r="I95" s="25" t="s">
        <v>6</v>
      </c>
      <c r="J95" s="25" t="s">
        <v>16</v>
      </c>
      <c r="K95" s="25"/>
      <c r="L95" s="25"/>
      <c r="M95" s="26">
        <v>-25000</v>
      </c>
      <c r="N95" s="38" t="s">
        <v>59</v>
      </c>
      <c r="O95" s="36" t="str">
        <f ca="1">IF(B95&gt;= TODAY(),"OUI","NON")</f>
        <v>NON</v>
      </c>
      <c r="P95" s="36">
        <f t="shared" si="11"/>
        <v>6</v>
      </c>
    </row>
    <row r="96" spans="1:16" s="20" customFormat="1" x14ac:dyDescent="0.25">
      <c r="A96" s="25"/>
      <c r="B96" s="23">
        <v>42170</v>
      </c>
      <c r="C96" s="2">
        <f t="shared" si="8"/>
        <v>25</v>
      </c>
      <c r="D96" s="7">
        <f t="shared" si="9"/>
        <v>42185</v>
      </c>
      <c r="E96" s="2">
        <f t="shared" si="10"/>
        <v>2015</v>
      </c>
      <c r="F96" s="24" t="s">
        <v>55</v>
      </c>
      <c r="G96" s="25" t="s">
        <v>28</v>
      </c>
      <c r="H96" s="25" t="s">
        <v>2</v>
      </c>
      <c r="I96" s="25" t="s">
        <v>4</v>
      </c>
      <c r="J96" s="25" t="s">
        <v>9</v>
      </c>
      <c r="K96" s="25"/>
      <c r="L96" s="25"/>
      <c r="M96" s="26">
        <v>-13000</v>
      </c>
      <c r="N96" s="38" t="s">
        <v>59</v>
      </c>
      <c r="O96" s="36" t="str">
        <f ca="1">IF(B96&gt;= TODAY(),"OUI","NON")</f>
        <v>NON</v>
      </c>
      <c r="P96" s="36">
        <f t="shared" si="11"/>
        <v>6</v>
      </c>
    </row>
    <row r="97" spans="1:16" s="20" customFormat="1" x14ac:dyDescent="0.25">
      <c r="A97" s="25"/>
      <c r="B97" s="23">
        <v>42174</v>
      </c>
      <c r="C97" s="2">
        <f t="shared" si="8"/>
        <v>25</v>
      </c>
      <c r="D97" s="7">
        <f t="shared" si="9"/>
        <v>42185</v>
      </c>
      <c r="E97" s="2">
        <f t="shared" si="10"/>
        <v>2015</v>
      </c>
      <c r="F97" s="24" t="s">
        <v>55</v>
      </c>
      <c r="G97" s="25" t="s">
        <v>28</v>
      </c>
      <c r="H97" s="25" t="s">
        <v>2</v>
      </c>
      <c r="I97" s="25" t="s">
        <v>4</v>
      </c>
      <c r="J97" s="25" t="s">
        <v>3</v>
      </c>
      <c r="K97" s="25"/>
      <c r="L97" s="25"/>
      <c r="M97" s="26">
        <f>-[2]TCD!$M$79</f>
        <v>0</v>
      </c>
      <c r="N97" s="38" t="s">
        <v>59</v>
      </c>
      <c r="O97" s="36" t="str">
        <f ca="1">IF(B97&gt;= TODAY(),"OUI","NON")</f>
        <v>NON</v>
      </c>
      <c r="P97" s="36">
        <f t="shared" si="11"/>
        <v>6</v>
      </c>
    </row>
    <row r="98" spans="1:16" s="20" customFormat="1" x14ac:dyDescent="0.25">
      <c r="A98" s="25"/>
      <c r="B98" s="23">
        <v>42175</v>
      </c>
      <c r="C98" s="2">
        <f t="shared" si="8"/>
        <v>25</v>
      </c>
      <c r="D98" s="7">
        <f t="shared" si="9"/>
        <v>42185</v>
      </c>
      <c r="E98" s="2">
        <f t="shared" si="10"/>
        <v>2015</v>
      </c>
      <c r="F98" s="24" t="s">
        <v>55</v>
      </c>
      <c r="G98" s="25" t="s">
        <v>28</v>
      </c>
      <c r="H98" s="25" t="s">
        <v>2</v>
      </c>
      <c r="I98" s="25" t="s">
        <v>1</v>
      </c>
      <c r="J98" s="25" t="s">
        <v>0</v>
      </c>
      <c r="K98" s="25"/>
      <c r="L98" s="25"/>
      <c r="M98" s="26">
        <v>-25</v>
      </c>
      <c r="N98" s="38" t="s">
        <v>59</v>
      </c>
      <c r="O98" s="36" t="str">
        <f ca="1">IF(B98&gt;= TODAY(),"OUI","NON")</f>
        <v>NON</v>
      </c>
      <c r="P98" s="36">
        <f t="shared" si="11"/>
        <v>6</v>
      </c>
    </row>
    <row r="99" spans="1:16" s="20" customFormat="1" x14ac:dyDescent="0.25">
      <c r="A99" s="25"/>
      <c r="B99" s="23">
        <v>42205</v>
      </c>
      <c r="C99" s="2">
        <f t="shared" si="8"/>
        <v>30</v>
      </c>
      <c r="D99" s="7">
        <f t="shared" si="9"/>
        <v>42216</v>
      </c>
      <c r="E99" s="2">
        <f t="shared" si="10"/>
        <v>2015</v>
      </c>
      <c r="F99" s="24" t="s">
        <v>55</v>
      </c>
      <c r="G99" s="25" t="s">
        <v>28</v>
      </c>
      <c r="H99" s="25" t="s">
        <v>2</v>
      </c>
      <c r="I99" s="25" t="s">
        <v>8</v>
      </c>
      <c r="J99" s="25" t="s">
        <v>7</v>
      </c>
      <c r="K99" s="25"/>
      <c r="L99" s="25"/>
      <c r="M99" s="26">
        <v>-1000</v>
      </c>
      <c r="N99" s="38" t="s">
        <v>59</v>
      </c>
      <c r="O99" s="36" t="str">
        <f ca="1">IF(B99&gt;= TODAY(),"OUI","NON")</f>
        <v>NON</v>
      </c>
      <c r="P99" s="36">
        <f t="shared" si="11"/>
        <v>7</v>
      </c>
    </row>
    <row r="100" spans="1:16" s="20" customFormat="1" x14ac:dyDescent="0.25">
      <c r="A100" s="25"/>
      <c r="B100" s="23">
        <v>42200</v>
      </c>
      <c r="C100" s="2">
        <f t="shared" si="8"/>
        <v>29</v>
      </c>
      <c r="D100" s="7">
        <f t="shared" si="9"/>
        <v>42216</v>
      </c>
      <c r="E100" s="2">
        <f t="shared" si="10"/>
        <v>2015</v>
      </c>
      <c r="F100" s="24" t="s">
        <v>55</v>
      </c>
      <c r="G100" s="25" t="s">
        <v>28</v>
      </c>
      <c r="H100" s="25" t="s">
        <v>2</v>
      </c>
      <c r="I100" s="25" t="s">
        <v>18</v>
      </c>
      <c r="J100" s="25" t="s">
        <v>18</v>
      </c>
      <c r="K100" s="25"/>
      <c r="L100" s="25"/>
      <c r="M100" s="26">
        <v>-600</v>
      </c>
      <c r="N100" s="38" t="s">
        <v>59</v>
      </c>
      <c r="O100" s="36" t="str">
        <f ca="1">IF(B100&gt;= TODAY(),"OUI","NON")</f>
        <v>NON</v>
      </c>
      <c r="P100" s="36">
        <f t="shared" si="11"/>
        <v>7</v>
      </c>
    </row>
    <row r="101" spans="1:16" s="20" customFormat="1" x14ac:dyDescent="0.25">
      <c r="A101" s="25"/>
      <c r="B101" s="23">
        <v>42211</v>
      </c>
      <c r="C101" s="2">
        <f t="shared" si="8"/>
        <v>31</v>
      </c>
      <c r="D101" s="7">
        <f t="shared" si="9"/>
        <v>42216</v>
      </c>
      <c r="E101" s="2">
        <f t="shared" si="10"/>
        <v>2015</v>
      </c>
      <c r="F101" s="24" t="s">
        <v>55</v>
      </c>
      <c r="G101" s="25" t="s">
        <v>28</v>
      </c>
      <c r="H101" s="25" t="s">
        <v>2</v>
      </c>
      <c r="I101" s="25" t="s">
        <v>6</v>
      </c>
      <c r="J101" s="25" t="s">
        <v>5</v>
      </c>
      <c r="K101" s="25"/>
      <c r="L101" s="25"/>
      <c r="M101" s="26">
        <v>-11000</v>
      </c>
      <c r="N101" s="38" t="s">
        <v>59</v>
      </c>
      <c r="O101" s="36" t="str">
        <f ca="1">IF(B101&gt;= TODAY(),"OUI","NON")</f>
        <v>NON</v>
      </c>
      <c r="P101" s="36">
        <f t="shared" si="11"/>
        <v>7</v>
      </c>
    </row>
    <row r="102" spans="1:16" s="20" customFormat="1" x14ac:dyDescent="0.25">
      <c r="A102" s="25"/>
      <c r="B102" s="23">
        <v>42204</v>
      </c>
      <c r="C102" s="2">
        <f t="shared" si="8"/>
        <v>30</v>
      </c>
      <c r="D102" s="7">
        <f t="shared" si="9"/>
        <v>42216</v>
      </c>
      <c r="E102" s="2">
        <f t="shared" si="10"/>
        <v>2015</v>
      </c>
      <c r="F102" s="24" t="s">
        <v>55</v>
      </c>
      <c r="G102" s="25" t="s">
        <v>28</v>
      </c>
      <c r="H102" s="25" t="s">
        <v>2</v>
      </c>
      <c r="I102" s="25" t="s">
        <v>4</v>
      </c>
      <c r="J102" s="25" t="s">
        <v>3</v>
      </c>
      <c r="K102" s="25"/>
      <c r="L102" s="25"/>
      <c r="M102" s="26">
        <f>-[2]TCD!$B$79</f>
        <v>0</v>
      </c>
      <c r="N102" s="38" t="s">
        <v>59</v>
      </c>
      <c r="O102" s="36" t="str">
        <f ca="1">IF(B102&gt;= TODAY(),"OUI","NON")</f>
        <v>NON</v>
      </c>
      <c r="P102" s="36">
        <f t="shared" si="11"/>
        <v>7</v>
      </c>
    </row>
    <row r="103" spans="1:16" s="20" customFormat="1" x14ac:dyDescent="0.25">
      <c r="A103" s="25"/>
      <c r="B103" s="23">
        <v>42205</v>
      </c>
      <c r="C103" s="2">
        <f t="shared" si="8"/>
        <v>30</v>
      </c>
      <c r="D103" s="7">
        <f t="shared" si="9"/>
        <v>42216</v>
      </c>
      <c r="E103" s="2">
        <f t="shared" si="10"/>
        <v>2015</v>
      </c>
      <c r="F103" s="24" t="s">
        <v>55</v>
      </c>
      <c r="G103" s="25" t="s">
        <v>28</v>
      </c>
      <c r="H103" s="25" t="s">
        <v>2</v>
      </c>
      <c r="I103" s="25" t="s">
        <v>1</v>
      </c>
      <c r="J103" s="25" t="s">
        <v>0</v>
      </c>
      <c r="K103" s="25"/>
      <c r="L103" s="25"/>
      <c r="M103" s="26">
        <v>-25</v>
      </c>
      <c r="N103" s="38" t="s">
        <v>59</v>
      </c>
      <c r="O103" s="36" t="str">
        <f ca="1">IF(B103&gt;= TODAY(),"OUI","NON")</f>
        <v>NON</v>
      </c>
      <c r="P103" s="36">
        <f t="shared" si="11"/>
        <v>7</v>
      </c>
    </row>
    <row r="104" spans="1:16" s="20" customFormat="1" x14ac:dyDescent="0.25">
      <c r="A104" s="25"/>
      <c r="B104" s="23">
        <v>42236</v>
      </c>
      <c r="C104" s="2">
        <f t="shared" si="8"/>
        <v>34</v>
      </c>
      <c r="D104" s="7">
        <f t="shared" si="9"/>
        <v>42247</v>
      </c>
      <c r="E104" s="2">
        <f t="shared" si="10"/>
        <v>2015</v>
      </c>
      <c r="F104" s="24" t="s">
        <v>55</v>
      </c>
      <c r="G104" s="25" t="s">
        <v>28</v>
      </c>
      <c r="H104" s="25" t="s">
        <v>2</v>
      </c>
      <c r="I104" s="25" t="s">
        <v>8</v>
      </c>
      <c r="J104" s="25" t="s">
        <v>7</v>
      </c>
      <c r="K104" s="25"/>
      <c r="L104" s="25"/>
      <c r="M104" s="26">
        <v>-1000</v>
      </c>
      <c r="N104" s="38" t="s">
        <v>59</v>
      </c>
      <c r="O104" s="36" t="str">
        <f ca="1">IF(B104&gt;= TODAY(),"OUI","NON")</f>
        <v>NON</v>
      </c>
      <c r="P104" s="36">
        <f t="shared" si="11"/>
        <v>8</v>
      </c>
    </row>
    <row r="105" spans="1:16" s="20" customFormat="1" x14ac:dyDescent="0.25">
      <c r="A105" s="25"/>
      <c r="B105" s="23">
        <v>42231</v>
      </c>
      <c r="C105" s="2">
        <f t="shared" si="8"/>
        <v>33</v>
      </c>
      <c r="D105" s="7">
        <f t="shared" si="9"/>
        <v>42247</v>
      </c>
      <c r="E105" s="2">
        <f t="shared" si="10"/>
        <v>2015</v>
      </c>
      <c r="F105" s="24" t="s">
        <v>55</v>
      </c>
      <c r="G105" s="25" t="s">
        <v>28</v>
      </c>
      <c r="H105" s="25" t="s">
        <v>2</v>
      </c>
      <c r="I105" s="25" t="s">
        <v>18</v>
      </c>
      <c r="J105" s="25" t="s">
        <v>18</v>
      </c>
      <c r="K105" s="25"/>
      <c r="L105" s="25"/>
      <c r="M105" s="26">
        <v>-600</v>
      </c>
      <c r="N105" s="38" t="s">
        <v>59</v>
      </c>
      <c r="O105" s="36" t="str">
        <f ca="1">IF(B105&gt;= TODAY(),"OUI","NON")</f>
        <v>NON</v>
      </c>
      <c r="P105" s="36">
        <f t="shared" si="11"/>
        <v>8</v>
      </c>
    </row>
    <row r="106" spans="1:16" s="20" customFormat="1" x14ac:dyDescent="0.25">
      <c r="A106" s="25"/>
      <c r="B106" s="23">
        <v>42242</v>
      </c>
      <c r="C106" s="2">
        <f t="shared" si="8"/>
        <v>35</v>
      </c>
      <c r="D106" s="7">
        <f t="shared" si="9"/>
        <v>42247</v>
      </c>
      <c r="E106" s="2">
        <f t="shared" si="10"/>
        <v>2015</v>
      </c>
      <c r="F106" s="24" t="s">
        <v>55</v>
      </c>
      <c r="G106" s="25" t="s">
        <v>28</v>
      </c>
      <c r="H106" s="25" t="s">
        <v>2</v>
      </c>
      <c r="I106" s="25" t="s">
        <v>6</v>
      </c>
      <c r="J106" s="25" t="s">
        <v>5</v>
      </c>
      <c r="K106" s="25"/>
      <c r="L106" s="25"/>
      <c r="M106" s="26">
        <v>-11000</v>
      </c>
      <c r="N106" s="38" t="s">
        <v>59</v>
      </c>
      <c r="O106" s="36" t="str">
        <f ca="1">IF(B106&gt;= TODAY(),"OUI","NON")</f>
        <v>NON</v>
      </c>
      <c r="P106" s="36">
        <f t="shared" si="11"/>
        <v>8</v>
      </c>
    </row>
    <row r="107" spans="1:16" s="20" customFormat="1" x14ac:dyDescent="0.25">
      <c r="A107" s="25"/>
      <c r="B107" s="23">
        <v>42235</v>
      </c>
      <c r="C107" s="2">
        <f t="shared" si="8"/>
        <v>34</v>
      </c>
      <c r="D107" s="7">
        <f t="shared" si="9"/>
        <v>42247</v>
      </c>
      <c r="E107" s="2">
        <f t="shared" si="10"/>
        <v>2015</v>
      </c>
      <c r="F107" s="24" t="s">
        <v>55</v>
      </c>
      <c r="G107" s="25" t="s">
        <v>28</v>
      </c>
      <c r="H107" s="25" t="s">
        <v>2</v>
      </c>
      <c r="I107" s="25" t="s">
        <v>4</v>
      </c>
      <c r="J107" s="25" t="s">
        <v>3</v>
      </c>
      <c r="K107" s="25"/>
      <c r="L107" s="25"/>
      <c r="M107" s="26">
        <f>-[2]TCD!$C$79</f>
        <v>0</v>
      </c>
      <c r="N107" s="38" t="s">
        <v>59</v>
      </c>
      <c r="O107" s="36" t="str">
        <f ca="1">IF(B107&gt;= TODAY(),"OUI","NON")</f>
        <v>NON</v>
      </c>
      <c r="P107" s="36">
        <f t="shared" si="11"/>
        <v>8</v>
      </c>
    </row>
    <row r="108" spans="1:16" s="20" customFormat="1" x14ac:dyDescent="0.25">
      <c r="A108" s="25"/>
      <c r="B108" s="23">
        <v>42236</v>
      </c>
      <c r="C108" s="2">
        <f t="shared" si="8"/>
        <v>34</v>
      </c>
      <c r="D108" s="7">
        <f t="shared" si="9"/>
        <v>42247</v>
      </c>
      <c r="E108" s="2">
        <f t="shared" si="10"/>
        <v>2015</v>
      </c>
      <c r="F108" s="24" t="s">
        <v>55</v>
      </c>
      <c r="G108" s="25" t="s">
        <v>28</v>
      </c>
      <c r="H108" s="25" t="s">
        <v>2</v>
      </c>
      <c r="I108" s="25" t="s">
        <v>1</v>
      </c>
      <c r="J108" s="25" t="s">
        <v>0</v>
      </c>
      <c r="K108" s="25"/>
      <c r="L108" s="25"/>
      <c r="M108" s="26">
        <v>-25</v>
      </c>
      <c r="N108" s="38" t="s">
        <v>59</v>
      </c>
      <c r="O108" s="36" t="str">
        <f ca="1">IF(B108&gt;= TODAY(),"OUI","NON")</f>
        <v>NON</v>
      </c>
      <c r="P108" s="36">
        <f t="shared" si="11"/>
        <v>8</v>
      </c>
    </row>
    <row r="109" spans="1:16" s="20" customFormat="1" x14ac:dyDescent="0.25">
      <c r="A109" s="25"/>
      <c r="B109" s="23">
        <v>42267</v>
      </c>
      <c r="C109" s="2">
        <f t="shared" si="8"/>
        <v>39</v>
      </c>
      <c r="D109" s="7">
        <f t="shared" si="9"/>
        <v>42277</v>
      </c>
      <c r="E109" s="2">
        <f t="shared" si="10"/>
        <v>2015</v>
      </c>
      <c r="F109" s="24" t="s">
        <v>55</v>
      </c>
      <c r="G109" s="25" t="s">
        <v>28</v>
      </c>
      <c r="H109" s="25" t="s">
        <v>2</v>
      </c>
      <c r="I109" s="25" t="s">
        <v>8</v>
      </c>
      <c r="J109" s="25" t="s">
        <v>7</v>
      </c>
      <c r="K109" s="25"/>
      <c r="L109" s="25"/>
      <c r="M109" s="26">
        <v>-1000</v>
      </c>
      <c r="N109" s="38" t="s">
        <v>59</v>
      </c>
      <c r="O109" s="36" t="str">
        <f ca="1">IF(B109&gt;= TODAY(),"OUI","NON")</f>
        <v>NON</v>
      </c>
      <c r="P109" s="36">
        <f t="shared" si="11"/>
        <v>9</v>
      </c>
    </row>
    <row r="110" spans="1:16" s="20" customFormat="1" x14ac:dyDescent="0.25">
      <c r="A110" s="25"/>
      <c r="B110" s="23">
        <v>42262</v>
      </c>
      <c r="C110" s="2">
        <f t="shared" si="8"/>
        <v>38</v>
      </c>
      <c r="D110" s="7">
        <f t="shared" si="9"/>
        <v>42277</v>
      </c>
      <c r="E110" s="2">
        <f t="shared" si="10"/>
        <v>2015</v>
      </c>
      <c r="F110" s="24" t="s">
        <v>55</v>
      </c>
      <c r="G110" s="25" t="s">
        <v>28</v>
      </c>
      <c r="H110" s="25" t="s">
        <v>2</v>
      </c>
      <c r="I110" s="25" t="s">
        <v>18</v>
      </c>
      <c r="J110" s="25" t="s">
        <v>18</v>
      </c>
      <c r="K110" s="25"/>
      <c r="L110" s="25"/>
      <c r="M110" s="26">
        <v>-600</v>
      </c>
      <c r="N110" s="38" t="s">
        <v>59</v>
      </c>
      <c r="O110" s="36" t="str">
        <f ca="1">IF(B110&gt;= TODAY(),"OUI","NON")</f>
        <v>NON</v>
      </c>
      <c r="P110" s="36">
        <f t="shared" si="11"/>
        <v>9</v>
      </c>
    </row>
    <row r="111" spans="1:16" s="20" customFormat="1" x14ac:dyDescent="0.25">
      <c r="A111" s="25"/>
      <c r="B111" s="23">
        <v>42273</v>
      </c>
      <c r="C111" s="2">
        <f t="shared" si="8"/>
        <v>39</v>
      </c>
      <c r="D111" s="7">
        <f t="shared" si="9"/>
        <v>42277</v>
      </c>
      <c r="E111" s="2">
        <f t="shared" si="10"/>
        <v>2015</v>
      </c>
      <c r="F111" s="24" t="s">
        <v>55</v>
      </c>
      <c r="G111" s="25" t="s">
        <v>28</v>
      </c>
      <c r="H111" s="25" t="s">
        <v>2</v>
      </c>
      <c r="I111" s="25" t="s">
        <v>6</v>
      </c>
      <c r="J111" s="25" t="s">
        <v>5</v>
      </c>
      <c r="K111" s="25"/>
      <c r="L111" s="25"/>
      <c r="M111" s="26">
        <v>-11000</v>
      </c>
      <c r="N111" s="38" t="s">
        <v>59</v>
      </c>
      <c r="O111" s="36" t="str">
        <f ca="1">IF(B111&gt;= TODAY(),"OUI","NON")</f>
        <v>NON</v>
      </c>
      <c r="P111" s="36">
        <f t="shared" si="11"/>
        <v>9</v>
      </c>
    </row>
    <row r="112" spans="1:16" s="20" customFormat="1" x14ac:dyDescent="0.25">
      <c r="A112" s="25"/>
      <c r="B112" s="23">
        <v>42262</v>
      </c>
      <c r="C112" s="2">
        <f t="shared" si="8"/>
        <v>38</v>
      </c>
      <c r="D112" s="7">
        <f t="shared" si="9"/>
        <v>42277</v>
      </c>
      <c r="E112" s="2">
        <f t="shared" si="10"/>
        <v>2015</v>
      </c>
      <c r="F112" s="24" t="s">
        <v>55</v>
      </c>
      <c r="G112" s="25" t="s">
        <v>28</v>
      </c>
      <c r="H112" s="25" t="s">
        <v>2</v>
      </c>
      <c r="I112" s="25" t="s">
        <v>6</v>
      </c>
      <c r="J112" s="25" t="s">
        <v>16</v>
      </c>
      <c r="K112" s="25"/>
      <c r="L112" s="25"/>
      <c r="M112" s="26">
        <v>-25000</v>
      </c>
      <c r="N112" s="38" t="s">
        <v>59</v>
      </c>
      <c r="O112" s="36" t="str">
        <f ca="1">IF(B112&gt;= TODAY(),"OUI","NON")</f>
        <v>NON</v>
      </c>
      <c r="P112" s="36">
        <f t="shared" si="11"/>
        <v>9</v>
      </c>
    </row>
    <row r="113" spans="1:16" s="20" customFormat="1" x14ac:dyDescent="0.25">
      <c r="A113" s="25"/>
      <c r="B113" s="23">
        <v>42262</v>
      </c>
      <c r="C113" s="2">
        <f t="shared" si="8"/>
        <v>38</v>
      </c>
      <c r="D113" s="7">
        <f t="shared" si="9"/>
        <v>42277</v>
      </c>
      <c r="E113" s="2">
        <f t="shared" si="10"/>
        <v>2015</v>
      </c>
      <c r="F113" s="24" t="s">
        <v>55</v>
      </c>
      <c r="G113" s="25" t="s">
        <v>28</v>
      </c>
      <c r="H113" s="25" t="s">
        <v>2</v>
      </c>
      <c r="I113" s="25" t="s">
        <v>4</v>
      </c>
      <c r="J113" s="25" t="s">
        <v>9</v>
      </c>
      <c r="K113" s="25"/>
      <c r="L113" s="25"/>
      <c r="M113" s="26">
        <v>-13000</v>
      </c>
      <c r="N113" s="38" t="s">
        <v>59</v>
      </c>
      <c r="O113" s="36" t="str">
        <f ca="1">IF(B113&gt;= TODAY(),"OUI","NON")</f>
        <v>NON</v>
      </c>
      <c r="P113" s="36">
        <f t="shared" si="11"/>
        <v>9</v>
      </c>
    </row>
    <row r="114" spans="1:16" s="20" customFormat="1" x14ac:dyDescent="0.25">
      <c r="A114" s="25"/>
      <c r="B114" s="23">
        <v>42266</v>
      </c>
      <c r="C114" s="2">
        <f t="shared" si="8"/>
        <v>38</v>
      </c>
      <c r="D114" s="7">
        <f t="shared" si="9"/>
        <v>42277</v>
      </c>
      <c r="E114" s="2">
        <f t="shared" si="10"/>
        <v>2015</v>
      </c>
      <c r="F114" s="24" t="s">
        <v>55</v>
      </c>
      <c r="G114" s="25" t="s">
        <v>28</v>
      </c>
      <c r="H114" s="25" t="s">
        <v>2</v>
      </c>
      <c r="I114" s="25" t="s">
        <v>4</v>
      </c>
      <c r="J114" s="25" t="s">
        <v>3</v>
      </c>
      <c r="K114" s="25"/>
      <c r="L114" s="25"/>
      <c r="M114" s="26">
        <f>-[2]TCD!$D$79</f>
        <v>0</v>
      </c>
      <c r="N114" s="38" t="s">
        <v>59</v>
      </c>
      <c r="O114" s="36" t="str">
        <f ca="1">IF(B114&gt;= TODAY(),"OUI","NON")</f>
        <v>NON</v>
      </c>
      <c r="P114" s="36">
        <f t="shared" si="11"/>
        <v>9</v>
      </c>
    </row>
    <row r="115" spans="1:16" s="20" customFormat="1" x14ac:dyDescent="0.25">
      <c r="A115" s="25"/>
      <c r="B115" s="23">
        <v>42267</v>
      </c>
      <c r="C115" s="2">
        <f t="shared" si="8"/>
        <v>39</v>
      </c>
      <c r="D115" s="7">
        <f t="shared" si="9"/>
        <v>42277</v>
      </c>
      <c r="E115" s="2">
        <f t="shared" si="10"/>
        <v>2015</v>
      </c>
      <c r="F115" s="24" t="s">
        <v>55</v>
      </c>
      <c r="G115" s="25" t="s">
        <v>28</v>
      </c>
      <c r="H115" s="25" t="s">
        <v>2</v>
      </c>
      <c r="I115" s="25" t="s">
        <v>1</v>
      </c>
      <c r="J115" s="25" t="s">
        <v>0</v>
      </c>
      <c r="K115" s="25"/>
      <c r="L115" s="25"/>
      <c r="M115" s="26">
        <v>-25</v>
      </c>
      <c r="N115" s="38" t="s">
        <v>59</v>
      </c>
      <c r="O115" s="36" t="str">
        <f ca="1">IF(B115&gt;= TODAY(),"OUI","NON")</f>
        <v>NON</v>
      </c>
      <c r="P115" s="36">
        <f t="shared" si="11"/>
        <v>9</v>
      </c>
    </row>
    <row r="116" spans="1:16" s="20" customFormat="1" x14ac:dyDescent="0.25">
      <c r="A116" s="25"/>
      <c r="B116" s="23">
        <v>42297</v>
      </c>
      <c r="C116" s="2">
        <f t="shared" si="8"/>
        <v>43</v>
      </c>
      <c r="D116" s="7">
        <f t="shared" si="9"/>
        <v>42308</v>
      </c>
      <c r="E116" s="2">
        <f t="shared" si="10"/>
        <v>2015</v>
      </c>
      <c r="F116" s="24" t="s">
        <v>55</v>
      </c>
      <c r="G116" s="25" t="s">
        <v>28</v>
      </c>
      <c r="H116" s="25" t="s">
        <v>2</v>
      </c>
      <c r="I116" s="25" t="s">
        <v>8</v>
      </c>
      <c r="J116" s="25" t="s">
        <v>7</v>
      </c>
      <c r="K116" s="25"/>
      <c r="L116" s="25"/>
      <c r="M116" s="26">
        <v>-1000</v>
      </c>
      <c r="N116" s="38" t="s">
        <v>59</v>
      </c>
      <c r="O116" s="36" t="str">
        <f ca="1">IF(B116&gt;= TODAY(),"OUI","NON")</f>
        <v>OUI</v>
      </c>
      <c r="P116" s="36">
        <f t="shared" si="11"/>
        <v>10</v>
      </c>
    </row>
    <row r="117" spans="1:16" s="20" customFormat="1" x14ac:dyDescent="0.25">
      <c r="A117" s="25"/>
      <c r="B117" s="23">
        <v>42292</v>
      </c>
      <c r="C117" s="2">
        <f t="shared" si="8"/>
        <v>42</v>
      </c>
      <c r="D117" s="7">
        <f t="shared" si="9"/>
        <v>42308</v>
      </c>
      <c r="E117" s="2">
        <f t="shared" si="10"/>
        <v>2015</v>
      </c>
      <c r="F117" s="24" t="s">
        <v>55</v>
      </c>
      <c r="G117" s="25" t="s">
        <v>28</v>
      </c>
      <c r="H117" s="25" t="s">
        <v>2</v>
      </c>
      <c r="I117" s="25" t="s">
        <v>18</v>
      </c>
      <c r="J117" s="25" t="s">
        <v>18</v>
      </c>
      <c r="K117" s="25"/>
      <c r="L117" s="25"/>
      <c r="M117" s="26">
        <v>-600</v>
      </c>
      <c r="N117" s="38" t="s">
        <v>59</v>
      </c>
      <c r="O117" s="36" t="str">
        <f ca="1">IF(B117&gt;= TODAY(),"OUI","NON")</f>
        <v>OUI</v>
      </c>
      <c r="P117" s="36">
        <f t="shared" si="11"/>
        <v>10</v>
      </c>
    </row>
    <row r="118" spans="1:16" s="20" customFormat="1" x14ac:dyDescent="0.25">
      <c r="A118" s="25"/>
      <c r="B118" s="23">
        <v>42303</v>
      </c>
      <c r="C118" s="2">
        <f t="shared" si="8"/>
        <v>44</v>
      </c>
      <c r="D118" s="7">
        <f t="shared" si="9"/>
        <v>42308</v>
      </c>
      <c r="E118" s="2">
        <f t="shared" si="10"/>
        <v>2015</v>
      </c>
      <c r="F118" s="24" t="s">
        <v>55</v>
      </c>
      <c r="G118" s="25" t="s">
        <v>28</v>
      </c>
      <c r="H118" s="25" t="s">
        <v>2</v>
      </c>
      <c r="I118" s="25" t="s">
        <v>6</v>
      </c>
      <c r="J118" s="25" t="s">
        <v>5</v>
      </c>
      <c r="K118" s="25"/>
      <c r="L118" s="25"/>
      <c r="M118" s="26">
        <v>-11000</v>
      </c>
      <c r="N118" s="38" t="s">
        <v>59</v>
      </c>
      <c r="O118" s="36" t="str">
        <f ca="1">IF(B118&gt;= TODAY(),"OUI","NON")</f>
        <v>OUI</v>
      </c>
      <c r="P118" s="36">
        <f t="shared" si="11"/>
        <v>10</v>
      </c>
    </row>
    <row r="119" spans="1:16" s="20" customFormat="1" x14ac:dyDescent="0.25">
      <c r="A119" s="25"/>
      <c r="B119" s="23">
        <v>42296</v>
      </c>
      <c r="C119" s="2">
        <f t="shared" si="8"/>
        <v>43</v>
      </c>
      <c r="D119" s="7">
        <f t="shared" si="9"/>
        <v>42308</v>
      </c>
      <c r="E119" s="2">
        <f t="shared" si="10"/>
        <v>2015</v>
      </c>
      <c r="F119" s="24" t="s">
        <v>55</v>
      </c>
      <c r="G119" s="25" t="s">
        <v>28</v>
      </c>
      <c r="H119" s="25" t="s">
        <v>2</v>
      </c>
      <c r="I119" s="25" t="s">
        <v>4</v>
      </c>
      <c r="J119" s="25" t="s">
        <v>3</v>
      </c>
      <c r="K119" s="25"/>
      <c r="L119" s="25"/>
      <c r="M119" s="26">
        <f>-[2]TCD!$E$79</f>
        <v>0</v>
      </c>
      <c r="N119" s="38" t="s">
        <v>59</v>
      </c>
      <c r="O119" s="36" t="str">
        <f ca="1">IF(B119&gt;= TODAY(),"OUI","NON")</f>
        <v>OUI</v>
      </c>
      <c r="P119" s="36">
        <f t="shared" si="11"/>
        <v>10</v>
      </c>
    </row>
    <row r="120" spans="1:16" s="20" customFormat="1" x14ac:dyDescent="0.25">
      <c r="A120" s="25"/>
      <c r="B120" s="23">
        <v>42297</v>
      </c>
      <c r="C120" s="2">
        <f t="shared" si="8"/>
        <v>43</v>
      </c>
      <c r="D120" s="7">
        <f t="shared" si="9"/>
        <v>42308</v>
      </c>
      <c r="E120" s="2">
        <f t="shared" si="10"/>
        <v>2015</v>
      </c>
      <c r="F120" s="24" t="s">
        <v>55</v>
      </c>
      <c r="G120" s="25" t="s">
        <v>28</v>
      </c>
      <c r="H120" s="25" t="s">
        <v>2</v>
      </c>
      <c r="I120" s="25" t="s">
        <v>1</v>
      </c>
      <c r="J120" s="25" t="s">
        <v>0</v>
      </c>
      <c r="K120" s="25"/>
      <c r="L120" s="25"/>
      <c r="M120" s="26">
        <v>-25</v>
      </c>
      <c r="N120" s="38" t="s">
        <v>59</v>
      </c>
      <c r="O120" s="36" t="str">
        <f ca="1">IF(B120&gt;= TODAY(),"OUI","NON")</f>
        <v>OUI</v>
      </c>
      <c r="P120" s="36">
        <f t="shared" si="11"/>
        <v>10</v>
      </c>
    </row>
    <row r="121" spans="1:16" s="20" customFormat="1" x14ac:dyDescent="0.25">
      <c r="A121" s="25"/>
      <c r="B121" s="23">
        <v>42328</v>
      </c>
      <c r="C121" s="2">
        <f t="shared" si="8"/>
        <v>47</v>
      </c>
      <c r="D121" s="7">
        <f t="shared" si="9"/>
        <v>42338</v>
      </c>
      <c r="E121" s="2">
        <f t="shared" si="10"/>
        <v>2015</v>
      </c>
      <c r="F121" s="24" t="s">
        <v>55</v>
      </c>
      <c r="G121" s="25" t="s">
        <v>28</v>
      </c>
      <c r="H121" s="25" t="s">
        <v>2</v>
      </c>
      <c r="I121" s="25" t="s">
        <v>8</v>
      </c>
      <c r="J121" s="25" t="s">
        <v>7</v>
      </c>
      <c r="K121" s="25"/>
      <c r="L121" s="25"/>
      <c r="M121" s="26">
        <v>-1000</v>
      </c>
      <c r="N121" s="38" t="s">
        <v>59</v>
      </c>
      <c r="O121" s="36" t="str">
        <f ca="1">IF(B121&gt;= TODAY(),"OUI","NON")</f>
        <v>OUI</v>
      </c>
      <c r="P121" s="36">
        <f t="shared" si="11"/>
        <v>11</v>
      </c>
    </row>
    <row r="122" spans="1:16" s="20" customFormat="1" x14ac:dyDescent="0.25">
      <c r="A122" s="25"/>
      <c r="B122" s="23">
        <v>42323</v>
      </c>
      <c r="C122" s="2">
        <f t="shared" si="8"/>
        <v>47</v>
      </c>
      <c r="D122" s="7">
        <f t="shared" si="9"/>
        <v>42338</v>
      </c>
      <c r="E122" s="2">
        <f t="shared" si="10"/>
        <v>2015</v>
      </c>
      <c r="F122" s="24" t="s">
        <v>55</v>
      </c>
      <c r="G122" s="25" t="s">
        <v>28</v>
      </c>
      <c r="H122" s="25" t="s">
        <v>2</v>
      </c>
      <c r="I122" s="25" t="s">
        <v>18</v>
      </c>
      <c r="J122" s="25" t="s">
        <v>18</v>
      </c>
      <c r="K122" s="25"/>
      <c r="L122" s="25"/>
      <c r="M122" s="26">
        <v>-600</v>
      </c>
      <c r="N122" s="38" t="s">
        <v>59</v>
      </c>
      <c r="O122" s="36" t="str">
        <f ca="1">IF(B122&gt;= TODAY(),"OUI","NON")</f>
        <v>OUI</v>
      </c>
      <c r="P122" s="36">
        <f t="shared" si="11"/>
        <v>11</v>
      </c>
    </row>
    <row r="123" spans="1:16" s="20" customFormat="1" x14ac:dyDescent="0.25">
      <c r="A123" s="25"/>
      <c r="B123" s="23">
        <v>42334</v>
      </c>
      <c r="C123" s="2">
        <f t="shared" si="8"/>
        <v>48</v>
      </c>
      <c r="D123" s="7">
        <f t="shared" si="9"/>
        <v>42338</v>
      </c>
      <c r="E123" s="2">
        <f t="shared" si="10"/>
        <v>2015</v>
      </c>
      <c r="F123" s="24" t="s">
        <v>55</v>
      </c>
      <c r="G123" s="25" t="s">
        <v>28</v>
      </c>
      <c r="H123" s="25" t="s">
        <v>2</v>
      </c>
      <c r="I123" s="25" t="s">
        <v>6</v>
      </c>
      <c r="J123" s="25" t="s">
        <v>5</v>
      </c>
      <c r="K123" s="25"/>
      <c r="L123" s="25"/>
      <c r="M123" s="26">
        <v>-11000</v>
      </c>
      <c r="N123" s="38" t="s">
        <v>59</v>
      </c>
      <c r="O123" s="36" t="str">
        <f ca="1">IF(B123&gt;= TODAY(),"OUI","NON")</f>
        <v>OUI</v>
      </c>
      <c r="P123" s="36">
        <f t="shared" si="11"/>
        <v>11</v>
      </c>
    </row>
    <row r="124" spans="1:16" s="20" customFormat="1" x14ac:dyDescent="0.25">
      <c r="A124" s="25"/>
      <c r="B124" s="23">
        <v>42327</v>
      </c>
      <c r="C124" s="2">
        <f t="shared" si="8"/>
        <v>47</v>
      </c>
      <c r="D124" s="7">
        <f t="shared" si="9"/>
        <v>42338</v>
      </c>
      <c r="E124" s="2">
        <f t="shared" si="10"/>
        <v>2015</v>
      </c>
      <c r="F124" s="24" t="s">
        <v>55</v>
      </c>
      <c r="G124" s="25" t="s">
        <v>28</v>
      </c>
      <c r="H124" s="25" t="s">
        <v>2</v>
      </c>
      <c r="I124" s="25" t="s">
        <v>4</v>
      </c>
      <c r="J124" s="25" t="s">
        <v>3</v>
      </c>
      <c r="K124" s="25"/>
      <c r="L124" s="25"/>
      <c r="M124" s="26">
        <f>-[2]TCD!$F$79</f>
        <v>0</v>
      </c>
      <c r="N124" s="38" t="s">
        <v>59</v>
      </c>
      <c r="O124" s="36" t="str">
        <f ca="1">IF(B124&gt;= TODAY(),"OUI","NON")</f>
        <v>OUI</v>
      </c>
      <c r="P124" s="36">
        <f t="shared" si="11"/>
        <v>11</v>
      </c>
    </row>
    <row r="125" spans="1:16" s="20" customFormat="1" x14ac:dyDescent="0.25">
      <c r="A125" s="25"/>
      <c r="B125" s="23">
        <v>42328</v>
      </c>
      <c r="C125" s="2">
        <f t="shared" si="8"/>
        <v>47</v>
      </c>
      <c r="D125" s="7">
        <f t="shared" si="9"/>
        <v>42338</v>
      </c>
      <c r="E125" s="2">
        <f t="shared" si="10"/>
        <v>2015</v>
      </c>
      <c r="F125" s="24" t="s">
        <v>55</v>
      </c>
      <c r="G125" s="25" t="s">
        <v>28</v>
      </c>
      <c r="H125" s="25" t="s">
        <v>2</v>
      </c>
      <c r="I125" s="25" t="s">
        <v>1</v>
      </c>
      <c r="J125" s="25" t="s">
        <v>0</v>
      </c>
      <c r="K125" s="25"/>
      <c r="L125" s="25"/>
      <c r="M125" s="26">
        <v>-25</v>
      </c>
      <c r="N125" s="38" t="s">
        <v>59</v>
      </c>
      <c r="O125" s="36" t="str">
        <f ca="1">IF(B125&gt;= TODAY(),"OUI","NON")</f>
        <v>OUI</v>
      </c>
      <c r="P125" s="36">
        <f t="shared" si="11"/>
        <v>11</v>
      </c>
    </row>
    <row r="126" spans="1:16" s="20" customFormat="1" x14ac:dyDescent="0.25">
      <c r="A126" s="25"/>
      <c r="B126" s="23">
        <v>42358</v>
      </c>
      <c r="C126" s="2">
        <f t="shared" si="8"/>
        <v>52</v>
      </c>
      <c r="D126" s="7">
        <f t="shared" si="9"/>
        <v>42369</v>
      </c>
      <c r="E126" s="2">
        <f t="shared" si="10"/>
        <v>2015</v>
      </c>
      <c r="F126" s="24" t="s">
        <v>55</v>
      </c>
      <c r="G126" s="25" t="s">
        <v>28</v>
      </c>
      <c r="H126" s="25" t="s">
        <v>2</v>
      </c>
      <c r="I126" s="25" t="s">
        <v>8</v>
      </c>
      <c r="J126" s="25" t="s">
        <v>7</v>
      </c>
      <c r="K126" s="25"/>
      <c r="L126" s="25"/>
      <c r="M126" s="26">
        <v>-1000</v>
      </c>
      <c r="N126" s="38" t="s">
        <v>59</v>
      </c>
      <c r="O126" s="36" t="str">
        <f ca="1">IF(B126&gt;= TODAY(),"OUI","NON")</f>
        <v>OUI</v>
      </c>
      <c r="P126" s="36">
        <f t="shared" si="11"/>
        <v>12</v>
      </c>
    </row>
    <row r="127" spans="1:16" s="20" customFormat="1" x14ac:dyDescent="0.25">
      <c r="A127" s="25"/>
      <c r="B127" s="23">
        <v>42353</v>
      </c>
      <c r="C127" s="2">
        <f t="shared" si="8"/>
        <v>51</v>
      </c>
      <c r="D127" s="7">
        <f t="shared" si="9"/>
        <v>42369</v>
      </c>
      <c r="E127" s="2">
        <f t="shared" si="10"/>
        <v>2015</v>
      </c>
      <c r="F127" s="24" t="s">
        <v>55</v>
      </c>
      <c r="G127" s="25" t="s">
        <v>28</v>
      </c>
      <c r="H127" s="25" t="s">
        <v>2</v>
      </c>
      <c r="I127" s="25" t="s">
        <v>18</v>
      </c>
      <c r="J127" s="25" t="s">
        <v>18</v>
      </c>
      <c r="K127" s="25"/>
      <c r="L127" s="25"/>
      <c r="M127" s="26">
        <v>-600</v>
      </c>
      <c r="N127" s="38" t="s">
        <v>59</v>
      </c>
      <c r="O127" s="36" t="str">
        <f ca="1">IF(B127&gt;= TODAY(),"OUI","NON")</f>
        <v>OUI</v>
      </c>
      <c r="P127" s="36">
        <f t="shared" si="11"/>
        <v>12</v>
      </c>
    </row>
    <row r="128" spans="1:16" s="20" customFormat="1" x14ac:dyDescent="0.25">
      <c r="A128" s="25"/>
      <c r="B128" s="23">
        <v>42364</v>
      </c>
      <c r="C128" s="2">
        <f t="shared" si="8"/>
        <v>52</v>
      </c>
      <c r="D128" s="7">
        <f t="shared" si="9"/>
        <v>42369</v>
      </c>
      <c r="E128" s="2">
        <f t="shared" si="10"/>
        <v>2015</v>
      </c>
      <c r="F128" s="24" t="s">
        <v>55</v>
      </c>
      <c r="G128" s="25" t="s">
        <v>28</v>
      </c>
      <c r="H128" s="25" t="s">
        <v>2</v>
      </c>
      <c r="I128" s="25" t="s">
        <v>6</v>
      </c>
      <c r="J128" s="25" t="s">
        <v>5</v>
      </c>
      <c r="K128" s="25"/>
      <c r="L128" s="25"/>
      <c r="M128" s="26">
        <v>-11000</v>
      </c>
      <c r="N128" s="38" t="s">
        <v>59</v>
      </c>
      <c r="O128" s="36" t="str">
        <f ca="1">IF(B128&gt;= TODAY(),"OUI","NON")</f>
        <v>OUI</v>
      </c>
      <c r="P128" s="36">
        <f t="shared" si="11"/>
        <v>12</v>
      </c>
    </row>
    <row r="129" spans="1:16" s="20" customFormat="1" x14ac:dyDescent="0.25">
      <c r="A129" s="25"/>
      <c r="B129" s="23">
        <v>42353</v>
      </c>
      <c r="C129" s="2">
        <f t="shared" si="8"/>
        <v>51</v>
      </c>
      <c r="D129" s="7">
        <f t="shared" si="9"/>
        <v>42369</v>
      </c>
      <c r="E129" s="2">
        <f t="shared" si="10"/>
        <v>2015</v>
      </c>
      <c r="F129" s="24" t="s">
        <v>55</v>
      </c>
      <c r="G129" s="25" t="s">
        <v>28</v>
      </c>
      <c r="H129" s="25" t="s">
        <v>2</v>
      </c>
      <c r="I129" s="25" t="s">
        <v>6</v>
      </c>
      <c r="J129" s="25" t="s">
        <v>16</v>
      </c>
      <c r="K129" s="25"/>
      <c r="L129" s="25"/>
      <c r="M129" s="26">
        <v>-25000</v>
      </c>
      <c r="N129" s="38" t="s">
        <v>59</v>
      </c>
      <c r="O129" s="36" t="str">
        <f ca="1">IF(B129&gt;= TODAY(),"OUI","NON")</f>
        <v>OUI</v>
      </c>
      <c r="P129" s="36">
        <f t="shared" si="11"/>
        <v>12</v>
      </c>
    </row>
    <row r="130" spans="1:16" s="20" customFormat="1" x14ac:dyDescent="0.25">
      <c r="A130" s="25"/>
      <c r="B130" s="23">
        <v>42353</v>
      </c>
      <c r="C130" s="2">
        <f t="shared" si="8"/>
        <v>51</v>
      </c>
      <c r="D130" s="7">
        <f t="shared" si="9"/>
        <v>42369</v>
      </c>
      <c r="E130" s="2">
        <f t="shared" si="10"/>
        <v>2015</v>
      </c>
      <c r="F130" s="24" t="s">
        <v>55</v>
      </c>
      <c r="G130" s="25" t="s">
        <v>28</v>
      </c>
      <c r="H130" s="25" t="s">
        <v>2</v>
      </c>
      <c r="I130" s="25" t="s">
        <v>4</v>
      </c>
      <c r="J130" s="25" t="s">
        <v>9</v>
      </c>
      <c r="K130" s="25"/>
      <c r="L130" s="25"/>
      <c r="M130" s="26">
        <v>-13000</v>
      </c>
      <c r="N130" s="38" t="s">
        <v>59</v>
      </c>
      <c r="O130" s="36" t="str">
        <f ca="1">IF(B130&gt;= TODAY(),"OUI","NON")</f>
        <v>OUI</v>
      </c>
      <c r="P130" s="36">
        <f t="shared" si="11"/>
        <v>12</v>
      </c>
    </row>
    <row r="131" spans="1:16" s="20" customFormat="1" x14ac:dyDescent="0.25">
      <c r="A131" s="25"/>
      <c r="B131" s="23">
        <v>42357</v>
      </c>
      <c r="C131" s="2">
        <f t="shared" ref="C131:C194" si="12">WEEKNUM(B131)</f>
        <v>51</v>
      </c>
      <c r="D131" s="7">
        <f t="shared" ref="D131:D194" si="13">EOMONTH(B131,31/6/2016)</f>
        <v>42369</v>
      </c>
      <c r="E131" s="2">
        <f t="shared" ref="E131:E194" si="14">YEAR(B131)</f>
        <v>2015</v>
      </c>
      <c r="F131" s="24" t="s">
        <v>55</v>
      </c>
      <c r="G131" s="25" t="s">
        <v>28</v>
      </c>
      <c r="H131" s="25" t="s">
        <v>2</v>
      </c>
      <c r="I131" s="25" t="s">
        <v>4</v>
      </c>
      <c r="J131" s="25" t="s">
        <v>3</v>
      </c>
      <c r="K131" s="25"/>
      <c r="L131" s="25"/>
      <c r="M131" s="26">
        <f>-[2]TCD!$G$79</f>
        <v>0</v>
      </c>
      <c r="N131" s="38" t="s">
        <v>59</v>
      </c>
      <c r="O131" s="36" t="str">
        <f ca="1">IF(B131&gt;= TODAY(),"OUI","NON")</f>
        <v>OUI</v>
      </c>
      <c r="P131" s="36">
        <f t="shared" ref="P131:P194" si="15">MONTH(D131)</f>
        <v>12</v>
      </c>
    </row>
    <row r="132" spans="1:16" s="20" customFormat="1" x14ac:dyDescent="0.25">
      <c r="A132" s="25"/>
      <c r="B132" s="23">
        <v>42358</v>
      </c>
      <c r="C132" s="2">
        <f t="shared" si="12"/>
        <v>52</v>
      </c>
      <c r="D132" s="7">
        <f t="shared" si="13"/>
        <v>42369</v>
      </c>
      <c r="E132" s="2">
        <f t="shared" si="14"/>
        <v>2015</v>
      </c>
      <c r="F132" s="24" t="s">
        <v>55</v>
      </c>
      <c r="G132" s="25" t="s">
        <v>28</v>
      </c>
      <c r="H132" s="25" t="s">
        <v>2</v>
      </c>
      <c r="I132" s="25" t="s">
        <v>1</v>
      </c>
      <c r="J132" s="25" t="s">
        <v>0</v>
      </c>
      <c r="K132" s="25"/>
      <c r="L132" s="25"/>
      <c r="M132" s="26">
        <v>-25</v>
      </c>
      <c r="N132" s="38" t="s">
        <v>59</v>
      </c>
      <c r="O132" s="36" t="str">
        <f ca="1">IF(B132&gt;= TODAY(),"OUI","NON")</f>
        <v>OUI</v>
      </c>
      <c r="P132" s="36">
        <f t="shared" si="15"/>
        <v>12</v>
      </c>
    </row>
    <row r="133" spans="1:16" s="20" customFormat="1" x14ac:dyDescent="0.25">
      <c r="A133" s="25"/>
      <c r="B133" s="23">
        <v>42389</v>
      </c>
      <c r="C133" s="2">
        <f t="shared" si="12"/>
        <v>4</v>
      </c>
      <c r="D133" s="7">
        <f t="shared" si="13"/>
        <v>42400</v>
      </c>
      <c r="E133" s="2">
        <f t="shared" si="14"/>
        <v>2016</v>
      </c>
      <c r="F133" s="24" t="s">
        <v>55</v>
      </c>
      <c r="G133" s="25" t="s">
        <v>28</v>
      </c>
      <c r="H133" s="25" t="s">
        <v>2</v>
      </c>
      <c r="I133" s="25" t="s">
        <v>8</v>
      </c>
      <c r="J133" s="25" t="s">
        <v>7</v>
      </c>
      <c r="K133" s="25"/>
      <c r="L133" s="25"/>
      <c r="M133" s="26">
        <v>-1000</v>
      </c>
      <c r="N133" s="38" t="s">
        <v>59</v>
      </c>
      <c r="O133" s="36" t="str">
        <f ca="1">IF(B133&gt;= TODAY(),"OUI","NON")</f>
        <v>OUI</v>
      </c>
      <c r="P133" s="36">
        <f t="shared" si="15"/>
        <v>1</v>
      </c>
    </row>
    <row r="134" spans="1:16" s="20" customFormat="1" x14ac:dyDescent="0.25">
      <c r="A134" s="25"/>
      <c r="B134" s="23">
        <v>42384</v>
      </c>
      <c r="C134" s="2">
        <f t="shared" si="12"/>
        <v>3</v>
      </c>
      <c r="D134" s="7">
        <f t="shared" si="13"/>
        <v>42400</v>
      </c>
      <c r="E134" s="2">
        <f t="shared" si="14"/>
        <v>2016</v>
      </c>
      <c r="F134" s="24" t="s">
        <v>55</v>
      </c>
      <c r="G134" s="25" t="s">
        <v>28</v>
      </c>
      <c r="H134" s="25" t="s">
        <v>2</v>
      </c>
      <c r="I134" s="25" t="s">
        <v>18</v>
      </c>
      <c r="J134" s="25" t="s">
        <v>18</v>
      </c>
      <c r="K134" s="25"/>
      <c r="L134" s="25"/>
      <c r="M134" s="26">
        <v>-600</v>
      </c>
      <c r="N134" s="38" t="s">
        <v>59</v>
      </c>
      <c r="O134" s="36" t="str">
        <f ca="1">IF(B134&gt;= TODAY(),"OUI","NON")</f>
        <v>OUI</v>
      </c>
      <c r="P134" s="36">
        <f t="shared" si="15"/>
        <v>1</v>
      </c>
    </row>
    <row r="135" spans="1:16" s="20" customFormat="1" x14ac:dyDescent="0.25">
      <c r="A135" s="25"/>
      <c r="B135" s="23">
        <v>42395</v>
      </c>
      <c r="C135" s="2">
        <f t="shared" si="12"/>
        <v>5</v>
      </c>
      <c r="D135" s="7">
        <f t="shared" si="13"/>
        <v>42400</v>
      </c>
      <c r="E135" s="2">
        <f t="shared" si="14"/>
        <v>2016</v>
      </c>
      <c r="F135" s="24" t="s">
        <v>55</v>
      </c>
      <c r="G135" s="25" t="s">
        <v>28</v>
      </c>
      <c r="H135" s="25" t="s">
        <v>2</v>
      </c>
      <c r="I135" s="25" t="s">
        <v>6</v>
      </c>
      <c r="J135" s="25" t="s">
        <v>5</v>
      </c>
      <c r="K135" s="25"/>
      <c r="L135" s="25"/>
      <c r="M135" s="26">
        <v>-11000</v>
      </c>
      <c r="N135" s="38" t="s">
        <v>59</v>
      </c>
      <c r="O135" s="36" t="str">
        <f ca="1">IF(B135&gt;= TODAY(),"OUI","NON")</f>
        <v>OUI</v>
      </c>
      <c r="P135" s="36">
        <f t="shared" si="15"/>
        <v>1</v>
      </c>
    </row>
    <row r="136" spans="1:16" s="20" customFormat="1" x14ac:dyDescent="0.25">
      <c r="A136" s="25"/>
      <c r="B136" s="23">
        <v>42388</v>
      </c>
      <c r="C136" s="2">
        <f t="shared" si="12"/>
        <v>4</v>
      </c>
      <c r="D136" s="7">
        <f t="shared" si="13"/>
        <v>42400</v>
      </c>
      <c r="E136" s="2">
        <f t="shared" si="14"/>
        <v>2016</v>
      </c>
      <c r="F136" s="24" t="s">
        <v>55</v>
      </c>
      <c r="G136" s="25" t="s">
        <v>28</v>
      </c>
      <c r="H136" s="25" t="s">
        <v>2</v>
      </c>
      <c r="I136" s="25" t="s">
        <v>4</v>
      </c>
      <c r="J136" s="25" t="s">
        <v>3</v>
      </c>
      <c r="K136" s="25"/>
      <c r="L136" s="25"/>
      <c r="M136" s="26">
        <f>-[2]TCD!$H$79</f>
        <v>0</v>
      </c>
      <c r="N136" s="38" t="s">
        <v>59</v>
      </c>
      <c r="O136" s="36" t="str">
        <f ca="1">IF(B136&gt;= TODAY(),"OUI","NON")</f>
        <v>OUI</v>
      </c>
      <c r="P136" s="36">
        <f t="shared" si="15"/>
        <v>1</v>
      </c>
    </row>
    <row r="137" spans="1:16" s="20" customFormat="1" x14ac:dyDescent="0.25">
      <c r="A137" s="25"/>
      <c r="B137" s="23">
        <v>42389</v>
      </c>
      <c r="C137" s="2">
        <f t="shared" si="12"/>
        <v>4</v>
      </c>
      <c r="D137" s="7">
        <f t="shared" si="13"/>
        <v>42400</v>
      </c>
      <c r="E137" s="2">
        <f t="shared" si="14"/>
        <v>2016</v>
      </c>
      <c r="F137" s="24" t="s">
        <v>55</v>
      </c>
      <c r="G137" s="25" t="s">
        <v>28</v>
      </c>
      <c r="H137" s="25" t="s">
        <v>2</v>
      </c>
      <c r="I137" s="25" t="s">
        <v>1</v>
      </c>
      <c r="J137" s="25" t="s">
        <v>0</v>
      </c>
      <c r="K137" s="25"/>
      <c r="L137" s="25"/>
      <c r="M137" s="26">
        <v>-25</v>
      </c>
      <c r="N137" s="38" t="s">
        <v>59</v>
      </c>
      <c r="O137" s="36" t="str">
        <f ca="1">IF(B137&gt;= TODAY(),"OUI","NON")</f>
        <v>OUI</v>
      </c>
      <c r="P137" s="36">
        <f t="shared" si="15"/>
        <v>1</v>
      </c>
    </row>
    <row r="138" spans="1:16" s="20" customFormat="1" x14ac:dyDescent="0.25">
      <c r="A138" s="25"/>
      <c r="B138" s="23">
        <v>42420</v>
      </c>
      <c r="C138" s="2">
        <f t="shared" si="12"/>
        <v>8</v>
      </c>
      <c r="D138" s="7">
        <f t="shared" si="13"/>
        <v>42429</v>
      </c>
      <c r="E138" s="2">
        <f t="shared" si="14"/>
        <v>2016</v>
      </c>
      <c r="F138" s="24" t="s">
        <v>55</v>
      </c>
      <c r="G138" s="25" t="s">
        <v>28</v>
      </c>
      <c r="H138" s="25" t="s">
        <v>2</v>
      </c>
      <c r="I138" s="25" t="s">
        <v>8</v>
      </c>
      <c r="J138" s="25" t="s">
        <v>7</v>
      </c>
      <c r="K138" s="25"/>
      <c r="L138" s="25"/>
      <c r="M138" s="26">
        <v>-1000</v>
      </c>
      <c r="N138" s="38" t="s">
        <v>59</v>
      </c>
      <c r="O138" s="36" t="str">
        <f ca="1">IF(B138&gt;= TODAY(),"OUI","NON")</f>
        <v>OUI</v>
      </c>
      <c r="P138" s="36">
        <f t="shared" si="15"/>
        <v>2</v>
      </c>
    </row>
    <row r="139" spans="1:16" s="20" customFormat="1" x14ac:dyDescent="0.25">
      <c r="A139" s="25"/>
      <c r="B139" s="23">
        <v>42415</v>
      </c>
      <c r="C139" s="2">
        <f t="shared" si="12"/>
        <v>8</v>
      </c>
      <c r="D139" s="7">
        <f t="shared" si="13"/>
        <v>42429</v>
      </c>
      <c r="E139" s="2">
        <f t="shared" si="14"/>
        <v>2016</v>
      </c>
      <c r="F139" s="24" t="s">
        <v>55</v>
      </c>
      <c r="G139" s="25" t="s">
        <v>28</v>
      </c>
      <c r="H139" s="25" t="s">
        <v>2</v>
      </c>
      <c r="I139" s="25" t="s">
        <v>18</v>
      </c>
      <c r="J139" s="25" t="s">
        <v>18</v>
      </c>
      <c r="K139" s="25"/>
      <c r="L139" s="25"/>
      <c r="M139" s="26">
        <v>-600</v>
      </c>
      <c r="N139" s="38" t="s">
        <v>59</v>
      </c>
      <c r="O139" s="36" t="str">
        <f ca="1">IF(B139&gt;= TODAY(),"OUI","NON")</f>
        <v>OUI</v>
      </c>
      <c r="P139" s="36">
        <f t="shared" si="15"/>
        <v>2</v>
      </c>
    </row>
    <row r="140" spans="1:16" s="20" customFormat="1" x14ac:dyDescent="0.25">
      <c r="A140" s="25"/>
      <c r="B140" s="23">
        <v>42426</v>
      </c>
      <c r="C140" s="2">
        <f t="shared" si="12"/>
        <v>9</v>
      </c>
      <c r="D140" s="7">
        <f t="shared" si="13"/>
        <v>42429</v>
      </c>
      <c r="E140" s="2">
        <f t="shared" si="14"/>
        <v>2016</v>
      </c>
      <c r="F140" s="24" t="s">
        <v>55</v>
      </c>
      <c r="G140" s="25" t="s">
        <v>28</v>
      </c>
      <c r="H140" s="25" t="s">
        <v>2</v>
      </c>
      <c r="I140" s="25" t="s">
        <v>6</v>
      </c>
      <c r="J140" s="25" t="s">
        <v>5</v>
      </c>
      <c r="K140" s="25"/>
      <c r="L140" s="25"/>
      <c r="M140" s="26">
        <v>-11000</v>
      </c>
      <c r="N140" s="38" t="s">
        <v>59</v>
      </c>
      <c r="O140" s="36" t="str">
        <f ca="1">IF(B140&gt;= TODAY(),"OUI","NON")</f>
        <v>OUI</v>
      </c>
      <c r="P140" s="36">
        <f t="shared" si="15"/>
        <v>2</v>
      </c>
    </row>
    <row r="141" spans="1:16" s="20" customFormat="1" x14ac:dyDescent="0.25">
      <c r="A141" s="25"/>
      <c r="B141" s="23">
        <v>42401</v>
      </c>
      <c r="C141" s="2">
        <f t="shared" si="12"/>
        <v>6</v>
      </c>
      <c r="D141" s="7">
        <f t="shared" si="13"/>
        <v>42429</v>
      </c>
      <c r="E141" s="2">
        <f t="shared" si="14"/>
        <v>2016</v>
      </c>
      <c r="F141" s="24" t="s">
        <v>55</v>
      </c>
      <c r="G141" s="25" t="s">
        <v>28</v>
      </c>
      <c r="H141" s="25" t="s">
        <v>2</v>
      </c>
      <c r="I141" s="25" t="s">
        <v>17</v>
      </c>
      <c r="J141" s="25" t="s">
        <v>20</v>
      </c>
      <c r="K141" s="25"/>
      <c r="L141" s="25"/>
      <c r="M141" s="26">
        <v>-2000</v>
      </c>
      <c r="N141" s="38" t="s">
        <v>59</v>
      </c>
      <c r="O141" s="36" t="str">
        <f ca="1">IF(B141&gt;= TODAY(),"OUI","NON")</f>
        <v>OUI</v>
      </c>
      <c r="P141" s="36">
        <f t="shared" si="15"/>
        <v>2</v>
      </c>
    </row>
    <row r="142" spans="1:16" s="20" customFormat="1" x14ac:dyDescent="0.25">
      <c r="A142" s="25"/>
      <c r="B142" s="23">
        <v>42401</v>
      </c>
      <c r="C142" s="2">
        <f t="shared" si="12"/>
        <v>6</v>
      </c>
      <c r="D142" s="7">
        <f t="shared" si="13"/>
        <v>42429</v>
      </c>
      <c r="E142" s="2">
        <f t="shared" si="14"/>
        <v>2016</v>
      </c>
      <c r="F142" s="24" t="s">
        <v>55</v>
      </c>
      <c r="G142" s="25" t="s">
        <v>28</v>
      </c>
      <c r="H142" s="25" t="s">
        <v>2</v>
      </c>
      <c r="I142" s="25" t="s">
        <v>22</v>
      </c>
      <c r="J142" s="25" t="s">
        <v>21</v>
      </c>
      <c r="K142" s="25"/>
      <c r="L142" s="25"/>
      <c r="M142" s="26">
        <v>-2000</v>
      </c>
      <c r="N142" s="38" t="s">
        <v>59</v>
      </c>
      <c r="O142" s="36" t="str">
        <f ca="1">IF(B142&gt;= TODAY(),"OUI","NON")</f>
        <v>OUI</v>
      </c>
      <c r="P142" s="36">
        <f t="shared" si="15"/>
        <v>2</v>
      </c>
    </row>
    <row r="143" spans="1:16" s="20" customFormat="1" x14ac:dyDescent="0.25">
      <c r="A143" s="25"/>
      <c r="B143" s="23">
        <v>42419</v>
      </c>
      <c r="C143" s="2">
        <f t="shared" si="12"/>
        <v>8</v>
      </c>
      <c r="D143" s="7">
        <f t="shared" si="13"/>
        <v>42429</v>
      </c>
      <c r="E143" s="2">
        <f t="shared" si="14"/>
        <v>2016</v>
      </c>
      <c r="F143" s="24" t="s">
        <v>55</v>
      </c>
      <c r="G143" s="25" t="s">
        <v>28</v>
      </c>
      <c r="H143" s="25" t="s">
        <v>2</v>
      </c>
      <c r="I143" s="25" t="s">
        <v>4</v>
      </c>
      <c r="J143" s="25" t="s">
        <v>3</v>
      </c>
      <c r="K143" s="25"/>
      <c r="L143" s="25"/>
      <c r="M143" s="26">
        <f>-[2]TCD!$I$79</f>
        <v>0</v>
      </c>
      <c r="N143" s="38" t="s">
        <v>59</v>
      </c>
      <c r="O143" s="36" t="str">
        <f ca="1">IF(B143&gt;= TODAY(),"OUI","NON")</f>
        <v>OUI</v>
      </c>
      <c r="P143" s="36">
        <f t="shared" si="15"/>
        <v>2</v>
      </c>
    </row>
    <row r="144" spans="1:16" s="20" customFormat="1" x14ac:dyDescent="0.25">
      <c r="A144" s="25"/>
      <c r="B144" s="23">
        <v>42420</v>
      </c>
      <c r="C144" s="2">
        <f t="shared" si="12"/>
        <v>8</v>
      </c>
      <c r="D144" s="7">
        <f t="shared" si="13"/>
        <v>42429</v>
      </c>
      <c r="E144" s="2">
        <f t="shared" si="14"/>
        <v>2016</v>
      </c>
      <c r="F144" s="24" t="s">
        <v>55</v>
      </c>
      <c r="G144" s="25" t="s">
        <v>28</v>
      </c>
      <c r="H144" s="25" t="s">
        <v>2</v>
      </c>
      <c r="I144" s="25" t="s">
        <v>1</v>
      </c>
      <c r="J144" s="25" t="s">
        <v>0</v>
      </c>
      <c r="K144" s="25"/>
      <c r="L144" s="25"/>
      <c r="M144" s="26">
        <v>-25</v>
      </c>
      <c r="N144" s="38" t="s">
        <v>59</v>
      </c>
      <c r="O144" s="36" t="str">
        <f ca="1">IF(B144&gt;= TODAY(),"OUI","NON")</f>
        <v>OUI</v>
      </c>
      <c r="P144" s="36">
        <f t="shared" si="15"/>
        <v>2</v>
      </c>
    </row>
    <row r="145" spans="1:16" s="20" customFormat="1" x14ac:dyDescent="0.25">
      <c r="A145" s="25"/>
      <c r="B145" s="23">
        <v>42449</v>
      </c>
      <c r="C145" s="2">
        <f t="shared" si="12"/>
        <v>13</v>
      </c>
      <c r="D145" s="7">
        <f t="shared" si="13"/>
        <v>42460</v>
      </c>
      <c r="E145" s="2">
        <f t="shared" si="14"/>
        <v>2016</v>
      </c>
      <c r="F145" s="24" t="s">
        <v>55</v>
      </c>
      <c r="G145" s="25" t="s">
        <v>28</v>
      </c>
      <c r="H145" s="25" t="s">
        <v>2</v>
      </c>
      <c r="I145" s="25" t="s">
        <v>8</v>
      </c>
      <c r="J145" s="25" t="s">
        <v>7</v>
      </c>
      <c r="K145" s="25"/>
      <c r="L145" s="25"/>
      <c r="M145" s="26">
        <v>-1000</v>
      </c>
      <c r="N145" s="38" t="s">
        <v>59</v>
      </c>
      <c r="O145" s="36" t="str">
        <f ca="1">IF(B145&gt;= TODAY(),"OUI","NON")</f>
        <v>OUI</v>
      </c>
      <c r="P145" s="36">
        <f t="shared" si="15"/>
        <v>3</v>
      </c>
    </row>
    <row r="146" spans="1:16" s="20" customFormat="1" x14ac:dyDescent="0.25">
      <c r="A146" s="25"/>
      <c r="B146" s="23">
        <v>42444</v>
      </c>
      <c r="C146" s="2">
        <f t="shared" si="12"/>
        <v>12</v>
      </c>
      <c r="D146" s="7">
        <f t="shared" si="13"/>
        <v>42460</v>
      </c>
      <c r="E146" s="2">
        <f t="shared" si="14"/>
        <v>2016</v>
      </c>
      <c r="F146" s="24" t="s">
        <v>55</v>
      </c>
      <c r="G146" s="25" t="s">
        <v>28</v>
      </c>
      <c r="H146" s="25" t="s">
        <v>2</v>
      </c>
      <c r="I146" s="25" t="s">
        <v>18</v>
      </c>
      <c r="J146" s="25" t="s">
        <v>18</v>
      </c>
      <c r="K146" s="25"/>
      <c r="L146" s="25"/>
      <c r="M146" s="26">
        <v>-600</v>
      </c>
      <c r="N146" s="38" t="s">
        <v>59</v>
      </c>
      <c r="O146" s="36" t="str">
        <f ca="1">IF(B146&gt;= TODAY(),"OUI","NON")</f>
        <v>OUI</v>
      </c>
      <c r="P146" s="36">
        <f t="shared" si="15"/>
        <v>3</v>
      </c>
    </row>
    <row r="147" spans="1:16" s="20" customFormat="1" x14ac:dyDescent="0.25">
      <c r="A147" s="25"/>
      <c r="B147" s="23">
        <v>42455</v>
      </c>
      <c r="C147" s="2">
        <f t="shared" si="12"/>
        <v>13</v>
      </c>
      <c r="D147" s="7">
        <f t="shared" si="13"/>
        <v>42460</v>
      </c>
      <c r="E147" s="2">
        <f t="shared" si="14"/>
        <v>2016</v>
      </c>
      <c r="F147" s="24" t="s">
        <v>55</v>
      </c>
      <c r="G147" s="25" t="s">
        <v>28</v>
      </c>
      <c r="H147" s="25" t="s">
        <v>2</v>
      </c>
      <c r="I147" s="25" t="s">
        <v>6</v>
      </c>
      <c r="J147" s="25" t="s">
        <v>5</v>
      </c>
      <c r="K147" s="25"/>
      <c r="L147" s="25"/>
      <c r="M147" s="26">
        <v>-11000</v>
      </c>
      <c r="N147" s="38" t="s">
        <v>59</v>
      </c>
      <c r="O147" s="36" t="str">
        <f ca="1">IF(B147&gt;= TODAY(),"OUI","NON")</f>
        <v>OUI</v>
      </c>
      <c r="P147" s="36">
        <f t="shared" si="15"/>
        <v>3</v>
      </c>
    </row>
    <row r="148" spans="1:16" s="20" customFormat="1" x14ac:dyDescent="0.25">
      <c r="A148" s="25"/>
      <c r="B148" s="23">
        <v>42444</v>
      </c>
      <c r="C148" s="2">
        <f t="shared" si="12"/>
        <v>12</v>
      </c>
      <c r="D148" s="7">
        <f t="shared" si="13"/>
        <v>42460</v>
      </c>
      <c r="E148" s="2">
        <f t="shared" si="14"/>
        <v>2016</v>
      </c>
      <c r="F148" s="24" t="s">
        <v>55</v>
      </c>
      <c r="G148" s="25" t="s">
        <v>28</v>
      </c>
      <c r="H148" s="25" t="s">
        <v>2</v>
      </c>
      <c r="I148" s="25" t="s">
        <v>6</v>
      </c>
      <c r="J148" s="25" t="s">
        <v>16</v>
      </c>
      <c r="K148" s="25"/>
      <c r="L148" s="25"/>
      <c r="M148" s="26">
        <v>-25000</v>
      </c>
      <c r="N148" s="38" t="s">
        <v>59</v>
      </c>
      <c r="O148" s="36" t="str">
        <f ca="1">IF(B148&gt;= TODAY(),"OUI","NON")</f>
        <v>OUI</v>
      </c>
      <c r="P148" s="36">
        <f t="shared" si="15"/>
        <v>3</v>
      </c>
    </row>
    <row r="149" spans="1:16" s="20" customFormat="1" x14ac:dyDescent="0.25">
      <c r="A149" s="25"/>
      <c r="B149" s="23">
        <v>42444</v>
      </c>
      <c r="C149" s="2">
        <f t="shared" si="12"/>
        <v>12</v>
      </c>
      <c r="D149" s="7">
        <f t="shared" si="13"/>
        <v>42460</v>
      </c>
      <c r="E149" s="2">
        <f t="shared" si="14"/>
        <v>2016</v>
      </c>
      <c r="F149" s="24" t="s">
        <v>55</v>
      </c>
      <c r="G149" s="25" t="s">
        <v>28</v>
      </c>
      <c r="H149" s="25" t="s">
        <v>2</v>
      </c>
      <c r="I149" s="25" t="s">
        <v>4</v>
      </c>
      <c r="J149" s="25" t="s">
        <v>9</v>
      </c>
      <c r="K149" s="25"/>
      <c r="L149" s="25"/>
      <c r="M149" s="26">
        <v>-13000</v>
      </c>
      <c r="N149" s="38" t="s">
        <v>59</v>
      </c>
      <c r="O149" s="36" t="str">
        <f ca="1">IF(B149&gt;= TODAY(),"OUI","NON")</f>
        <v>OUI</v>
      </c>
      <c r="P149" s="36">
        <f t="shared" si="15"/>
        <v>3</v>
      </c>
    </row>
    <row r="150" spans="1:16" s="20" customFormat="1" x14ac:dyDescent="0.25">
      <c r="A150" s="25"/>
      <c r="B150" s="23">
        <v>42448</v>
      </c>
      <c r="C150" s="2">
        <f t="shared" si="12"/>
        <v>12</v>
      </c>
      <c r="D150" s="7">
        <f t="shared" si="13"/>
        <v>42460</v>
      </c>
      <c r="E150" s="2">
        <f t="shared" si="14"/>
        <v>2016</v>
      </c>
      <c r="F150" s="24" t="s">
        <v>55</v>
      </c>
      <c r="G150" s="25" t="s">
        <v>28</v>
      </c>
      <c r="H150" s="25" t="s">
        <v>2</v>
      </c>
      <c r="I150" s="25" t="s">
        <v>4</v>
      </c>
      <c r="J150" s="25" t="s">
        <v>3</v>
      </c>
      <c r="K150" s="25"/>
      <c r="L150" s="25"/>
      <c r="M150" s="26">
        <f>-[2]TCD!$J$79</f>
        <v>0</v>
      </c>
      <c r="N150" s="38" t="s">
        <v>59</v>
      </c>
      <c r="O150" s="36" t="str">
        <f ca="1">IF(B150&gt;= TODAY(),"OUI","NON")</f>
        <v>OUI</v>
      </c>
      <c r="P150" s="36">
        <f t="shared" si="15"/>
        <v>3</v>
      </c>
    </row>
    <row r="151" spans="1:16" s="20" customFormat="1" x14ac:dyDescent="0.25">
      <c r="A151" s="25"/>
      <c r="B151" s="23">
        <v>42449</v>
      </c>
      <c r="C151" s="2">
        <f t="shared" si="12"/>
        <v>13</v>
      </c>
      <c r="D151" s="7">
        <f t="shared" si="13"/>
        <v>42460</v>
      </c>
      <c r="E151" s="2">
        <f t="shared" si="14"/>
        <v>2016</v>
      </c>
      <c r="F151" s="24" t="s">
        <v>55</v>
      </c>
      <c r="G151" s="25" t="s">
        <v>28</v>
      </c>
      <c r="H151" s="25" t="s">
        <v>2</v>
      </c>
      <c r="I151" s="25" t="s">
        <v>1</v>
      </c>
      <c r="J151" s="25" t="s">
        <v>0</v>
      </c>
      <c r="K151" s="25"/>
      <c r="L151" s="25"/>
      <c r="M151" s="26">
        <v>-25</v>
      </c>
      <c r="N151" s="38" t="s">
        <v>59</v>
      </c>
      <c r="O151" s="36" t="str">
        <f ca="1">IF(B151&gt;= TODAY(),"OUI","NON")</f>
        <v>OUI</v>
      </c>
      <c r="P151" s="36">
        <f t="shared" si="15"/>
        <v>3</v>
      </c>
    </row>
    <row r="152" spans="1:16" s="20" customFormat="1" x14ac:dyDescent="0.25">
      <c r="A152" s="25"/>
      <c r="B152" s="23">
        <v>42480</v>
      </c>
      <c r="C152" s="2">
        <f t="shared" si="12"/>
        <v>17</v>
      </c>
      <c r="D152" s="7">
        <f t="shared" si="13"/>
        <v>42490</v>
      </c>
      <c r="E152" s="2">
        <f t="shared" si="14"/>
        <v>2016</v>
      </c>
      <c r="F152" s="24" t="s">
        <v>55</v>
      </c>
      <c r="G152" s="25" t="s">
        <v>28</v>
      </c>
      <c r="H152" s="25" t="s">
        <v>2</v>
      </c>
      <c r="I152" s="25" t="s">
        <v>8</v>
      </c>
      <c r="J152" s="25" t="s">
        <v>7</v>
      </c>
      <c r="K152" s="25"/>
      <c r="L152" s="25"/>
      <c r="M152" s="26">
        <v>-1000</v>
      </c>
      <c r="N152" s="38" t="s">
        <v>59</v>
      </c>
      <c r="O152" s="36" t="str">
        <f ca="1">IF(B152&gt;= TODAY(),"OUI","NON")</f>
        <v>OUI</v>
      </c>
      <c r="P152" s="36">
        <f t="shared" si="15"/>
        <v>4</v>
      </c>
    </row>
    <row r="153" spans="1:16" s="20" customFormat="1" x14ac:dyDescent="0.25">
      <c r="A153" s="25"/>
      <c r="B153" s="23">
        <v>42475</v>
      </c>
      <c r="C153" s="2">
        <f t="shared" si="12"/>
        <v>16</v>
      </c>
      <c r="D153" s="7">
        <f t="shared" si="13"/>
        <v>42490</v>
      </c>
      <c r="E153" s="2">
        <f t="shared" si="14"/>
        <v>2016</v>
      </c>
      <c r="F153" s="24" t="s">
        <v>55</v>
      </c>
      <c r="G153" s="25" t="s">
        <v>28</v>
      </c>
      <c r="H153" s="25" t="s">
        <v>2</v>
      </c>
      <c r="I153" s="25" t="s">
        <v>18</v>
      </c>
      <c r="J153" s="25" t="s">
        <v>18</v>
      </c>
      <c r="K153" s="25"/>
      <c r="L153" s="25"/>
      <c r="M153" s="26">
        <v>-600</v>
      </c>
      <c r="N153" s="38" t="s">
        <v>59</v>
      </c>
      <c r="O153" s="36" t="str">
        <f ca="1">IF(B153&gt;= TODAY(),"OUI","NON")</f>
        <v>OUI</v>
      </c>
      <c r="P153" s="36">
        <f t="shared" si="15"/>
        <v>4</v>
      </c>
    </row>
    <row r="154" spans="1:16" s="20" customFormat="1" x14ac:dyDescent="0.25">
      <c r="A154" s="25"/>
      <c r="B154" s="23">
        <v>42486</v>
      </c>
      <c r="C154" s="2">
        <f t="shared" si="12"/>
        <v>18</v>
      </c>
      <c r="D154" s="7">
        <f t="shared" si="13"/>
        <v>42490</v>
      </c>
      <c r="E154" s="2">
        <f t="shared" si="14"/>
        <v>2016</v>
      </c>
      <c r="F154" s="24" t="s">
        <v>55</v>
      </c>
      <c r="G154" s="25" t="s">
        <v>28</v>
      </c>
      <c r="H154" s="25" t="s">
        <v>2</v>
      </c>
      <c r="I154" s="25" t="s">
        <v>6</v>
      </c>
      <c r="J154" s="25" t="s">
        <v>5</v>
      </c>
      <c r="K154" s="25"/>
      <c r="L154" s="25"/>
      <c r="M154" s="26">
        <v>-11000</v>
      </c>
      <c r="N154" s="38" t="s">
        <v>59</v>
      </c>
      <c r="O154" s="36" t="str">
        <f ca="1">IF(B154&gt;= TODAY(),"OUI","NON")</f>
        <v>OUI</v>
      </c>
      <c r="P154" s="36">
        <f t="shared" si="15"/>
        <v>4</v>
      </c>
    </row>
    <row r="155" spans="1:16" s="20" customFormat="1" x14ac:dyDescent="0.25">
      <c r="A155" s="25"/>
      <c r="B155" s="23">
        <v>42479</v>
      </c>
      <c r="C155" s="2">
        <f t="shared" si="12"/>
        <v>17</v>
      </c>
      <c r="D155" s="7">
        <f t="shared" si="13"/>
        <v>42490</v>
      </c>
      <c r="E155" s="2">
        <f t="shared" si="14"/>
        <v>2016</v>
      </c>
      <c r="F155" s="24" t="s">
        <v>55</v>
      </c>
      <c r="G155" s="25" t="s">
        <v>28</v>
      </c>
      <c r="H155" s="25" t="s">
        <v>2</v>
      </c>
      <c r="I155" s="25" t="s">
        <v>4</v>
      </c>
      <c r="J155" s="25" t="s">
        <v>3</v>
      </c>
      <c r="K155" s="25"/>
      <c r="L155" s="25"/>
      <c r="M155" s="26">
        <f>-[2]TCD!$K$79</f>
        <v>0</v>
      </c>
      <c r="N155" s="38" t="s">
        <v>59</v>
      </c>
      <c r="O155" s="36" t="str">
        <f ca="1">IF(B155&gt;= TODAY(),"OUI","NON")</f>
        <v>OUI</v>
      </c>
      <c r="P155" s="36">
        <f t="shared" si="15"/>
        <v>4</v>
      </c>
    </row>
    <row r="156" spans="1:16" s="20" customFormat="1" x14ac:dyDescent="0.25">
      <c r="A156" s="25"/>
      <c r="B156" s="23">
        <v>42480</v>
      </c>
      <c r="C156" s="2">
        <f t="shared" si="12"/>
        <v>17</v>
      </c>
      <c r="D156" s="7">
        <f t="shared" si="13"/>
        <v>42490</v>
      </c>
      <c r="E156" s="2">
        <f t="shared" si="14"/>
        <v>2016</v>
      </c>
      <c r="F156" s="24" t="s">
        <v>55</v>
      </c>
      <c r="G156" s="25" t="s">
        <v>28</v>
      </c>
      <c r="H156" s="25" t="s">
        <v>2</v>
      </c>
      <c r="I156" s="25" t="s">
        <v>1</v>
      </c>
      <c r="J156" s="25" t="s">
        <v>0</v>
      </c>
      <c r="K156" s="25"/>
      <c r="L156" s="25"/>
      <c r="M156" s="26">
        <v>-25</v>
      </c>
      <c r="N156" s="38" t="s">
        <v>59</v>
      </c>
      <c r="O156" s="36" t="str">
        <f ca="1">IF(B156&gt;= TODAY(),"OUI","NON")</f>
        <v>OUI</v>
      </c>
      <c r="P156" s="36">
        <f t="shared" si="15"/>
        <v>4</v>
      </c>
    </row>
    <row r="157" spans="1:16" s="20" customFormat="1" x14ac:dyDescent="0.25">
      <c r="A157" s="25"/>
      <c r="B157" s="23">
        <v>42510</v>
      </c>
      <c r="C157" s="2">
        <f t="shared" si="12"/>
        <v>21</v>
      </c>
      <c r="D157" s="7">
        <f t="shared" si="13"/>
        <v>42521</v>
      </c>
      <c r="E157" s="2">
        <f t="shared" si="14"/>
        <v>2016</v>
      </c>
      <c r="F157" s="24" t="s">
        <v>55</v>
      </c>
      <c r="G157" s="25" t="s">
        <v>28</v>
      </c>
      <c r="H157" s="25" t="s">
        <v>2</v>
      </c>
      <c r="I157" s="25" t="s">
        <v>8</v>
      </c>
      <c r="J157" s="25" t="s">
        <v>7</v>
      </c>
      <c r="K157" s="25"/>
      <c r="L157" s="25"/>
      <c r="M157" s="26">
        <v>-1000</v>
      </c>
      <c r="N157" s="38" t="s">
        <v>59</v>
      </c>
      <c r="O157" s="36" t="str">
        <f ca="1">IF(B157&gt;= TODAY(),"OUI","NON")</f>
        <v>OUI</v>
      </c>
      <c r="P157" s="36">
        <f t="shared" si="15"/>
        <v>5</v>
      </c>
    </row>
    <row r="158" spans="1:16" s="20" customFormat="1" x14ac:dyDescent="0.25">
      <c r="A158" s="25"/>
      <c r="B158" s="23">
        <v>42505</v>
      </c>
      <c r="C158" s="2">
        <f t="shared" si="12"/>
        <v>21</v>
      </c>
      <c r="D158" s="7">
        <f t="shared" si="13"/>
        <v>42521</v>
      </c>
      <c r="E158" s="2">
        <f t="shared" si="14"/>
        <v>2016</v>
      </c>
      <c r="F158" s="24" t="s">
        <v>55</v>
      </c>
      <c r="G158" s="25" t="s">
        <v>28</v>
      </c>
      <c r="H158" s="25" t="s">
        <v>2</v>
      </c>
      <c r="I158" s="25" t="s">
        <v>18</v>
      </c>
      <c r="J158" s="25" t="s">
        <v>18</v>
      </c>
      <c r="K158" s="25"/>
      <c r="L158" s="25"/>
      <c r="M158" s="26">
        <v>-600</v>
      </c>
      <c r="N158" s="38" t="s">
        <v>59</v>
      </c>
      <c r="O158" s="36" t="str">
        <f ca="1">IF(B158&gt;= TODAY(),"OUI","NON")</f>
        <v>OUI</v>
      </c>
      <c r="P158" s="36">
        <f t="shared" si="15"/>
        <v>5</v>
      </c>
    </row>
    <row r="159" spans="1:16" s="20" customFormat="1" x14ac:dyDescent="0.25">
      <c r="A159" s="25"/>
      <c r="B159" s="23">
        <v>42516</v>
      </c>
      <c r="C159" s="2">
        <f t="shared" si="12"/>
        <v>22</v>
      </c>
      <c r="D159" s="7">
        <f t="shared" si="13"/>
        <v>42521</v>
      </c>
      <c r="E159" s="2">
        <f t="shared" si="14"/>
        <v>2016</v>
      </c>
      <c r="F159" s="24" t="s">
        <v>55</v>
      </c>
      <c r="G159" s="25" t="s">
        <v>28</v>
      </c>
      <c r="H159" s="25" t="s">
        <v>2</v>
      </c>
      <c r="I159" s="25" t="s">
        <v>6</v>
      </c>
      <c r="J159" s="25" t="s">
        <v>5</v>
      </c>
      <c r="K159" s="25"/>
      <c r="L159" s="25"/>
      <c r="M159" s="26">
        <v>-11000</v>
      </c>
      <c r="N159" s="38" t="s">
        <v>59</v>
      </c>
      <c r="O159" s="36" t="str">
        <f ca="1">IF(B159&gt;= TODAY(),"OUI","NON")</f>
        <v>OUI</v>
      </c>
      <c r="P159" s="36">
        <f t="shared" si="15"/>
        <v>5</v>
      </c>
    </row>
    <row r="160" spans="1:16" s="20" customFormat="1" x14ac:dyDescent="0.25">
      <c r="A160" s="25"/>
      <c r="B160" s="23">
        <v>42509</v>
      </c>
      <c r="C160" s="2">
        <f t="shared" si="12"/>
        <v>21</v>
      </c>
      <c r="D160" s="7">
        <f t="shared" si="13"/>
        <v>42521</v>
      </c>
      <c r="E160" s="2">
        <f t="shared" si="14"/>
        <v>2016</v>
      </c>
      <c r="F160" s="24" t="s">
        <v>55</v>
      </c>
      <c r="G160" s="25" t="s">
        <v>28</v>
      </c>
      <c r="H160" s="25" t="s">
        <v>2</v>
      </c>
      <c r="I160" s="25" t="s">
        <v>4</v>
      </c>
      <c r="J160" s="25" t="s">
        <v>3</v>
      </c>
      <c r="K160" s="25"/>
      <c r="L160" s="25"/>
      <c r="M160" s="26">
        <f>-[2]TCD!$L$79</f>
        <v>0</v>
      </c>
      <c r="N160" s="38" t="s">
        <v>59</v>
      </c>
      <c r="O160" s="36" t="str">
        <f ca="1">IF(B160&gt;= TODAY(),"OUI","NON")</f>
        <v>OUI</v>
      </c>
      <c r="P160" s="36">
        <f t="shared" si="15"/>
        <v>5</v>
      </c>
    </row>
    <row r="161" spans="1:16" s="20" customFormat="1" x14ac:dyDescent="0.25">
      <c r="A161" s="25"/>
      <c r="B161" s="23">
        <v>42510</v>
      </c>
      <c r="C161" s="2">
        <f t="shared" si="12"/>
        <v>21</v>
      </c>
      <c r="D161" s="7">
        <f t="shared" si="13"/>
        <v>42521</v>
      </c>
      <c r="E161" s="2">
        <f t="shared" si="14"/>
        <v>2016</v>
      </c>
      <c r="F161" s="24" t="s">
        <v>55</v>
      </c>
      <c r="G161" s="25" t="s">
        <v>28</v>
      </c>
      <c r="H161" s="25" t="s">
        <v>2</v>
      </c>
      <c r="I161" s="25" t="s">
        <v>1</v>
      </c>
      <c r="J161" s="25" t="s">
        <v>0</v>
      </c>
      <c r="K161" s="25"/>
      <c r="L161" s="25"/>
      <c r="M161" s="26">
        <v>-25</v>
      </c>
      <c r="N161" s="38" t="s">
        <v>59</v>
      </c>
      <c r="O161" s="36" t="str">
        <f ca="1">IF(B161&gt;= TODAY(),"OUI","NON")</f>
        <v>OUI</v>
      </c>
      <c r="P161" s="36">
        <f t="shared" si="15"/>
        <v>5</v>
      </c>
    </row>
    <row r="162" spans="1:16" s="20" customFormat="1" x14ac:dyDescent="0.25">
      <c r="B162" s="23">
        <v>42183</v>
      </c>
      <c r="C162" s="2">
        <f t="shared" si="12"/>
        <v>27</v>
      </c>
      <c r="D162" s="7">
        <f t="shared" si="13"/>
        <v>42185</v>
      </c>
      <c r="E162" s="2">
        <f t="shared" si="14"/>
        <v>2015</v>
      </c>
      <c r="F162" s="24" t="s">
        <v>56</v>
      </c>
      <c r="G162" s="25" t="s">
        <v>28</v>
      </c>
      <c r="H162" s="25" t="s">
        <v>12</v>
      </c>
      <c r="I162" s="25" t="s">
        <v>11</v>
      </c>
      <c r="J162" s="25" t="s">
        <v>10</v>
      </c>
      <c r="M162" s="22">
        <v>25000</v>
      </c>
      <c r="N162" s="38" t="s">
        <v>59</v>
      </c>
      <c r="O162" s="36" t="str">
        <f ca="1">IF(B162&gt;= TODAY(),"OUI","NON")</f>
        <v>NON</v>
      </c>
      <c r="P162" s="36">
        <f t="shared" si="15"/>
        <v>6</v>
      </c>
    </row>
    <row r="163" spans="1:16" s="20" customFormat="1" x14ac:dyDescent="0.25">
      <c r="B163" s="23">
        <v>42213</v>
      </c>
      <c r="C163" s="2">
        <f t="shared" si="12"/>
        <v>31</v>
      </c>
      <c r="D163" s="7">
        <f t="shared" si="13"/>
        <v>42216</v>
      </c>
      <c r="E163" s="2">
        <f t="shared" si="14"/>
        <v>2015</v>
      </c>
      <c r="F163" s="24" t="s">
        <v>56</v>
      </c>
      <c r="G163" s="25" t="s">
        <v>28</v>
      </c>
      <c r="H163" s="25" t="s">
        <v>12</v>
      </c>
      <c r="I163" s="25" t="s">
        <v>11</v>
      </c>
      <c r="J163" s="25" t="s">
        <v>10</v>
      </c>
      <c r="M163" s="22">
        <v>25000</v>
      </c>
      <c r="N163" s="38" t="s">
        <v>59</v>
      </c>
      <c r="O163" s="36" t="str">
        <f ca="1">IF(B163&gt;= TODAY(),"OUI","NON")</f>
        <v>NON</v>
      </c>
      <c r="P163" s="36">
        <f t="shared" si="15"/>
        <v>7</v>
      </c>
    </row>
    <row r="164" spans="1:16" s="20" customFormat="1" x14ac:dyDescent="0.25">
      <c r="B164" s="23">
        <v>42244</v>
      </c>
      <c r="C164" s="2">
        <f t="shared" si="12"/>
        <v>35</v>
      </c>
      <c r="D164" s="7">
        <f t="shared" si="13"/>
        <v>42247</v>
      </c>
      <c r="E164" s="2">
        <f t="shared" si="14"/>
        <v>2015</v>
      </c>
      <c r="F164" s="24" t="s">
        <v>56</v>
      </c>
      <c r="G164" s="25" t="s">
        <v>28</v>
      </c>
      <c r="H164" s="25" t="s">
        <v>12</v>
      </c>
      <c r="I164" s="25" t="s">
        <v>11</v>
      </c>
      <c r="J164" s="25" t="s">
        <v>10</v>
      </c>
      <c r="M164" s="22">
        <v>25000</v>
      </c>
      <c r="N164" s="38" t="s">
        <v>59</v>
      </c>
      <c r="O164" s="36" t="str">
        <f ca="1">IF(B164&gt;= TODAY(),"OUI","NON")</f>
        <v>NON</v>
      </c>
      <c r="P164" s="36">
        <f t="shared" si="15"/>
        <v>8</v>
      </c>
    </row>
    <row r="165" spans="1:16" s="20" customFormat="1" x14ac:dyDescent="0.25">
      <c r="B165" s="23">
        <v>42275</v>
      </c>
      <c r="C165" s="2">
        <f t="shared" si="12"/>
        <v>40</v>
      </c>
      <c r="D165" s="7">
        <f t="shared" si="13"/>
        <v>42277</v>
      </c>
      <c r="E165" s="2">
        <f t="shared" si="14"/>
        <v>2015</v>
      </c>
      <c r="F165" s="24" t="s">
        <v>56</v>
      </c>
      <c r="G165" s="25" t="s">
        <v>28</v>
      </c>
      <c r="H165" s="25" t="s">
        <v>12</v>
      </c>
      <c r="I165" s="25" t="s">
        <v>11</v>
      </c>
      <c r="J165" s="25" t="s">
        <v>10</v>
      </c>
      <c r="M165" s="22">
        <v>25000</v>
      </c>
      <c r="N165" s="38" t="s">
        <v>59</v>
      </c>
      <c r="O165" s="36" t="str">
        <f ca="1">IF(B165&gt;= TODAY(),"OUI","NON")</f>
        <v>NON</v>
      </c>
      <c r="P165" s="36">
        <f t="shared" si="15"/>
        <v>9</v>
      </c>
    </row>
    <row r="166" spans="1:16" s="20" customFormat="1" x14ac:dyDescent="0.25">
      <c r="B166" s="23">
        <v>42305</v>
      </c>
      <c r="C166" s="2">
        <f t="shared" si="12"/>
        <v>44</v>
      </c>
      <c r="D166" s="7">
        <f t="shared" si="13"/>
        <v>42308</v>
      </c>
      <c r="E166" s="2">
        <f t="shared" si="14"/>
        <v>2015</v>
      </c>
      <c r="F166" s="24" t="s">
        <v>56</v>
      </c>
      <c r="G166" s="25" t="s">
        <v>28</v>
      </c>
      <c r="H166" s="25" t="s">
        <v>12</v>
      </c>
      <c r="I166" s="25" t="s">
        <v>11</v>
      </c>
      <c r="J166" s="25" t="s">
        <v>10</v>
      </c>
      <c r="M166" s="22">
        <v>25000</v>
      </c>
      <c r="N166" s="38" t="s">
        <v>59</v>
      </c>
      <c r="O166" s="36" t="str">
        <f ca="1">IF(B166&gt;= TODAY(),"OUI","NON")</f>
        <v>OUI</v>
      </c>
      <c r="P166" s="36">
        <f t="shared" si="15"/>
        <v>10</v>
      </c>
    </row>
    <row r="167" spans="1:16" s="20" customFormat="1" x14ac:dyDescent="0.25">
      <c r="B167" s="23">
        <v>42336</v>
      </c>
      <c r="C167" s="2">
        <f t="shared" si="12"/>
        <v>48</v>
      </c>
      <c r="D167" s="7">
        <f t="shared" si="13"/>
        <v>42338</v>
      </c>
      <c r="E167" s="2">
        <f t="shared" si="14"/>
        <v>2015</v>
      </c>
      <c r="F167" s="24" t="s">
        <v>56</v>
      </c>
      <c r="G167" s="25" t="s">
        <v>28</v>
      </c>
      <c r="H167" s="25" t="s">
        <v>12</v>
      </c>
      <c r="I167" s="25" t="s">
        <v>11</v>
      </c>
      <c r="J167" s="25" t="s">
        <v>10</v>
      </c>
      <c r="M167" s="22">
        <v>25000</v>
      </c>
      <c r="N167" s="38" t="s">
        <v>59</v>
      </c>
      <c r="O167" s="36" t="str">
        <f ca="1">IF(B167&gt;= TODAY(),"OUI","NON")</f>
        <v>OUI</v>
      </c>
      <c r="P167" s="36">
        <f t="shared" si="15"/>
        <v>11</v>
      </c>
    </row>
    <row r="168" spans="1:16" s="20" customFormat="1" x14ac:dyDescent="0.25">
      <c r="B168" s="23">
        <v>42366</v>
      </c>
      <c r="C168" s="2">
        <f t="shared" si="12"/>
        <v>53</v>
      </c>
      <c r="D168" s="7">
        <f t="shared" si="13"/>
        <v>42369</v>
      </c>
      <c r="E168" s="2">
        <f t="shared" si="14"/>
        <v>2015</v>
      </c>
      <c r="F168" s="24" t="s">
        <v>56</v>
      </c>
      <c r="G168" s="25" t="s">
        <v>28</v>
      </c>
      <c r="H168" s="25" t="s">
        <v>12</v>
      </c>
      <c r="I168" s="25" t="s">
        <v>11</v>
      </c>
      <c r="J168" s="25" t="s">
        <v>10</v>
      </c>
      <c r="M168" s="22">
        <v>25000</v>
      </c>
      <c r="N168" s="38" t="s">
        <v>59</v>
      </c>
      <c r="O168" s="36" t="str">
        <f ca="1">IF(B168&gt;= TODAY(),"OUI","NON")</f>
        <v>OUI</v>
      </c>
      <c r="P168" s="36">
        <f t="shared" si="15"/>
        <v>12</v>
      </c>
    </row>
    <row r="169" spans="1:16" s="20" customFormat="1" x14ac:dyDescent="0.25">
      <c r="B169" s="23">
        <v>42397</v>
      </c>
      <c r="C169" s="2">
        <f t="shared" si="12"/>
        <v>5</v>
      </c>
      <c r="D169" s="7">
        <f t="shared" si="13"/>
        <v>42400</v>
      </c>
      <c r="E169" s="2">
        <f t="shared" si="14"/>
        <v>2016</v>
      </c>
      <c r="F169" s="24" t="s">
        <v>56</v>
      </c>
      <c r="G169" s="25" t="s">
        <v>28</v>
      </c>
      <c r="H169" s="25" t="s">
        <v>12</v>
      </c>
      <c r="I169" s="25" t="s">
        <v>11</v>
      </c>
      <c r="J169" s="25" t="s">
        <v>10</v>
      </c>
      <c r="M169" s="22">
        <v>25000</v>
      </c>
      <c r="N169" s="38" t="s">
        <v>59</v>
      </c>
      <c r="O169" s="36" t="str">
        <f ca="1">IF(B169&gt;= TODAY(),"OUI","NON")</f>
        <v>OUI</v>
      </c>
      <c r="P169" s="36">
        <f t="shared" si="15"/>
        <v>1</v>
      </c>
    </row>
    <row r="170" spans="1:16" s="20" customFormat="1" x14ac:dyDescent="0.25">
      <c r="B170" s="23">
        <v>42428</v>
      </c>
      <c r="C170" s="2">
        <f t="shared" si="12"/>
        <v>10</v>
      </c>
      <c r="D170" s="7">
        <f t="shared" si="13"/>
        <v>42429</v>
      </c>
      <c r="E170" s="2">
        <f t="shared" si="14"/>
        <v>2016</v>
      </c>
      <c r="F170" s="24" t="s">
        <v>56</v>
      </c>
      <c r="G170" s="25" t="s">
        <v>28</v>
      </c>
      <c r="H170" s="25" t="s">
        <v>12</v>
      </c>
      <c r="I170" s="25" t="s">
        <v>11</v>
      </c>
      <c r="J170" s="25" t="s">
        <v>10</v>
      </c>
      <c r="M170" s="22">
        <v>25000</v>
      </c>
      <c r="N170" s="38" t="s">
        <v>59</v>
      </c>
      <c r="O170" s="36" t="str">
        <f ca="1">IF(B170&gt;= TODAY(),"OUI","NON")</f>
        <v>OUI</v>
      </c>
      <c r="P170" s="36">
        <f t="shared" si="15"/>
        <v>2</v>
      </c>
    </row>
    <row r="171" spans="1:16" s="20" customFormat="1" x14ac:dyDescent="0.25">
      <c r="B171" s="23">
        <v>42457</v>
      </c>
      <c r="C171" s="2">
        <f t="shared" si="12"/>
        <v>14</v>
      </c>
      <c r="D171" s="7">
        <f t="shared" si="13"/>
        <v>42460</v>
      </c>
      <c r="E171" s="2">
        <f t="shared" si="14"/>
        <v>2016</v>
      </c>
      <c r="F171" s="24" t="s">
        <v>56</v>
      </c>
      <c r="G171" s="25" t="s">
        <v>28</v>
      </c>
      <c r="H171" s="25" t="s">
        <v>12</v>
      </c>
      <c r="I171" s="25" t="s">
        <v>11</v>
      </c>
      <c r="J171" s="25" t="s">
        <v>10</v>
      </c>
      <c r="M171" s="22">
        <v>25000</v>
      </c>
      <c r="N171" s="38" t="s">
        <v>59</v>
      </c>
      <c r="O171" s="36" t="str">
        <f ca="1">IF(B171&gt;= TODAY(),"OUI","NON")</f>
        <v>OUI</v>
      </c>
      <c r="P171" s="36">
        <f t="shared" si="15"/>
        <v>3</v>
      </c>
    </row>
    <row r="172" spans="1:16" s="20" customFormat="1" x14ac:dyDescent="0.25">
      <c r="B172" s="23">
        <v>42488</v>
      </c>
      <c r="C172" s="2">
        <f t="shared" si="12"/>
        <v>18</v>
      </c>
      <c r="D172" s="7">
        <f t="shared" si="13"/>
        <v>42490</v>
      </c>
      <c r="E172" s="2">
        <f t="shared" si="14"/>
        <v>2016</v>
      </c>
      <c r="F172" s="24" t="s">
        <v>56</v>
      </c>
      <c r="G172" s="25" t="s">
        <v>28</v>
      </c>
      <c r="H172" s="25" t="s">
        <v>12</v>
      </c>
      <c r="I172" s="25" t="s">
        <v>11</v>
      </c>
      <c r="J172" s="25" t="s">
        <v>10</v>
      </c>
      <c r="M172" s="22">
        <v>25000</v>
      </c>
      <c r="N172" s="38" t="s">
        <v>59</v>
      </c>
      <c r="O172" s="36" t="str">
        <f ca="1">IF(B172&gt;= TODAY(),"OUI","NON")</f>
        <v>OUI</v>
      </c>
      <c r="P172" s="36">
        <f t="shared" si="15"/>
        <v>4</v>
      </c>
    </row>
    <row r="173" spans="1:16" s="20" customFormat="1" x14ac:dyDescent="0.25">
      <c r="B173" s="23">
        <v>42518</v>
      </c>
      <c r="C173" s="2">
        <f t="shared" si="12"/>
        <v>22</v>
      </c>
      <c r="D173" s="7">
        <f t="shared" si="13"/>
        <v>42521</v>
      </c>
      <c r="E173" s="2">
        <f t="shared" si="14"/>
        <v>2016</v>
      </c>
      <c r="F173" s="24" t="s">
        <v>56</v>
      </c>
      <c r="G173" s="25" t="s">
        <v>28</v>
      </c>
      <c r="H173" s="25" t="s">
        <v>12</v>
      </c>
      <c r="I173" s="25" t="s">
        <v>11</v>
      </c>
      <c r="J173" s="25" t="s">
        <v>10</v>
      </c>
      <c r="M173" s="22">
        <v>25000</v>
      </c>
      <c r="N173" s="38" t="s">
        <v>59</v>
      </c>
      <c r="O173" s="36" t="str">
        <f ca="1">IF(B173&gt;= TODAY(),"OUI","NON")</f>
        <v>OUI</v>
      </c>
      <c r="P173" s="36">
        <f t="shared" si="15"/>
        <v>5</v>
      </c>
    </row>
    <row r="174" spans="1:16" s="20" customFormat="1" x14ac:dyDescent="0.25">
      <c r="A174" s="25"/>
      <c r="B174" s="23">
        <v>42175</v>
      </c>
      <c r="C174" s="2">
        <f t="shared" si="12"/>
        <v>25</v>
      </c>
      <c r="D174" s="7">
        <f t="shared" si="13"/>
        <v>42185</v>
      </c>
      <c r="E174" s="2">
        <f t="shared" si="14"/>
        <v>2015</v>
      </c>
      <c r="F174" s="24" t="s">
        <v>56</v>
      </c>
      <c r="G174" s="25" t="s">
        <v>28</v>
      </c>
      <c r="H174" s="25" t="s">
        <v>2</v>
      </c>
      <c r="I174" s="25" t="s">
        <v>8</v>
      </c>
      <c r="J174" s="25" t="s">
        <v>7</v>
      </c>
      <c r="K174" s="25"/>
      <c r="L174" s="25"/>
      <c r="M174" s="26">
        <v>-1200</v>
      </c>
      <c r="N174" s="38" t="s">
        <v>59</v>
      </c>
      <c r="O174" s="36" t="str">
        <f ca="1">IF(B174&gt;= TODAY(),"OUI","NON")</f>
        <v>NON</v>
      </c>
      <c r="P174" s="36">
        <f t="shared" si="15"/>
        <v>6</v>
      </c>
    </row>
    <row r="175" spans="1:16" s="20" customFormat="1" x14ac:dyDescent="0.25">
      <c r="A175" s="25"/>
      <c r="B175" s="23">
        <v>42156</v>
      </c>
      <c r="C175" s="2">
        <f t="shared" si="12"/>
        <v>23</v>
      </c>
      <c r="D175" s="7">
        <f t="shared" si="13"/>
        <v>42185</v>
      </c>
      <c r="E175" s="2">
        <f t="shared" si="14"/>
        <v>2015</v>
      </c>
      <c r="F175" s="24" t="s">
        <v>56</v>
      </c>
      <c r="G175" s="25" t="s">
        <v>28</v>
      </c>
      <c r="H175" s="25" t="s">
        <v>2</v>
      </c>
      <c r="I175" s="25" t="s">
        <v>19</v>
      </c>
      <c r="J175" s="25" t="s">
        <v>19</v>
      </c>
      <c r="K175" s="25"/>
      <c r="L175" s="25"/>
      <c r="M175" s="26">
        <v>-5000</v>
      </c>
      <c r="N175" s="38" t="s">
        <v>59</v>
      </c>
      <c r="O175" s="36" t="str">
        <f ca="1">IF(B175&gt;= TODAY(),"OUI","NON")</f>
        <v>NON</v>
      </c>
      <c r="P175" s="36">
        <f t="shared" si="15"/>
        <v>6</v>
      </c>
    </row>
    <row r="176" spans="1:16" s="20" customFormat="1" x14ac:dyDescent="0.25">
      <c r="A176" s="25"/>
      <c r="B176" s="23">
        <v>42170</v>
      </c>
      <c r="C176" s="2">
        <f t="shared" si="12"/>
        <v>25</v>
      </c>
      <c r="D176" s="7">
        <f t="shared" si="13"/>
        <v>42185</v>
      </c>
      <c r="E176" s="2">
        <f t="shared" si="14"/>
        <v>2015</v>
      </c>
      <c r="F176" s="24" t="s">
        <v>56</v>
      </c>
      <c r="G176" s="25" t="s">
        <v>28</v>
      </c>
      <c r="H176" s="25" t="s">
        <v>2</v>
      </c>
      <c r="I176" s="25" t="s">
        <v>18</v>
      </c>
      <c r="J176" s="25" t="s">
        <v>18</v>
      </c>
      <c r="K176" s="25"/>
      <c r="L176" s="25"/>
      <c r="M176" s="26">
        <v>-1000</v>
      </c>
      <c r="N176" s="38" t="s">
        <v>59</v>
      </c>
      <c r="O176" s="36" t="str">
        <f ca="1">IF(B176&gt;= TODAY(),"OUI","NON")</f>
        <v>NON</v>
      </c>
      <c r="P176" s="36">
        <f t="shared" si="15"/>
        <v>6</v>
      </c>
    </row>
    <row r="177" spans="1:16" s="20" customFormat="1" x14ac:dyDescent="0.25">
      <c r="A177" s="25"/>
      <c r="B177" s="23">
        <v>42181</v>
      </c>
      <c r="C177" s="2">
        <f t="shared" si="12"/>
        <v>26</v>
      </c>
      <c r="D177" s="7">
        <f t="shared" si="13"/>
        <v>42185</v>
      </c>
      <c r="E177" s="2">
        <f t="shared" si="14"/>
        <v>2015</v>
      </c>
      <c r="F177" s="24" t="s">
        <v>56</v>
      </c>
      <c r="G177" s="25" t="s">
        <v>28</v>
      </c>
      <c r="H177" s="25" t="s">
        <v>2</v>
      </c>
      <c r="I177" s="25" t="s">
        <v>6</v>
      </c>
      <c r="J177" s="25" t="s">
        <v>5</v>
      </c>
      <c r="K177" s="25"/>
      <c r="L177" s="25"/>
      <c r="M177" s="26">
        <v>-8000</v>
      </c>
      <c r="N177" s="38" t="s">
        <v>59</v>
      </c>
      <c r="O177" s="36" t="str">
        <f ca="1">IF(B177&gt;= TODAY(),"OUI","NON")</f>
        <v>NON</v>
      </c>
      <c r="P177" s="36">
        <f t="shared" si="15"/>
        <v>6</v>
      </c>
    </row>
    <row r="178" spans="1:16" s="20" customFormat="1" x14ac:dyDescent="0.25">
      <c r="A178" s="25"/>
      <c r="B178" s="23">
        <v>42170</v>
      </c>
      <c r="C178" s="2">
        <f t="shared" si="12"/>
        <v>25</v>
      </c>
      <c r="D178" s="7">
        <f t="shared" si="13"/>
        <v>42185</v>
      </c>
      <c r="E178" s="2">
        <f t="shared" si="14"/>
        <v>2015</v>
      </c>
      <c r="F178" s="24" t="s">
        <v>56</v>
      </c>
      <c r="G178" s="25" t="s">
        <v>28</v>
      </c>
      <c r="H178" s="25" t="s">
        <v>2</v>
      </c>
      <c r="I178" s="25" t="s">
        <v>6</v>
      </c>
      <c r="J178" s="25" t="s">
        <v>16</v>
      </c>
      <c r="K178" s="25"/>
      <c r="L178" s="25"/>
      <c r="M178" s="26">
        <v>-21000</v>
      </c>
      <c r="N178" s="38" t="s">
        <v>59</v>
      </c>
      <c r="O178" s="36" t="str">
        <f ca="1">IF(B178&gt;= TODAY(),"OUI","NON")</f>
        <v>NON</v>
      </c>
      <c r="P178" s="36">
        <f t="shared" si="15"/>
        <v>6</v>
      </c>
    </row>
    <row r="179" spans="1:16" s="20" customFormat="1" x14ac:dyDescent="0.25">
      <c r="A179" s="25"/>
      <c r="B179" s="23">
        <v>42170</v>
      </c>
      <c r="C179" s="2">
        <f t="shared" si="12"/>
        <v>25</v>
      </c>
      <c r="D179" s="7">
        <f t="shared" si="13"/>
        <v>42185</v>
      </c>
      <c r="E179" s="2">
        <f t="shared" si="14"/>
        <v>2015</v>
      </c>
      <c r="F179" s="24" t="s">
        <v>56</v>
      </c>
      <c r="G179" s="25" t="s">
        <v>28</v>
      </c>
      <c r="H179" s="25" t="s">
        <v>2</v>
      </c>
      <c r="I179" s="25" t="s">
        <v>4</v>
      </c>
      <c r="J179" s="25" t="s">
        <v>9</v>
      </c>
      <c r="K179" s="25"/>
      <c r="L179" s="25"/>
      <c r="M179" s="26">
        <v>-10709</v>
      </c>
      <c r="N179" s="38" t="s">
        <v>59</v>
      </c>
      <c r="O179" s="36" t="str">
        <f ca="1">IF(B179&gt;= TODAY(),"OUI","NON")</f>
        <v>NON</v>
      </c>
      <c r="P179" s="36">
        <f t="shared" si="15"/>
        <v>6</v>
      </c>
    </row>
    <row r="180" spans="1:16" s="20" customFormat="1" x14ac:dyDescent="0.25">
      <c r="A180" s="25"/>
      <c r="B180" s="23">
        <v>42174</v>
      </c>
      <c r="C180" s="2">
        <f t="shared" si="12"/>
        <v>25</v>
      </c>
      <c r="D180" s="7">
        <f t="shared" si="13"/>
        <v>42185</v>
      </c>
      <c r="E180" s="2">
        <f t="shared" si="14"/>
        <v>2015</v>
      </c>
      <c r="F180" s="24" t="s">
        <v>56</v>
      </c>
      <c r="G180" s="25" t="s">
        <v>28</v>
      </c>
      <c r="H180" s="25" t="s">
        <v>2</v>
      </c>
      <c r="I180" s="25" t="s">
        <v>4</v>
      </c>
      <c r="J180" s="25" t="s">
        <v>3</v>
      </c>
      <c r="K180" s="25"/>
      <c r="L180" s="25"/>
      <c r="M180" s="26">
        <f>-[2]TCD!$M$81</f>
        <v>0</v>
      </c>
      <c r="N180" s="38" t="s">
        <v>59</v>
      </c>
      <c r="O180" s="36" t="str">
        <f ca="1">IF(B180&gt;= TODAY(),"OUI","NON")</f>
        <v>NON</v>
      </c>
      <c r="P180" s="36">
        <f t="shared" si="15"/>
        <v>6</v>
      </c>
    </row>
    <row r="181" spans="1:16" s="20" customFormat="1" x14ac:dyDescent="0.25">
      <c r="A181" s="25"/>
      <c r="B181" s="23">
        <v>42183</v>
      </c>
      <c r="C181" s="2">
        <f t="shared" si="12"/>
        <v>27</v>
      </c>
      <c r="D181" s="7">
        <f t="shared" si="13"/>
        <v>42185</v>
      </c>
      <c r="E181" s="2">
        <f t="shared" si="14"/>
        <v>2015</v>
      </c>
      <c r="F181" s="24" t="s">
        <v>56</v>
      </c>
      <c r="G181" s="25" t="s">
        <v>28</v>
      </c>
      <c r="H181" s="25" t="s">
        <v>2</v>
      </c>
      <c r="I181" s="25" t="s">
        <v>1</v>
      </c>
      <c r="J181" s="25" t="s">
        <v>0</v>
      </c>
      <c r="K181" s="25"/>
      <c r="L181" s="25"/>
      <c r="M181" s="26">
        <v>-50</v>
      </c>
      <c r="N181" s="38" t="s">
        <v>59</v>
      </c>
      <c r="O181" s="36" t="str">
        <f ca="1">IF(B181&gt;= TODAY(),"OUI","NON")</f>
        <v>NON</v>
      </c>
      <c r="P181" s="36">
        <f t="shared" si="15"/>
        <v>6</v>
      </c>
    </row>
    <row r="182" spans="1:16" s="20" customFormat="1" x14ac:dyDescent="0.25">
      <c r="A182" s="25"/>
      <c r="B182" s="23">
        <v>42175</v>
      </c>
      <c r="C182" s="2">
        <f t="shared" si="12"/>
        <v>25</v>
      </c>
      <c r="D182" s="7">
        <f t="shared" si="13"/>
        <v>42185</v>
      </c>
      <c r="E182" s="2">
        <f t="shared" si="14"/>
        <v>2015</v>
      </c>
      <c r="F182" s="24" t="s">
        <v>56</v>
      </c>
      <c r="G182" s="25" t="s">
        <v>28</v>
      </c>
      <c r="H182" s="25" t="s">
        <v>2</v>
      </c>
      <c r="I182" s="25" t="s">
        <v>1</v>
      </c>
      <c r="J182" s="25" t="s">
        <v>23</v>
      </c>
      <c r="K182" s="25"/>
      <c r="L182" s="25"/>
      <c r="M182" s="26">
        <v>-80</v>
      </c>
      <c r="N182" s="38" t="s">
        <v>59</v>
      </c>
      <c r="O182" s="36" t="str">
        <f ca="1">IF(B182&gt;= TODAY(),"OUI","NON")</f>
        <v>NON</v>
      </c>
      <c r="P182" s="36">
        <f t="shared" si="15"/>
        <v>6</v>
      </c>
    </row>
    <row r="183" spans="1:16" s="20" customFormat="1" x14ac:dyDescent="0.25">
      <c r="A183" s="25"/>
      <c r="B183" s="23">
        <v>42205</v>
      </c>
      <c r="C183" s="2">
        <f t="shared" si="12"/>
        <v>30</v>
      </c>
      <c r="D183" s="7">
        <f t="shared" si="13"/>
        <v>42216</v>
      </c>
      <c r="E183" s="2">
        <f t="shared" si="14"/>
        <v>2015</v>
      </c>
      <c r="F183" s="24" t="s">
        <v>56</v>
      </c>
      <c r="G183" s="25" t="s">
        <v>28</v>
      </c>
      <c r="H183" s="25" t="s">
        <v>2</v>
      </c>
      <c r="I183" s="25" t="s">
        <v>8</v>
      </c>
      <c r="J183" s="25" t="s">
        <v>7</v>
      </c>
      <c r="K183" s="25"/>
      <c r="L183" s="25"/>
      <c r="M183" s="26">
        <v>-1200</v>
      </c>
      <c r="N183" s="38" t="s">
        <v>59</v>
      </c>
      <c r="O183" s="36" t="str">
        <f ca="1">IF(B183&gt;= TODAY(),"OUI","NON")</f>
        <v>NON</v>
      </c>
      <c r="P183" s="36">
        <f t="shared" si="15"/>
        <v>7</v>
      </c>
    </row>
    <row r="184" spans="1:16" s="20" customFormat="1" x14ac:dyDescent="0.25">
      <c r="A184" s="25"/>
      <c r="B184" s="23">
        <v>42186</v>
      </c>
      <c r="C184" s="2">
        <f t="shared" si="12"/>
        <v>27</v>
      </c>
      <c r="D184" s="7">
        <f t="shared" si="13"/>
        <v>42216</v>
      </c>
      <c r="E184" s="2">
        <f t="shared" si="14"/>
        <v>2015</v>
      </c>
      <c r="F184" s="24" t="s">
        <v>56</v>
      </c>
      <c r="G184" s="25" t="s">
        <v>28</v>
      </c>
      <c r="H184" s="25" t="s">
        <v>2</v>
      </c>
      <c r="I184" s="25" t="s">
        <v>19</v>
      </c>
      <c r="J184" s="25" t="s">
        <v>19</v>
      </c>
      <c r="K184" s="25"/>
      <c r="L184" s="25"/>
      <c r="M184" s="26">
        <v>-5000</v>
      </c>
      <c r="N184" s="38" t="s">
        <v>59</v>
      </c>
      <c r="O184" s="36" t="str">
        <f ca="1">IF(B184&gt;= TODAY(),"OUI","NON")</f>
        <v>NON</v>
      </c>
      <c r="P184" s="36">
        <f t="shared" si="15"/>
        <v>7</v>
      </c>
    </row>
    <row r="185" spans="1:16" s="20" customFormat="1" x14ac:dyDescent="0.25">
      <c r="A185" s="25"/>
      <c r="B185" s="23">
        <v>42200</v>
      </c>
      <c r="C185" s="2">
        <f t="shared" si="12"/>
        <v>29</v>
      </c>
      <c r="D185" s="7">
        <f t="shared" si="13"/>
        <v>42216</v>
      </c>
      <c r="E185" s="2">
        <f t="shared" si="14"/>
        <v>2015</v>
      </c>
      <c r="F185" s="24" t="s">
        <v>56</v>
      </c>
      <c r="G185" s="25" t="s">
        <v>28</v>
      </c>
      <c r="H185" s="25" t="s">
        <v>2</v>
      </c>
      <c r="I185" s="25" t="s">
        <v>18</v>
      </c>
      <c r="J185" s="25" t="s">
        <v>18</v>
      </c>
      <c r="K185" s="25"/>
      <c r="L185" s="25"/>
      <c r="M185" s="26">
        <v>-1000</v>
      </c>
      <c r="N185" s="38" t="s">
        <v>59</v>
      </c>
      <c r="O185" s="36" t="str">
        <f ca="1">IF(B185&gt;= TODAY(),"OUI","NON")</f>
        <v>NON</v>
      </c>
      <c r="P185" s="36">
        <f t="shared" si="15"/>
        <v>7</v>
      </c>
    </row>
    <row r="186" spans="1:16" s="20" customFormat="1" x14ac:dyDescent="0.25">
      <c r="A186" s="25"/>
      <c r="B186" s="23">
        <v>42211</v>
      </c>
      <c r="C186" s="2">
        <f t="shared" si="12"/>
        <v>31</v>
      </c>
      <c r="D186" s="7">
        <f t="shared" si="13"/>
        <v>42216</v>
      </c>
      <c r="E186" s="2">
        <f t="shared" si="14"/>
        <v>2015</v>
      </c>
      <c r="F186" s="24" t="s">
        <v>56</v>
      </c>
      <c r="G186" s="25" t="s">
        <v>28</v>
      </c>
      <c r="H186" s="25" t="s">
        <v>2</v>
      </c>
      <c r="I186" s="25" t="s">
        <v>6</v>
      </c>
      <c r="J186" s="25" t="s">
        <v>5</v>
      </c>
      <c r="K186" s="25"/>
      <c r="L186" s="25"/>
      <c r="M186" s="26">
        <v>-8000</v>
      </c>
      <c r="N186" s="38" t="s">
        <v>59</v>
      </c>
      <c r="O186" s="36" t="str">
        <f ca="1">IF(B186&gt;= TODAY(),"OUI","NON")</f>
        <v>NON</v>
      </c>
      <c r="P186" s="36">
        <f t="shared" si="15"/>
        <v>7</v>
      </c>
    </row>
    <row r="187" spans="1:16" s="20" customFormat="1" x14ac:dyDescent="0.25">
      <c r="A187" s="25"/>
      <c r="B187" s="23">
        <v>42204</v>
      </c>
      <c r="C187" s="2">
        <f t="shared" si="12"/>
        <v>30</v>
      </c>
      <c r="D187" s="7">
        <f t="shared" si="13"/>
        <v>42216</v>
      </c>
      <c r="E187" s="2">
        <f t="shared" si="14"/>
        <v>2015</v>
      </c>
      <c r="F187" s="24" t="s">
        <v>56</v>
      </c>
      <c r="G187" s="25" t="s">
        <v>28</v>
      </c>
      <c r="H187" s="25" t="s">
        <v>2</v>
      </c>
      <c r="I187" s="25" t="s">
        <v>4</v>
      </c>
      <c r="J187" s="25" t="s">
        <v>3</v>
      </c>
      <c r="K187" s="25"/>
      <c r="L187" s="25"/>
      <c r="M187" s="26">
        <f>-[2]TCD!$B$81</f>
        <v>0</v>
      </c>
      <c r="N187" s="38" t="s">
        <v>59</v>
      </c>
      <c r="O187" s="36" t="str">
        <f ca="1">IF(B187&gt;= TODAY(),"OUI","NON")</f>
        <v>NON</v>
      </c>
      <c r="P187" s="36">
        <f t="shared" si="15"/>
        <v>7</v>
      </c>
    </row>
    <row r="188" spans="1:16" s="20" customFormat="1" x14ac:dyDescent="0.25">
      <c r="A188" s="25"/>
      <c r="B188" s="23">
        <v>42213</v>
      </c>
      <c r="C188" s="2">
        <f t="shared" si="12"/>
        <v>31</v>
      </c>
      <c r="D188" s="7">
        <f t="shared" si="13"/>
        <v>42216</v>
      </c>
      <c r="E188" s="2">
        <f t="shared" si="14"/>
        <v>2015</v>
      </c>
      <c r="F188" s="24" t="s">
        <v>56</v>
      </c>
      <c r="G188" s="25" t="s">
        <v>28</v>
      </c>
      <c r="H188" s="25" t="s">
        <v>2</v>
      </c>
      <c r="I188" s="25" t="s">
        <v>1</v>
      </c>
      <c r="J188" s="25" t="s">
        <v>0</v>
      </c>
      <c r="K188" s="25"/>
      <c r="L188" s="25"/>
      <c r="M188" s="26">
        <v>-50</v>
      </c>
      <c r="N188" s="38" t="s">
        <v>59</v>
      </c>
      <c r="O188" s="36" t="str">
        <f ca="1">IF(B188&gt;= TODAY(),"OUI","NON")</f>
        <v>NON</v>
      </c>
      <c r="P188" s="36">
        <f t="shared" si="15"/>
        <v>7</v>
      </c>
    </row>
    <row r="189" spans="1:16" s="20" customFormat="1" x14ac:dyDescent="0.25">
      <c r="A189" s="25"/>
      <c r="B189" s="23">
        <v>42205</v>
      </c>
      <c r="C189" s="2">
        <f t="shared" si="12"/>
        <v>30</v>
      </c>
      <c r="D189" s="7">
        <f t="shared" si="13"/>
        <v>42216</v>
      </c>
      <c r="E189" s="2">
        <f t="shared" si="14"/>
        <v>2015</v>
      </c>
      <c r="F189" s="24" t="s">
        <v>56</v>
      </c>
      <c r="G189" s="25" t="s">
        <v>28</v>
      </c>
      <c r="H189" s="25" t="s">
        <v>2</v>
      </c>
      <c r="I189" s="25" t="s">
        <v>1</v>
      </c>
      <c r="J189" s="25" t="s">
        <v>23</v>
      </c>
      <c r="K189" s="25"/>
      <c r="L189" s="25"/>
      <c r="M189" s="26">
        <v>-80</v>
      </c>
      <c r="N189" s="38" t="s">
        <v>59</v>
      </c>
      <c r="O189" s="36" t="str">
        <f ca="1">IF(B189&gt;= TODAY(),"OUI","NON")</f>
        <v>NON</v>
      </c>
      <c r="P189" s="36">
        <f t="shared" si="15"/>
        <v>7</v>
      </c>
    </row>
    <row r="190" spans="1:16" s="20" customFormat="1" x14ac:dyDescent="0.25">
      <c r="A190" s="25"/>
      <c r="B190" s="23">
        <v>42236</v>
      </c>
      <c r="C190" s="2">
        <f t="shared" si="12"/>
        <v>34</v>
      </c>
      <c r="D190" s="7">
        <f t="shared" si="13"/>
        <v>42247</v>
      </c>
      <c r="E190" s="2">
        <f t="shared" si="14"/>
        <v>2015</v>
      </c>
      <c r="F190" s="24" t="s">
        <v>56</v>
      </c>
      <c r="G190" s="25" t="s">
        <v>28</v>
      </c>
      <c r="H190" s="25" t="s">
        <v>2</v>
      </c>
      <c r="I190" s="25" t="s">
        <v>8</v>
      </c>
      <c r="J190" s="25" t="s">
        <v>7</v>
      </c>
      <c r="K190" s="25"/>
      <c r="L190" s="25"/>
      <c r="M190" s="26">
        <v>-1200</v>
      </c>
      <c r="N190" s="38" t="s">
        <v>59</v>
      </c>
      <c r="O190" s="36" t="str">
        <f ca="1">IF(B190&gt;= TODAY(),"OUI","NON")</f>
        <v>NON</v>
      </c>
      <c r="P190" s="36">
        <f t="shared" si="15"/>
        <v>8</v>
      </c>
    </row>
    <row r="191" spans="1:16" s="20" customFormat="1" x14ac:dyDescent="0.25">
      <c r="A191" s="25"/>
      <c r="B191" s="23">
        <v>42217</v>
      </c>
      <c r="C191" s="2">
        <f t="shared" si="12"/>
        <v>31</v>
      </c>
      <c r="D191" s="7">
        <f t="shared" si="13"/>
        <v>42247</v>
      </c>
      <c r="E191" s="2">
        <f t="shared" si="14"/>
        <v>2015</v>
      </c>
      <c r="F191" s="24" t="s">
        <v>56</v>
      </c>
      <c r="G191" s="25" t="s">
        <v>28</v>
      </c>
      <c r="H191" s="25" t="s">
        <v>2</v>
      </c>
      <c r="I191" s="25" t="s">
        <v>19</v>
      </c>
      <c r="J191" s="25" t="s">
        <v>19</v>
      </c>
      <c r="K191" s="25"/>
      <c r="L191" s="25"/>
      <c r="M191" s="26">
        <v>-5000</v>
      </c>
      <c r="N191" s="38" t="s">
        <v>59</v>
      </c>
      <c r="O191" s="36" t="str">
        <f ca="1">IF(B191&gt;= TODAY(),"OUI","NON")</f>
        <v>NON</v>
      </c>
      <c r="P191" s="36">
        <f t="shared" si="15"/>
        <v>8</v>
      </c>
    </row>
    <row r="192" spans="1:16" s="20" customFormat="1" x14ac:dyDescent="0.25">
      <c r="A192" s="25"/>
      <c r="B192" s="23">
        <v>42231</v>
      </c>
      <c r="C192" s="2">
        <f t="shared" si="12"/>
        <v>33</v>
      </c>
      <c r="D192" s="7">
        <f t="shared" si="13"/>
        <v>42247</v>
      </c>
      <c r="E192" s="2">
        <f t="shared" si="14"/>
        <v>2015</v>
      </c>
      <c r="F192" s="24" t="s">
        <v>56</v>
      </c>
      <c r="G192" s="25" t="s">
        <v>28</v>
      </c>
      <c r="H192" s="25" t="s">
        <v>2</v>
      </c>
      <c r="I192" s="25" t="s">
        <v>18</v>
      </c>
      <c r="J192" s="25" t="s">
        <v>18</v>
      </c>
      <c r="K192" s="25"/>
      <c r="L192" s="25"/>
      <c r="M192" s="26">
        <v>-1000</v>
      </c>
      <c r="N192" s="38" t="s">
        <v>59</v>
      </c>
      <c r="O192" s="36" t="str">
        <f ca="1">IF(B192&gt;= TODAY(),"OUI","NON")</f>
        <v>NON</v>
      </c>
      <c r="P192" s="36">
        <f t="shared" si="15"/>
        <v>8</v>
      </c>
    </row>
    <row r="193" spans="1:16" s="20" customFormat="1" x14ac:dyDescent="0.25">
      <c r="A193" s="25"/>
      <c r="B193" s="23">
        <v>42242</v>
      </c>
      <c r="C193" s="2">
        <f t="shared" si="12"/>
        <v>35</v>
      </c>
      <c r="D193" s="7">
        <f t="shared" si="13"/>
        <v>42247</v>
      </c>
      <c r="E193" s="2">
        <f t="shared" si="14"/>
        <v>2015</v>
      </c>
      <c r="F193" s="24" t="s">
        <v>56</v>
      </c>
      <c r="G193" s="25" t="s">
        <v>28</v>
      </c>
      <c r="H193" s="25" t="s">
        <v>2</v>
      </c>
      <c r="I193" s="25" t="s">
        <v>6</v>
      </c>
      <c r="J193" s="25" t="s">
        <v>5</v>
      </c>
      <c r="K193" s="25"/>
      <c r="L193" s="25"/>
      <c r="M193" s="26">
        <v>-8000</v>
      </c>
      <c r="N193" s="38" t="s">
        <v>59</v>
      </c>
      <c r="O193" s="36" t="str">
        <f ca="1">IF(B193&gt;= TODAY(),"OUI","NON")</f>
        <v>NON</v>
      </c>
      <c r="P193" s="36">
        <f t="shared" si="15"/>
        <v>8</v>
      </c>
    </row>
    <row r="194" spans="1:16" s="20" customFormat="1" x14ac:dyDescent="0.25">
      <c r="A194" s="25"/>
      <c r="B194" s="23">
        <v>42235</v>
      </c>
      <c r="C194" s="2">
        <f t="shared" si="12"/>
        <v>34</v>
      </c>
      <c r="D194" s="7">
        <f t="shared" si="13"/>
        <v>42247</v>
      </c>
      <c r="E194" s="2">
        <f t="shared" si="14"/>
        <v>2015</v>
      </c>
      <c r="F194" s="24" t="s">
        <v>56</v>
      </c>
      <c r="G194" s="25" t="s">
        <v>28</v>
      </c>
      <c r="H194" s="25" t="s">
        <v>2</v>
      </c>
      <c r="I194" s="25" t="s">
        <v>4</v>
      </c>
      <c r="J194" s="25" t="s">
        <v>3</v>
      </c>
      <c r="K194" s="25"/>
      <c r="L194" s="25"/>
      <c r="M194" s="26">
        <f>-[2]TCD!$C$81</f>
        <v>0</v>
      </c>
      <c r="N194" s="38" t="s">
        <v>59</v>
      </c>
      <c r="O194" s="36" t="str">
        <f ca="1">IF(B194&gt;= TODAY(),"OUI","NON")</f>
        <v>NON</v>
      </c>
      <c r="P194" s="36">
        <f t="shared" si="15"/>
        <v>8</v>
      </c>
    </row>
    <row r="195" spans="1:16" s="20" customFormat="1" x14ac:dyDescent="0.25">
      <c r="A195" s="25"/>
      <c r="B195" s="23">
        <v>42244</v>
      </c>
      <c r="C195" s="2">
        <f t="shared" ref="C195:C258" si="16">WEEKNUM(B195)</f>
        <v>35</v>
      </c>
      <c r="D195" s="7">
        <f t="shared" ref="D195:D258" si="17">EOMONTH(B195,31/6/2016)</f>
        <v>42247</v>
      </c>
      <c r="E195" s="2">
        <f t="shared" ref="E195:E258" si="18">YEAR(B195)</f>
        <v>2015</v>
      </c>
      <c r="F195" s="24" t="s">
        <v>56</v>
      </c>
      <c r="G195" s="25" t="s">
        <v>28</v>
      </c>
      <c r="H195" s="25" t="s">
        <v>2</v>
      </c>
      <c r="I195" s="25" t="s">
        <v>1</v>
      </c>
      <c r="J195" s="25" t="s">
        <v>0</v>
      </c>
      <c r="K195" s="25"/>
      <c r="L195" s="25"/>
      <c r="M195" s="26">
        <v>-50</v>
      </c>
      <c r="N195" s="38" t="s">
        <v>59</v>
      </c>
      <c r="O195" s="36" t="str">
        <f ca="1">IF(B195&gt;= TODAY(),"OUI","NON")</f>
        <v>NON</v>
      </c>
      <c r="P195" s="36">
        <f t="shared" ref="P195:P258" si="19">MONTH(D195)</f>
        <v>8</v>
      </c>
    </row>
    <row r="196" spans="1:16" s="20" customFormat="1" x14ac:dyDescent="0.25">
      <c r="A196" s="25"/>
      <c r="B196" s="23">
        <v>42236</v>
      </c>
      <c r="C196" s="2">
        <f t="shared" si="16"/>
        <v>34</v>
      </c>
      <c r="D196" s="7">
        <f t="shared" si="17"/>
        <v>42247</v>
      </c>
      <c r="E196" s="2">
        <f t="shared" si="18"/>
        <v>2015</v>
      </c>
      <c r="F196" s="24" t="s">
        <v>56</v>
      </c>
      <c r="G196" s="25" t="s">
        <v>28</v>
      </c>
      <c r="H196" s="25" t="s">
        <v>2</v>
      </c>
      <c r="I196" s="25" t="s">
        <v>1</v>
      </c>
      <c r="J196" s="25" t="s">
        <v>23</v>
      </c>
      <c r="K196" s="25"/>
      <c r="L196" s="25"/>
      <c r="M196" s="26">
        <v>-80</v>
      </c>
      <c r="N196" s="38" t="s">
        <v>59</v>
      </c>
      <c r="O196" s="36" t="str">
        <f ca="1">IF(B196&gt;= TODAY(),"OUI","NON")</f>
        <v>NON</v>
      </c>
      <c r="P196" s="36">
        <f t="shared" si="19"/>
        <v>8</v>
      </c>
    </row>
    <row r="197" spans="1:16" s="20" customFormat="1" x14ac:dyDescent="0.25">
      <c r="A197" s="25"/>
      <c r="B197" s="23">
        <v>42267</v>
      </c>
      <c r="C197" s="2">
        <f t="shared" si="16"/>
        <v>39</v>
      </c>
      <c r="D197" s="7">
        <f t="shared" si="17"/>
        <v>42277</v>
      </c>
      <c r="E197" s="2">
        <f t="shared" si="18"/>
        <v>2015</v>
      </c>
      <c r="F197" s="24" t="s">
        <v>56</v>
      </c>
      <c r="G197" s="25" t="s">
        <v>28</v>
      </c>
      <c r="H197" s="25" t="s">
        <v>2</v>
      </c>
      <c r="I197" s="25" t="s">
        <v>8</v>
      </c>
      <c r="J197" s="25" t="s">
        <v>7</v>
      </c>
      <c r="K197" s="25"/>
      <c r="L197" s="25"/>
      <c r="M197" s="26">
        <v>-1200</v>
      </c>
      <c r="N197" s="38" t="s">
        <v>59</v>
      </c>
      <c r="O197" s="36" t="str">
        <f ca="1">IF(B197&gt;= TODAY(),"OUI","NON")</f>
        <v>NON</v>
      </c>
      <c r="P197" s="36">
        <f t="shared" si="19"/>
        <v>9</v>
      </c>
    </row>
    <row r="198" spans="1:16" s="20" customFormat="1" x14ac:dyDescent="0.25">
      <c r="A198" s="25"/>
      <c r="B198" s="23">
        <v>42248</v>
      </c>
      <c r="C198" s="2">
        <f t="shared" si="16"/>
        <v>36</v>
      </c>
      <c r="D198" s="7">
        <f t="shared" si="17"/>
        <v>42277</v>
      </c>
      <c r="E198" s="2">
        <f t="shared" si="18"/>
        <v>2015</v>
      </c>
      <c r="F198" s="24" t="s">
        <v>56</v>
      </c>
      <c r="G198" s="25" t="s">
        <v>28</v>
      </c>
      <c r="H198" s="25" t="s">
        <v>2</v>
      </c>
      <c r="I198" s="25" t="s">
        <v>19</v>
      </c>
      <c r="J198" s="25" t="s">
        <v>19</v>
      </c>
      <c r="K198" s="25"/>
      <c r="L198" s="25"/>
      <c r="M198" s="26">
        <v>-5000</v>
      </c>
      <c r="N198" s="38" t="s">
        <v>59</v>
      </c>
      <c r="O198" s="36" t="str">
        <f ca="1">IF(B198&gt;= TODAY(),"OUI","NON")</f>
        <v>NON</v>
      </c>
      <c r="P198" s="36">
        <f t="shared" si="19"/>
        <v>9</v>
      </c>
    </row>
    <row r="199" spans="1:16" s="20" customFormat="1" x14ac:dyDescent="0.25">
      <c r="A199" s="25"/>
      <c r="B199" s="23">
        <v>42262</v>
      </c>
      <c r="C199" s="2">
        <f t="shared" si="16"/>
        <v>38</v>
      </c>
      <c r="D199" s="7">
        <f t="shared" si="17"/>
        <v>42277</v>
      </c>
      <c r="E199" s="2">
        <f t="shared" si="18"/>
        <v>2015</v>
      </c>
      <c r="F199" s="24" t="s">
        <v>56</v>
      </c>
      <c r="G199" s="25" t="s">
        <v>28</v>
      </c>
      <c r="H199" s="25" t="s">
        <v>2</v>
      </c>
      <c r="I199" s="25" t="s">
        <v>18</v>
      </c>
      <c r="J199" s="25" t="s">
        <v>18</v>
      </c>
      <c r="K199" s="25"/>
      <c r="L199" s="25"/>
      <c r="M199" s="26">
        <v>-1000</v>
      </c>
      <c r="N199" s="38" t="s">
        <v>59</v>
      </c>
      <c r="O199" s="36" t="str">
        <f ca="1">IF(B199&gt;= TODAY(),"OUI","NON")</f>
        <v>NON</v>
      </c>
      <c r="P199" s="36">
        <f t="shared" si="19"/>
        <v>9</v>
      </c>
    </row>
    <row r="200" spans="1:16" s="20" customFormat="1" x14ac:dyDescent="0.25">
      <c r="A200" s="25"/>
      <c r="B200" s="23">
        <v>42273</v>
      </c>
      <c r="C200" s="2">
        <f t="shared" si="16"/>
        <v>39</v>
      </c>
      <c r="D200" s="7">
        <f t="shared" si="17"/>
        <v>42277</v>
      </c>
      <c r="E200" s="2">
        <f t="shared" si="18"/>
        <v>2015</v>
      </c>
      <c r="F200" s="24" t="s">
        <v>56</v>
      </c>
      <c r="G200" s="25" t="s">
        <v>28</v>
      </c>
      <c r="H200" s="25" t="s">
        <v>2</v>
      </c>
      <c r="I200" s="25" t="s">
        <v>6</v>
      </c>
      <c r="J200" s="25" t="s">
        <v>5</v>
      </c>
      <c r="K200" s="25"/>
      <c r="L200" s="25"/>
      <c r="M200" s="26">
        <v>-8000</v>
      </c>
      <c r="N200" s="38" t="s">
        <v>59</v>
      </c>
      <c r="O200" s="36" t="str">
        <f ca="1">IF(B200&gt;= TODAY(),"OUI","NON")</f>
        <v>NON</v>
      </c>
      <c r="P200" s="36">
        <f t="shared" si="19"/>
        <v>9</v>
      </c>
    </row>
    <row r="201" spans="1:16" s="20" customFormat="1" x14ac:dyDescent="0.25">
      <c r="A201" s="25"/>
      <c r="B201" s="23">
        <v>42262</v>
      </c>
      <c r="C201" s="2">
        <f t="shared" si="16"/>
        <v>38</v>
      </c>
      <c r="D201" s="7">
        <f t="shared" si="17"/>
        <v>42277</v>
      </c>
      <c r="E201" s="2">
        <f t="shared" si="18"/>
        <v>2015</v>
      </c>
      <c r="F201" s="24" t="s">
        <v>56</v>
      </c>
      <c r="G201" s="25" t="s">
        <v>28</v>
      </c>
      <c r="H201" s="25" t="s">
        <v>2</v>
      </c>
      <c r="I201" s="25" t="s">
        <v>6</v>
      </c>
      <c r="J201" s="25" t="s">
        <v>16</v>
      </c>
      <c r="K201" s="25"/>
      <c r="L201" s="25"/>
      <c r="M201" s="26">
        <v>-21000</v>
      </c>
      <c r="N201" s="38" t="s">
        <v>59</v>
      </c>
      <c r="O201" s="36" t="str">
        <f ca="1">IF(B201&gt;= TODAY(),"OUI","NON")</f>
        <v>NON</v>
      </c>
      <c r="P201" s="36">
        <f t="shared" si="19"/>
        <v>9</v>
      </c>
    </row>
    <row r="202" spans="1:16" s="20" customFormat="1" x14ac:dyDescent="0.25">
      <c r="A202" s="25"/>
      <c r="B202" s="23">
        <v>42262</v>
      </c>
      <c r="C202" s="2">
        <f t="shared" si="16"/>
        <v>38</v>
      </c>
      <c r="D202" s="7">
        <f t="shared" si="17"/>
        <v>42277</v>
      </c>
      <c r="E202" s="2">
        <f t="shared" si="18"/>
        <v>2015</v>
      </c>
      <c r="F202" s="24" t="s">
        <v>56</v>
      </c>
      <c r="G202" s="25" t="s">
        <v>28</v>
      </c>
      <c r="H202" s="25" t="s">
        <v>2</v>
      </c>
      <c r="I202" s="25" t="s">
        <v>4</v>
      </c>
      <c r="J202" s="25" t="s">
        <v>9</v>
      </c>
      <c r="K202" s="25"/>
      <c r="L202" s="25"/>
      <c r="M202" s="26">
        <v>-10709</v>
      </c>
      <c r="N202" s="38" t="s">
        <v>59</v>
      </c>
      <c r="O202" s="36" t="str">
        <f ca="1">IF(B202&gt;= TODAY(),"OUI","NON")</f>
        <v>NON</v>
      </c>
      <c r="P202" s="36">
        <f t="shared" si="19"/>
        <v>9</v>
      </c>
    </row>
    <row r="203" spans="1:16" s="20" customFormat="1" x14ac:dyDescent="0.25">
      <c r="A203" s="25"/>
      <c r="B203" s="23">
        <v>42266</v>
      </c>
      <c r="C203" s="2">
        <f t="shared" si="16"/>
        <v>38</v>
      </c>
      <c r="D203" s="7">
        <f t="shared" si="17"/>
        <v>42277</v>
      </c>
      <c r="E203" s="2">
        <f t="shared" si="18"/>
        <v>2015</v>
      </c>
      <c r="F203" s="24" t="s">
        <v>56</v>
      </c>
      <c r="G203" s="25" t="s">
        <v>28</v>
      </c>
      <c r="H203" s="25" t="s">
        <v>2</v>
      </c>
      <c r="I203" s="25" t="s">
        <v>4</v>
      </c>
      <c r="J203" s="25" t="s">
        <v>3</v>
      </c>
      <c r="K203" s="25"/>
      <c r="L203" s="25"/>
      <c r="M203" s="26">
        <f>-[2]TCD!$D$81</f>
        <v>0</v>
      </c>
      <c r="N203" s="38" t="s">
        <v>59</v>
      </c>
      <c r="O203" s="36" t="str">
        <f ca="1">IF(B203&gt;= TODAY(),"OUI","NON")</f>
        <v>NON</v>
      </c>
      <c r="P203" s="36">
        <f t="shared" si="19"/>
        <v>9</v>
      </c>
    </row>
    <row r="204" spans="1:16" s="20" customFormat="1" x14ac:dyDescent="0.25">
      <c r="A204" s="25"/>
      <c r="B204" s="23">
        <v>42275</v>
      </c>
      <c r="C204" s="2">
        <f t="shared" si="16"/>
        <v>40</v>
      </c>
      <c r="D204" s="7">
        <f t="shared" si="17"/>
        <v>42277</v>
      </c>
      <c r="E204" s="2">
        <f t="shared" si="18"/>
        <v>2015</v>
      </c>
      <c r="F204" s="24" t="s">
        <v>56</v>
      </c>
      <c r="G204" s="25" t="s">
        <v>28</v>
      </c>
      <c r="H204" s="25" t="s">
        <v>2</v>
      </c>
      <c r="I204" s="25" t="s">
        <v>1</v>
      </c>
      <c r="J204" s="25" t="s">
        <v>0</v>
      </c>
      <c r="K204" s="25"/>
      <c r="L204" s="25"/>
      <c r="M204" s="26">
        <v>-50</v>
      </c>
      <c r="N204" s="38" t="s">
        <v>59</v>
      </c>
      <c r="O204" s="36" t="str">
        <f ca="1">IF(B204&gt;= TODAY(),"OUI","NON")</f>
        <v>NON</v>
      </c>
      <c r="P204" s="36">
        <f t="shared" si="19"/>
        <v>9</v>
      </c>
    </row>
    <row r="205" spans="1:16" s="20" customFormat="1" x14ac:dyDescent="0.25">
      <c r="A205" s="25"/>
      <c r="B205" s="23">
        <v>42267</v>
      </c>
      <c r="C205" s="2">
        <f t="shared" si="16"/>
        <v>39</v>
      </c>
      <c r="D205" s="7">
        <f t="shared" si="17"/>
        <v>42277</v>
      </c>
      <c r="E205" s="2">
        <f t="shared" si="18"/>
        <v>2015</v>
      </c>
      <c r="F205" s="24" t="s">
        <v>56</v>
      </c>
      <c r="G205" s="25" t="s">
        <v>28</v>
      </c>
      <c r="H205" s="25" t="s">
        <v>2</v>
      </c>
      <c r="I205" s="25" t="s">
        <v>1</v>
      </c>
      <c r="J205" s="25" t="s">
        <v>23</v>
      </c>
      <c r="K205" s="25"/>
      <c r="L205" s="25"/>
      <c r="M205" s="26">
        <v>-80</v>
      </c>
      <c r="N205" s="38" t="s">
        <v>59</v>
      </c>
      <c r="O205" s="36" t="str">
        <f ca="1">IF(B205&gt;= TODAY(),"OUI","NON")</f>
        <v>NON</v>
      </c>
      <c r="P205" s="36">
        <f t="shared" si="19"/>
        <v>9</v>
      </c>
    </row>
    <row r="206" spans="1:16" s="20" customFormat="1" x14ac:dyDescent="0.25">
      <c r="A206" s="25"/>
      <c r="B206" s="23">
        <v>42297</v>
      </c>
      <c r="C206" s="2">
        <f t="shared" si="16"/>
        <v>43</v>
      </c>
      <c r="D206" s="7">
        <f t="shared" si="17"/>
        <v>42308</v>
      </c>
      <c r="E206" s="2">
        <f t="shared" si="18"/>
        <v>2015</v>
      </c>
      <c r="F206" s="24" t="s">
        <v>56</v>
      </c>
      <c r="G206" s="25" t="s">
        <v>28</v>
      </c>
      <c r="H206" s="25" t="s">
        <v>2</v>
      </c>
      <c r="I206" s="25" t="s">
        <v>8</v>
      </c>
      <c r="J206" s="25" t="s">
        <v>7</v>
      </c>
      <c r="K206" s="25"/>
      <c r="L206" s="25"/>
      <c r="M206" s="26">
        <v>-1200</v>
      </c>
      <c r="N206" s="38" t="s">
        <v>59</v>
      </c>
      <c r="O206" s="36" t="str">
        <f ca="1">IF(B206&gt;= TODAY(),"OUI","NON")</f>
        <v>OUI</v>
      </c>
      <c r="P206" s="36">
        <f t="shared" si="19"/>
        <v>10</v>
      </c>
    </row>
    <row r="207" spans="1:16" s="20" customFormat="1" x14ac:dyDescent="0.25">
      <c r="A207" s="25"/>
      <c r="B207" s="23">
        <v>42278</v>
      </c>
      <c r="C207" s="2">
        <f t="shared" si="16"/>
        <v>40</v>
      </c>
      <c r="D207" s="7">
        <f t="shared" si="17"/>
        <v>42308</v>
      </c>
      <c r="E207" s="2">
        <f t="shared" si="18"/>
        <v>2015</v>
      </c>
      <c r="F207" s="24" t="s">
        <v>56</v>
      </c>
      <c r="G207" s="25" t="s">
        <v>28</v>
      </c>
      <c r="H207" s="25" t="s">
        <v>2</v>
      </c>
      <c r="I207" s="25" t="s">
        <v>19</v>
      </c>
      <c r="J207" s="25" t="s">
        <v>19</v>
      </c>
      <c r="K207" s="25"/>
      <c r="L207" s="25"/>
      <c r="M207" s="26">
        <v>-5000</v>
      </c>
      <c r="N207" s="38" t="s">
        <v>59</v>
      </c>
      <c r="O207" s="36" t="str">
        <f ca="1">IF(B207&gt;= TODAY(),"OUI","NON")</f>
        <v>NON</v>
      </c>
      <c r="P207" s="36">
        <f t="shared" si="19"/>
        <v>10</v>
      </c>
    </row>
    <row r="208" spans="1:16" s="20" customFormat="1" x14ac:dyDescent="0.25">
      <c r="A208" s="25"/>
      <c r="B208" s="23">
        <v>42292</v>
      </c>
      <c r="C208" s="2">
        <f t="shared" si="16"/>
        <v>42</v>
      </c>
      <c r="D208" s="7">
        <f t="shared" si="17"/>
        <v>42308</v>
      </c>
      <c r="E208" s="2">
        <f t="shared" si="18"/>
        <v>2015</v>
      </c>
      <c r="F208" s="24" t="s">
        <v>56</v>
      </c>
      <c r="G208" s="25" t="s">
        <v>28</v>
      </c>
      <c r="H208" s="25" t="s">
        <v>2</v>
      </c>
      <c r="I208" s="25" t="s">
        <v>18</v>
      </c>
      <c r="J208" s="25" t="s">
        <v>18</v>
      </c>
      <c r="K208" s="25"/>
      <c r="L208" s="25"/>
      <c r="M208" s="26">
        <v>-1000</v>
      </c>
      <c r="N208" s="38" t="s">
        <v>59</v>
      </c>
      <c r="O208" s="36" t="str">
        <f ca="1">IF(B208&gt;= TODAY(),"OUI","NON")</f>
        <v>OUI</v>
      </c>
      <c r="P208" s="36">
        <f t="shared" si="19"/>
        <v>10</v>
      </c>
    </row>
    <row r="209" spans="1:16" s="20" customFormat="1" x14ac:dyDescent="0.25">
      <c r="A209" s="25"/>
      <c r="B209" s="23">
        <v>42303</v>
      </c>
      <c r="C209" s="2">
        <f t="shared" si="16"/>
        <v>44</v>
      </c>
      <c r="D209" s="7">
        <f t="shared" si="17"/>
        <v>42308</v>
      </c>
      <c r="E209" s="2">
        <f t="shared" si="18"/>
        <v>2015</v>
      </c>
      <c r="F209" s="24" t="s">
        <v>56</v>
      </c>
      <c r="G209" s="25" t="s">
        <v>28</v>
      </c>
      <c r="H209" s="25" t="s">
        <v>2</v>
      </c>
      <c r="I209" s="25" t="s">
        <v>6</v>
      </c>
      <c r="J209" s="25" t="s">
        <v>5</v>
      </c>
      <c r="K209" s="25"/>
      <c r="L209" s="25"/>
      <c r="M209" s="26">
        <v>-8000</v>
      </c>
      <c r="N209" s="38" t="s">
        <v>59</v>
      </c>
      <c r="O209" s="36" t="str">
        <f ca="1">IF(B209&gt;= TODAY(),"OUI","NON")</f>
        <v>OUI</v>
      </c>
      <c r="P209" s="36">
        <f t="shared" si="19"/>
        <v>10</v>
      </c>
    </row>
    <row r="210" spans="1:16" s="20" customFormat="1" x14ac:dyDescent="0.25">
      <c r="A210" s="25"/>
      <c r="B210" s="23">
        <v>42296</v>
      </c>
      <c r="C210" s="2">
        <f t="shared" si="16"/>
        <v>43</v>
      </c>
      <c r="D210" s="7">
        <f t="shared" si="17"/>
        <v>42308</v>
      </c>
      <c r="E210" s="2">
        <f t="shared" si="18"/>
        <v>2015</v>
      </c>
      <c r="F210" s="24" t="s">
        <v>56</v>
      </c>
      <c r="G210" s="25" t="s">
        <v>28</v>
      </c>
      <c r="H210" s="25" t="s">
        <v>2</v>
      </c>
      <c r="I210" s="25" t="s">
        <v>4</v>
      </c>
      <c r="J210" s="25" t="s">
        <v>3</v>
      </c>
      <c r="K210" s="25"/>
      <c r="L210" s="25"/>
      <c r="M210" s="26">
        <f>-[2]TCD!$E$81</f>
        <v>0</v>
      </c>
      <c r="N210" s="38" t="s">
        <v>59</v>
      </c>
      <c r="O210" s="36" t="str">
        <f ca="1">IF(B210&gt;= TODAY(),"OUI","NON")</f>
        <v>OUI</v>
      </c>
      <c r="P210" s="36">
        <f t="shared" si="19"/>
        <v>10</v>
      </c>
    </row>
    <row r="211" spans="1:16" s="20" customFormat="1" x14ac:dyDescent="0.25">
      <c r="A211" s="25"/>
      <c r="B211" s="23">
        <v>42305</v>
      </c>
      <c r="C211" s="2">
        <f t="shared" si="16"/>
        <v>44</v>
      </c>
      <c r="D211" s="7">
        <f t="shared" si="17"/>
        <v>42308</v>
      </c>
      <c r="E211" s="2">
        <f t="shared" si="18"/>
        <v>2015</v>
      </c>
      <c r="F211" s="24" t="s">
        <v>56</v>
      </c>
      <c r="G211" s="25" t="s">
        <v>28</v>
      </c>
      <c r="H211" s="25" t="s">
        <v>2</v>
      </c>
      <c r="I211" s="25" t="s">
        <v>1</v>
      </c>
      <c r="J211" s="25" t="s">
        <v>0</v>
      </c>
      <c r="K211" s="25"/>
      <c r="L211" s="25"/>
      <c r="M211" s="26">
        <v>-50</v>
      </c>
      <c r="N211" s="38" t="s">
        <v>59</v>
      </c>
      <c r="O211" s="36" t="str">
        <f ca="1">IF(B211&gt;= TODAY(),"OUI","NON")</f>
        <v>OUI</v>
      </c>
      <c r="P211" s="36">
        <f t="shared" si="19"/>
        <v>10</v>
      </c>
    </row>
    <row r="212" spans="1:16" s="20" customFormat="1" x14ac:dyDescent="0.25">
      <c r="A212" s="25"/>
      <c r="B212" s="23">
        <v>42297</v>
      </c>
      <c r="C212" s="2">
        <f t="shared" si="16"/>
        <v>43</v>
      </c>
      <c r="D212" s="7">
        <f t="shared" si="17"/>
        <v>42308</v>
      </c>
      <c r="E212" s="2">
        <f t="shared" si="18"/>
        <v>2015</v>
      </c>
      <c r="F212" s="24" t="s">
        <v>56</v>
      </c>
      <c r="G212" s="25" t="s">
        <v>28</v>
      </c>
      <c r="H212" s="25" t="s">
        <v>2</v>
      </c>
      <c r="I212" s="25" t="s">
        <v>1</v>
      </c>
      <c r="J212" s="25" t="s">
        <v>23</v>
      </c>
      <c r="K212" s="25"/>
      <c r="L212" s="25"/>
      <c r="M212" s="26">
        <v>-80</v>
      </c>
      <c r="N212" s="38" t="s">
        <v>59</v>
      </c>
      <c r="O212" s="36" t="str">
        <f ca="1">IF(B212&gt;= TODAY(),"OUI","NON")</f>
        <v>OUI</v>
      </c>
      <c r="P212" s="36">
        <f t="shared" si="19"/>
        <v>10</v>
      </c>
    </row>
    <row r="213" spans="1:16" s="20" customFormat="1" x14ac:dyDescent="0.25">
      <c r="A213" s="25"/>
      <c r="B213" s="23">
        <v>42328</v>
      </c>
      <c r="C213" s="2">
        <f t="shared" si="16"/>
        <v>47</v>
      </c>
      <c r="D213" s="7">
        <f t="shared" si="17"/>
        <v>42338</v>
      </c>
      <c r="E213" s="2">
        <f t="shared" si="18"/>
        <v>2015</v>
      </c>
      <c r="F213" s="24" t="s">
        <v>56</v>
      </c>
      <c r="G213" s="25" t="s">
        <v>28</v>
      </c>
      <c r="H213" s="25" t="s">
        <v>2</v>
      </c>
      <c r="I213" s="25" t="s">
        <v>8</v>
      </c>
      <c r="J213" s="25" t="s">
        <v>7</v>
      </c>
      <c r="K213" s="25"/>
      <c r="L213" s="25"/>
      <c r="M213" s="26">
        <v>-1200</v>
      </c>
      <c r="N213" s="38" t="s">
        <v>59</v>
      </c>
      <c r="O213" s="36" t="str">
        <f ca="1">IF(B213&gt;= TODAY(),"OUI","NON")</f>
        <v>OUI</v>
      </c>
      <c r="P213" s="36">
        <f t="shared" si="19"/>
        <v>11</v>
      </c>
    </row>
    <row r="214" spans="1:16" s="20" customFormat="1" x14ac:dyDescent="0.25">
      <c r="A214" s="25"/>
      <c r="B214" s="23">
        <v>42309</v>
      </c>
      <c r="C214" s="2">
        <f t="shared" si="16"/>
        <v>45</v>
      </c>
      <c r="D214" s="7">
        <f t="shared" si="17"/>
        <v>42338</v>
      </c>
      <c r="E214" s="2">
        <f t="shared" si="18"/>
        <v>2015</v>
      </c>
      <c r="F214" s="24" t="s">
        <v>56</v>
      </c>
      <c r="G214" s="25" t="s">
        <v>28</v>
      </c>
      <c r="H214" s="25" t="s">
        <v>2</v>
      </c>
      <c r="I214" s="25" t="s">
        <v>19</v>
      </c>
      <c r="J214" s="25" t="s">
        <v>19</v>
      </c>
      <c r="K214" s="25"/>
      <c r="L214" s="25"/>
      <c r="M214" s="26">
        <v>-5000</v>
      </c>
      <c r="N214" s="38" t="s">
        <v>59</v>
      </c>
      <c r="O214" s="36" t="str">
        <f ca="1">IF(B214&gt;= TODAY(),"OUI","NON")</f>
        <v>OUI</v>
      </c>
      <c r="P214" s="36">
        <f t="shared" si="19"/>
        <v>11</v>
      </c>
    </row>
    <row r="215" spans="1:16" s="20" customFormat="1" x14ac:dyDescent="0.25">
      <c r="A215" s="25"/>
      <c r="B215" s="23">
        <v>42323</v>
      </c>
      <c r="C215" s="2">
        <f t="shared" si="16"/>
        <v>47</v>
      </c>
      <c r="D215" s="7">
        <f t="shared" si="17"/>
        <v>42338</v>
      </c>
      <c r="E215" s="2">
        <f t="shared" si="18"/>
        <v>2015</v>
      </c>
      <c r="F215" s="24" t="s">
        <v>56</v>
      </c>
      <c r="G215" s="25" t="s">
        <v>28</v>
      </c>
      <c r="H215" s="25" t="s">
        <v>2</v>
      </c>
      <c r="I215" s="25" t="s">
        <v>18</v>
      </c>
      <c r="J215" s="25" t="s">
        <v>18</v>
      </c>
      <c r="K215" s="25"/>
      <c r="L215" s="25"/>
      <c r="M215" s="26">
        <v>-1000</v>
      </c>
      <c r="N215" s="38" t="s">
        <v>59</v>
      </c>
      <c r="O215" s="36" t="str">
        <f ca="1">IF(B215&gt;= TODAY(),"OUI","NON")</f>
        <v>OUI</v>
      </c>
      <c r="P215" s="36">
        <f t="shared" si="19"/>
        <v>11</v>
      </c>
    </row>
    <row r="216" spans="1:16" s="20" customFormat="1" x14ac:dyDescent="0.25">
      <c r="A216" s="25"/>
      <c r="B216" s="23">
        <v>42334</v>
      </c>
      <c r="C216" s="2">
        <f t="shared" si="16"/>
        <v>48</v>
      </c>
      <c r="D216" s="7">
        <f t="shared" si="17"/>
        <v>42338</v>
      </c>
      <c r="E216" s="2">
        <f t="shared" si="18"/>
        <v>2015</v>
      </c>
      <c r="F216" s="24" t="s">
        <v>56</v>
      </c>
      <c r="G216" s="25" t="s">
        <v>28</v>
      </c>
      <c r="H216" s="25" t="s">
        <v>2</v>
      </c>
      <c r="I216" s="25" t="s">
        <v>6</v>
      </c>
      <c r="J216" s="25" t="s">
        <v>5</v>
      </c>
      <c r="K216" s="25"/>
      <c r="L216" s="25"/>
      <c r="M216" s="26">
        <v>-8000</v>
      </c>
      <c r="N216" s="38" t="s">
        <v>59</v>
      </c>
      <c r="O216" s="36" t="str">
        <f ca="1">IF(B216&gt;= TODAY(),"OUI","NON")</f>
        <v>OUI</v>
      </c>
      <c r="P216" s="36">
        <f t="shared" si="19"/>
        <v>11</v>
      </c>
    </row>
    <row r="217" spans="1:16" s="20" customFormat="1" x14ac:dyDescent="0.25">
      <c r="A217" s="25"/>
      <c r="B217" s="23">
        <v>42327</v>
      </c>
      <c r="C217" s="2">
        <f t="shared" si="16"/>
        <v>47</v>
      </c>
      <c r="D217" s="7">
        <f t="shared" si="17"/>
        <v>42338</v>
      </c>
      <c r="E217" s="2">
        <f t="shared" si="18"/>
        <v>2015</v>
      </c>
      <c r="F217" s="24" t="s">
        <v>56</v>
      </c>
      <c r="G217" s="25" t="s">
        <v>28</v>
      </c>
      <c r="H217" s="25" t="s">
        <v>2</v>
      </c>
      <c r="I217" s="25" t="s">
        <v>4</v>
      </c>
      <c r="J217" s="25" t="s">
        <v>3</v>
      </c>
      <c r="K217" s="25"/>
      <c r="L217" s="25"/>
      <c r="M217" s="26">
        <f>-[2]TCD!$F$81</f>
        <v>0</v>
      </c>
      <c r="N217" s="38" t="s">
        <v>59</v>
      </c>
      <c r="O217" s="36" t="str">
        <f ca="1">IF(B217&gt;= TODAY(),"OUI","NON")</f>
        <v>OUI</v>
      </c>
      <c r="P217" s="36">
        <f t="shared" si="19"/>
        <v>11</v>
      </c>
    </row>
    <row r="218" spans="1:16" s="20" customFormat="1" x14ac:dyDescent="0.25">
      <c r="A218" s="25"/>
      <c r="B218" s="23">
        <v>42336</v>
      </c>
      <c r="C218" s="2">
        <f t="shared" si="16"/>
        <v>48</v>
      </c>
      <c r="D218" s="7">
        <f t="shared" si="17"/>
        <v>42338</v>
      </c>
      <c r="E218" s="2">
        <f t="shared" si="18"/>
        <v>2015</v>
      </c>
      <c r="F218" s="24" t="s">
        <v>56</v>
      </c>
      <c r="G218" s="25" t="s">
        <v>28</v>
      </c>
      <c r="H218" s="25" t="s">
        <v>2</v>
      </c>
      <c r="I218" s="25" t="s">
        <v>1</v>
      </c>
      <c r="J218" s="25" t="s">
        <v>0</v>
      </c>
      <c r="K218" s="25"/>
      <c r="L218" s="25"/>
      <c r="M218" s="26">
        <v>-50</v>
      </c>
      <c r="N218" s="38" t="s">
        <v>59</v>
      </c>
      <c r="O218" s="36" t="str">
        <f ca="1">IF(B218&gt;= TODAY(),"OUI","NON")</f>
        <v>OUI</v>
      </c>
      <c r="P218" s="36">
        <f t="shared" si="19"/>
        <v>11</v>
      </c>
    </row>
    <row r="219" spans="1:16" s="20" customFormat="1" x14ac:dyDescent="0.25">
      <c r="A219" s="25"/>
      <c r="B219" s="23">
        <v>42328</v>
      </c>
      <c r="C219" s="2">
        <f t="shared" si="16"/>
        <v>47</v>
      </c>
      <c r="D219" s="7">
        <f t="shared" si="17"/>
        <v>42338</v>
      </c>
      <c r="E219" s="2">
        <f t="shared" si="18"/>
        <v>2015</v>
      </c>
      <c r="F219" s="24" t="s">
        <v>56</v>
      </c>
      <c r="G219" s="25" t="s">
        <v>28</v>
      </c>
      <c r="H219" s="25" t="s">
        <v>2</v>
      </c>
      <c r="I219" s="25" t="s">
        <v>1</v>
      </c>
      <c r="J219" s="25" t="s">
        <v>23</v>
      </c>
      <c r="K219" s="25"/>
      <c r="L219" s="25"/>
      <c r="M219" s="26">
        <v>-80</v>
      </c>
      <c r="N219" s="38" t="s">
        <v>59</v>
      </c>
      <c r="O219" s="36" t="str">
        <f ca="1">IF(B219&gt;= TODAY(),"OUI","NON")</f>
        <v>OUI</v>
      </c>
      <c r="P219" s="36">
        <f t="shared" si="19"/>
        <v>11</v>
      </c>
    </row>
    <row r="220" spans="1:16" s="20" customFormat="1" x14ac:dyDescent="0.25">
      <c r="A220" s="25"/>
      <c r="B220" s="23">
        <v>42358</v>
      </c>
      <c r="C220" s="2">
        <f t="shared" si="16"/>
        <v>52</v>
      </c>
      <c r="D220" s="7">
        <f t="shared" si="17"/>
        <v>42369</v>
      </c>
      <c r="E220" s="2">
        <f t="shared" si="18"/>
        <v>2015</v>
      </c>
      <c r="F220" s="24" t="s">
        <v>56</v>
      </c>
      <c r="G220" s="25" t="s">
        <v>28</v>
      </c>
      <c r="H220" s="25" t="s">
        <v>2</v>
      </c>
      <c r="I220" s="25" t="s">
        <v>8</v>
      </c>
      <c r="J220" s="25" t="s">
        <v>7</v>
      </c>
      <c r="K220" s="25"/>
      <c r="L220" s="25"/>
      <c r="M220" s="26">
        <v>-1200</v>
      </c>
      <c r="N220" s="38" t="s">
        <v>59</v>
      </c>
      <c r="O220" s="36" t="str">
        <f ca="1">IF(B220&gt;= TODAY(),"OUI","NON")</f>
        <v>OUI</v>
      </c>
      <c r="P220" s="36">
        <f t="shared" si="19"/>
        <v>12</v>
      </c>
    </row>
    <row r="221" spans="1:16" s="20" customFormat="1" x14ac:dyDescent="0.25">
      <c r="A221" s="25"/>
      <c r="B221" s="23">
        <v>42339</v>
      </c>
      <c r="C221" s="2">
        <f t="shared" si="16"/>
        <v>49</v>
      </c>
      <c r="D221" s="7">
        <f t="shared" si="17"/>
        <v>42369</v>
      </c>
      <c r="E221" s="2">
        <f t="shared" si="18"/>
        <v>2015</v>
      </c>
      <c r="F221" s="24" t="s">
        <v>56</v>
      </c>
      <c r="G221" s="25" t="s">
        <v>28</v>
      </c>
      <c r="H221" s="25" t="s">
        <v>2</v>
      </c>
      <c r="I221" s="25" t="s">
        <v>19</v>
      </c>
      <c r="J221" s="25" t="s">
        <v>19</v>
      </c>
      <c r="K221" s="25"/>
      <c r="L221" s="25"/>
      <c r="M221" s="26">
        <v>-5000</v>
      </c>
      <c r="N221" s="38" t="s">
        <v>59</v>
      </c>
      <c r="O221" s="36" t="str">
        <f ca="1">IF(B221&gt;= TODAY(),"OUI","NON")</f>
        <v>OUI</v>
      </c>
      <c r="P221" s="36">
        <f t="shared" si="19"/>
        <v>12</v>
      </c>
    </row>
    <row r="222" spans="1:16" s="20" customFormat="1" x14ac:dyDescent="0.25">
      <c r="A222" s="25"/>
      <c r="B222" s="23">
        <v>42353</v>
      </c>
      <c r="C222" s="2">
        <f t="shared" si="16"/>
        <v>51</v>
      </c>
      <c r="D222" s="7">
        <f t="shared" si="17"/>
        <v>42369</v>
      </c>
      <c r="E222" s="2">
        <f t="shared" si="18"/>
        <v>2015</v>
      </c>
      <c r="F222" s="24" t="s">
        <v>56</v>
      </c>
      <c r="G222" s="25" t="s">
        <v>28</v>
      </c>
      <c r="H222" s="25" t="s">
        <v>2</v>
      </c>
      <c r="I222" s="25" t="s">
        <v>18</v>
      </c>
      <c r="J222" s="25" t="s">
        <v>18</v>
      </c>
      <c r="K222" s="25"/>
      <c r="L222" s="25"/>
      <c r="M222" s="26">
        <v>-1000</v>
      </c>
      <c r="N222" s="38" t="s">
        <v>59</v>
      </c>
      <c r="O222" s="36" t="str">
        <f ca="1">IF(B222&gt;= TODAY(),"OUI","NON")</f>
        <v>OUI</v>
      </c>
      <c r="P222" s="36">
        <f t="shared" si="19"/>
        <v>12</v>
      </c>
    </row>
    <row r="223" spans="1:16" s="20" customFormat="1" x14ac:dyDescent="0.25">
      <c r="A223" s="25"/>
      <c r="B223" s="23">
        <v>42364</v>
      </c>
      <c r="C223" s="2">
        <f t="shared" si="16"/>
        <v>52</v>
      </c>
      <c r="D223" s="7">
        <f t="shared" si="17"/>
        <v>42369</v>
      </c>
      <c r="E223" s="2">
        <f t="shared" si="18"/>
        <v>2015</v>
      </c>
      <c r="F223" s="24" t="s">
        <v>56</v>
      </c>
      <c r="G223" s="25" t="s">
        <v>28</v>
      </c>
      <c r="H223" s="25" t="s">
        <v>2</v>
      </c>
      <c r="I223" s="25" t="s">
        <v>6</v>
      </c>
      <c r="J223" s="25" t="s">
        <v>5</v>
      </c>
      <c r="K223" s="25"/>
      <c r="L223" s="25"/>
      <c r="M223" s="26">
        <v>-8000</v>
      </c>
      <c r="N223" s="38" t="s">
        <v>59</v>
      </c>
      <c r="O223" s="36" t="str">
        <f ca="1">IF(B223&gt;= TODAY(),"OUI","NON")</f>
        <v>OUI</v>
      </c>
      <c r="P223" s="36">
        <f t="shared" si="19"/>
        <v>12</v>
      </c>
    </row>
    <row r="224" spans="1:16" s="20" customFormat="1" x14ac:dyDescent="0.25">
      <c r="A224" s="25"/>
      <c r="B224" s="23">
        <v>42353</v>
      </c>
      <c r="C224" s="2">
        <f t="shared" si="16"/>
        <v>51</v>
      </c>
      <c r="D224" s="7">
        <f t="shared" si="17"/>
        <v>42369</v>
      </c>
      <c r="E224" s="2">
        <f t="shared" si="18"/>
        <v>2015</v>
      </c>
      <c r="F224" s="24" t="s">
        <v>56</v>
      </c>
      <c r="G224" s="25" t="s">
        <v>28</v>
      </c>
      <c r="H224" s="25" t="s">
        <v>2</v>
      </c>
      <c r="I224" s="25" t="s">
        <v>6</v>
      </c>
      <c r="J224" s="25" t="s">
        <v>16</v>
      </c>
      <c r="K224" s="25"/>
      <c r="L224" s="25"/>
      <c r="M224" s="26">
        <v>-21000</v>
      </c>
      <c r="N224" s="38" t="s">
        <v>59</v>
      </c>
      <c r="O224" s="36" t="str">
        <f ca="1">IF(B224&gt;= TODAY(),"OUI","NON")</f>
        <v>OUI</v>
      </c>
      <c r="P224" s="36">
        <f t="shared" si="19"/>
        <v>12</v>
      </c>
    </row>
    <row r="225" spans="1:16" s="20" customFormat="1" x14ac:dyDescent="0.25">
      <c r="A225" s="25"/>
      <c r="B225" s="23">
        <v>42353</v>
      </c>
      <c r="C225" s="2">
        <f t="shared" si="16"/>
        <v>51</v>
      </c>
      <c r="D225" s="7">
        <f t="shared" si="17"/>
        <v>42369</v>
      </c>
      <c r="E225" s="2">
        <f t="shared" si="18"/>
        <v>2015</v>
      </c>
      <c r="F225" s="24" t="s">
        <v>56</v>
      </c>
      <c r="G225" s="25" t="s">
        <v>28</v>
      </c>
      <c r="H225" s="25" t="s">
        <v>2</v>
      </c>
      <c r="I225" s="25" t="s">
        <v>4</v>
      </c>
      <c r="J225" s="25" t="s">
        <v>9</v>
      </c>
      <c r="K225" s="25"/>
      <c r="L225" s="25"/>
      <c r="M225" s="26">
        <v>-10709</v>
      </c>
      <c r="N225" s="38" t="s">
        <v>59</v>
      </c>
      <c r="O225" s="36" t="str">
        <f ca="1">IF(B225&gt;= TODAY(),"OUI","NON")</f>
        <v>OUI</v>
      </c>
      <c r="P225" s="36">
        <f t="shared" si="19"/>
        <v>12</v>
      </c>
    </row>
    <row r="226" spans="1:16" s="20" customFormat="1" x14ac:dyDescent="0.25">
      <c r="A226" s="25"/>
      <c r="B226" s="23">
        <v>42357</v>
      </c>
      <c r="C226" s="2">
        <f t="shared" si="16"/>
        <v>51</v>
      </c>
      <c r="D226" s="7">
        <f t="shared" si="17"/>
        <v>42369</v>
      </c>
      <c r="E226" s="2">
        <f t="shared" si="18"/>
        <v>2015</v>
      </c>
      <c r="F226" s="24" t="s">
        <v>56</v>
      </c>
      <c r="G226" s="25" t="s">
        <v>28</v>
      </c>
      <c r="H226" s="25" t="s">
        <v>2</v>
      </c>
      <c r="I226" s="25" t="s">
        <v>4</v>
      </c>
      <c r="J226" s="25" t="s">
        <v>3</v>
      </c>
      <c r="K226" s="25"/>
      <c r="L226" s="25"/>
      <c r="M226" s="26">
        <f>-[2]TCD!$G$81</f>
        <v>0</v>
      </c>
      <c r="N226" s="38" t="s">
        <v>59</v>
      </c>
      <c r="O226" s="36" t="str">
        <f ca="1">IF(B226&gt;= TODAY(),"OUI","NON")</f>
        <v>OUI</v>
      </c>
      <c r="P226" s="36">
        <f t="shared" si="19"/>
        <v>12</v>
      </c>
    </row>
    <row r="227" spans="1:16" s="20" customFormat="1" x14ac:dyDescent="0.25">
      <c r="A227" s="25"/>
      <c r="B227" s="23">
        <v>42366</v>
      </c>
      <c r="C227" s="2">
        <f t="shared" si="16"/>
        <v>53</v>
      </c>
      <c r="D227" s="7">
        <f t="shared" si="17"/>
        <v>42369</v>
      </c>
      <c r="E227" s="2">
        <f t="shared" si="18"/>
        <v>2015</v>
      </c>
      <c r="F227" s="24" t="s">
        <v>56</v>
      </c>
      <c r="G227" s="25" t="s">
        <v>28</v>
      </c>
      <c r="H227" s="25" t="s">
        <v>2</v>
      </c>
      <c r="I227" s="25" t="s">
        <v>1</v>
      </c>
      <c r="J227" s="25" t="s">
        <v>0</v>
      </c>
      <c r="K227" s="25"/>
      <c r="L227" s="25"/>
      <c r="M227" s="26">
        <v>-50</v>
      </c>
      <c r="N227" s="38" t="s">
        <v>59</v>
      </c>
      <c r="O227" s="36" t="str">
        <f ca="1">IF(B227&gt;= TODAY(),"OUI","NON")</f>
        <v>OUI</v>
      </c>
      <c r="P227" s="36">
        <f t="shared" si="19"/>
        <v>12</v>
      </c>
    </row>
    <row r="228" spans="1:16" s="20" customFormat="1" x14ac:dyDescent="0.25">
      <c r="A228" s="25"/>
      <c r="B228" s="23">
        <v>42358</v>
      </c>
      <c r="C228" s="2">
        <f t="shared" si="16"/>
        <v>52</v>
      </c>
      <c r="D228" s="7">
        <f t="shared" si="17"/>
        <v>42369</v>
      </c>
      <c r="E228" s="2">
        <f t="shared" si="18"/>
        <v>2015</v>
      </c>
      <c r="F228" s="24" t="s">
        <v>56</v>
      </c>
      <c r="G228" s="25" t="s">
        <v>28</v>
      </c>
      <c r="H228" s="25" t="s">
        <v>2</v>
      </c>
      <c r="I228" s="25" t="s">
        <v>1</v>
      </c>
      <c r="J228" s="25" t="s">
        <v>23</v>
      </c>
      <c r="K228" s="25"/>
      <c r="L228" s="25"/>
      <c r="M228" s="26">
        <v>-80</v>
      </c>
      <c r="N228" s="38" t="s">
        <v>59</v>
      </c>
      <c r="O228" s="36" t="str">
        <f ca="1">IF(B228&gt;= TODAY(),"OUI","NON")</f>
        <v>OUI</v>
      </c>
      <c r="P228" s="36">
        <f t="shared" si="19"/>
        <v>12</v>
      </c>
    </row>
    <row r="229" spans="1:16" s="20" customFormat="1" x14ac:dyDescent="0.25">
      <c r="A229" s="25"/>
      <c r="B229" s="23">
        <v>42389</v>
      </c>
      <c r="C229" s="2">
        <f t="shared" si="16"/>
        <v>4</v>
      </c>
      <c r="D229" s="7">
        <f t="shared" si="17"/>
        <v>42400</v>
      </c>
      <c r="E229" s="2">
        <f t="shared" si="18"/>
        <v>2016</v>
      </c>
      <c r="F229" s="24" t="s">
        <v>56</v>
      </c>
      <c r="G229" s="25" t="s">
        <v>28</v>
      </c>
      <c r="H229" s="25" t="s">
        <v>2</v>
      </c>
      <c r="I229" s="25" t="s">
        <v>8</v>
      </c>
      <c r="J229" s="25" t="s">
        <v>7</v>
      </c>
      <c r="K229" s="25"/>
      <c r="L229" s="25"/>
      <c r="M229" s="26">
        <v>-1200</v>
      </c>
      <c r="N229" s="38" t="s">
        <v>59</v>
      </c>
      <c r="O229" s="36" t="str">
        <f ca="1">IF(B229&gt;= TODAY(),"OUI","NON")</f>
        <v>OUI</v>
      </c>
      <c r="P229" s="36">
        <f t="shared" si="19"/>
        <v>1</v>
      </c>
    </row>
    <row r="230" spans="1:16" s="20" customFormat="1" x14ac:dyDescent="0.25">
      <c r="A230" s="25"/>
      <c r="B230" s="23">
        <v>42370</v>
      </c>
      <c r="C230" s="2">
        <f t="shared" si="16"/>
        <v>1</v>
      </c>
      <c r="D230" s="7">
        <f t="shared" si="17"/>
        <v>42400</v>
      </c>
      <c r="E230" s="2">
        <f t="shared" si="18"/>
        <v>2016</v>
      </c>
      <c r="F230" s="24" t="s">
        <v>56</v>
      </c>
      <c r="G230" s="25" t="s">
        <v>28</v>
      </c>
      <c r="H230" s="25" t="s">
        <v>2</v>
      </c>
      <c r="I230" s="25" t="s">
        <v>19</v>
      </c>
      <c r="J230" s="25" t="s">
        <v>19</v>
      </c>
      <c r="K230" s="25"/>
      <c r="L230" s="25"/>
      <c r="M230" s="26">
        <v>-5000</v>
      </c>
      <c r="N230" s="38" t="s">
        <v>59</v>
      </c>
      <c r="O230" s="36" t="str">
        <f ca="1">IF(B230&gt;= TODAY(),"OUI","NON")</f>
        <v>OUI</v>
      </c>
      <c r="P230" s="36">
        <f t="shared" si="19"/>
        <v>1</v>
      </c>
    </row>
    <row r="231" spans="1:16" s="20" customFormat="1" x14ac:dyDescent="0.25">
      <c r="A231" s="25"/>
      <c r="B231" s="23">
        <v>42384</v>
      </c>
      <c r="C231" s="2">
        <f t="shared" si="16"/>
        <v>3</v>
      </c>
      <c r="D231" s="7">
        <f t="shared" si="17"/>
        <v>42400</v>
      </c>
      <c r="E231" s="2">
        <f t="shared" si="18"/>
        <v>2016</v>
      </c>
      <c r="F231" s="24" t="s">
        <v>56</v>
      </c>
      <c r="G231" s="25" t="s">
        <v>28</v>
      </c>
      <c r="H231" s="25" t="s">
        <v>2</v>
      </c>
      <c r="I231" s="25" t="s">
        <v>18</v>
      </c>
      <c r="J231" s="25" t="s">
        <v>18</v>
      </c>
      <c r="K231" s="25"/>
      <c r="L231" s="25"/>
      <c r="M231" s="26">
        <v>-1000</v>
      </c>
      <c r="N231" s="38" t="s">
        <v>59</v>
      </c>
      <c r="O231" s="36" t="str">
        <f ca="1">IF(B231&gt;= TODAY(),"OUI","NON")</f>
        <v>OUI</v>
      </c>
      <c r="P231" s="36">
        <f t="shared" si="19"/>
        <v>1</v>
      </c>
    </row>
    <row r="232" spans="1:16" s="20" customFormat="1" x14ac:dyDescent="0.25">
      <c r="A232" s="25"/>
      <c r="B232" s="23">
        <v>42395</v>
      </c>
      <c r="C232" s="2">
        <f t="shared" si="16"/>
        <v>5</v>
      </c>
      <c r="D232" s="7">
        <f t="shared" si="17"/>
        <v>42400</v>
      </c>
      <c r="E232" s="2">
        <f t="shared" si="18"/>
        <v>2016</v>
      </c>
      <c r="F232" s="24" t="s">
        <v>56</v>
      </c>
      <c r="G232" s="25" t="s">
        <v>28</v>
      </c>
      <c r="H232" s="25" t="s">
        <v>2</v>
      </c>
      <c r="I232" s="25" t="s">
        <v>6</v>
      </c>
      <c r="J232" s="25" t="s">
        <v>5</v>
      </c>
      <c r="K232" s="25"/>
      <c r="L232" s="25"/>
      <c r="M232" s="26">
        <v>-8000</v>
      </c>
      <c r="N232" s="38" t="s">
        <v>59</v>
      </c>
      <c r="O232" s="36" t="str">
        <f ca="1">IF(B232&gt;= TODAY(),"OUI","NON")</f>
        <v>OUI</v>
      </c>
      <c r="P232" s="36">
        <f t="shared" si="19"/>
        <v>1</v>
      </c>
    </row>
    <row r="233" spans="1:16" s="20" customFormat="1" x14ac:dyDescent="0.25">
      <c r="A233" s="25"/>
      <c r="B233" s="23">
        <v>42388</v>
      </c>
      <c r="C233" s="2">
        <f t="shared" si="16"/>
        <v>4</v>
      </c>
      <c r="D233" s="7">
        <f t="shared" si="17"/>
        <v>42400</v>
      </c>
      <c r="E233" s="2">
        <f t="shared" si="18"/>
        <v>2016</v>
      </c>
      <c r="F233" s="24" t="s">
        <v>56</v>
      </c>
      <c r="G233" s="25" t="s">
        <v>28</v>
      </c>
      <c r="H233" s="25" t="s">
        <v>2</v>
      </c>
      <c r="I233" s="25" t="s">
        <v>4</v>
      </c>
      <c r="J233" s="25" t="s">
        <v>3</v>
      </c>
      <c r="K233" s="25"/>
      <c r="L233" s="25"/>
      <c r="M233" s="26">
        <f>-[2]TCD!$H$81</f>
        <v>0</v>
      </c>
      <c r="N233" s="38" t="s">
        <v>59</v>
      </c>
      <c r="O233" s="36" t="str">
        <f ca="1">IF(B233&gt;= TODAY(),"OUI","NON")</f>
        <v>OUI</v>
      </c>
      <c r="P233" s="36">
        <f t="shared" si="19"/>
        <v>1</v>
      </c>
    </row>
    <row r="234" spans="1:16" s="20" customFormat="1" x14ac:dyDescent="0.25">
      <c r="A234" s="25"/>
      <c r="B234" s="23">
        <v>42397</v>
      </c>
      <c r="C234" s="2">
        <f t="shared" si="16"/>
        <v>5</v>
      </c>
      <c r="D234" s="7">
        <f t="shared" si="17"/>
        <v>42400</v>
      </c>
      <c r="E234" s="2">
        <f t="shared" si="18"/>
        <v>2016</v>
      </c>
      <c r="F234" s="24" t="s">
        <v>56</v>
      </c>
      <c r="G234" s="25" t="s">
        <v>28</v>
      </c>
      <c r="H234" s="25" t="s">
        <v>2</v>
      </c>
      <c r="I234" s="25" t="s">
        <v>1</v>
      </c>
      <c r="J234" s="25" t="s">
        <v>0</v>
      </c>
      <c r="K234" s="25"/>
      <c r="L234" s="25"/>
      <c r="M234" s="26">
        <v>-50</v>
      </c>
      <c r="N234" s="38" t="s">
        <v>59</v>
      </c>
      <c r="O234" s="36" t="str">
        <f ca="1">IF(B234&gt;= TODAY(),"OUI","NON")</f>
        <v>OUI</v>
      </c>
      <c r="P234" s="36">
        <f t="shared" si="19"/>
        <v>1</v>
      </c>
    </row>
    <row r="235" spans="1:16" s="20" customFormat="1" x14ac:dyDescent="0.25">
      <c r="A235" s="25"/>
      <c r="B235" s="23">
        <v>42389</v>
      </c>
      <c r="C235" s="2">
        <f t="shared" si="16"/>
        <v>4</v>
      </c>
      <c r="D235" s="7">
        <f t="shared" si="17"/>
        <v>42400</v>
      </c>
      <c r="E235" s="2">
        <f t="shared" si="18"/>
        <v>2016</v>
      </c>
      <c r="F235" s="24" t="s">
        <v>56</v>
      </c>
      <c r="G235" s="25" t="s">
        <v>28</v>
      </c>
      <c r="H235" s="25" t="s">
        <v>2</v>
      </c>
      <c r="I235" s="25" t="s">
        <v>1</v>
      </c>
      <c r="J235" s="25" t="s">
        <v>23</v>
      </c>
      <c r="K235" s="25"/>
      <c r="L235" s="25"/>
      <c r="M235" s="26">
        <v>-80</v>
      </c>
      <c r="N235" s="38" t="s">
        <v>59</v>
      </c>
      <c r="O235" s="36" t="str">
        <f ca="1">IF(B235&gt;= TODAY(),"OUI","NON")</f>
        <v>OUI</v>
      </c>
      <c r="P235" s="36">
        <f t="shared" si="19"/>
        <v>1</v>
      </c>
    </row>
    <row r="236" spans="1:16" s="20" customFormat="1" x14ac:dyDescent="0.25">
      <c r="A236" s="25"/>
      <c r="B236" s="23">
        <v>42420</v>
      </c>
      <c r="C236" s="2">
        <f t="shared" si="16"/>
        <v>8</v>
      </c>
      <c r="D236" s="7">
        <f t="shared" si="17"/>
        <v>42429</v>
      </c>
      <c r="E236" s="2">
        <f t="shared" si="18"/>
        <v>2016</v>
      </c>
      <c r="F236" s="24" t="s">
        <v>56</v>
      </c>
      <c r="G236" s="25" t="s">
        <v>28</v>
      </c>
      <c r="H236" s="25" t="s">
        <v>2</v>
      </c>
      <c r="I236" s="25" t="s">
        <v>8</v>
      </c>
      <c r="J236" s="25" t="s">
        <v>7</v>
      </c>
      <c r="K236" s="25"/>
      <c r="L236" s="25"/>
      <c r="M236" s="26">
        <v>-1200</v>
      </c>
      <c r="N236" s="38" t="s">
        <v>59</v>
      </c>
      <c r="O236" s="36" t="str">
        <f ca="1">IF(B236&gt;= TODAY(),"OUI","NON")</f>
        <v>OUI</v>
      </c>
      <c r="P236" s="36">
        <f t="shared" si="19"/>
        <v>2</v>
      </c>
    </row>
    <row r="237" spans="1:16" s="20" customFormat="1" x14ac:dyDescent="0.25">
      <c r="A237" s="25"/>
      <c r="B237" s="23">
        <v>42401</v>
      </c>
      <c r="C237" s="2">
        <f t="shared" si="16"/>
        <v>6</v>
      </c>
      <c r="D237" s="7">
        <f t="shared" si="17"/>
        <v>42429</v>
      </c>
      <c r="E237" s="2">
        <f t="shared" si="18"/>
        <v>2016</v>
      </c>
      <c r="F237" s="24" t="s">
        <v>56</v>
      </c>
      <c r="G237" s="25" t="s">
        <v>28</v>
      </c>
      <c r="H237" s="25" t="s">
        <v>2</v>
      </c>
      <c r="I237" s="25" t="s">
        <v>19</v>
      </c>
      <c r="J237" s="25" t="s">
        <v>19</v>
      </c>
      <c r="K237" s="25"/>
      <c r="L237" s="25"/>
      <c r="M237" s="26">
        <v>-5000</v>
      </c>
      <c r="N237" s="38" t="s">
        <v>59</v>
      </c>
      <c r="O237" s="36" t="str">
        <f ca="1">IF(B237&gt;= TODAY(),"OUI","NON")</f>
        <v>OUI</v>
      </c>
      <c r="P237" s="36">
        <f t="shared" si="19"/>
        <v>2</v>
      </c>
    </row>
    <row r="238" spans="1:16" s="20" customFormat="1" x14ac:dyDescent="0.25">
      <c r="A238" s="25"/>
      <c r="B238" s="23">
        <v>42415</v>
      </c>
      <c r="C238" s="2">
        <f t="shared" si="16"/>
        <v>8</v>
      </c>
      <c r="D238" s="7">
        <f t="shared" si="17"/>
        <v>42429</v>
      </c>
      <c r="E238" s="2">
        <f t="shared" si="18"/>
        <v>2016</v>
      </c>
      <c r="F238" s="24" t="s">
        <v>56</v>
      </c>
      <c r="G238" s="25" t="s">
        <v>28</v>
      </c>
      <c r="H238" s="25" t="s">
        <v>2</v>
      </c>
      <c r="I238" s="25" t="s">
        <v>18</v>
      </c>
      <c r="J238" s="25" t="s">
        <v>18</v>
      </c>
      <c r="K238" s="25"/>
      <c r="L238" s="25"/>
      <c r="M238" s="26">
        <v>-1000</v>
      </c>
      <c r="N238" s="38" t="s">
        <v>59</v>
      </c>
      <c r="O238" s="36" t="str">
        <f ca="1">IF(B238&gt;= TODAY(),"OUI","NON")</f>
        <v>OUI</v>
      </c>
      <c r="P238" s="36">
        <f t="shared" si="19"/>
        <v>2</v>
      </c>
    </row>
    <row r="239" spans="1:16" s="20" customFormat="1" x14ac:dyDescent="0.25">
      <c r="A239" s="25"/>
      <c r="B239" s="23">
        <v>42426</v>
      </c>
      <c r="C239" s="2">
        <f t="shared" si="16"/>
        <v>9</v>
      </c>
      <c r="D239" s="7">
        <f t="shared" si="17"/>
        <v>42429</v>
      </c>
      <c r="E239" s="2">
        <f t="shared" si="18"/>
        <v>2016</v>
      </c>
      <c r="F239" s="24" t="s">
        <v>56</v>
      </c>
      <c r="G239" s="25" t="s">
        <v>28</v>
      </c>
      <c r="H239" s="25" t="s">
        <v>2</v>
      </c>
      <c r="I239" s="25" t="s">
        <v>6</v>
      </c>
      <c r="J239" s="25" t="s">
        <v>5</v>
      </c>
      <c r="K239" s="25"/>
      <c r="L239" s="25"/>
      <c r="M239" s="26">
        <v>-8000</v>
      </c>
      <c r="N239" s="38" t="s">
        <v>59</v>
      </c>
      <c r="O239" s="36" t="str">
        <f ca="1">IF(B239&gt;= TODAY(),"OUI","NON")</f>
        <v>OUI</v>
      </c>
      <c r="P239" s="36">
        <f t="shared" si="19"/>
        <v>2</v>
      </c>
    </row>
    <row r="240" spans="1:16" s="20" customFormat="1" x14ac:dyDescent="0.25">
      <c r="A240" s="25"/>
      <c r="B240" s="23">
        <v>42401</v>
      </c>
      <c r="C240" s="2">
        <f t="shared" si="16"/>
        <v>6</v>
      </c>
      <c r="D240" s="7">
        <f t="shared" si="17"/>
        <v>42429</v>
      </c>
      <c r="E240" s="2">
        <f t="shared" si="18"/>
        <v>2016</v>
      </c>
      <c r="F240" s="24" t="s">
        <v>56</v>
      </c>
      <c r="G240" s="25" t="s">
        <v>28</v>
      </c>
      <c r="H240" s="25" t="s">
        <v>2</v>
      </c>
      <c r="I240" s="25" t="s">
        <v>17</v>
      </c>
      <c r="J240" s="25" t="s">
        <v>20</v>
      </c>
      <c r="K240" s="25"/>
      <c r="L240" s="25"/>
      <c r="M240" s="26">
        <v>-2000</v>
      </c>
      <c r="N240" s="38" t="s">
        <v>59</v>
      </c>
      <c r="O240" s="36" t="str">
        <f ca="1">IF(B240&gt;= TODAY(),"OUI","NON")</f>
        <v>OUI</v>
      </c>
      <c r="P240" s="36">
        <f t="shared" si="19"/>
        <v>2</v>
      </c>
    </row>
    <row r="241" spans="1:16" s="20" customFormat="1" x14ac:dyDescent="0.25">
      <c r="A241" s="25"/>
      <c r="B241" s="23">
        <v>42401</v>
      </c>
      <c r="C241" s="2">
        <f t="shared" si="16"/>
        <v>6</v>
      </c>
      <c r="D241" s="7">
        <f t="shared" si="17"/>
        <v>42429</v>
      </c>
      <c r="E241" s="2">
        <f t="shared" si="18"/>
        <v>2016</v>
      </c>
      <c r="F241" s="24" t="s">
        <v>56</v>
      </c>
      <c r="G241" s="25" t="s">
        <v>28</v>
      </c>
      <c r="H241" s="25" t="s">
        <v>2</v>
      </c>
      <c r="I241" s="25" t="s">
        <v>22</v>
      </c>
      <c r="J241" s="25" t="s">
        <v>21</v>
      </c>
      <c r="K241" s="25"/>
      <c r="L241" s="25"/>
      <c r="M241" s="26">
        <v>-2000</v>
      </c>
      <c r="N241" s="38" t="s">
        <v>59</v>
      </c>
      <c r="O241" s="36" t="str">
        <f ca="1">IF(B241&gt;= TODAY(),"OUI","NON")</f>
        <v>OUI</v>
      </c>
      <c r="P241" s="36">
        <f t="shared" si="19"/>
        <v>2</v>
      </c>
    </row>
    <row r="242" spans="1:16" s="20" customFormat="1" x14ac:dyDescent="0.25">
      <c r="A242" s="25"/>
      <c r="B242" s="23">
        <v>42419</v>
      </c>
      <c r="C242" s="2">
        <f t="shared" si="16"/>
        <v>8</v>
      </c>
      <c r="D242" s="7">
        <f t="shared" si="17"/>
        <v>42429</v>
      </c>
      <c r="E242" s="2">
        <f t="shared" si="18"/>
        <v>2016</v>
      </c>
      <c r="F242" s="24" t="s">
        <v>56</v>
      </c>
      <c r="G242" s="25" t="s">
        <v>28</v>
      </c>
      <c r="H242" s="25" t="s">
        <v>2</v>
      </c>
      <c r="I242" s="25" t="s">
        <v>4</v>
      </c>
      <c r="J242" s="25" t="s">
        <v>3</v>
      </c>
      <c r="K242" s="25"/>
      <c r="L242" s="25"/>
      <c r="M242" s="26">
        <f>-[2]TCD!$I$81</f>
        <v>0</v>
      </c>
      <c r="N242" s="38" t="s">
        <v>59</v>
      </c>
      <c r="O242" s="36" t="str">
        <f ca="1">IF(B242&gt;= TODAY(),"OUI","NON")</f>
        <v>OUI</v>
      </c>
      <c r="P242" s="36">
        <f t="shared" si="19"/>
        <v>2</v>
      </c>
    </row>
    <row r="243" spans="1:16" s="20" customFormat="1" x14ac:dyDescent="0.25">
      <c r="A243" s="25"/>
      <c r="B243" s="23">
        <v>42428</v>
      </c>
      <c r="C243" s="2">
        <f t="shared" si="16"/>
        <v>10</v>
      </c>
      <c r="D243" s="7">
        <f t="shared" si="17"/>
        <v>42429</v>
      </c>
      <c r="E243" s="2">
        <f t="shared" si="18"/>
        <v>2016</v>
      </c>
      <c r="F243" s="24" t="s">
        <v>56</v>
      </c>
      <c r="G243" s="25" t="s">
        <v>28</v>
      </c>
      <c r="H243" s="25" t="s">
        <v>2</v>
      </c>
      <c r="I243" s="25" t="s">
        <v>1</v>
      </c>
      <c r="J243" s="25" t="s">
        <v>0</v>
      </c>
      <c r="K243" s="25"/>
      <c r="L243" s="25"/>
      <c r="M243" s="26">
        <v>-50</v>
      </c>
      <c r="N243" s="38" t="s">
        <v>59</v>
      </c>
      <c r="O243" s="36" t="str">
        <f ca="1">IF(B243&gt;= TODAY(),"OUI","NON")</f>
        <v>OUI</v>
      </c>
      <c r="P243" s="36">
        <f t="shared" si="19"/>
        <v>2</v>
      </c>
    </row>
    <row r="244" spans="1:16" s="20" customFormat="1" x14ac:dyDescent="0.25">
      <c r="A244" s="25"/>
      <c r="B244" s="23">
        <v>42420</v>
      </c>
      <c r="C244" s="2">
        <f t="shared" si="16"/>
        <v>8</v>
      </c>
      <c r="D244" s="7">
        <f t="shared" si="17"/>
        <v>42429</v>
      </c>
      <c r="E244" s="2">
        <f t="shared" si="18"/>
        <v>2016</v>
      </c>
      <c r="F244" s="24" t="s">
        <v>56</v>
      </c>
      <c r="G244" s="25" t="s">
        <v>28</v>
      </c>
      <c r="H244" s="25" t="s">
        <v>2</v>
      </c>
      <c r="I244" s="25" t="s">
        <v>1</v>
      </c>
      <c r="J244" s="25" t="s">
        <v>23</v>
      </c>
      <c r="K244" s="25"/>
      <c r="L244" s="25"/>
      <c r="M244" s="26">
        <v>-80</v>
      </c>
      <c r="N244" s="38" t="s">
        <v>59</v>
      </c>
      <c r="O244" s="36" t="str">
        <f ca="1">IF(B244&gt;= TODAY(),"OUI","NON")</f>
        <v>OUI</v>
      </c>
      <c r="P244" s="36">
        <f t="shared" si="19"/>
        <v>2</v>
      </c>
    </row>
    <row r="245" spans="1:16" s="20" customFormat="1" x14ac:dyDescent="0.25">
      <c r="A245" s="25"/>
      <c r="B245" s="23">
        <v>42449</v>
      </c>
      <c r="C245" s="2">
        <f t="shared" si="16"/>
        <v>13</v>
      </c>
      <c r="D245" s="7">
        <f t="shared" si="17"/>
        <v>42460</v>
      </c>
      <c r="E245" s="2">
        <f t="shared" si="18"/>
        <v>2016</v>
      </c>
      <c r="F245" s="24" t="s">
        <v>56</v>
      </c>
      <c r="G245" s="25" t="s">
        <v>28</v>
      </c>
      <c r="H245" s="25" t="s">
        <v>2</v>
      </c>
      <c r="I245" s="25" t="s">
        <v>8</v>
      </c>
      <c r="J245" s="25" t="s">
        <v>7</v>
      </c>
      <c r="K245" s="25"/>
      <c r="L245" s="25"/>
      <c r="M245" s="26">
        <v>-1200</v>
      </c>
      <c r="N245" s="38" t="s">
        <v>59</v>
      </c>
      <c r="O245" s="36" t="str">
        <f ca="1">IF(B245&gt;= TODAY(),"OUI","NON")</f>
        <v>OUI</v>
      </c>
      <c r="P245" s="36">
        <f t="shared" si="19"/>
        <v>3</v>
      </c>
    </row>
    <row r="246" spans="1:16" s="20" customFormat="1" x14ac:dyDescent="0.25">
      <c r="A246" s="25"/>
      <c r="B246" s="23">
        <v>42430</v>
      </c>
      <c r="C246" s="2">
        <f t="shared" si="16"/>
        <v>10</v>
      </c>
      <c r="D246" s="7">
        <f t="shared" si="17"/>
        <v>42460</v>
      </c>
      <c r="E246" s="2">
        <f t="shared" si="18"/>
        <v>2016</v>
      </c>
      <c r="F246" s="24" t="s">
        <v>56</v>
      </c>
      <c r="G246" s="25" t="s">
        <v>28</v>
      </c>
      <c r="H246" s="25" t="s">
        <v>2</v>
      </c>
      <c r="I246" s="25" t="s">
        <v>19</v>
      </c>
      <c r="J246" s="25" t="s">
        <v>19</v>
      </c>
      <c r="K246" s="25"/>
      <c r="L246" s="25"/>
      <c r="M246" s="26">
        <v>-5000</v>
      </c>
      <c r="N246" s="38" t="s">
        <v>59</v>
      </c>
      <c r="O246" s="36" t="str">
        <f ca="1">IF(B246&gt;= TODAY(),"OUI","NON")</f>
        <v>OUI</v>
      </c>
      <c r="P246" s="36">
        <f t="shared" si="19"/>
        <v>3</v>
      </c>
    </row>
    <row r="247" spans="1:16" s="20" customFormat="1" x14ac:dyDescent="0.25">
      <c r="A247" s="25"/>
      <c r="B247" s="23">
        <v>42444</v>
      </c>
      <c r="C247" s="2">
        <f t="shared" si="16"/>
        <v>12</v>
      </c>
      <c r="D247" s="7">
        <f t="shared" si="17"/>
        <v>42460</v>
      </c>
      <c r="E247" s="2">
        <f t="shared" si="18"/>
        <v>2016</v>
      </c>
      <c r="F247" s="24" t="s">
        <v>56</v>
      </c>
      <c r="G247" s="25" t="s">
        <v>28</v>
      </c>
      <c r="H247" s="25" t="s">
        <v>2</v>
      </c>
      <c r="I247" s="25" t="s">
        <v>18</v>
      </c>
      <c r="J247" s="25" t="s">
        <v>18</v>
      </c>
      <c r="K247" s="25"/>
      <c r="L247" s="25"/>
      <c r="M247" s="26">
        <v>-1000</v>
      </c>
      <c r="N247" s="38" t="s">
        <v>59</v>
      </c>
      <c r="O247" s="36" t="str">
        <f ca="1">IF(B247&gt;= TODAY(),"OUI","NON")</f>
        <v>OUI</v>
      </c>
      <c r="P247" s="36">
        <f t="shared" si="19"/>
        <v>3</v>
      </c>
    </row>
    <row r="248" spans="1:16" s="20" customFormat="1" x14ac:dyDescent="0.25">
      <c r="A248" s="25"/>
      <c r="B248" s="23">
        <v>42455</v>
      </c>
      <c r="C248" s="2">
        <f t="shared" si="16"/>
        <v>13</v>
      </c>
      <c r="D248" s="7">
        <f t="shared" si="17"/>
        <v>42460</v>
      </c>
      <c r="E248" s="2">
        <f t="shared" si="18"/>
        <v>2016</v>
      </c>
      <c r="F248" s="24" t="s">
        <v>56</v>
      </c>
      <c r="G248" s="25" t="s">
        <v>28</v>
      </c>
      <c r="H248" s="25" t="s">
        <v>2</v>
      </c>
      <c r="I248" s="25" t="s">
        <v>6</v>
      </c>
      <c r="J248" s="25" t="s">
        <v>5</v>
      </c>
      <c r="K248" s="25"/>
      <c r="L248" s="25"/>
      <c r="M248" s="26">
        <v>-8000</v>
      </c>
      <c r="N248" s="38" t="s">
        <v>59</v>
      </c>
      <c r="O248" s="36" t="str">
        <f ca="1">IF(B248&gt;= TODAY(),"OUI","NON")</f>
        <v>OUI</v>
      </c>
      <c r="P248" s="36">
        <f t="shared" si="19"/>
        <v>3</v>
      </c>
    </row>
    <row r="249" spans="1:16" s="20" customFormat="1" x14ac:dyDescent="0.25">
      <c r="A249" s="25"/>
      <c r="B249" s="23">
        <v>42444</v>
      </c>
      <c r="C249" s="2">
        <f t="shared" si="16"/>
        <v>12</v>
      </c>
      <c r="D249" s="7">
        <f t="shared" si="17"/>
        <v>42460</v>
      </c>
      <c r="E249" s="2">
        <f t="shared" si="18"/>
        <v>2016</v>
      </c>
      <c r="F249" s="24" t="s">
        <v>56</v>
      </c>
      <c r="G249" s="25" t="s">
        <v>28</v>
      </c>
      <c r="H249" s="25" t="s">
        <v>2</v>
      </c>
      <c r="I249" s="25" t="s">
        <v>6</v>
      </c>
      <c r="J249" s="25" t="s">
        <v>16</v>
      </c>
      <c r="K249" s="25"/>
      <c r="L249" s="25"/>
      <c r="M249" s="26">
        <v>-21000</v>
      </c>
      <c r="N249" s="38" t="s">
        <v>59</v>
      </c>
      <c r="O249" s="36" t="str">
        <f ca="1">IF(B249&gt;= TODAY(),"OUI","NON")</f>
        <v>OUI</v>
      </c>
      <c r="P249" s="36">
        <f t="shared" si="19"/>
        <v>3</v>
      </c>
    </row>
    <row r="250" spans="1:16" s="20" customFormat="1" x14ac:dyDescent="0.25">
      <c r="A250" s="25"/>
      <c r="B250" s="23">
        <v>42444</v>
      </c>
      <c r="C250" s="2">
        <f t="shared" si="16"/>
        <v>12</v>
      </c>
      <c r="D250" s="7">
        <f t="shared" si="17"/>
        <v>42460</v>
      </c>
      <c r="E250" s="2">
        <f t="shared" si="18"/>
        <v>2016</v>
      </c>
      <c r="F250" s="24" t="s">
        <v>56</v>
      </c>
      <c r="G250" s="25" t="s">
        <v>28</v>
      </c>
      <c r="H250" s="25" t="s">
        <v>2</v>
      </c>
      <c r="I250" s="25" t="s">
        <v>4</v>
      </c>
      <c r="J250" s="25" t="s">
        <v>9</v>
      </c>
      <c r="K250" s="25"/>
      <c r="L250" s="25"/>
      <c r="M250" s="26">
        <v>-10709</v>
      </c>
      <c r="N250" s="38" t="s">
        <v>59</v>
      </c>
      <c r="O250" s="36" t="str">
        <f ca="1">IF(B250&gt;= TODAY(),"OUI","NON")</f>
        <v>OUI</v>
      </c>
      <c r="P250" s="36">
        <f t="shared" si="19"/>
        <v>3</v>
      </c>
    </row>
    <row r="251" spans="1:16" s="20" customFormat="1" x14ac:dyDescent="0.25">
      <c r="A251" s="25"/>
      <c r="B251" s="23">
        <v>42448</v>
      </c>
      <c r="C251" s="2">
        <f t="shared" si="16"/>
        <v>12</v>
      </c>
      <c r="D251" s="7">
        <f t="shared" si="17"/>
        <v>42460</v>
      </c>
      <c r="E251" s="2">
        <f t="shared" si="18"/>
        <v>2016</v>
      </c>
      <c r="F251" s="24" t="s">
        <v>56</v>
      </c>
      <c r="G251" s="25" t="s">
        <v>28</v>
      </c>
      <c r="H251" s="25" t="s">
        <v>2</v>
      </c>
      <c r="I251" s="25" t="s">
        <v>4</v>
      </c>
      <c r="J251" s="25" t="s">
        <v>3</v>
      </c>
      <c r="K251" s="25"/>
      <c r="L251" s="25"/>
      <c r="M251" s="26">
        <f>-[2]TCD!$J$81</f>
        <v>0</v>
      </c>
      <c r="N251" s="38" t="s">
        <v>59</v>
      </c>
      <c r="O251" s="36" t="str">
        <f ca="1">IF(B251&gt;= TODAY(),"OUI","NON")</f>
        <v>OUI</v>
      </c>
      <c r="P251" s="36">
        <f t="shared" si="19"/>
        <v>3</v>
      </c>
    </row>
    <row r="252" spans="1:16" s="20" customFormat="1" x14ac:dyDescent="0.25">
      <c r="A252" s="25"/>
      <c r="B252" s="23">
        <v>42457</v>
      </c>
      <c r="C252" s="2">
        <f t="shared" si="16"/>
        <v>14</v>
      </c>
      <c r="D252" s="7">
        <f t="shared" si="17"/>
        <v>42460</v>
      </c>
      <c r="E252" s="2">
        <f t="shared" si="18"/>
        <v>2016</v>
      </c>
      <c r="F252" s="24" t="s">
        <v>56</v>
      </c>
      <c r="G252" s="25" t="s">
        <v>28</v>
      </c>
      <c r="H252" s="25" t="s">
        <v>2</v>
      </c>
      <c r="I252" s="25" t="s">
        <v>1</v>
      </c>
      <c r="J252" s="25" t="s">
        <v>0</v>
      </c>
      <c r="K252" s="25"/>
      <c r="L252" s="25"/>
      <c r="M252" s="26">
        <v>-50</v>
      </c>
      <c r="N252" s="38" t="s">
        <v>59</v>
      </c>
      <c r="O252" s="36" t="str">
        <f ca="1">IF(B252&gt;= TODAY(),"OUI","NON")</f>
        <v>OUI</v>
      </c>
      <c r="P252" s="36">
        <f t="shared" si="19"/>
        <v>3</v>
      </c>
    </row>
    <row r="253" spans="1:16" s="20" customFormat="1" x14ac:dyDescent="0.25">
      <c r="A253" s="25"/>
      <c r="B253" s="23">
        <v>42449</v>
      </c>
      <c r="C253" s="2">
        <f t="shared" si="16"/>
        <v>13</v>
      </c>
      <c r="D253" s="7">
        <f t="shared" si="17"/>
        <v>42460</v>
      </c>
      <c r="E253" s="2">
        <f t="shared" si="18"/>
        <v>2016</v>
      </c>
      <c r="F253" s="24" t="s">
        <v>56</v>
      </c>
      <c r="G253" s="25" t="s">
        <v>28</v>
      </c>
      <c r="H253" s="25" t="s">
        <v>2</v>
      </c>
      <c r="I253" s="25" t="s">
        <v>1</v>
      </c>
      <c r="J253" s="25" t="s">
        <v>23</v>
      </c>
      <c r="K253" s="25"/>
      <c r="L253" s="25"/>
      <c r="M253" s="26">
        <v>-80</v>
      </c>
      <c r="N253" s="38" t="s">
        <v>59</v>
      </c>
      <c r="O253" s="36" t="str">
        <f ca="1">IF(B253&gt;= TODAY(),"OUI","NON")</f>
        <v>OUI</v>
      </c>
      <c r="P253" s="36">
        <f t="shared" si="19"/>
        <v>3</v>
      </c>
    </row>
    <row r="254" spans="1:16" s="20" customFormat="1" x14ac:dyDescent="0.25">
      <c r="A254" s="25"/>
      <c r="B254" s="23">
        <v>42480</v>
      </c>
      <c r="C254" s="2">
        <f t="shared" si="16"/>
        <v>17</v>
      </c>
      <c r="D254" s="7">
        <f t="shared" si="17"/>
        <v>42490</v>
      </c>
      <c r="E254" s="2">
        <f t="shared" si="18"/>
        <v>2016</v>
      </c>
      <c r="F254" s="24" t="s">
        <v>56</v>
      </c>
      <c r="G254" s="25" t="s">
        <v>28</v>
      </c>
      <c r="H254" s="25" t="s">
        <v>2</v>
      </c>
      <c r="I254" s="25" t="s">
        <v>8</v>
      </c>
      <c r="J254" s="25" t="s">
        <v>7</v>
      </c>
      <c r="K254" s="25"/>
      <c r="L254" s="25"/>
      <c r="M254" s="26">
        <v>-1200</v>
      </c>
      <c r="N254" s="38" t="s">
        <v>59</v>
      </c>
      <c r="O254" s="36" t="str">
        <f ca="1">IF(B254&gt;= TODAY(),"OUI","NON")</f>
        <v>OUI</v>
      </c>
      <c r="P254" s="36">
        <f t="shared" si="19"/>
        <v>4</v>
      </c>
    </row>
    <row r="255" spans="1:16" s="20" customFormat="1" x14ac:dyDescent="0.25">
      <c r="A255" s="25"/>
      <c r="B255" s="23">
        <v>42461</v>
      </c>
      <c r="C255" s="2">
        <f t="shared" si="16"/>
        <v>14</v>
      </c>
      <c r="D255" s="7">
        <f t="shared" si="17"/>
        <v>42490</v>
      </c>
      <c r="E255" s="2">
        <f t="shared" si="18"/>
        <v>2016</v>
      </c>
      <c r="F255" s="24" t="s">
        <v>56</v>
      </c>
      <c r="G255" s="25" t="s">
        <v>28</v>
      </c>
      <c r="H255" s="25" t="s">
        <v>2</v>
      </c>
      <c r="I255" s="25" t="s">
        <v>19</v>
      </c>
      <c r="J255" s="25" t="s">
        <v>19</v>
      </c>
      <c r="K255" s="25"/>
      <c r="L255" s="25"/>
      <c r="M255" s="26">
        <v>-5000</v>
      </c>
      <c r="N255" s="38" t="s">
        <v>59</v>
      </c>
      <c r="O255" s="36" t="str">
        <f ca="1">IF(B255&gt;= TODAY(),"OUI","NON")</f>
        <v>OUI</v>
      </c>
      <c r="P255" s="36">
        <f t="shared" si="19"/>
        <v>4</v>
      </c>
    </row>
    <row r="256" spans="1:16" s="20" customFormat="1" x14ac:dyDescent="0.25">
      <c r="A256" s="25"/>
      <c r="B256" s="23">
        <v>42475</v>
      </c>
      <c r="C256" s="2">
        <f t="shared" si="16"/>
        <v>16</v>
      </c>
      <c r="D256" s="7">
        <f t="shared" si="17"/>
        <v>42490</v>
      </c>
      <c r="E256" s="2">
        <f t="shared" si="18"/>
        <v>2016</v>
      </c>
      <c r="F256" s="24" t="s">
        <v>56</v>
      </c>
      <c r="G256" s="25" t="s">
        <v>28</v>
      </c>
      <c r="H256" s="25" t="s">
        <v>2</v>
      </c>
      <c r="I256" s="25" t="s">
        <v>18</v>
      </c>
      <c r="J256" s="25" t="s">
        <v>18</v>
      </c>
      <c r="K256" s="25"/>
      <c r="L256" s="25"/>
      <c r="M256" s="26">
        <v>-1000</v>
      </c>
      <c r="N256" s="38" t="s">
        <v>59</v>
      </c>
      <c r="O256" s="36" t="str">
        <f ca="1">IF(B256&gt;= TODAY(),"OUI","NON")</f>
        <v>OUI</v>
      </c>
      <c r="P256" s="36">
        <f t="shared" si="19"/>
        <v>4</v>
      </c>
    </row>
    <row r="257" spans="1:16" s="20" customFormat="1" x14ac:dyDescent="0.25">
      <c r="A257" s="25"/>
      <c r="B257" s="23">
        <v>42486</v>
      </c>
      <c r="C257" s="2">
        <f t="shared" si="16"/>
        <v>18</v>
      </c>
      <c r="D257" s="7">
        <f t="shared" si="17"/>
        <v>42490</v>
      </c>
      <c r="E257" s="2">
        <f t="shared" si="18"/>
        <v>2016</v>
      </c>
      <c r="F257" s="24" t="s">
        <v>56</v>
      </c>
      <c r="G257" s="25" t="s">
        <v>28</v>
      </c>
      <c r="H257" s="25" t="s">
        <v>2</v>
      </c>
      <c r="I257" s="25" t="s">
        <v>6</v>
      </c>
      <c r="J257" s="25" t="s">
        <v>5</v>
      </c>
      <c r="K257" s="25"/>
      <c r="L257" s="25"/>
      <c r="M257" s="26">
        <v>-8000</v>
      </c>
      <c r="N257" s="38" t="s">
        <v>59</v>
      </c>
      <c r="O257" s="36" t="str">
        <f ca="1">IF(B257&gt;= TODAY(),"OUI","NON")</f>
        <v>OUI</v>
      </c>
      <c r="P257" s="36">
        <f t="shared" si="19"/>
        <v>4</v>
      </c>
    </row>
    <row r="258" spans="1:16" s="20" customFormat="1" x14ac:dyDescent="0.25">
      <c r="A258" s="25"/>
      <c r="B258" s="23">
        <v>42479</v>
      </c>
      <c r="C258" s="2">
        <f t="shared" si="16"/>
        <v>17</v>
      </c>
      <c r="D258" s="7">
        <f t="shared" si="17"/>
        <v>42490</v>
      </c>
      <c r="E258" s="2">
        <f t="shared" si="18"/>
        <v>2016</v>
      </c>
      <c r="F258" s="24" t="s">
        <v>56</v>
      </c>
      <c r="G258" s="25" t="s">
        <v>28</v>
      </c>
      <c r="H258" s="25" t="s">
        <v>2</v>
      </c>
      <c r="I258" s="25" t="s">
        <v>4</v>
      </c>
      <c r="J258" s="25" t="s">
        <v>3</v>
      </c>
      <c r="K258" s="25"/>
      <c r="L258" s="25"/>
      <c r="M258" s="26">
        <f>-[2]TCD!$K$81</f>
        <v>0</v>
      </c>
      <c r="N258" s="38" t="s">
        <v>59</v>
      </c>
      <c r="O258" s="36" t="str">
        <f ca="1">IF(B258&gt;= TODAY(),"OUI","NON")</f>
        <v>OUI</v>
      </c>
      <c r="P258" s="36">
        <f t="shared" si="19"/>
        <v>4</v>
      </c>
    </row>
    <row r="259" spans="1:16" s="20" customFormat="1" x14ac:dyDescent="0.25">
      <c r="A259" s="25"/>
      <c r="B259" s="23">
        <v>42488</v>
      </c>
      <c r="C259" s="2">
        <f t="shared" ref="C259:C322" si="20">WEEKNUM(B259)</f>
        <v>18</v>
      </c>
      <c r="D259" s="7">
        <f t="shared" ref="D259:D322" si="21">EOMONTH(B259,31/6/2016)</f>
        <v>42490</v>
      </c>
      <c r="E259" s="2">
        <f t="shared" ref="E259:E322" si="22">YEAR(B259)</f>
        <v>2016</v>
      </c>
      <c r="F259" s="24" t="s">
        <v>56</v>
      </c>
      <c r="G259" s="25" t="s">
        <v>28</v>
      </c>
      <c r="H259" s="25" t="s">
        <v>2</v>
      </c>
      <c r="I259" s="25" t="s">
        <v>1</v>
      </c>
      <c r="J259" s="25" t="s">
        <v>0</v>
      </c>
      <c r="K259" s="25"/>
      <c r="L259" s="25"/>
      <c r="M259" s="26">
        <v>-50</v>
      </c>
      <c r="N259" s="38" t="s">
        <v>59</v>
      </c>
      <c r="O259" s="36" t="str">
        <f ca="1">IF(B259&gt;= TODAY(),"OUI","NON")</f>
        <v>OUI</v>
      </c>
      <c r="P259" s="36">
        <f t="shared" ref="P259:P322" si="23">MONTH(D259)</f>
        <v>4</v>
      </c>
    </row>
    <row r="260" spans="1:16" s="20" customFormat="1" x14ac:dyDescent="0.25">
      <c r="A260" s="25"/>
      <c r="B260" s="23">
        <v>42480</v>
      </c>
      <c r="C260" s="2">
        <f t="shared" si="20"/>
        <v>17</v>
      </c>
      <c r="D260" s="7">
        <f t="shared" si="21"/>
        <v>42490</v>
      </c>
      <c r="E260" s="2">
        <f t="shared" si="22"/>
        <v>2016</v>
      </c>
      <c r="F260" s="24" t="s">
        <v>56</v>
      </c>
      <c r="G260" s="25" t="s">
        <v>28</v>
      </c>
      <c r="H260" s="25" t="s">
        <v>2</v>
      </c>
      <c r="I260" s="25" t="s">
        <v>1</v>
      </c>
      <c r="J260" s="25" t="s">
        <v>23</v>
      </c>
      <c r="K260" s="25"/>
      <c r="L260" s="25"/>
      <c r="M260" s="26">
        <v>-80</v>
      </c>
      <c r="N260" s="38" t="s">
        <v>59</v>
      </c>
      <c r="O260" s="36" t="str">
        <f ca="1">IF(B260&gt;= TODAY(),"OUI","NON")</f>
        <v>OUI</v>
      </c>
      <c r="P260" s="36">
        <f t="shared" si="23"/>
        <v>4</v>
      </c>
    </row>
    <row r="261" spans="1:16" s="20" customFormat="1" x14ac:dyDescent="0.25">
      <c r="A261" s="25"/>
      <c r="B261" s="23">
        <v>42510</v>
      </c>
      <c r="C261" s="2">
        <f t="shared" si="20"/>
        <v>21</v>
      </c>
      <c r="D261" s="7">
        <f t="shared" si="21"/>
        <v>42521</v>
      </c>
      <c r="E261" s="2">
        <f t="shared" si="22"/>
        <v>2016</v>
      </c>
      <c r="F261" s="24" t="s">
        <v>56</v>
      </c>
      <c r="G261" s="25" t="s">
        <v>28</v>
      </c>
      <c r="H261" s="25" t="s">
        <v>2</v>
      </c>
      <c r="I261" s="25" t="s">
        <v>8</v>
      </c>
      <c r="J261" s="25" t="s">
        <v>7</v>
      </c>
      <c r="K261" s="25"/>
      <c r="L261" s="25"/>
      <c r="M261" s="26">
        <v>-1200</v>
      </c>
      <c r="N261" s="38" t="s">
        <v>59</v>
      </c>
      <c r="O261" s="36" t="str">
        <f ca="1">IF(B261&gt;= TODAY(),"OUI","NON")</f>
        <v>OUI</v>
      </c>
      <c r="P261" s="36">
        <f t="shared" si="23"/>
        <v>5</v>
      </c>
    </row>
    <row r="262" spans="1:16" s="20" customFormat="1" x14ac:dyDescent="0.25">
      <c r="A262" s="25"/>
      <c r="B262" s="23">
        <v>42491</v>
      </c>
      <c r="C262" s="2">
        <f t="shared" si="20"/>
        <v>19</v>
      </c>
      <c r="D262" s="7">
        <f t="shared" si="21"/>
        <v>42521</v>
      </c>
      <c r="E262" s="2">
        <f t="shared" si="22"/>
        <v>2016</v>
      </c>
      <c r="F262" s="24" t="s">
        <v>56</v>
      </c>
      <c r="G262" s="25" t="s">
        <v>28</v>
      </c>
      <c r="H262" s="25" t="s">
        <v>2</v>
      </c>
      <c r="I262" s="25" t="s">
        <v>19</v>
      </c>
      <c r="J262" s="25" t="s">
        <v>19</v>
      </c>
      <c r="K262" s="25"/>
      <c r="L262" s="25"/>
      <c r="M262" s="26">
        <v>-5000</v>
      </c>
      <c r="N262" s="38" t="s">
        <v>59</v>
      </c>
      <c r="O262" s="36" t="str">
        <f ca="1">IF(B262&gt;= TODAY(),"OUI","NON")</f>
        <v>OUI</v>
      </c>
      <c r="P262" s="36">
        <f t="shared" si="23"/>
        <v>5</v>
      </c>
    </row>
    <row r="263" spans="1:16" s="20" customFormat="1" x14ac:dyDescent="0.25">
      <c r="A263" s="25"/>
      <c r="B263" s="23">
        <v>42505</v>
      </c>
      <c r="C263" s="2">
        <f t="shared" si="20"/>
        <v>21</v>
      </c>
      <c r="D263" s="7">
        <f t="shared" si="21"/>
        <v>42521</v>
      </c>
      <c r="E263" s="2">
        <f t="shared" si="22"/>
        <v>2016</v>
      </c>
      <c r="F263" s="24" t="s">
        <v>56</v>
      </c>
      <c r="G263" s="25" t="s">
        <v>28</v>
      </c>
      <c r="H263" s="25" t="s">
        <v>2</v>
      </c>
      <c r="I263" s="25" t="s">
        <v>18</v>
      </c>
      <c r="J263" s="25" t="s">
        <v>18</v>
      </c>
      <c r="K263" s="25"/>
      <c r="L263" s="25"/>
      <c r="M263" s="26">
        <v>-1000</v>
      </c>
      <c r="N263" s="38" t="s">
        <v>59</v>
      </c>
      <c r="O263" s="36" t="str">
        <f ca="1">IF(B263&gt;= TODAY(),"OUI","NON")</f>
        <v>OUI</v>
      </c>
      <c r="P263" s="36">
        <f t="shared" si="23"/>
        <v>5</v>
      </c>
    </row>
    <row r="264" spans="1:16" s="20" customFormat="1" x14ac:dyDescent="0.25">
      <c r="A264" s="25"/>
      <c r="B264" s="23">
        <v>42516</v>
      </c>
      <c r="C264" s="2">
        <f t="shared" si="20"/>
        <v>22</v>
      </c>
      <c r="D264" s="7">
        <f t="shared" si="21"/>
        <v>42521</v>
      </c>
      <c r="E264" s="2">
        <f t="shared" si="22"/>
        <v>2016</v>
      </c>
      <c r="F264" s="24" t="s">
        <v>56</v>
      </c>
      <c r="G264" s="25" t="s">
        <v>28</v>
      </c>
      <c r="H264" s="25" t="s">
        <v>2</v>
      </c>
      <c r="I264" s="25" t="s">
        <v>6</v>
      </c>
      <c r="J264" s="25" t="s">
        <v>5</v>
      </c>
      <c r="K264" s="25"/>
      <c r="L264" s="25"/>
      <c r="M264" s="26">
        <v>-8000</v>
      </c>
      <c r="N264" s="38" t="s">
        <v>59</v>
      </c>
      <c r="O264" s="36" t="str">
        <f ca="1">IF(B264&gt;= TODAY(),"OUI","NON")</f>
        <v>OUI</v>
      </c>
      <c r="P264" s="36">
        <f t="shared" si="23"/>
        <v>5</v>
      </c>
    </row>
    <row r="265" spans="1:16" s="20" customFormat="1" x14ac:dyDescent="0.25">
      <c r="A265" s="25"/>
      <c r="B265" s="23">
        <v>42509</v>
      </c>
      <c r="C265" s="2">
        <f t="shared" si="20"/>
        <v>21</v>
      </c>
      <c r="D265" s="7">
        <f t="shared" si="21"/>
        <v>42521</v>
      </c>
      <c r="E265" s="2">
        <f t="shared" si="22"/>
        <v>2016</v>
      </c>
      <c r="F265" s="24" t="s">
        <v>56</v>
      </c>
      <c r="G265" s="25" t="s">
        <v>28</v>
      </c>
      <c r="H265" s="25" t="s">
        <v>2</v>
      </c>
      <c r="I265" s="25" t="s">
        <v>4</v>
      </c>
      <c r="J265" s="25" t="s">
        <v>3</v>
      </c>
      <c r="K265" s="25"/>
      <c r="L265" s="25"/>
      <c r="M265" s="26">
        <f>-[2]TCD!$L$81</f>
        <v>0</v>
      </c>
      <c r="N265" s="38" t="s">
        <v>59</v>
      </c>
      <c r="O265" s="36" t="str">
        <f ca="1">IF(B265&gt;= TODAY(),"OUI","NON")</f>
        <v>OUI</v>
      </c>
      <c r="P265" s="36">
        <f t="shared" si="23"/>
        <v>5</v>
      </c>
    </row>
    <row r="266" spans="1:16" s="20" customFormat="1" x14ac:dyDescent="0.25">
      <c r="A266" s="25"/>
      <c r="B266" s="23">
        <v>42518</v>
      </c>
      <c r="C266" s="2">
        <f t="shared" si="20"/>
        <v>22</v>
      </c>
      <c r="D266" s="7">
        <f t="shared" si="21"/>
        <v>42521</v>
      </c>
      <c r="E266" s="2">
        <f t="shared" si="22"/>
        <v>2016</v>
      </c>
      <c r="F266" s="24" t="s">
        <v>56</v>
      </c>
      <c r="G266" s="25" t="s">
        <v>28</v>
      </c>
      <c r="H266" s="25" t="s">
        <v>2</v>
      </c>
      <c r="I266" s="25" t="s">
        <v>1</v>
      </c>
      <c r="J266" s="25" t="s">
        <v>0</v>
      </c>
      <c r="K266" s="25"/>
      <c r="L266" s="25"/>
      <c r="M266" s="26">
        <v>-50</v>
      </c>
      <c r="N266" s="38" t="s">
        <v>59</v>
      </c>
      <c r="O266" s="36" t="str">
        <f ca="1">IF(B266&gt;= TODAY(),"OUI","NON")</f>
        <v>OUI</v>
      </c>
      <c r="P266" s="36">
        <f t="shared" si="23"/>
        <v>5</v>
      </c>
    </row>
    <row r="267" spans="1:16" s="20" customFormat="1" x14ac:dyDescent="0.25">
      <c r="A267" s="25"/>
      <c r="B267" s="23">
        <v>42510</v>
      </c>
      <c r="C267" s="2">
        <f t="shared" si="20"/>
        <v>21</v>
      </c>
      <c r="D267" s="7">
        <f t="shared" si="21"/>
        <v>42521</v>
      </c>
      <c r="E267" s="2">
        <f t="shared" si="22"/>
        <v>2016</v>
      </c>
      <c r="F267" s="24" t="s">
        <v>56</v>
      </c>
      <c r="G267" s="25" t="s">
        <v>28</v>
      </c>
      <c r="H267" s="25" t="s">
        <v>2</v>
      </c>
      <c r="I267" s="25" t="s">
        <v>1</v>
      </c>
      <c r="J267" s="25" t="s">
        <v>23</v>
      </c>
      <c r="K267" s="25"/>
      <c r="L267" s="25"/>
      <c r="M267" s="26">
        <v>-80</v>
      </c>
      <c r="N267" s="38" t="s">
        <v>59</v>
      </c>
      <c r="O267" s="36" t="str">
        <f ca="1">IF(B267&gt;= TODAY(),"OUI","NON")</f>
        <v>OUI</v>
      </c>
      <c r="P267" s="36">
        <f t="shared" si="23"/>
        <v>5</v>
      </c>
    </row>
    <row r="268" spans="1:16" s="20" customFormat="1" x14ac:dyDescent="0.25">
      <c r="A268" s="25"/>
      <c r="B268" s="23">
        <v>42175</v>
      </c>
      <c r="C268" s="2">
        <f t="shared" si="20"/>
        <v>25</v>
      </c>
      <c r="D268" s="7">
        <f t="shared" si="21"/>
        <v>42185</v>
      </c>
      <c r="E268" s="2">
        <f t="shared" si="22"/>
        <v>2015</v>
      </c>
      <c r="F268" s="24" t="s">
        <v>57</v>
      </c>
      <c r="G268" s="25" t="s">
        <v>28</v>
      </c>
      <c r="H268" s="25" t="s">
        <v>2</v>
      </c>
      <c r="I268" s="25" t="s">
        <v>8</v>
      </c>
      <c r="J268" s="25" t="s">
        <v>7</v>
      </c>
      <c r="K268" s="25"/>
      <c r="L268" s="25"/>
      <c r="M268" s="26">
        <v>-1300</v>
      </c>
      <c r="N268" s="38" t="s">
        <v>59</v>
      </c>
      <c r="O268" s="36" t="str">
        <f ca="1">IF(B268&gt;= TODAY(),"OUI","NON")</f>
        <v>NON</v>
      </c>
      <c r="P268" s="36">
        <f t="shared" si="23"/>
        <v>6</v>
      </c>
    </row>
    <row r="269" spans="1:16" s="20" customFormat="1" x14ac:dyDescent="0.25">
      <c r="A269" s="25"/>
      <c r="B269" s="23">
        <v>42170</v>
      </c>
      <c r="C269" s="2">
        <f t="shared" si="20"/>
        <v>25</v>
      </c>
      <c r="D269" s="7">
        <f t="shared" si="21"/>
        <v>42185</v>
      </c>
      <c r="E269" s="2">
        <f t="shared" si="22"/>
        <v>2015</v>
      </c>
      <c r="F269" s="24" t="s">
        <v>57</v>
      </c>
      <c r="G269" s="25" t="s">
        <v>28</v>
      </c>
      <c r="H269" s="25" t="s">
        <v>2</v>
      </c>
      <c r="I269" s="25" t="s">
        <v>18</v>
      </c>
      <c r="J269" s="25" t="s">
        <v>18</v>
      </c>
      <c r="K269" s="25"/>
      <c r="L269" s="25"/>
      <c r="M269" s="26">
        <v>-15</v>
      </c>
      <c r="N269" s="38" t="s">
        <v>59</v>
      </c>
      <c r="O269" s="36" t="str">
        <f ca="1">IF(B269&gt;= TODAY(),"OUI","NON")</f>
        <v>NON</v>
      </c>
      <c r="P269" s="36">
        <f t="shared" si="23"/>
        <v>6</v>
      </c>
    </row>
    <row r="270" spans="1:16" s="20" customFormat="1" x14ac:dyDescent="0.25">
      <c r="A270" s="25"/>
      <c r="B270" s="23">
        <v>42181</v>
      </c>
      <c r="C270" s="2">
        <f t="shared" si="20"/>
        <v>26</v>
      </c>
      <c r="D270" s="7">
        <f t="shared" si="21"/>
        <v>42185</v>
      </c>
      <c r="E270" s="2">
        <f t="shared" si="22"/>
        <v>2015</v>
      </c>
      <c r="F270" s="24" t="s">
        <v>57</v>
      </c>
      <c r="G270" s="25" t="s">
        <v>28</v>
      </c>
      <c r="H270" s="25" t="s">
        <v>2</v>
      </c>
      <c r="I270" s="25" t="s">
        <v>6</v>
      </c>
      <c r="J270" s="25" t="s">
        <v>5</v>
      </c>
      <c r="K270" s="25"/>
      <c r="L270" s="25"/>
      <c r="M270" s="26">
        <v>-15000</v>
      </c>
      <c r="N270" s="38" t="s">
        <v>59</v>
      </c>
      <c r="O270" s="36" t="str">
        <f ca="1">IF(B270&gt;= TODAY(),"OUI","NON")</f>
        <v>NON</v>
      </c>
      <c r="P270" s="36">
        <f t="shared" si="23"/>
        <v>6</v>
      </c>
    </row>
    <row r="271" spans="1:16" s="20" customFormat="1" x14ac:dyDescent="0.25">
      <c r="A271" s="25"/>
      <c r="B271" s="23">
        <v>42170</v>
      </c>
      <c r="C271" s="2">
        <f t="shared" si="20"/>
        <v>25</v>
      </c>
      <c r="D271" s="7">
        <f t="shared" si="21"/>
        <v>42185</v>
      </c>
      <c r="E271" s="2">
        <f t="shared" si="22"/>
        <v>2015</v>
      </c>
      <c r="F271" s="24" t="s">
        <v>57</v>
      </c>
      <c r="G271" s="25" t="s">
        <v>28</v>
      </c>
      <c r="H271" s="25" t="s">
        <v>2</v>
      </c>
      <c r="I271" s="25" t="s">
        <v>6</v>
      </c>
      <c r="J271" s="25" t="s">
        <v>16</v>
      </c>
      <c r="K271" s="25"/>
      <c r="L271" s="25"/>
      <c r="M271" s="26">
        <v>-36000</v>
      </c>
      <c r="N271" s="38" t="s">
        <v>59</v>
      </c>
      <c r="O271" s="36" t="str">
        <f ca="1">IF(B271&gt;= TODAY(),"OUI","NON")</f>
        <v>NON</v>
      </c>
      <c r="P271" s="36">
        <f t="shared" si="23"/>
        <v>6</v>
      </c>
    </row>
    <row r="272" spans="1:16" s="20" customFormat="1" x14ac:dyDescent="0.25">
      <c r="A272" s="25"/>
      <c r="B272" s="23">
        <v>42170</v>
      </c>
      <c r="C272" s="2">
        <f t="shared" si="20"/>
        <v>25</v>
      </c>
      <c r="D272" s="7">
        <f t="shared" si="21"/>
        <v>42185</v>
      </c>
      <c r="E272" s="2">
        <f t="shared" si="22"/>
        <v>2015</v>
      </c>
      <c r="F272" s="24" t="s">
        <v>57</v>
      </c>
      <c r="G272" s="25" t="s">
        <v>28</v>
      </c>
      <c r="H272" s="25" t="s">
        <v>2</v>
      </c>
      <c r="I272" s="25" t="s">
        <v>4</v>
      </c>
      <c r="J272" s="25" t="s">
        <v>9</v>
      </c>
      <c r="K272" s="25"/>
      <c r="L272" s="25"/>
      <c r="M272" s="26">
        <v>-2000</v>
      </c>
      <c r="N272" s="38" t="s">
        <v>59</v>
      </c>
      <c r="O272" s="36" t="str">
        <f ca="1">IF(B272&gt;= TODAY(),"OUI","NON")</f>
        <v>NON</v>
      </c>
      <c r="P272" s="36">
        <f t="shared" si="23"/>
        <v>6</v>
      </c>
    </row>
    <row r="273" spans="1:16" s="20" customFormat="1" x14ac:dyDescent="0.25">
      <c r="A273" s="25"/>
      <c r="B273" s="23">
        <v>42183</v>
      </c>
      <c r="C273" s="2">
        <f t="shared" si="20"/>
        <v>27</v>
      </c>
      <c r="D273" s="7">
        <f t="shared" si="21"/>
        <v>42185</v>
      </c>
      <c r="E273" s="2">
        <f t="shared" si="22"/>
        <v>2015</v>
      </c>
      <c r="F273" s="24" t="s">
        <v>57</v>
      </c>
      <c r="G273" s="25" t="s">
        <v>28</v>
      </c>
      <c r="H273" s="25" t="s">
        <v>2</v>
      </c>
      <c r="I273" s="25" t="s">
        <v>1</v>
      </c>
      <c r="J273" s="25" t="s">
        <v>0</v>
      </c>
      <c r="K273" s="25"/>
      <c r="L273" s="25"/>
      <c r="M273" s="26">
        <v>-150</v>
      </c>
      <c r="N273" s="38" t="s">
        <v>59</v>
      </c>
      <c r="O273" s="36" t="str">
        <f ca="1">IF(B273&gt;= TODAY(),"OUI","NON")</f>
        <v>NON</v>
      </c>
      <c r="P273" s="36">
        <f t="shared" si="23"/>
        <v>6</v>
      </c>
    </row>
    <row r="274" spans="1:16" s="20" customFormat="1" x14ac:dyDescent="0.25">
      <c r="A274" s="25"/>
      <c r="B274" s="23">
        <v>42175</v>
      </c>
      <c r="C274" s="2">
        <f t="shared" si="20"/>
        <v>25</v>
      </c>
      <c r="D274" s="7">
        <f t="shared" si="21"/>
        <v>42185</v>
      </c>
      <c r="E274" s="2">
        <f t="shared" si="22"/>
        <v>2015</v>
      </c>
      <c r="F274" s="24" t="s">
        <v>57</v>
      </c>
      <c r="G274" s="25" t="s">
        <v>28</v>
      </c>
      <c r="H274" s="25" t="s">
        <v>2</v>
      </c>
      <c r="I274" s="25" t="s">
        <v>1</v>
      </c>
      <c r="J274" s="25" t="s">
        <v>23</v>
      </c>
      <c r="K274" s="25"/>
      <c r="L274" s="25"/>
      <c r="M274" s="26">
        <v>-300</v>
      </c>
      <c r="N274" s="38" t="s">
        <v>59</v>
      </c>
      <c r="O274" s="36" t="str">
        <f ca="1">IF(B274&gt;= TODAY(),"OUI","NON")</f>
        <v>NON</v>
      </c>
      <c r="P274" s="36">
        <f t="shared" si="23"/>
        <v>6</v>
      </c>
    </row>
    <row r="275" spans="1:16" s="20" customFormat="1" x14ac:dyDescent="0.25">
      <c r="A275" s="25"/>
      <c r="B275" s="23">
        <v>42205</v>
      </c>
      <c r="C275" s="2">
        <f t="shared" si="20"/>
        <v>30</v>
      </c>
      <c r="D275" s="7">
        <f t="shared" si="21"/>
        <v>42216</v>
      </c>
      <c r="E275" s="2">
        <f t="shared" si="22"/>
        <v>2015</v>
      </c>
      <c r="F275" s="24" t="s">
        <v>57</v>
      </c>
      <c r="G275" s="25" t="s">
        <v>28</v>
      </c>
      <c r="H275" s="25" t="s">
        <v>2</v>
      </c>
      <c r="I275" s="25" t="s">
        <v>8</v>
      </c>
      <c r="J275" s="25" t="s">
        <v>7</v>
      </c>
      <c r="K275" s="25"/>
      <c r="L275" s="25"/>
      <c r="M275" s="26">
        <v>-1300</v>
      </c>
      <c r="N275" s="38" t="s">
        <v>59</v>
      </c>
      <c r="O275" s="36" t="str">
        <f ca="1">IF(B275&gt;= TODAY(),"OUI","NON")</f>
        <v>NON</v>
      </c>
      <c r="P275" s="36">
        <f t="shared" si="23"/>
        <v>7</v>
      </c>
    </row>
    <row r="276" spans="1:16" s="20" customFormat="1" x14ac:dyDescent="0.25">
      <c r="A276" s="25"/>
      <c r="B276" s="23">
        <v>42200</v>
      </c>
      <c r="C276" s="2">
        <f t="shared" si="20"/>
        <v>29</v>
      </c>
      <c r="D276" s="7">
        <f t="shared" si="21"/>
        <v>42216</v>
      </c>
      <c r="E276" s="2">
        <f t="shared" si="22"/>
        <v>2015</v>
      </c>
      <c r="F276" s="24" t="s">
        <v>57</v>
      </c>
      <c r="G276" s="25" t="s">
        <v>28</v>
      </c>
      <c r="H276" s="25" t="s">
        <v>2</v>
      </c>
      <c r="I276" s="25" t="s">
        <v>18</v>
      </c>
      <c r="J276" s="25" t="s">
        <v>18</v>
      </c>
      <c r="K276" s="25"/>
      <c r="L276" s="25"/>
      <c r="M276" s="26">
        <v>-15</v>
      </c>
      <c r="N276" s="38" t="s">
        <v>59</v>
      </c>
      <c r="O276" s="36" t="str">
        <f ca="1">IF(B276&gt;= TODAY(),"OUI","NON")</f>
        <v>NON</v>
      </c>
      <c r="P276" s="36">
        <f t="shared" si="23"/>
        <v>7</v>
      </c>
    </row>
    <row r="277" spans="1:16" s="20" customFormat="1" x14ac:dyDescent="0.25">
      <c r="A277" s="25"/>
      <c r="B277" s="23">
        <v>42211</v>
      </c>
      <c r="C277" s="2">
        <f t="shared" si="20"/>
        <v>31</v>
      </c>
      <c r="D277" s="7">
        <f t="shared" si="21"/>
        <v>42216</v>
      </c>
      <c r="E277" s="2">
        <f t="shared" si="22"/>
        <v>2015</v>
      </c>
      <c r="F277" s="24" t="s">
        <v>57</v>
      </c>
      <c r="G277" s="25" t="s">
        <v>28</v>
      </c>
      <c r="H277" s="25" t="s">
        <v>2</v>
      </c>
      <c r="I277" s="25" t="s">
        <v>6</v>
      </c>
      <c r="J277" s="25" t="s">
        <v>5</v>
      </c>
      <c r="K277" s="25"/>
      <c r="L277" s="25"/>
      <c r="M277" s="26">
        <v>-15000</v>
      </c>
      <c r="N277" s="38" t="s">
        <v>59</v>
      </c>
      <c r="O277" s="36" t="str">
        <f ca="1">IF(B277&gt;= TODAY(),"OUI","NON")</f>
        <v>NON</v>
      </c>
      <c r="P277" s="36">
        <f t="shared" si="23"/>
        <v>7</v>
      </c>
    </row>
    <row r="278" spans="1:16" s="20" customFormat="1" x14ac:dyDescent="0.25">
      <c r="A278" s="25"/>
      <c r="B278" s="23">
        <v>42213</v>
      </c>
      <c r="C278" s="2">
        <f t="shared" si="20"/>
        <v>31</v>
      </c>
      <c r="D278" s="7">
        <f t="shared" si="21"/>
        <v>42216</v>
      </c>
      <c r="E278" s="2">
        <f t="shared" si="22"/>
        <v>2015</v>
      </c>
      <c r="F278" s="24" t="s">
        <v>57</v>
      </c>
      <c r="G278" s="25" t="s">
        <v>28</v>
      </c>
      <c r="H278" s="25" t="s">
        <v>2</v>
      </c>
      <c r="I278" s="25" t="s">
        <v>1</v>
      </c>
      <c r="J278" s="25" t="s">
        <v>0</v>
      </c>
      <c r="K278" s="25"/>
      <c r="L278" s="25"/>
      <c r="M278" s="26">
        <v>-150</v>
      </c>
      <c r="N278" s="38" t="s">
        <v>59</v>
      </c>
      <c r="O278" s="36" t="str">
        <f ca="1">IF(B278&gt;= TODAY(),"OUI","NON")</f>
        <v>NON</v>
      </c>
      <c r="P278" s="36">
        <f t="shared" si="23"/>
        <v>7</v>
      </c>
    </row>
    <row r="279" spans="1:16" s="20" customFormat="1" x14ac:dyDescent="0.25">
      <c r="A279" s="25"/>
      <c r="B279" s="23">
        <v>42205</v>
      </c>
      <c r="C279" s="2">
        <f t="shared" si="20"/>
        <v>30</v>
      </c>
      <c r="D279" s="7">
        <f t="shared" si="21"/>
        <v>42216</v>
      </c>
      <c r="E279" s="2">
        <f t="shared" si="22"/>
        <v>2015</v>
      </c>
      <c r="F279" s="24" t="s">
        <v>57</v>
      </c>
      <c r="G279" s="25" t="s">
        <v>28</v>
      </c>
      <c r="H279" s="25" t="s">
        <v>2</v>
      </c>
      <c r="I279" s="25" t="s">
        <v>1</v>
      </c>
      <c r="J279" s="25" t="s">
        <v>23</v>
      </c>
      <c r="K279" s="25"/>
      <c r="L279" s="25"/>
      <c r="M279" s="26">
        <v>-300</v>
      </c>
      <c r="N279" s="38" t="s">
        <v>59</v>
      </c>
      <c r="O279" s="36" t="str">
        <f ca="1">IF(B279&gt;= TODAY(),"OUI","NON")</f>
        <v>NON</v>
      </c>
      <c r="P279" s="36">
        <f t="shared" si="23"/>
        <v>7</v>
      </c>
    </row>
    <row r="280" spans="1:16" s="20" customFormat="1" x14ac:dyDescent="0.25">
      <c r="A280" s="25"/>
      <c r="B280" s="23">
        <v>42236</v>
      </c>
      <c r="C280" s="2">
        <f t="shared" si="20"/>
        <v>34</v>
      </c>
      <c r="D280" s="7">
        <f t="shared" si="21"/>
        <v>42247</v>
      </c>
      <c r="E280" s="2">
        <f t="shared" si="22"/>
        <v>2015</v>
      </c>
      <c r="F280" s="24" t="s">
        <v>57</v>
      </c>
      <c r="G280" s="25" t="s">
        <v>28</v>
      </c>
      <c r="H280" s="25" t="s">
        <v>2</v>
      </c>
      <c r="I280" s="25" t="s">
        <v>8</v>
      </c>
      <c r="J280" s="25" t="s">
        <v>7</v>
      </c>
      <c r="K280" s="25"/>
      <c r="L280" s="25"/>
      <c r="M280" s="26">
        <v>-1300</v>
      </c>
      <c r="N280" s="38" t="s">
        <v>59</v>
      </c>
      <c r="O280" s="36" t="str">
        <f ca="1">IF(B280&gt;= TODAY(),"OUI","NON")</f>
        <v>NON</v>
      </c>
      <c r="P280" s="36">
        <f t="shared" si="23"/>
        <v>8</v>
      </c>
    </row>
    <row r="281" spans="1:16" s="20" customFormat="1" x14ac:dyDescent="0.25">
      <c r="A281" s="25"/>
      <c r="B281" s="23">
        <v>42231</v>
      </c>
      <c r="C281" s="2">
        <f t="shared" si="20"/>
        <v>33</v>
      </c>
      <c r="D281" s="7">
        <f t="shared" si="21"/>
        <v>42247</v>
      </c>
      <c r="E281" s="2">
        <f t="shared" si="22"/>
        <v>2015</v>
      </c>
      <c r="F281" s="24" t="s">
        <v>57</v>
      </c>
      <c r="G281" s="25" t="s">
        <v>28</v>
      </c>
      <c r="H281" s="25" t="s">
        <v>2</v>
      </c>
      <c r="I281" s="25" t="s">
        <v>18</v>
      </c>
      <c r="J281" s="25" t="s">
        <v>18</v>
      </c>
      <c r="K281" s="25"/>
      <c r="L281" s="25"/>
      <c r="M281" s="26">
        <v>-15</v>
      </c>
      <c r="N281" s="38" t="s">
        <v>59</v>
      </c>
      <c r="O281" s="36" t="str">
        <f ca="1">IF(B281&gt;= TODAY(),"OUI","NON")</f>
        <v>NON</v>
      </c>
      <c r="P281" s="36">
        <f t="shared" si="23"/>
        <v>8</v>
      </c>
    </row>
    <row r="282" spans="1:16" s="20" customFormat="1" x14ac:dyDescent="0.25">
      <c r="A282" s="25"/>
      <c r="B282" s="23">
        <v>42242</v>
      </c>
      <c r="C282" s="2">
        <f t="shared" si="20"/>
        <v>35</v>
      </c>
      <c r="D282" s="7">
        <f t="shared" si="21"/>
        <v>42247</v>
      </c>
      <c r="E282" s="2">
        <f t="shared" si="22"/>
        <v>2015</v>
      </c>
      <c r="F282" s="24" t="s">
        <v>57</v>
      </c>
      <c r="G282" s="25" t="s">
        <v>28</v>
      </c>
      <c r="H282" s="25" t="s">
        <v>2</v>
      </c>
      <c r="I282" s="25" t="s">
        <v>6</v>
      </c>
      <c r="J282" s="25" t="s">
        <v>5</v>
      </c>
      <c r="K282" s="25"/>
      <c r="L282" s="25"/>
      <c r="M282" s="26">
        <v>-15000</v>
      </c>
      <c r="N282" s="38" t="s">
        <v>59</v>
      </c>
      <c r="O282" s="36" t="str">
        <f ca="1">IF(B282&gt;= TODAY(),"OUI","NON")</f>
        <v>NON</v>
      </c>
      <c r="P282" s="36">
        <f t="shared" si="23"/>
        <v>8</v>
      </c>
    </row>
    <row r="283" spans="1:16" s="20" customFormat="1" x14ac:dyDescent="0.25">
      <c r="A283" s="25"/>
      <c r="B283" s="23">
        <v>42244</v>
      </c>
      <c r="C283" s="2">
        <f t="shared" si="20"/>
        <v>35</v>
      </c>
      <c r="D283" s="7">
        <f t="shared" si="21"/>
        <v>42247</v>
      </c>
      <c r="E283" s="2">
        <f t="shared" si="22"/>
        <v>2015</v>
      </c>
      <c r="F283" s="24" t="s">
        <v>57</v>
      </c>
      <c r="G283" s="25" t="s">
        <v>28</v>
      </c>
      <c r="H283" s="25" t="s">
        <v>2</v>
      </c>
      <c r="I283" s="25" t="s">
        <v>1</v>
      </c>
      <c r="J283" s="25" t="s">
        <v>0</v>
      </c>
      <c r="K283" s="25"/>
      <c r="L283" s="25"/>
      <c r="M283" s="26">
        <v>-150</v>
      </c>
      <c r="N283" s="38" t="s">
        <v>59</v>
      </c>
      <c r="O283" s="36" t="str">
        <f ca="1">IF(B283&gt;= TODAY(),"OUI","NON")</f>
        <v>NON</v>
      </c>
      <c r="P283" s="36">
        <f t="shared" si="23"/>
        <v>8</v>
      </c>
    </row>
    <row r="284" spans="1:16" s="20" customFormat="1" x14ac:dyDescent="0.25">
      <c r="A284" s="25"/>
      <c r="B284" s="23">
        <v>42236</v>
      </c>
      <c r="C284" s="2">
        <f t="shared" si="20"/>
        <v>34</v>
      </c>
      <c r="D284" s="7">
        <f t="shared" si="21"/>
        <v>42247</v>
      </c>
      <c r="E284" s="2">
        <f t="shared" si="22"/>
        <v>2015</v>
      </c>
      <c r="F284" s="24" t="s">
        <v>57</v>
      </c>
      <c r="G284" s="25" t="s">
        <v>28</v>
      </c>
      <c r="H284" s="25" t="s">
        <v>2</v>
      </c>
      <c r="I284" s="25" t="s">
        <v>1</v>
      </c>
      <c r="J284" s="25" t="s">
        <v>23</v>
      </c>
      <c r="K284" s="25"/>
      <c r="L284" s="25"/>
      <c r="M284" s="26">
        <v>-300</v>
      </c>
      <c r="N284" s="38" t="s">
        <v>59</v>
      </c>
      <c r="O284" s="36" t="str">
        <f ca="1">IF(B284&gt;= TODAY(),"OUI","NON")</f>
        <v>NON</v>
      </c>
      <c r="P284" s="36">
        <f t="shared" si="23"/>
        <v>8</v>
      </c>
    </row>
    <row r="285" spans="1:16" s="20" customFormat="1" x14ac:dyDescent="0.25">
      <c r="A285" s="25"/>
      <c r="B285" s="23">
        <v>42267</v>
      </c>
      <c r="C285" s="2">
        <f t="shared" si="20"/>
        <v>39</v>
      </c>
      <c r="D285" s="7">
        <f t="shared" si="21"/>
        <v>42277</v>
      </c>
      <c r="E285" s="2">
        <f t="shared" si="22"/>
        <v>2015</v>
      </c>
      <c r="F285" s="24" t="s">
        <v>57</v>
      </c>
      <c r="G285" s="25" t="s">
        <v>28</v>
      </c>
      <c r="H285" s="25" t="s">
        <v>2</v>
      </c>
      <c r="I285" s="25" t="s">
        <v>8</v>
      </c>
      <c r="J285" s="25" t="s">
        <v>7</v>
      </c>
      <c r="K285" s="25"/>
      <c r="L285" s="25"/>
      <c r="M285" s="26">
        <v>-1300</v>
      </c>
      <c r="N285" s="38" t="s">
        <v>59</v>
      </c>
      <c r="O285" s="36" t="str">
        <f ca="1">IF(B285&gt;= TODAY(),"OUI","NON")</f>
        <v>NON</v>
      </c>
      <c r="P285" s="36">
        <f t="shared" si="23"/>
        <v>9</v>
      </c>
    </row>
    <row r="286" spans="1:16" s="20" customFormat="1" x14ac:dyDescent="0.25">
      <c r="A286" s="25"/>
      <c r="B286" s="23">
        <v>42262</v>
      </c>
      <c r="C286" s="2">
        <f t="shared" si="20"/>
        <v>38</v>
      </c>
      <c r="D286" s="7">
        <f t="shared" si="21"/>
        <v>42277</v>
      </c>
      <c r="E286" s="2">
        <f t="shared" si="22"/>
        <v>2015</v>
      </c>
      <c r="F286" s="24" t="s">
        <v>57</v>
      </c>
      <c r="G286" s="25" t="s">
        <v>28</v>
      </c>
      <c r="H286" s="25" t="s">
        <v>2</v>
      </c>
      <c r="I286" s="25" t="s">
        <v>18</v>
      </c>
      <c r="J286" s="25" t="s">
        <v>18</v>
      </c>
      <c r="K286" s="25"/>
      <c r="L286" s="25"/>
      <c r="M286" s="26">
        <v>-15</v>
      </c>
      <c r="N286" s="38" t="s">
        <v>59</v>
      </c>
      <c r="O286" s="36" t="str">
        <f ca="1">IF(B286&gt;= TODAY(),"OUI","NON")</f>
        <v>NON</v>
      </c>
      <c r="P286" s="36">
        <f t="shared" si="23"/>
        <v>9</v>
      </c>
    </row>
    <row r="287" spans="1:16" s="20" customFormat="1" x14ac:dyDescent="0.25">
      <c r="A287" s="25"/>
      <c r="B287" s="23">
        <v>42273</v>
      </c>
      <c r="C287" s="2">
        <f t="shared" si="20"/>
        <v>39</v>
      </c>
      <c r="D287" s="7">
        <f t="shared" si="21"/>
        <v>42277</v>
      </c>
      <c r="E287" s="2">
        <f t="shared" si="22"/>
        <v>2015</v>
      </c>
      <c r="F287" s="24" t="s">
        <v>57</v>
      </c>
      <c r="G287" s="25" t="s">
        <v>28</v>
      </c>
      <c r="H287" s="25" t="s">
        <v>2</v>
      </c>
      <c r="I287" s="25" t="s">
        <v>6</v>
      </c>
      <c r="J287" s="25" t="s">
        <v>5</v>
      </c>
      <c r="K287" s="25"/>
      <c r="L287" s="25"/>
      <c r="M287" s="26">
        <v>-15000</v>
      </c>
      <c r="N287" s="38" t="s">
        <v>59</v>
      </c>
      <c r="O287" s="36" t="str">
        <f ca="1">IF(B287&gt;= TODAY(),"OUI","NON")</f>
        <v>NON</v>
      </c>
      <c r="P287" s="36">
        <f t="shared" si="23"/>
        <v>9</v>
      </c>
    </row>
    <row r="288" spans="1:16" s="20" customFormat="1" x14ac:dyDescent="0.25">
      <c r="A288" s="25"/>
      <c r="B288" s="23">
        <v>42262</v>
      </c>
      <c r="C288" s="2">
        <f t="shared" si="20"/>
        <v>38</v>
      </c>
      <c r="D288" s="7">
        <f t="shared" si="21"/>
        <v>42277</v>
      </c>
      <c r="E288" s="2">
        <f t="shared" si="22"/>
        <v>2015</v>
      </c>
      <c r="F288" s="24" t="s">
        <v>57</v>
      </c>
      <c r="G288" s="25" t="s">
        <v>28</v>
      </c>
      <c r="H288" s="25" t="s">
        <v>2</v>
      </c>
      <c r="I288" s="25" t="s">
        <v>6</v>
      </c>
      <c r="J288" s="25" t="s">
        <v>16</v>
      </c>
      <c r="K288" s="25"/>
      <c r="L288" s="25"/>
      <c r="M288" s="26">
        <v>-36000</v>
      </c>
      <c r="N288" s="38" t="s">
        <v>59</v>
      </c>
      <c r="O288" s="36" t="str">
        <f ca="1">IF(B288&gt;= TODAY(),"OUI","NON")</f>
        <v>NON</v>
      </c>
      <c r="P288" s="36">
        <f t="shared" si="23"/>
        <v>9</v>
      </c>
    </row>
    <row r="289" spans="1:16" s="20" customFormat="1" x14ac:dyDescent="0.25">
      <c r="A289" s="25"/>
      <c r="B289" s="23">
        <v>42262</v>
      </c>
      <c r="C289" s="2">
        <f t="shared" si="20"/>
        <v>38</v>
      </c>
      <c r="D289" s="7">
        <f t="shared" si="21"/>
        <v>42277</v>
      </c>
      <c r="E289" s="2">
        <f t="shared" si="22"/>
        <v>2015</v>
      </c>
      <c r="F289" s="24" t="s">
        <v>57</v>
      </c>
      <c r="G289" s="25" t="s">
        <v>28</v>
      </c>
      <c r="H289" s="25" t="s">
        <v>2</v>
      </c>
      <c r="I289" s="25" t="s">
        <v>4</v>
      </c>
      <c r="J289" s="25" t="s">
        <v>9</v>
      </c>
      <c r="K289" s="25"/>
      <c r="L289" s="25"/>
      <c r="M289" s="26">
        <v>-2000</v>
      </c>
      <c r="N289" s="38" t="s">
        <v>59</v>
      </c>
      <c r="O289" s="36" t="str">
        <f ca="1">IF(B289&gt;= TODAY(),"OUI","NON")</f>
        <v>NON</v>
      </c>
      <c r="P289" s="36">
        <f t="shared" si="23"/>
        <v>9</v>
      </c>
    </row>
    <row r="290" spans="1:16" s="20" customFormat="1" x14ac:dyDescent="0.25">
      <c r="A290" s="25"/>
      <c r="B290" s="23">
        <v>42275</v>
      </c>
      <c r="C290" s="2">
        <f t="shared" si="20"/>
        <v>40</v>
      </c>
      <c r="D290" s="7">
        <f t="shared" si="21"/>
        <v>42277</v>
      </c>
      <c r="E290" s="2">
        <f t="shared" si="22"/>
        <v>2015</v>
      </c>
      <c r="F290" s="24" t="s">
        <v>57</v>
      </c>
      <c r="G290" s="25" t="s">
        <v>28</v>
      </c>
      <c r="H290" s="25" t="s">
        <v>2</v>
      </c>
      <c r="I290" s="25" t="s">
        <v>1</v>
      </c>
      <c r="J290" s="25" t="s">
        <v>0</v>
      </c>
      <c r="K290" s="25"/>
      <c r="L290" s="25"/>
      <c r="M290" s="26">
        <v>-150</v>
      </c>
      <c r="N290" s="38" t="s">
        <v>59</v>
      </c>
      <c r="O290" s="36" t="str">
        <f ca="1">IF(B290&gt;= TODAY(),"OUI","NON")</f>
        <v>NON</v>
      </c>
      <c r="P290" s="36">
        <f t="shared" si="23"/>
        <v>9</v>
      </c>
    </row>
    <row r="291" spans="1:16" s="20" customFormat="1" x14ac:dyDescent="0.25">
      <c r="A291" s="25"/>
      <c r="B291" s="23">
        <v>42267</v>
      </c>
      <c r="C291" s="2">
        <f t="shared" si="20"/>
        <v>39</v>
      </c>
      <c r="D291" s="7">
        <f t="shared" si="21"/>
        <v>42277</v>
      </c>
      <c r="E291" s="2">
        <f t="shared" si="22"/>
        <v>2015</v>
      </c>
      <c r="F291" s="24" t="s">
        <v>57</v>
      </c>
      <c r="G291" s="25" t="s">
        <v>28</v>
      </c>
      <c r="H291" s="25" t="s">
        <v>2</v>
      </c>
      <c r="I291" s="25" t="s">
        <v>1</v>
      </c>
      <c r="J291" s="25" t="s">
        <v>23</v>
      </c>
      <c r="K291" s="25"/>
      <c r="L291" s="25"/>
      <c r="M291" s="26">
        <v>-300</v>
      </c>
      <c r="N291" s="38" t="s">
        <v>59</v>
      </c>
      <c r="O291" s="36" t="str">
        <f ca="1">IF(B291&gt;= TODAY(),"OUI","NON")</f>
        <v>NON</v>
      </c>
      <c r="P291" s="36">
        <f t="shared" si="23"/>
        <v>9</v>
      </c>
    </row>
    <row r="292" spans="1:16" s="20" customFormat="1" x14ac:dyDescent="0.25">
      <c r="A292" s="25"/>
      <c r="B292" s="23">
        <v>42297</v>
      </c>
      <c r="C292" s="2">
        <f t="shared" si="20"/>
        <v>43</v>
      </c>
      <c r="D292" s="7">
        <f t="shared" si="21"/>
        <v>42308</v>
      </c>
      <c r="E292" s="2">
        <f t="shared" si="22"/>
        <v>2015</v>
      </c>
      <c r="F292" s="24" t="s">
        <v>57</v>
      </c>
      <c r="G292" s="25" t="s">
        <v>28</v>
      </c>
      <c r="H292" s="25" t="s">
        <v>2</v>
      </c>
      <c r="I292" s="25" t="s">
        <v>8</v>
      </c>
      <c r="J292" s="25" t="s">
        <v>7</v>
      </c>
      <c r="K292" s="25"/>
      <c r="L292" s="25"/>
      <c r="M292" s="26">
        <v>-1300</v>
      </c>
      <c r="N292" s="38" t="s">
        <v>59</v>
      </c>
      <c r="O292" s="36" t="str">
        <f ca="1">IF(B292&gt;= TODAY(),"OUI","NON")</f>
        <v>OUI</v>
      </c>
      <c r="P292" s="36">
        <f t="shared" si="23"/>
        <v>10</v>
      </c>
    </row>
    <row r="293" spans="1:16" s="20" customFormat="1" x14ac:dyDescent="0.25">
      <c r="A293" s="25"/>
      <c r="B293" s="23">
        <v>42292</v>
      </c>
      <c r="C293" s="2">
        <f t="shared" si="20"/>
        <v>42</v>
      </c>
      <c r="D293" s="7">
        <f t="shared" si="21"/>
        <v>42308</v>
      </c>
      <c r="E293" s="2">
        <f t="shared" si="22"/>
        <v>2015</v>
      </c>
      <c r="F293" s="24" t="s">
        <v>57</v>
      </c>
      <c r="G293" s="25" t="s">
        <v>28</v>
      </c>
      <c r="H293" s="25" t="s">
        <v>2</v>
      </c>
      <c r="I293" s="25" t="s">
        <v>18</v>
      </c>
      <c r="J293" s="25" t="s">
        <v>18</v>
      </c>
      <c r="K293" s="25"/>
      <c r="L293" s="25"/>
      <c r="M293" s="26">
        <v>-15</v>
      </c>
      <c r="N293" s="38" t="s">
        <v>59</v>
      </c>
      <c r="O293" s="36" t="str">
        <f ca="1">IF(B293&gt;= TODAY(),"OUI","NON")</f>
        <v>OUI</v>
      </c>
      <c r="P293" s="36">
        <f t="shared" si="23"/>
        <v>10</v>
      </c>
    </row>
    <row r="294" spans="1:16" s="20" customFormat="1" x14ac:dyDescent="0.25">
      <c r="A294" s="25"/>
      <c r="B294" s="23">
        <v>42303</v>
      </c>
      <c r="C294" s="2">
        <f t="shared" si="20"/>
        <v>44</v>
      </c>
      <c r="D294" s="7">
        <f t="shared" si="21"/>
        <v>42308</v>
      </c>
      <c r="E294" s="2">
        <f t="shared" si="22"/>
        <v>2015</v>
      </c>
      <c r="F294" s="24" t="s">
        <v>57</v>
      </c>
      <c r="G294" s="25" t="s">
        <v>28</v>
      </c>
      <c r="H294" s="25" t="s">
        <v>2</v>
      </c>
      <c r="I294" s="25" t="s">
        <v>6</v>
      </c>
      <c r="J294" s="25" t="s">
        <v>5</v>
      </c>
      <c r="K294" s="25"/>
      <c r="L294" s="25"/>
      <c r="M294" s="26">
        <v>-15000</v>
      </c>
      <c r="N294" s="38" t="s">
        <v>59</v>
      </c>
      <c r="O294" s="36" t="str">
        <f ca="1">IF(B294&gt;= TODAY(),"OUI","NON")</f>
        <v>OUI</v>
      </c>
      <c r="P294" s="36">
        <f t="shared" si="23"/>
        <v>10</v>
      </c>
    </row>
    <row r="295" spans="1:16" s="20" customFormat="1" x14ac:dyDescent="0.25">
      <c r="A295" s="25"/>
      <c r="B295" s="23">
        <v>42305</v>
      </c>
      <c r="C295" s="2">
        <f t="shared" si="20"/>
        <v>44</v>
      </c>
      <c r="D295" s="7">
        <f t="shared" si="21"/>
        <v>42308</v>
      </c>
      <c r="E295" s="2">
        <f t="shared" si="22"/>
        <v>2015</v>
      </c>
      <c r="F295" s="24" t="s">
        <v>57</v>
      </c>
      <c r="G295" s="25" t="s">
        <v>28</v>
      </c>
      <c r="H295" s="25" t="s">
        <v>2</v>
      </c>
      <c r="I295" s="25" t="s">
        <v>1</v>
      </c>
      <c r="J295" s="25" t="s">
        <v>0</v>
      </c>
      <c r="K295" s="25"/>
      <c r="L295" s="25"/>
      <c r="M295" s="26">
        <v>-150</v>
      </c>
      <c r="N295" s="38" t="s">
        <v>59</v>
      </c>
      <c r="O295" s="36" t="str">
        <f ca="1">IF(B295&gt;= TODAY(),"OUI","NON")</f>
        <v>OUI</v>
      </c>
      <c r="P295" s="36">
        <f t="shared" si="23"/>
        <v>10</v>
      </c>
    </row>
    <row r="296" spans="1:16" s="20" customFormat="1" x14ac:dyDescent="0.25">
      <c r="A296" s="25"/>
      <c r="B296" s="23">
        <v>42297</v>
      </c>
      <c r="C296" s="2">
        <f t="shared" si="20"/>
        <v>43</v>
      </c>
      <c r="D296" s="7">
        <f t="shared" si="21"/>
        <v>42308</v>
      </c>
      <c r="E296" s="2">
        <f t="shared" si="22"/>
        <v>2015</v>
      </c>
      <c r="F296" s="24" t="s">
        <v>57</v>
      </c>
      <c r="G296" s="25" t="s">
        <v>28</v>
      </c>
      <c r="H296" s="25" t="s">
        <v>2</v>
      </c>
      <c r="I296" s="25" t="s">
        <v>1</v>
      </c>
      <c r="J296" s="25" t="s">
        <v>23</v>
      </c>
      <c r="K296" s="25"/>
      <c r="L296" s="25"/>
      <c r="M296" s="26">
        <v>-300</v>
      </c>
      <c r="N296" s="38" t="s">
        <v>59</v>
      </c>
      <c r="O296" s="36" t="str">
        <f ca="1">IF(B296&gt;= TODAY(),"OUI","NON")</f>
        <v>OUI</v>
      </c>
      <c r="P296" s="36">
        <f t="shared" si="23"/>
        <v>10</v>
      </c>
    </row>
    <row r="297" spans="1:16" s="20" customFormat="1" x14ac:dyDescent="0.25">
      <c r="A297" s="25"/>
      <c r="B297" s="23">
        <v>42328</v>
      </c>
      <c r="C297" s="2">
        <f t="shared" si="20"/>
        <v>47</v>
      </c>
      <c r="D297" s="7">
        <f t="shared" si="21"/>
        <v>42338</v>
      </c>
      <c r="E297" s="2">
        <f t="shared" si="22"/>
        <v>2015</v>
      </c>
      <c r="F297" s="24" t="s">
        <v>57</v>
      </c>
      <c r="G297" s="25" t="s">
        <v>28</v>
      </c>
      <c r="H297" s="25" t="s">
        <v>2</v>
      </c>
      <c r="I297" s="25" t="s">
        <v>8</v>
      </c>
      <c r="J297" s="25" t="s">
        <v>7</v>
      </c>
      <c r="K297" s="25"/>
      <c r="L297" s="25"/>
      <c r="M297" s="26">
        <v>-1300</v>
      </c>
      <c r="N297" s="38" t="s">
        <v>59</v>
      </c>
      <c r="O297" s="36" t="str">
        <f ca="1">IF(B297&gt;= TODAY(),"OUI","NON")</f>
        <v>OUI</v>
      </c>
      <c r="P297" s="36">
        <f t="shared" si="23"/>
        <v>11</v>
      </c>
    </row>
    <row r="298" spans="1:16" s="20" customFormat="1" x14ac:dyDescent="0.25">
      <c r="A298" s="25"/>
      <c r="B298" s="23">
        <v>42323</v>
      </c>
      <c r="C298" s="2">
        <f t="shared" si="20"/>
        <v>47</v>
      </c>
      <c r="D298" s="7">
        <f t="shared" si="21"/>
        <v>42338</v>
      </c>
      <c r="E298" s="2">
        <f t="shared" si="22"/>
        <v>2015</v>
      </c>
      <c r="F298" s="24" t="s">
        <v>57</v>
      </c>
      <c r="G298" s="25" t="s">
        <v>28</v>
      </c>
      <c r="H298" s="25" t="s">
        <v>2</v>
      </c>
      <c r="I298" s="25" t="s">
        <v>18</v>
      </c>
      <c r="J298" s="25" t="s">
        <v>18</v>
      </c>
      <c r="K298" s="25"/>
      <c r="L298" s="25"/>
      <c r="M298" s="26">
        <v>-15</v>
      </c>
      <c r="N298" s="38" t="s">
        <v>59</v>
      </c>
      <c r="O298" s="36" t="str">
        <f ca="1">IF(B298&gt;= TODAY(),"OUI","NON")</f>
        <v>OUI</v>
      </c>
      <c r="P298" s="36">
        <f t="shared" si="23"/>
        <v>11</v>
      </c>
    </row>
    <row r="299" spans="1:16" s="20" customFormat="1" x14ac:dyDescent="0.25">
      <c r="A299" s="25"/>
      <c r="B299" s="23">
        <v>42334</v>
      </c>
      <c r="C299" s="2">
        <f t="shared" si="20"/>
        <v>48</v>
      </c>
      <c r="D299" s="7">
        <f t="shared" si="21"/>
        <v>42338</v>
      </c>
      <c r="E299" s="2">
        <f t="shared" si="22"/>
        <v>2015</v>
      </c>
      <c r="F299" s="24" t="s">
        <v>57</v>
      </c>
      <c r="G299" s="25" t="s">
        <v>28</v>
      </c>
      <c r="H299" s="25" t="s">
        <v>2</v>
      </c>
      <c r="I299" s="25" t="s">
        <v>6</v>
      </c>
      <c r="J299" s="25" t="s">
        <v>5</v>
      </c>
      <c r="K299" s="25"/>
      <c r="L299" s="25"/>
      <c r="M299" s="26">
        <v>-15000</v>
      </c>
      <c r="N299" s="38" t="s">
        <v>59</v>
      </c>
      <c r="O299" s="36" t="str">
        <f ca="1">IF(B299&gt;= TODAY(),"OUI","NON")</f>
        <v>OUI</v>
      </c>
      <c r="P299" s="36">
        <f t="shared" si="23"/>
        <v>11</v>
      </c>
    </row>
    <row r="300" spans="1:16" s="20" customFormat="1" x14ac:dyDescent="0.25">
      <c r="A300" s="25"/>
      <c r="B300" s="23">
        <v>42336</v>
      </c>
      <c r="C300" s="2">
        <f t="shared" si="20"/>
        <v>48</v>
      </c>
      <c r="D300" s="7">
        <f t="shared" si="21"/>
        <v>42338</v>
      </c>
      <c r="E300" s="2">
        <f t="shared" si="22"/>
        <v>2015</v>
      </c>
      <c r="F300" s="24" t="s">
        <v>57</v>
      </c>
      <c r="G300" s="25" t="s">
        <v>28</v>
      </c>
      <c r="H300" s="25" t="s">
        <v>2</v>
      </c>
      <c r="I300" s="25" t="s">
        <v>1</v>
      </c>
      <c r="J300" s="25" t="s">
        <v>0</v>
      </c>
      <c r="K300" s="25"/>
      <c r="L300" s="25"/>
      <c r="M300" s="26">
        <v>-150</v>
      </c>
      <c r="N300" s="38" t="s">
        <v>59</v>
      </c>
      <c r="O300" s="36" t="str">
        <f ca="1">IF(B300&gt;= TODAY(),"OUI","NON")</f>
        <v>OUI</v>
      </c>
      <c r="P300" s="36">
        <f t="shared" si="23"/>
        <v>11</v>
      </c>
    </row>
    <row r="301" spans="1:16" s="20" customFormat="1" x14ac:dyDescent="0.25">
      <c r="A301" s="25"/>
      <c r="B301" s="23">
        <v>42328</v>
      </c>
      <c r="C301" s="2">
        <f t="shared" si="20"/>
        <v>47</v>
      </c>
      <c r="D301" s="7">
        <f t="shared" si="21"/>
        <v>42338</v>
      </c>
      <c r="E301" s="2">
        <f t="shared" si="22"/>
        <v>2015</v>
      </c>
      <c r="F301" s="24" t="s">
        <v>57</v>
      </c>
      <c r="G301" s="25" t="s">
        <v>28</v>
      </c>
      <c r="H301" s="25" t="s">
        <v>2</v>
      </c>
      <c r="I301" s="25" t="s">
        <v>1</v>
      </c>
      <c r="J301" s="25" t="s">
        <v>23</v>
      </c>
      <c r="K301" s="25"/>
      <c r="L301" s="25"/>
      <c r="M301" s="26">
        <v>-300</v>
      </c>
      <c r="N301" s="38" t="s">
        <v>59</v>
      </c>
      <c r="O301" s="36" t="str">
        <f ca="1">IF(B301&gt;= TODAY(),"OUI","NON")</f>
        <v>OUI</v>
      </c>
      <c r="P301" s="36">
        <f t="shared" si="23"/>
        <v>11</v>
      </c>
    </row>
    <row r="302" spans="1:16" s="20" customFormat="1" x14ac:dyDescent="0.25">
      <c r="A302" s="25"/>
      <c r="B302" s="23">
        <v>42358</v>
      </c>
      <c r="C302" s="2">
        <f t="shared" si="20"/>
        <v>52</v>
      </c>
      <c r="D302" s="7">
        <f t="shared" si="21"/>
        <v>42369</v>
      </c>
      <c r="E302" s="2">
        <f t="shared" si="22"/>
        <v>2015</v>
      </c>
      <c r="F302" s="24" t="s">
        <v>57</v>
      </c>
      <c r="G302" s="25" t="s">
        <v>28</v>
      </c>
      <c r="H302" s="25" t="s">
        <v>2</v>
      </c>
      <c r="I302" s="25" t="s">
        <v>8</v>
      </c>
      <c r="J302" s="25" t="s">
        <v>7</v>
      </c>
      <c r="K302" s="25"/>
      <c r="L302" s="25"/>
      <c r="M302" s="26">
        <v>-1300</v>
      </c>
      <c r="N302" s="38" t="s">
        <v>59</v>
      </c>
      <c r="O302" s="36" t="str">
        <f ca="1">IF(B302&gt;= TODAY(),"OUI","NON")</f>
        <v>OUI</v>
      </c>
      <c r="P302" s="36">
        <f t="shared" si="23"/>
        <v>12</v>
      </c>
    </row>
    <row r="303" spans="1:16" s="20" customFormat="1" x14ac:dyDescent="0.25">
      <c r="A303" s="25"/>
      <c r="B303" s="23">
        <v>42353</v>
      </c>
      <c r="C303" s="2">
        <f t="shared" si="20"/>
        <v>51</v>
      </c>
      <c r="D303" s="7">
        <f t="shared" si="21"/>
        <v>42369</v>
      </c>
      <c r="E303" s="2">
        <f t="shared" si="22"/>
        <v>2015</v>
      </c>
      <c r="F303" s="24" t="s">
        <v>57</v>
      </c>
      <c r="G303" s="25" t="s">
        <v>28</v>
      </c>
      <c r="H303" s="25" t="s">
        <v>2</v>
      </c>
      <c r="I303" s="25" t="s">
        <v>18</v>
      </c>
      <c r="J303" s="25" t="s">
        <v>18</v>
      </c>
      <c r="K303" s="25"/>
      <c r="L303" s="25"/>
      <c r="M303" s="26">
        <v>-15</v>
      </c>
      <c r="N303" s="38" t="s">
        <v>59</v>
      </c>
      <c r="O303" s="36" t="str">
        <f ca="1">IF(B303&gt;= TODAY(),"OUI","NON")</f>
        <v>OUI</v>
      </c>
      <c r="P303" s="36">
        <f t="shared" si="23"/>
        <v>12</v>
      </c>
    </row>
    <row r="304" spans="1:16" s="20" customFormat="1" x14ac:dyDescent="0.25">
      <c r="A304" s="25"/>
      <c r="B304" s="23">
        <v>42364</v>
      </c>
      <c r="C304" s="2">
        <f t="shared" si="20"/>
        <v>52</v>
      </c>
      <c r="D304" s="7">
        <f t="shared" si="21"/>
        <v>42369</v>
      </c>
      <c r="E304" s="2">
        <f t="shared" si="22"/>
        <v>2015</v>
      </c>
      <c r="F304" s="24" t="s">
        <v>57</v>
      </c>
      <c r="G304" s="25" t="s">
        <v>28</v>
      </c>
      <c r="H304" s="25" t="s">
        <v>2</v>
      </c>
      <c r="I304" s="25" t="s">
        <v>6</v>
      </c>
      <c r="J304" s="25" t="s">
        <v>5</v>
      </c>
      <c r="K304" s="25"/>
      <c r="L304" s="25"/>
      <c r="M304" s="26">
        <v>-15000</v>
      </c>
      <c r="N304" s="38" t="s">
        <v>59</v>
      </c>
      <c r="O304" s="36" t="str">
        <f ca="1">IF(B304&gt;= TODAY(),"OUI","NON")</f>
        <v>OUI</v>
      </c>
      <c r="P304" s="36">
        <f t="shared" si="23"/>
        <v>12</v>
      </c>
    </row>
    <row r="305" spans="1:16" s="20" customFormat="1" x14ac:dyDescent="0.25">
      <c r="A305" s="25"/>
      <c r="B305" s="23">
        <v>42353</v>
      </c>
      <c r="C305" s="2">
        <f t="shared" si="20"/>
        <v>51</v>
      </c>
      <c r="D305" s="7">
        <f t="shared" si="21"/>
        <v>42369</v>
      </c>
      <c r="E305" s="2">
        <f t="shared" si="22"/>
        <v>2015</v>
      </c>
      <c r="F305" s="24" t="s">
        <v>57</v>
      </c>
      <c r="G305" s="25" t="s">
        <v>28</v>
      </c>
      <c r="H305" s="25" t="s">
        <v>2</v>
      </c>
      <c r="I305" s="25" t="s">
        <v>6</v>
      </c>
      <c r="J305" s="25" t="s">
        <v>16</v>
      </c>
      <c r="K305" s="25"/>
      <c r="L305" s="25"/>
      <c r="M305" s="26">
        <v>-36000</v>
      </c>
      <c r="N305" s="38" t="s">
        <v>59</v>
      </c>
      <c r="O305" s="36" t="str">
        <f ca="1">IF(B305&gt;= TODAY(),"OUI","NON")</f>
        <v>OUI</v>
      </c>
      <c r="P305" s="36">
        <f t="shared" si="23"/>
        <v>12</v>
      </c>
    </row>
    <row r="306" spans="1:16" s="20" customFormat="1" x14ac:dyDescent="0.25">
      <c r="A306" s="25"/>
      <c r="B306" s="23">
        <v>42353</v>
      </c>
      <c r="C306" s="2">
        <f t="shared" si="20"/>
        <v>51</v>
      </c>
      <c r="D306" s="7">
        <f t="shared" si="21"/>
        <v>42369</v>
      </c>
      <c r="E306" s="2">
        <f t="shared" si="22"/>
        <v>2015</v>
      </c>
      <c r="F306" s="24" t="s">
        <v>57</v>
      </c>
      <c r="G306" s="25" t="s">
        <v>28</v>
      </c>
      <c r="H306" s="25" t="s">
        <v>2</v>
      </c>
      <c r="I306" s="25" t="s">
        <v>4</v>
      </c>
      <c r="J306" s="25" t="s">
        <v>9</v>
      </c>
      <c r="K306" s="25"/>
      <c r="L306" s="25"/>
      <c r="M306" s="26">
        <v>-2000</v>
      </c>
      <c r="N306" s="38" t="s">
        <v>59</v>
      </c>
      <c r="O306" s="36" t="str">
        <f ca="1">IF(B306&gt;= TODAY(),"OUI","NON")</f>
        <v>OUI</v>
      </c>
      <c r="P306" s="36">
        <f t="shared" si="23"/>
        <v>12</v>
      </c>
    </row>
    <row r="307" spans="1:16" s="20" customFormat="1" x14ac:dyDescent="0.25">
      <c r="A307" s="25"/>
      <c r="B307" s="23">
        <v>42366</v>
      </c>
      <c r="C307" s="2">
        <f t="shared" si="20"/>
        <v>53</v>
      </c>
      <c r="D307" s="7">
        <f t="shared" si="21"/>
        <v>42369</v>
      </c>
      <c r="E307" s="2">
        <f t="shared" si="22"/>
        <v>2015</v>
      </c>
      <c r="F307" s="24" t="s">
        <v>57</v>
      </c>
      <c r="G307" s="25" t="s">
        <v>28</v>
      </c>
      <c r="H307" s="25" t="s">
        <v>2</v>
      </c>
      <c r="I307" s="25" t="s">
        <v>1</v>
      </c>
      <c r="J307" s="25" t="s">
        <v>0</v>
      </c>
      <c r="K307" s="25"/>
      <c r="L307" s="25"/>
      <c r="M307" s="26">
        <v>-150</v>
      </c>
      <c r="N307" s="38" t="s">
        <v>59</v>
      </c>
      <c r="O307" s="36" t="str">
        <f ca="1">IF(B307&gt;= TODAY(),"OUI","NON")</f>
        <v>OUI</v>
      </c>
      <c r="P307" s="36">
        <f t="shared" si="23"/>
        <v>12</v>
      </c>
    </row>
    <row r="308" spans="1:16" s="20" customFormat="1" x14ac:dyDescent="0.25">
      <c r="A308" s="25"/>
      <c r="B308" s="23">
        <v>42358</v>
      </c>
      <c r="C308" s="2">
        <f t="shared" si="20"/>
        <v>52</v>
      </c>
      <c r="D308" s="7">
        <f t="shared" si="21"/>
        <v>42369</v>
      </c>
      <c r="E308" s="2">
        <f t="shared" si="22"/>
        <v>2015</v>
      </c>
      <c r="F308" s="24" t="s">
        <v>57</v>
      </c>
      <c r="G308" s="25" t="s">
        <v>28</v>
      </c>
      <c r="H308" s="25" t="s">
        <v>2</v>
      </c>
      <c r="I308" s="25" t="s">
        <v>1</v>
      </c>
      <c r="J308" s="25" t="s">
        <v>23</v>
      </c>
      <c r="K308" s="25"/>
      <c r="L308" s="25"/>
      <c r="M308" s="26">
        <v>-300</v>
      </c>
      <c r="N308" s="38" t="s">
        <v>59</v>
      </c>
      <c r="O308" s="36" t="str">
        <f ca="1">IF(B308&gt;= TODAY(),"OUI","NON")</f>
        <v>OUI</v>
      </c>
      <c r="P308" s="36">
        <f t="shared" si="23"/>
        <v>12</v>
      </c>
    </row>
    <row r="309" spans="1:16" s="20" customFormat="1" x14ac:dyDescent="0.25">
      <c r="A309" s="25"/>
      <c r="B309" s="23">
        <v>42389</v>
      </c>
      <c r="C309" s="2">
        <f t="shared" si="20"/>
        <v>4</v>
      </c>
      <c r="D309" s="7">
        <f t="shared" si="21"/>
        <v>42400</v>
      </c>
      <c r="E309" s="2">
        <f t="shared" si="22"/>
        <v>2016</v>
      </c>
      <c r="F309" s="24" t="s">
        <v>57</v>
      </c>
      <c r="G309" s="25" t="s">
        <v>28</v>
      </c>
      <c r="H309" s="25" t="s">
        <v>2</v>
      </c>
      <c r="I309" s="25" t="s">
        <v>8</v>
      </c>
      <c r="J309" s="25" t="s">
        <v>7</v>
      </c>
      <c r="K309" s="25"/>
      <c r="L309" s="25"/>
      <c r="M309" s="26">
        <v>-1300</v>
      </c>
      <c r="N309" s="38" t="s">
        <v>59</v>
      </c>
      <c r="O309" s="36" t="str">
        <f ca="1">IF(B309&gt;= TODAY(),"OUI","NON")</f>
        <v>OUI</v>
      </c>
      <c r="P309" s="36">
        <f t="shared" si="23"/>
        <v>1</v>
      </c>
    </row>
    <row r="310" spans="1:16" s="20" customFormat="1" x14ac:dyDescent="0.25">
      <c r="A310" s="25"/>
      <c r="B310" s="23">
        <v>42384</v>
      </c>
      <c r="C310" s="2">
        <f t="shared" si="20"/>
        <v>3</v>
      </c>
      <c r="D310" s="7">
        <f t="shared" si="21"/>
        <v>42400</v>
      </c>
      <c r="E310" s="2">
        <f t="shared" si="22"/>
        <v>2016</v>
      </c>
      <c r="F310" s="24" t="s">
        <v>57</v>
      </c>
      <c r="G310" s="25" t="s">
        <v>28</v>
      </c>
      <c r="H310" s="25" t="s">
        <v>2</v>
      </c>
      <c r="I310" s="25" t="s">
        <v>18</v>
      </c>
      <c r="J310" s="25" t="s">
        <v>18</v>
      </c>
      <c r="K310" s="25"/>
      <c r="L310" s="25"/>
      <c r="M310" s="26">
        <v>-15</v>
      </c>
      <c r="N310" s="38" t="s">
        <v>59</v>
      </c>
      <c r="O310" s="36" t="str">
        <f ca="1">IF(B310&gt;= TODAY(),"OUI","NON")</f>
        <v>OUI</v>
      </c>
      <c r="P310" s="36">
        <f t="shared" si="23"/>
        <v>1</v>
      </c>
    </row>
    <row r="311" spans="1:16" s="20" customFormat="1" x14ac:dyDescent="0.25">
      <c r="A311" s="25"/>
      <c r="B311" s="23">
        <v>42395</v>
      </c>
      <c r="C311" s="2">
        <f t="shared" si="20"/>
        <v>5</v>
      </c>
      <c r="D311" s="7">
        <f t="shared" si="21"/>
        <v>42400</v>
      </c>
      <c r="E311" s="2">
        <f t="shared" si="22"/>
        <v>2016</v>
      </c>
      <c r="F311" s="24" t="s">
        <v>57</v>
      </c>
      <c r="G311" s="25" t="s">
        <v>28</v>
      </c>
      <c r="H311" s="25" t="s">
        <v>2</v>
      </c>
      <c r="I311" s="25" t="s">
        <v>6</v>
      </c>
      <c r="J311" s="25" t="s">
        <v>5</v>
      </c>
      <c r="K311" s="25"/>
      <c r="L311" s="25"/>
      <c r="M311" s="26">
        <v>-15000</v>
      </c>
      <c r="N311" s="38" t="s">
        <v>59</v>
      </c>
      <c r="O311" s="36" t="str">
        <f ca="1">IF(B311&gt;= TODAY(),"OUI","NON")</f>
        <v>OUI</v>
      </c>
      <c r="P311" s="36">
        <f t="shared" si="23"/>
        <v>1</v>
      </c>
    </row>
    <row r="312" spans="1:16" s="20" customFormat="1" x14ac:dyDescent="0.25">
      <c r="A312" s="25"/>
      <c r="B312" s="23">
        <v>42397</v>
      </c>
      <c r="C312" s="2">
        <f t="shared" si="20"/>
        <v>5</v>
      </c>
      <c r="D312" s="7">
        <f t="shared" si="21"/>
        <v>42400</v>
      </c>
      <c r="E312" s="2">
        <f t="shared" si="22"/>
        <v>2016</v>
      </c>
      <c r="F312" s="24" t="s">
        <v>57</v>
      </c>
      <c r="G312" s="25" t="s">
        <v>28</v>
      </c>
      <c r="H312" s="25" t="s">
        <v>2</v>
      </c>
      <c r="I312" s="25" t="s">
        <v>1</v>
      </c>
      <c r="J312" s="25" t="s">
        <v>0</v>
      </c>
      <c r="K312" s="25"/>
      <c r="L312" s="25"/>
      <c r="M312" s="26">
        <v>-150</v>
      </c>
      <c r="N312" s="38" t="s">
        <v>59</v>
      </c>
      <c r="O312" s="36" t="str">
        <f ca="1">IF(B312&gt;= TODAY(),"OUI","NON")</f>
        <v>OUI</v>
      </c>
      <c r="P312" s="36">
        <f t="shared" si="23"/>
        <v>1</v>
      </c>
    </row>
    <row r="313" spans="1:16" s="20" customFormat="1" x14ac:dyDescent="0.25">
      <c r="A313" s="25"/>
      <c r="B313" s="23">
        <v>42389</v>
      </c>
      <c r="C313" s="2">
        <f t="shared" si="20"/>
        <v>4</v>
      </c>
      <c r="D313" s="7">
        <f t="shared" si="21"/>
        <v>42400</v>
      </c>
      <c r="E313" s="2">
        <f t="shared" si="22"/>
        <v>2016</v>
      </c>
      <c r="F313" s="24" t="s">
        <v>57</v>
      </c>
      <c r="G313" s="25" t="s">
        <v>28</v>
      </c>
      <c r="H313" s="25" t="s">
        <v>2</v>
      </c>
      <c r="I313" s="25" t="s">
        <v>1</v>
      </c>
      <c r="J313" s="25" t="s">
        <v>23</v>
      </c>
      <c r="K313" s="25"/>
      <c r="L313" s="25"/>
      <c r="M313" s="26">
        <v>-300</v>
      </c>
      <c r="N313" s="38" t="s">
        <v>59</v>
      </c>
      <c r="O313" s="36" t="str">
        <f ca="1">IF(B313&gt;= TODAY(),"OUI","NON")</f>
        <v>OUI</v>
      </c>
      <c r="P313" s="36">
        <f t="shared" si="23"/>
        <v>1</v>
      </c>
    </row>
    <row r="314" spans="1:16" s="20" customFormat="1" x14ac:dyDescent="0.25">
      <c r="A314" s="25"/>
      <c r="B314" s="23">
        <v>42420</v>
      </c>
      <c r="C314" s="2">
        <f t="shared" si="20"/>
        <v>8</v>
      </c>
      <c r="D314" s="7">
        <f t="shared" si="21"/>
        <v>42429</v>
      </c>
      <c r="E314" s="2">
        <f t="shared" si="22"/>
        <v>2016</v>
      </c>
      <c r="F314" s="24" t="s">
        <v>57</v>
      </c>
      <c r="G314" s="25" t="s">
        <v>28</v>
      </c>
      <c r="H314" s="25" t="s">
        <v>2</v>
      </c>
      <c r="I314" s="25" t="s">
        <v>8</v>
      </c>
      <c r="J314" s="25" t="s">
        <v>7</v>
      </c>
      <c r="K314" s="25"/>
      <c r="L314" s="25"/>
      <c r="M314" s="26">
        <v>-1300</v>
      </c>
      <c r="N314" s="38" t="s">
        <v>59</v>
      </c>
      <c r="O314" s="36" t="str">
        <f ca="1">IF(B314&gt;= TODAY(),"OUI","NON")</f>
        <v>OUI</v>
      </c>
      <c r="P314" s="36">
        <f t="shared" si="23"/>
        <v>2</v>
      </c>
    </row>
    <row r="315" spans="1:16" s="20" customFormat="1" x14ac:dyDescent="0.25">
      <c r="A315" s="25"/>
      <c r="B315" s="23">
        <v>42415</v>
      </c>
      <c r="C315" s="2">
        <f t="shared" si="20"/>
        <v>8</v>
      </c>
      <c r="D315" s="7">
        <f t="shared" si="21"/>
        <v>42429</v>
      </c>
      <c r="E315" s="2">
        <f t="shared" si="22"/>
        <v>2016</v>
      </c>
      <c r="F315" s="24" t="s">
        <v>57</v>
      </c>
      <c r="G315" s="25" t="s">
        <v>28</v>
      </c>
      <c r="H315" s="25" t="s">
        <v>2</v>
      </c>
      <c r="I315" s="25" t="s">
        <v>18</v>
      </c>
      <c r="J315" s="25" t="s">
        <v>18</v>
      </c>
      <c r="K315" s="25"/>
      <c r="L315" s="25"/>
      <c r="M315" s="26">
        <v>-15</v>
      </c>
      <c r="N315" s="38" t="s">
        <v>59</v>
      </c>
      <c r="O315" s="36" t="str">
        <f ca="1">IF(B315&gt;= TODAY(),"OUI","NON")</f>
        <v>OUI</v>
      </c>
      <c r="P315" s="36">
        <f t="shared" si="23"/>
        <v>2</v>
      </c>
    </row>
    <row r="316" spans="1:16" s="20" customFormat="1" x14ac:dyDescent="0.25">
      <c r="A316" s="25"/>
      <c r="B316" s="23">
        <v>42426</v>
      </c>
      <c r="C316" s="2">
        <f t="shared" si="20"/>
        <v>9</v>
      </c>
      <c r="D316" s="7">
        <f t="shared" si="21"/>
        <v>42429</v>
      </c>
      <c r="E316" s="2">
        <f t="shared" si="22"/>
        <v>2016</v>
      </c>
      <c r="F316" s="24" t="s">
        <v>57</v>
      </c>
      <c r="G316" s="25" t="s">
        <v>28</v>
      </c>
      <c r="H316" s="25" t="s">
        <v>2</v>
      </c>
      <c r="I316" s="25" t="s">
        <v>6</v>
      </c>
      <c r="J316" s="25" t="s">
        <v>5</v>
      </c>
      <c r="K316" s="25"/>
      <c r="L316" s="25"/>
      <c r="M316" s="26">
        <v>-15000</v>
      </c>
      <c r="N316" s="38" t="s">
        <v>59</v>
      </c>
      <c r="O316" s="36" t="str">
        <f ca="1">IF(B316&gt;= TODAY(),"OUI","NON")</f>
        <v>OUI</v>
      </c>
      <c r="P316" s="36">
        <f t="shared" si="23"/>
        <v>2</v>
      </c>
    </row>
    <row r="317" spans="1:16" s="20" customFormat="1" x14ac:dyDescent="0.25">
      <c r="A317" s="25"/>
      <c r="B317" s="23">
        <v>42401</v>
      </c>
      <c r="C317" s="2">
        <f t="shared" si="20"/>
        <v>6</v>
      </c>
      <c r="D317" s="7">
        <f t="shared" si="21"/>
        <v>42429</v>
      </c>
      <c r="E317" s="2">
        <f t="shared" si="22"/>
        <v>2016</v>
      </c>
      <c r="F317" s="24" t="s">
        <v>57</v>
      </c>
      <c r="G317" s="25" t="s">
        <v>28</v>
      </c>
      <c r="H317" s="25" t="s">
        <v>2</v>
      </c>
      <c r="I317" s="25" t="s">
        <v>17</v>
      </c>
      <c r="J317" s="25" t="s">
        <v>20</v>
      </c>
      <c r="K317" s="25"/>
      <c r="L317" s="25"/>
      <c r="M317" s="26">
        <v>-2000</v>
      </c>
      <c r="N317" s="38" t="s">
        <v>59</v>
      </c>
      <c r="O317" s="36" t="str">
        <f ca="1">IF(B317&gt;= TODAY(),"OUI","NON")</f>
        <v>OUI</v>
      </c>
      <c r="P317" s="36">
        <f t="shared" si="23"/>
        <v>2</v>
      </c>
    </row>
    <row r="318" spans="1:16" s="20" customFormat="1" x14ac:dyDescent="0.25">
      <c r="A318" s="25"/>
      <c r="B318" s="23">
        <v>42401</v>
      </c>
      <c r="C318" s="2">
        <f t="shared" si="20"/>
        <v>6</v>
      </c>
      <c r="D318" s="7">
        <f t="shared" si="21"/>
        <v>42429</v>
      </c>
      <c r="E318" s="2">
        <f t="shared" si="22"/>
        <v>2016</v>
      </c>
      <c r="F318" s="24" t="s">
        <v>57</v>
      </c>
      <c r="G318" s="25" t="s">
        <v>28</v>
      </c>
      <c r="H318" s="25" t="s">
        <v>2</v>
      </c>
      <c r="I318" s="25" t="s">
        <v>22</v>
      </c>
      <c r="J318" s="25" t="s">
        <v>21</v>
      </c>
      <c r="K318" s="25"/>
      <c r="L318" s="25"/>
      <c r="M318" s="26">
        <v>-2000</v>
      </c>
      <c r="N318" s="38" t="s">
        <v>59</v>
      </c>
      <c r="O318" s="36" t="str">
        <f ca="1">IF(B318&gt;= TODAY(),"OUI","NON")</f>
        <v>OUI</v>
      </c>
      <c r="P318" s="36">
        <f t="shared" si="23"/>
        <v>2</v>
      </c>
    </row>
    <row r="319" spans="1:16" s="20" customFormat="1" x14ac:dyDescent="0.25">
      <c r="A319" s="25"/>
      <c r="B319" s="23">
        <v>42428</v>
      </c>
      <c r="C319" s="2">
        <f t="shared" si="20"/>
        <v>10</v>
      </c>
      <c r="D319" s="7">
        <f t="shared" si="21"/>
        <v>42429</v>
      </c>
      <c r="E319" s="2">
        <f t="shared" si="22"/>
        <v>2016</v>
      </c>
      <c r="F319" s="24" t="s">
        <v>57</v>
      </c>
      <c r="G319" s="25" t="s">
        <v>28</v>
      </c>
      <c r="H319" s="25" t="s">
        <v>2</v>
      </c>
      <c r="I319" s="25" t="s">
        <v>1</v>
      </c>
      <c r="J319" s="25" t="s">
        <v>0</v>
      </c>
      <c r="K319" s="25"/>
      <c r="L319" s="25"/>
      <c r="M319" s="26">
        <v>-150</v>
      </c>
      <c r="N319" s="38" t="s">
        <v>59</v>
      </c>
      <c r="O319" s="36" t="str">
        <f ca="1">IF(B319&gt;= TODAY(),"OUI","NON")</f>
        <v>OUI</v>
      </c>
      <c r="P319" s="36">
        <f t="shared" si="23"/>
        <v>2</v>
      </c>
    </row>
    <row r="320" spans="1:16" s="20" customFormat="1" x14ac:dyDescent="0.25">
      <c r="A320" s="25"/>
      <c r="B320" s="23">
        <v>42420</v>
      </c>
      <c r="C320" s="2">
        <f t="shared" si="20"/>
        <v>8</v>
      </c>
      <c r="D320" s="7">
        <f t="shared" si="21"/>
        <v>42429</v>
      </c>
      <c r="E320" s="2">
        <f t="shared" si="22"/>
        <v>2016</v>
      </c>
      <c r="F320" s="24" t="s">
        <v>57</v>
      </c>
      <c r="G320" s="25" t="s">
        <v>28</v>
      </c>
      <c r="H320" s="25" t="s">
        <v>2</v>
      </c>
      <c r="I320" s="25" t="s">
        <v>1</v>
      </c>
      <c r="J320" s="25" t="s">
        <v>23</v>
      </c>
      <c r="K320" s="25"/>
      <c r="L320" s="25"/>
      <c r="M320" s="26">
        <v>-300</v>
      </c>
      <c r="N320" s="38" t="s">
        <v>59</v>
      </c>
      <c r="O320" s="36" t="str">
        <f ca="1">IF(B320&gt;= TODAY(),"OUI","NON")</f>
        <v>OUI</v>
      </c>
      <c r="P320" s="36">
        <f t="shared" si="23"/>
        <v>2</v>
      </c>
    </row>
    <row r="321" spans="1:16" s="20" customFormat="1" x14ac:dyDescent="0.25">
      <c r="A321" s="25"/>
      <c r="B321" s="23">
        <v>42449</v>
      </c>
      <c r="C321" s="2">
        <f t="shared" si="20"/>
        <v>13</v>
      </c>
      <c r="D321" s="7">
        <f t="shared" si="21"/>
        <v>42460</v>
      </c>
      <c r="E321" s="2">
        <f t="shared" si="22"/>
        <v>2016</v>
      </c>
      <c r="F321" s="24" t="s">
        <v>57</v>
      </c>
      <c r="G321" s="25" t="s">
        <v>28</v>
      </c>
      <c r="H321" s="25" t="s">
        <v>2</v>
      </c>
      <c r="I321" s="25" t="s">
        <v>8</v>
      </c>
      <c r="J321" s="25" t="s">
        <v>7</v>
      </c>
      <c r="K321" s="25"/>
      <c r="L321" s="25"/>
      <c r="M321" s="26">
        <v>-1300</v>
      </c>
      <c r="N321" s="38" t="s">
        <v>59</v>
      </c>
      <c r="O321" s="36" t="str">
        <f ca="1">IF(B321&gt;= TODAY(),"OUI","NON")</f>
        <v>OUI</v>
      </c>
      <c r="P321" s="36">
        <f t="shared" si="23"/>
        <v>3</v>
      </c>
    </row>
    <row r="322" spans="1:16" s="20" customFormat="1" x14ac:dyDescent="0.25">
      <c r="A322" s="25"/>
      <c r="B322" s="23">
        <v>42444</v>
      </c>
      <c r="C322" s="2">
        <f t="shared" si="20"/>
        <v>12</v>
      </c>
      <c r="D322" s="7">
        <f t="shared" si="21"/>
        <v>42460</v>
      </c>
      <c r="E322" s="2">
        <f t="shared" si="22"/>
        <v>2016</v>
      </c>
      <c r="F322" s="24" t="s">
        <v>57</v>
      </c>
      <c r="G322" s="25" t="s">
        <v>28</v>
      </c>
      <c r="H322" s="25" t="s">
        <v>2</v>
      </c>
      <c r="I322" s="25" t="s">
        <v>18</v>
      </c>
      <c r="J322" s="25" t="s">
        <v>18</v>
      </c>
      <c r="K322" s="25"/>
      <c r="L322" s="25"/>
      <c r="M322" s="26">
        <v>-15</v>
      </c>
      <c r="N322" s="38" t="s">
        <v>59</v>
      </c>
      <c r="O322" s="36" t="str">
        <f ca="1">IF(B322&gt;= TODAY(),"OUI","NON")</f>
        <v>OUI</v>
      </c>
      <c r="P322" s="36">
        <f t="shared" si="23"/>
        <v>3</v>
      </c>
    </row>
    <row r="323" spans="1:16" s="20" customFormat="1" x14ac:dyDescent="0.25">
      <c r="A323" s="25"/>
      <c r="B323" s="23">
        <v>42455</v>
      </c>
      <c r="C323" s="2">
        <f t="shared" ref="C323:C385" si="24">WEEKNUM(B323)</f>
        <v>13</v>
      </c>
      <c r="D323" s="7">
        <f t="shared" ref="D323:D385" si="25">EOMONTH(B323,31/6/2016)</f>
        <v>42460</v>
      </c>
      <c r="E323" s="2">
        <f t="shared" ref="E323:E385" si="26">YEAR(B323)</f>
        <v>2016</v>
      </c>
      <c r="F323" s="24" t="s">
        <v>57</v>
      </c>
      <c r="G323" s="25" t="s">
        <v>28</v>
      </c>
      <c r="H323" s="25" t="s">
        <v>2</v>
      </c>
      <c r="I323" s="25" t="s">
        <v>6</v>
      </c>
      <c r="J323" s="25" t="s">
        <v>5</v>
      </c>
      <c r="K323" s="25"/>
      <c r="L323" s="25"/>
      <c r="M323" s="26">
        <v>-15000</v>
      </c>
      <c r="N323" s="38" t="s">
        <v>59</v>
      </c>
      <c r="O323" s="36" t="str">
        <f ca="1">IF(B323&gt;= TODAY(),"OUI","NON")</f>
        <v>OUI</v>
      </c>
      <c r="P323" s="36">
        <f t="shared" ref="P323:P386" si="27">MONTH(D323)</f>
        <v>3</v>
      </c>
    </row>
    <row r="324" spans="1:16" s="20" customFormat="1" x14ac:dyDescent="0.25">
      <c r="A324" s="25"/>
      <c r="B324" s="23">
        <v>42444</v>
      </c>
      <c r="C324" s="2">
        <f t="shared" si="24"/>
        <v>12</v>
      </c>
      <c r="D324" s="7">
        <f t="shared" si="25"/>
        <v>42460</v>
      </c>
      <c r="E324" s="2">
        <f t="shared" si="26"/>
        <v>2016</v>
      </c>
      <c r="F324" s="24" t="s">
        <v>57</v>
      </c>
      <c r="G324" s="25" t="s">
        <v>28</v>
      </c>
      <c r="H324" s="25" t="s">
        <v>2</v>
      </c>
      <c r="I324" s="25" t="s">
        <v>6</v>
      </c>
      <c r="J324" s="25" t="s">
        <v>16</v>
      </c>
      <c r="K324" s="25"/>
      <c r="L324" s="25"/>
      <c r="M324" s="26">
        <v>-36000</v>
      </c>
      <c r="N324" s="38" t="s">
        <v>59</v>
      </c>
      <c r="O324" s="36" t="str">
        <f ca="1">IF(B324&gt;= TODAY(),"OUI","NON")</f>
        <v>OUI</v>
      </c>
      <c r="P324" s="36">
        <f t="shared" si="27"/>
        <v>3</v>
      </c>
    </row>
    <row r="325" spans="1:16" s="20" customFormat="1" x14ac:dyDescent="0.25">
      <c r="A325" s="25"/>
      <c r="B325" s="23">
        <v>42444</v>
      </c>
      <c r="C325" s="2">
        <f t="shared" si="24"/>
        <v>12</v>
      </c>
      <c r="D325" s="7">
        <f t="shared" si="25"/>
        <v>42460</v>
      </c>
      <c r="E325" s="2">
        <f t="shared" si="26"/>
        <v>2016</v>
      </c>
      <c r="F325" s="24" t="s">
        <v>57</v>
      </c>
      <c r="G325" s="25" t="s">
        <v>28</v>
      </c>
      <c r="H325" s="25" t="s">
        <v>2</v>
      </c>
      <c r="I325" s="25" t="s">
        <v>4</v>
      </c>
      <c r="J325" s="25" t="s">
        <v>9</v>
      </c>
      <c r="K325" s="25"/>
      <c r="L325" s="25"/>
      <c r="M325" s="26">
        <v>-2000</v>
      </c>
      <c r="N325" s="38" t="s">
        <v>59</v>
      </c>
      <c r="O325" s="36" t="str">
        <f ca="1">IF(B325&gt;= TODAY(),"OUI","NON")</f>
        <v>OUI</v>
      </c>
      <c r="P325" s="36">
        <f t="shared" si="27"/>
        <v>3</v>
      </c>
    </row>
    <row r="326" spans="1:16" s="20" customFormat="1" x14ac:dyDescent="0.25">
      <c r="A326" s="25"/>
      <c r="B326" s="23">
        <v>42457</v>
      </c>
      <c r="C326" s="2">
        <f t="shared" si="24"/>
        <v>14</v>
      </c>
      <c r="D326" s="7">
        <f t="shared" si="25"/>
        <v>42460</v>
      </c>
      <c r="E326" s="2">
        <f t="shared" si="26"/>
        <v>2016</v>
      </c>
      <c r="F326" s="24" t="s">
        <v>57</v>
      </c>
      <c r="G326" s="25" t="s">
        <v>28</v>
      </c>
      <c r="H326" s="25" t="s">
        <v>2</v>
      </c>
      <c r="I326" s="25" t="s">
        <v>1</v>
      </c>
      <c r="J326" s="25" t="s">
        <v>0</v>
      </c>
      <c r="K326" s="25"/>
      <c r="L326" s="25"/>
      <c r="M326" s="26">
        <v>-150</v>
      </c>
      <c r="N326" s="38" t="s">
        <v>59</v>
      </c>
      <c r="O326" s="36" t="str">
        <f ca="1">IF(B326&gt;= TODAY(),"OUI","NON")</f>
        <v>OUI</v>
      </c>
      <c r="P326" s="36">
        <f t="shared" si="27"/>
        <v>3</v>
      </c>
    </row>
    <row r="327" spans="1:16" s="20" customFormat="1" x14ac:dyDescent="0.25">
      <c r="A327" s="25"/>
      <c r="B327" s="23">
        <v>42449</v>
      </c>
      <c r="C327" s="2">
        <f t="shared" si="24"/>
        <v>13</v>
      </c>
      <c r="D327" s="7">
        <f t="shared" si="25"/>
        <v>42460</v>
      </c>
      <c r="E327" s="2">
        <f t="shared" si="26"/>
        <v>2016</v>
      </c>
      <c r="F327" s="24" t="s">
        <v>57</v>
      </c>
      <c r="G327" s="25" t="s">
        <v>28</v>
      </c>
      <c r="H327" s="25" t="s">
        <v>2</v>
      </c>
      <c r="I327" s="25" t="s">
        <v>1</v>
      </c>
      <c r="J327" s="25" t="s">
        <v>23</v>
      </c>
      <c r="K327" s="25"/>
      <c r="L327" s="25"/>
      <c r="M327" s="26">
        <v>-300</v>
      </c>
      <c r="N327" s="38" t="s">
        <v>59</v>
      </c>
      <c r="O327" s="36" t="str">
        <f ca="1">IF(B327&gt;= TODAY(),"OUI","NON")</f>
        <v>OUI</v>
      </c>
      <c r="P327" s="36">
        <f t="shared" si="27"/>
        <v>3</v>
      </c>
    </row>
    <row r="328" spans="1:16" s="20" customFormat="1" x14ac:dyDescent="0.25">
      <c r="A328" s="25"/>
      <c r="B328" s="23">
        <v>42480</v>
      </c>
      <c r="C328" s="2">
        <f t="shared" si="24"/>
        <v>17</v>
      </c>
      <c r="D328" s="7">
        <f t="shared" si="25"/>
        <v>42490</v>
      </c>
      <c r="E328" s="2">
        <f t="shared" si="26"/>
        <v>2016</v>
      </c>
      <c r="F328" s="24" t="s">
        <v>57</v>
      </c>
      <c r="G328" s="25" t="s">
        <v>28</v>
      </c>
      <c r="H328" s="25" t="s">
        <v>2</v>
      </c>
      <c r="I328" s="25" t="s">
        <v>8</v>
      </c>
      <c r="J328" s="25" t="s">
        <v>7</v>
      </c>
      <c r="K328" s="25"/>
      <c r="L328" s="25"/>
      <c r="M328" s="26">
        <v>-1300</v>
      </c>
      <c r="N328" s="38" t="s">
        <v>59</v>
      </c>
      <c r="O328" s="36" t="str">
        <f ca="1">IF(B328&gt;= TODAY(),"OUI","NON")</f>
        <v>OUI</v>
      </c>
      <c r="P328" s="36">
        <f t="shared" si="27"/>
        <v>4</v>
      </c>
    </row>
    <row r="329" spans="1:16" s="20" customFormat="1" x14ac:dyDescent="0.25">
      <c r="A329" s="25"/>
      <c r="B329" s="23">
        <v>42475</v>
      </c>
      <c r="C329" s="2">
        <f t="shared" si="24"/>
        <v>16</v>
      </c>
      <c r="D329" s="7">
        <f t="shared" si="25"/>
        <v>42490</v>
      </c>
      <c r="E329" s="2">
        <f t="shared" si="26"/>
        <v>2016</v>
      </c>
      <c r="F329" s="24" t="s">
        <v>57</v>
      </c>
      <c r="G329" s="25" t="s">
        <v>28</v>
      </c>
      <c r="H329" s="25" t="s">
        <v>2</v>
      </c>
      <c r="I329" s="25" t="s">
        <v>18</v>
      </c>
      <c r="J329" s="25" t="s">
        <v>18</v>
      </c>
      <c r="K329" s="25"/>
      <c r="L329" s="25"/>
      <c r="M329" s="26">
        <v>-15</v>
      </c>
      <c r="N329" s="38" t="s">
        <v>59</v>
      </c>
      <c r="O329" s="36" t="str">
        <f ca="1">IF(B329&gt;= TODAY(),"OUI","NON")</f>
        <v>OUI</v>
      </c>
      <c r="P329" s="36">
        <f t="shared" si="27"/>
        <v>4</v>
      </c>
    </row>
    <row r="330" spans="1:16" s="20" customFormat="1" x14ac:dyDescent="0.25">
      <c r="A330" s="25"/>
      <c r="B330" s="23">
        <v>42486</v>
      </c>
      <c r="C330" s="2">
        <f t="shared" si="24"/>
        <v>18</v>
      </c>
      <c r="D330" s="7">
        <f t="shared" si="25"/>
        <v>42490</v>
      </c>
      <c r="E330" s="2">
        <f t="shared" si="26"/>
        <v>2016</v>
      </c>
      <c r="F330" s="24" t="s">
        <v>57</v>
      </c>
      <c r="G330" s="25" t="s">
        <v>28</v>
      </c>
      <c r="H330" s="25" t="s">
        <v>2</v>
      </c>
      <c r="I330" s="25" t="s">
        <v>6</v>
      </c>
      <c r="J330" s="25" t="s">
        <v>5</v>
      </c>
      <c r="K330" s="25"/>
      <c r="L330" s="25"/>
      <c r="M330" s="26">
        <v>-15000</v>
      </c>
      <c r="N330" s="38" t="s">
        <v>59</v>
      </c>
      <c r="O330" s="36" t="str">
        <f ca="1">IF(B330&gt;= TODAY(),"OUI","NON")</f>
        <v>OUI</v>
      </c>
      <c r="P330" s="36">
        <f t="shared" si="27"/>
        <v>4</v>
      </c>
    </row>
    <row r="331" spans="1:16" s="20" customFormat="1" x14ac:dyDescent="0.25">
      <c r="A331" s="25"/>
      <c r="B331" s="23">
        <v>42488</v>
      </c>
      <c r="C331" s="2">
        <f t="shared" si="24"/>
        <v>18</v>
      </c>
      <c r="D331" s="7">
        <f t="shared" si="25"/>
        <v>42490</v>
      </c>
      <c r="E331" s="2">
        <f t="shared" si="26"/>
        <v>2016</v>
      </c>
      <c r="F331" s="24" t="s">
        <v>57</v>
      </c>
      <c r="G331" s="25" t="s">
        <v>28</v>
      </c>
      <c r="H331" s="25" t="s">
        <v>2</v>
      </c>
      <c r="I331" s="25" t="s">
        <v>1</v>
      </c>
      <c r="J331" s="25" t="s">
        <v>0</v>
      </c>
      <c r="K331" s="25"/>
      <c r="L331" s="25"/>
      <c r="M331" s="26">
        <v>-150</v>
      </c>
      <c r="N331" s="38" t="s">
        <v>59</v>
      </c>
      <c r="O331" s="36" t="str">
        <f ca="1">IF(B331&gt;= TODAY(),"OUI","NON")</f>
        <v>OUI</v>
      </c>
      <c r="P331" s="36">
        <f t="shared" si="27"/>
        <v>4</v>
      </c>
    </row>
    <row r="332" spans="1:16" s="20" customFormat="1" x14ac:dyDescent="0.25">
      <c r="A332" s="25"/>
      <c r="B332" s="23">
        <v>42480</v>
      </c>
      <c r="C332" s="2">
        <f t="shared" si="24"/>
        <v>17</v>
      </c>
      <c r="D332" s="7">
        <f t="shared" si="25"/>
        <v>42490</v>
      </c>
      <c r="E332" s="2">
        <f t="shared" si="26"/>
        <v>2016</v>
      </c>
      <c r="F332" s="24" t="s">
        <v>57</v>
      </c>
      <c r="G332" s="25" t="s">
        <v>28</v>
      </c>
      <c r="H332" s="25" t="s">
        <v>2</v>
      </c>
      <c r="I332" s="25" t="s">
        <v>1</v>
      </c>
      <c r="J332" s="25" t="s">
        <v>23</v>
      </c>
      <c r="K332" s="25"/>
      <c r="L332" s="25"/>
      <c r="M332" s="26">
        <v>-300</v>
      </c>
      <c r="N332" s="38" t="s">
        <v>59</v>
      </c>
      <c r="O332" s="36" t="str">
        <f ca="1">IF(B332&gt;= TODAY(),"OUI","NON")</f>
        <v>OUI</v>
      </c>
      <c r="P332" s="36">
        <f t="shared" si="27"/>
        <v>4</v>
      </c>
    </row>
    <row r="333" spans="1:16" s="20" customFormat="1" x14ac:dyDescent="0.25">
      <c r="A333" s="25"/>
      <c r="B333" s="23">
        <v>42510</v>
      </c>
      <c r="C333" s="2">
        <f t="shared" si="24"/>
        <v>21</v>
      </c>
      <c r="D333" s="7">
        <f t="shared" si="25"/>
        <v>42521</v>
      </c>
      <c r="E333" s="2">
        <f t="shared" si="26"/>
        <v>2016</v>
      </c>
      <c r="F333" s="24" t="s">
        <v>57</v>
      </c>
      <c r="G333" s="25" t="s">
        <v>28</v>
      </c>
      <c r="H333" s="25" t="s">
        <v>2</v>
      </c>
      <c r="I333" s="25" t="s">
        <v>8</v>
      </c>
      <c r="J333" s="25" t="s">
        <v>7</v>
      </c>
      <c r="K333" s="25"/>
      <c r="L333" s="25"/>
      <c r="M333" s="26">
        <v>-1300</v>
      </c>
      <c r="N333" s="38" t="s">
        <v>59</v>
      </c>
      <c r="O333" s="36" t="str">
        <f ca="1">IF(B333&gt;= TODAY(),"OUI","NON")</f>
        <v>OUI</v>
      </c>
      <c r="P333" s="36">
        <f t="shared" si="27"/>
        <v>5</v>
      </c>
    </row>
    <row r="334" spans="1:16" s="20" customFormat="1" x14ac:dyDescent="0.25">
      <c r="A334" s="25"/>
      <c r="B334" s="23">
        <v>42505</v>
      </c>
      <c r="C334" s="2">
        <f t="shared" si="24"/>
        <v>21</v>
      </c>
      <c r="D334" s="7">
        <f t="shared" si="25"/>
        <v>42521</v>
      </c>
      <c r="E334" s="2">
        <f t="shared" si="26"/>
        <v>2016</v>
      </c>
      <c r="F334" s="24" t="s">
        <v>57</v>
      </c>
      <c r="G334" s="25" t="s">
        <v>28</v>
      </c>
      <c r="H334" s="25" t="s">
        <v>2</v>
      </c>
      <c r="I334" s="25" t="s">
        <v>18</v>
      </c>
      <c r="J334" s="25" t="s">
        <v>18</v>
      </c>
      <c r="K334" s="25"/>
      <c r="L334" s="25"/>
      <c r="M334" s="26">
        <v>-15</v>
      </c>
      <c r="N334" s="38" t="s">
        <v>59</v>
      </c>
      <c r="O334" s="36" t="str">
        <f ca="1">IF(B334&gt;= TODAY(),"OUI","NON")</f>
        <v>OUI</v>
      </c>
      <c r="P334" s="36">
        <f t="shared" si="27"/>
        <v>5</v>
      </c>
    </row>
    <row r="335" spans="1:16" s="20" customFormat="1" x14ac:dyDescent="0.25">
      <c r="A335" s="25"/>
      <c r="B335" s="23">
        <v>42516</v>
      </c>
      <c r="C335" s="2">
        <f t="shared" si="24"/>
        <v>22</v>
      </c>
      <c r="D335" s="7">
        <f t="shared" si="25"/>
        <v>42521</v>
      </c>
      <c r="E335" s="2">
        <f t="shared" si="26"/>
        <v>2016</v>
      </c>
      <c r="F335" s="24" t="s">
        <v>57</v>
      </c>
      <c r="G335" s="25" t="s">
        <v>28</v>
      </c>
      <c r="H335" s="25" t="s">
        <v>2</v>
      </c>
      <c r="I335" s="25" t="s">
        <v>6</v>
      </c>
      <c r="J335" s="25" t="s">
        <v>5</v>
      </c>
      <c r="K335" s="25"/>
      <c r="L335" s="25"/>
      <c r="M335" s="26">
        <v>-15000</v>
      </c>
      <c r="N335" s="38" t="s">
        <v>59</v>
      </c>
      <c r="O335" s="36" t="str">
        <f ca="1">IF(B335&gt;= TODAY(),"OUI","NON")</f>
        <v>OUI</v>
      </c>
      <c r="P335" s="36">
        <f t="shared" si="27"/>
        <v>5</v>
      </c>
    </row>
    <row r="336" spans="1:16" s="20" customFormat="1" x14ac:dyDescent="0.25">
      <c r="A336" s="25"/>
      <c r="B336" s="23">
        <v>42518</v>
      </c>
      <c r="C336" s="2">
        <f t="shared" si="24"/>
        <v>22</v>
      </c>
      <c r="D336" s="7">
        <f t="shared" si="25"/>
        <v>42521</v>
      </c>
      <c r="E336" s="2">
        <f t="shared" si="26"/>
        <v>2016</v>
      </c>
      <c r="F336" s="24" t="s">
        <v>57</v>
      </c>
      <c r="G336" s="25" t="s">
        <v>28</v>
      </c>
      <c r="H336" s="25" t="s">
        <v>2</v>
      </c>
      <c r="I336" s="25" t="s">
        <v>1</v>
      </c>
      <c r="J336" s="25" t="s">
        <v>0</v>
      </c>
      <c r="K336" s="25"/>
      <c r="L336" s="25"/>
      <c r="M336" s="26">
        <v>-150</v>
      </c>
      <c r="N336" s="38" t="s">
        <v>59</v>
      </c>
      <c r="O336" s="36" t="str">
        <f ca="1">IF(B336&gt;= TODAY(),"OUI","NON")</f>
        <v>OUI</v>
      </c>
      <c r="P336" s="36">
        <f t="shared" si="27"/>
        <v>5</v>
      </c>
    </row>
    <row r="337" spans="1:16" s="20" customFormat="1" x14ac:dyDescent="0.25">
      <c r="A337" s="25"/>
      <c r="B337" s="23">
        <v>42510</v>
      </c>
      <c r="C337" s="2">
        <f t="shared" si="24"/>
        <v>21</v>
      </c>
      <c r="D337" s="7">
        <f t="shared" si="25"/>
        <v>42521</v>
      </c>
      <c r="E337" s="2">
        <f t="shared" si="26"/>
        <v>2016</v>
      </c>
      <c r="F337" s="24" t="s">
        <v>57</v>
      </c>
      <c r="G337" s="25" t="s">
        <v>28</v>
      </c>
      <c r="H337" s="25" t="s">
        <v>2</v>
      </c>
      <c r="I337" s="25" t="s">
        <v>1</v>
      </c>
      <c r="J337" s="25" t="s">
        <v>23</v>
      </c>
      <c r="K337" s="25"/>
      <c r="L337" s="25"/>
      <c r="M337" s="26">
        <v>-300</v>
      </c>
      <c r="N337" s="38" t="s">
        <v>59</v>
      </c>
      <c r="O337" s="36" t="str">
        <f ca="1">IF(B337&gt;= TODAY(),"OUI","NON")</f>
        <v>OUI</v>
      </c>
      <c r="P337" s="36">
        <f t="shared" si="27"/>
        <v>5</v>
      </c>
    </row>
    <row r="338" spans="1:16" s="20" customFormat="1" x14ac:dyDescent="0.25">
      <c r="B338" s="23">
        <v>42183</v>
      </c>
      <c r="C338" s="2">
        <f t="shared" si="24"/>
        <v>27</v>
      </c>
      <c r="D338" s="7">
        <f t="shared" si="25"/>
        <v>42185</v>
      </c>
      <c r="E338" s="2">
        <f t="shared" si="26"/>
        <v>2015</v>
      </c>
      <c r="F338" s="24" t="s">
        <v>58</v>
      </c>
      <c r="G338" s="25" t="s">
        <v>28</v>
      </c>
      <c r="H338" s="25" t="s">
        <v>12</v>
      </c>
      <c r="I338" s="25" t="s">
        <v>11</v>
      </c>
      <c r="J338" s="25" t="s">
        <v>10</v>
      </c>
      <c r="M338" s="22">
        <v>500</v>
      </c>
      <c r="N338" s="38" t="s">
        <v>59</v>
      </c>
      <c r="O338" s="36" t="str">
        <f ca="1">IF(B338&gt;= TODAY(),"OUI","NON")</f>
        <v>NON</v>
      </c>
      <c r="P338" s="36">
        <f t="shared" si="27"/>
        <v>6</v>
      </c>
    </row>
    <row r="339" spans="1:16" s="20" customFormat="1" x14ac:dyDescent="0.25">
      <c r="B339" s="23">
        <v>42213</v>
      </c>
      <c r="C339" s="2">
        <f t="shared" si="24"/>
        <v>31</v>
      </c>
      <c r="D339" s="7">
        <f t="shared" si="25"/>
        <v>42216</v>
      </c>
      <c r="E339" s="2">
        <f t="shared" si="26"/>
        <v>2015</v>
      </c>
      <c r="F339" s="24" t="s">
        <v>58</v>
      </c>
      <c r="G339" s="25" t="s">
        <v>28</v>
      </c>
      <c r="H339" s="25" t="s">
        <v>12</v>
      </c>
      <c r="I339" s="25" t="s">
        <v>11</v>
      </c>
      <c r="J339" s="25" t="s">
        <v>10</v>
      </c>
      <c r="M339" s="22">
        <v>500</v>
      </c>
      <c r="N339" s="38" t="s">
        <v>59</v>
      </c>
      <c r="O339" s="36" t="str">
        <f ca="1">IF(B339&gt;= TODAY(),"OUI","NON")</f>
        <v>NON</v>
      </c>
      <c r="P339" s="36">
        <f t="shared" si="27"/>
        <v>7</v>
      </c>
    </row>
    <row r="340" spans="1:16" s="20" customFormat="1" x14ac:dyDescent="0.25">
      <c r="B340" s="23">
        <v>42244</v>
      </c>
      <c r="C340" s="2">
        <f t="shared" si="24"/>
        <v>35</v>
      </c>
      <c r="D340" s="7">
        <f t="shared" si="25"/>
        <v>42247</v>
      </c>
      <c r="E340" s="2">
        <f t="shared" si="26"/>
        <v>2015</v>
      </c>
      <c r="F340" s="24" t="s">
        <v>58</v>
      </c>
      <c r="G340" s="25" t="s">
        <v>28</v>
      </c>
      <c r="H340" s="25" t="s">
        <v>12</v>
      </c>
      <c r="I340" s="25" t="s">
        <v>11</v>
      </c>
      <c r="J340" s="25" t="s">
        <v>10</v>
      </c>
      <c r="M340" s="22">
        <v>500</v>
      </c>
      <c r="N340" s="38" t="s">
        <v>59</v>
      </c>
      <c r="O340" s="36" t="str">
        <f ca="1">IF(B340&gt;= TODAY(),"OUI","NON")</f>
        <v>NON</v>
      </c>
      <c r="P340" s="36">
        <f t="shared" si="27"/>
        <v>8</v>
      </c>
    </row>
    <row r="341" spans="1:16" s="20" customFormat="1" x14ac:dyDescent="0.25">
      <c r="B341" s="23">
        <v>42275</v>
      </c>
      <c r="C341" s="2">
        <f t="shared" si="24"/>
        <v>40</v>
      </c>
      <c r="D341" s="7">
        <f t="shared" si="25"/>
        <v>42277</v>
      </c>
      <c r="E341" s="2">
        <f t="shared" si="26"/>
        <v>2015</v>
      </c>
      <c r="F341" s="24" t="s">
        <v>58</v>
      </c>
      <c r="G341" s="25" t="s">
        <v>28</v>
      </c>
      <c r="H341" s="25" t="s">
        <v>12</v>
      </c>
      <c r="I341" s="25" t="s">
        <v>11</v>
      </c>
      <c r="J341" s="25" t="s">
        <v>10</v>
      </c>
      <c r="M341" s="22">
        <v>500</v>
      </c>
      <c r="N341" s="38" t="s">
        <v>59</v>
      </c>
      <c r="O341" s="36" t="str">
        <f ca="1">IF(B341&gt;= TODAY(),"OUI","NON")</f>
        <v>NON</v>
      </c>
      <c r="P341" s="36">
        <f t="shared" si="27"/>
        <v>9</v>
      </c>
    </row>
    <row r="342" spans="1:16" s="20" customFormat="1" x14ac:dyDescent="0.25">
      <c r="B342" s="23">
        <v>42305</v>
      </c>
      <c r="C342" s="2">
        <f t="shared" si="24"/>
        <v>44</v>
      </c>
      <c r="D342" s="7">
        <f t="shared" si="25"/>
        <v>42308</v>
      </c>
      <c r="E342" s="2">
        <f t="shared" si="26"/>
        <v>2015</v>
      </c>
      <c r="F342" s="24" t="s">
        <v>58</v>
      </c>
      <c r="G342" s="25" t="s">
        <v>28</v>
      </c>
      <c r="H342" s="25" t="s">
        <v>12</v>
      </c>
      <c r="I342" s="25" t="s">
        <v>11</v>
      </c>
      <c r="J342" s="25" t="s">
        <v>10</v>
      </c>
      <c r="M342" s="22">
        <v>500</v>
      </c>
      <c r="N342" s="38" t="s">
        <v>59</v>
      </c>
      <c r="O342" s="36" t="str">
        <f ca="1">IF(B342&gt;= TODAY(),"OUI","NON")</f>
        <v>OUI</v>
      </c>
      <c r="P342" s="36">
        <f t="shared" si="27"/>
        <v>10</v>
      </c>
    </row>
    <row r="343" spans="1:16" s="20" customFormat="1" x14ac:dyDescent="0.25">
      <c r="B343" s="23">
        <v>42336</v>
      </c>
      <c r="C343" s="2">
        <f t="shared" si="24"/>
        <v>48</v>
      </c>
      <c r="D343" s="7">
        <f t="shared" si="25"/>
        <v>42338</v>
      </c>
      <c r="E343" s="2">
        <f t="shared" si="26"/>
        <v>2015</v>
      </c>
      <c r="F343" s="24" t="s">
        <v>58</v>
      </c>
      <c r="G343" s="25" t="s">
        <v>28</v>
      </c>
      <c r="H343" s="25" t="s">
        <v>12</v>
      </c>
      <c r="I343" s="25" t="s">
        <v>11</v>
      </c>
      <c r="J343" s="25" t="s">
        <v>10</v>
      </c>
      <c r="M343" s="22">
        <v>500</v>
      </c>
      <c r="N343" s="38" t="s">
        <v>59</v>
      </c>
      <c r="O343" s="36" t="str">
        <f ca="1">IF(B343&gt;= TODAY(),"OUI","NON")</f>
        <v>OUI</v>
      </c>
      <c r="P343" s="36">
        <f t="shared" si="27"/>
        <v>11</v>
      </c>
    </row>
    <row r="344" spans="1:16" s="20" customFormat="1" x14ac:dyDescent="0.25">
      <c r="B344" s="23">
        <v>42366</v>
      </c>
      <c r="C344" s="2">
        <f t="shared" si="24"/>
        <v>53</v>
      </c>
      <c r="D344" s="7">
        <f t="shared" si="25"/>
        <v>42369</v>
      </c>
      <c r="E344" s="2">
        <f t="shared" si="26"/>
        <v>2015</v>
      </c>
      <c r="F344" s="24" t="s">
        <v>58</v>
      </c>
      <c r="G344" s="25" t="s">
        <v>28</v>
      </c>
      <c r="H344" s="25" t="s">
        <v>12</v>
      </c>
      <c r="I344" s="25" t="s">
        <v>11</v>
      </c>
      <c r="J344" s="25" t="s">
        <v>10</v>
      </c>
      <c r="M344" s="22">
        <v>500</v>
      </c>
      <c r="N344" s="38" t="s">
        <v>59</v>
      </c>
      <c r="O344" s="36" t="str">
        <f ca="1">IF(B344&gt;= TODAY(),"OUI","NON")</f>
        <v>OUI</v>
      </c>
      <c r="P344" s="36">
        <f t="shared" si="27"/>
        <v>12</v>
      </c>
    </row>
    <row r="345" spans="1:16" s="20" customFormat="1" x14ac:dyDescent="0.25">
      <c r="B345" s="23">
        <v>42397</v>
      </c>
      <c r="C345" s="2">
        <f t="shared" si="24"/>
        <v>5</v>
      </c>
      <c r="D345" s="7">
        <f t="shared" si="25"/>
        <v>42400</v>
      </c>
      <c r="E345" s="2">
        <f t="shared" si="26"/>
        <v>2016</v>
      </c>
      <c r="F345" s="24" t="s">
        <v>58</v>
      </c>
      <c r="G345" s="25" t="s">
        <v>28</v>
      </c>
      <c r="H345" s="25" t="s">
        <v>12</v>
      </c>
      <c r="I345" s="25" t="s">
        <v>11</v>
      </c>
      <c r="J345" s="25" t="s">
        <v>10</v>
      </c>
      <c r="M345" s="22">
        <v>500</v>
      </c>
      <c r="N345" s="38" t="s">
        <v>59</v>
      </c>
      <c r="O345" s="36" t="str">
        <f ca="1">IF(B345&gt;= TODAY(),"OUI","NON")</f>
        <v>OUI</v>
      </c>
      <c r="P345" s="36">
        <f t="shared" si="27"/>
        <v>1</v>
      </c>
    </row>
    <row r="346" spans="1:16" s="20" customFormat="1" x14ac:dyDescent="0.25">
      <c r="B346" s="23">
        <v>42428</v>
      </c>
      <c r="C346" s="2">
        <f t="shared" si="24"/>
        <v>10</v>
      </c>
      <c r="D346" s="7">
        <f t="shared" si="25"/>
        <v>42429</v>
      </c>
      <c r="E346" s="2">
        <f t="shared" si="26"/>
        <v>2016</v>
      </c>
      <c r="F346" s="24" t="s">
        <v>58</v>
      </c>
      <c r="G346" s="25" t="s">
        <v>28</v>
      </c>
      <c r="H346" s="25" t="s">
        <v>12</v>
      </c>
      <c r="I346" s="25" t="s">
        <v>11</v>
      </c>
      <c r="J346" s="25" t="s">
        <v>10</v>
      </c>
      <c r="M346" s="22">
        <v>500</v>
      </c>
      <c r="N346" s="38" t="s">
        <v>59</v>
      </c>
      <c r="O346" s="36" t="str">
        <f ca="1">IF(B346&gt;= TODAY(),"OUI","NON")</f>
        <v>OUI</v>
      </c>
      <c r="P346" s="36">
        <f t="shared" si="27"/>
        <v>2</v>
      </c>
    </row>
    <row r="347" spans="1:16" s="20" customFormat="1" x14ac:dyDescent="0.25">
      <c r="B347" s="23">
        <v>42457</v>
      </c>
      <c r="C347" s="2">
        <f t="shared" si="24"/>
        <v>14</v>
      </c>
      <c r="D347" s="7">
        <f t="shared" si="25"/>
        <v>42460</v>
      </c>
      <c r="E347" s="2">
        <f t="shared" si="26"/>
        <v>2016</v>
      </c>
      <c r="F347" s="24" t="s">
        <v>58</v>
      </c>
      <c r="G347" s="25" t="s">
        <v>28</v>
      </c>
      <c r="H347" s="25" t="s">
        <v>12</v>
      </c>
      <c r="I347" s="25" t="s">
        <v>11</v>
      </c>
      <c r="J347" s="25" t="s">
        <v>10</v>
      </c>
      <c r="M347" s="22">
        <v>500</v>
      </c>
      <c r="N347" s="38" t="s">
        <v>59</v>
      </c>
      <c r="O347" s="36" t="str">
        <f ca="1">IF(B347&gt;= TODAY(),"OUI","NON")</f>
        <v>OUI</v>
      </c>
      <c r="P347" s="36">
        <f t="shared" si="27"/>
        <v>3</v>
      </c>
    </row>
    <row r="348" spans="1:16" s="20" customFormat="1" x14ac:dyDescent="0.25">
      <c r="B348" s="23">
        <v>42488</v>
      </c>
      <c r="C348" s="2">
        <f t="shared" si="24"/>
        <v>18</v>
      </c>
      <c r="D348" s="7">
        <f t="shared" si="25"/>
        <v>42490</v>
      </c>
      <c r="E348" s="2">
        <f t="shared" si="26"/>
        <v>2016</v>
      </c>
      <c r="F348" s="24" t="s">
        <v>58</v>
      </c>
      <c r="G348" s="25" t="s">
        <v>28</v>
      </c>
      <c r="H348" s="25" t="s">
        <v>12</v>
      </c>
      <c r="I348" s="25" t="s">
        <v>11</v>
      </c>
      <c r="J348" s="25" t="s">
        <v>10</v>
      </c>
      <c r="M348" s="22">
        <v>500</v>
      </c>
      <c r="N348" s="38" t="s">
        <v>59</v>
      </c>
      <c r="O348" s="36" t="str">
        <f ca="1">IF(B348&gt;= TODAY(),"OUI","NON")</f>
        <v>OUI</v>
      </c>
      <c r="P348" s="36">
        <f t="shared" si="27"/>
        <v>4</v>
      </c>
    </row>
    <row r="349" spans="1:16" s="20" customFormat="1" x14ac:dyDescent="0.25">
      <c r="B349" s="23">
        <v>42518</v>
      </c>
      <c r="C349" s="2">
        <f t="shared" si="24"/>
        <v>22</v>
      </c>
      <c r="D349" s="7">
        <f t="shared" si="25"/>
        <v>42521</v>
      </c>
      <c r="E349" s="2">
        <f t="shared" si="26"/>
        <v>2016</v>
      </c>
      <c r="F349" s="24" t="s">
        <v>58</v>
      </c>
      <c r="G349" s="25" t="s">
        <v>28</v>
      </c>
      <c r="H349" s="25" t="s">
        <v>12</v>
      </c>
      <c r="I349" s="25" t="s">
        <v>11</v>
      </c>
      <c r="J349" s="25" t="s">
        <v>10</v>
      </c>
      <c r="M349" s="22">
        <v>500</v>
      </c>
      <c r="N349" s="38" t="s">
        <v>59</v>
      </c>
      <c r="O349" s="36" t="str">
        <f ca="1">IF(B349&gt;= TODAY(),"OUI","NON")</f>
        <v>OUI</v>
      </c>
      <c r="P349" s="36">
        <f t="shared" si="27"/>
        <v>5</v>
      </c>
    </row>
    <row r="350" spans="1:16" s="20" customFormat="1" x14ac:dyDescent="0.25">
      <c r="A350" s="25"/>
      <c r="B350" s="23">
        <v>42174</v>
      </c>
      <c r="C350" s="2">
        <f t="shared" si="24"/>
        <v>25</v>
      </c>
      <c r="D350" s="7">
        <f t="shared" si="25"/>
        <v>42185</v>
      </c>
      <c r="E350" s="2">
        <f t="shared" si="26"/>
        <v>2015</v>
      </c>
      <c r="F350" s="24" t="s">
        <v>58</v>
      </c>
      <c r="G350" s="25" t="s">
        <v>28</v>
      </c>
      <c r="H350" s="25" t="s">
        <v>2</v>
      </c>
      <c r="I350" s="25" t="s">
        <v>4</v>
      </c>
      <c r="J350" s="25" t="s">
        <v>3</v>
      </c>
      <c r="K350" s="25"/>
      <c r="L350" s="25"/>
      <c r="M350" s="26">
        <v>0</v>
      </c>
      <c r="N350" s="38" t="s">
        <v>59</v>
      </c>
      <c r="O350" s="36" t="str">
        <f ca="1">IF(B350&gt;= TODAY(),"OUI","NON")</f>
        <v>NON</v>
      </c>
      <c r="P350" s="36">
        <f t="shared" si="27"/>
        <v>6</v>
      </c>
    </row>
    <row r="351" spans="1:16" s="20" customFormat="1" x14ac:dyDescent="0.25">
      <c r="A351" s="25"/>
      <c r="B351" s="23">
        <v>42183</v>
      </c>
      <c r="C351" s="2">
        <f t="shared" si="24"/>
        <v>27</v>
      </c>
      <c r="D351" s="7">
        <f t="shared" si="25"/>
        <v>42185</v>
      </c>
      <c r="E351" s="2">
        <f t="shared" si="26"/>
        <v>2015</v>
      </c>
      <c r="F351" s="24" t="s">
        <v>58</v>
      </c>
      <c r="G351" s="25" t="s">
        <v>28</v>
      </c>
      <c r="H351" s="25" t="s">
        <v>2</v>
      </c>
      <c r="I351" s="25" t="s">
        <v>1</v>
      </c>
      <c r="J351" s="25" t="s">
        <v>0</v>
      </c>
      <c r="K351" s="25"/>
      <c r="L351" s="25"/>
      <c r="M351" s="26">
        <v>-50</v>
      </c>
      <c r="N351" s="38" t="s">
        <v>59</v>
      </c>
      <c r="O351" s="36" t="str">
        <f ca="1">IF(B351&gt;= TODAY(),"OUI","NON")</f>
        <v>NON</v>
      </c>
      <c r="P351" s="36">
        <f t="shared" si="27"/>
        <v>6</v>
      </c>
    </row>
    <row r="352" spans="1:16" s="20" customFormat="1" x14ac:dyDescent="0.25">
      <c r="A352" s="25"/>
      <c r="B352" s="23">
        <v>42175</v>
      </c>
      <c r="C352" s="2">
        <f t="shared" si="24"/>
        <v>25</v>
      </c>
      <c r="D352" s="7">
        <f t="shared" si="25"/>
        <v>42185</v>
      </c>
      <c r="E352" s="2">
        <f t="shared" si="26"/>
        <v>2015</v>
      </c>
      <c r="F352" s="24" t="s">
        <v>58</v>
      </c>
      <c r="G352" s="25" t="s">
        <v>28</v>
      </c>
      <c r="H352" s="25" t="s">
        <v>2</v>
      </c>
      <c r="I352" s="25" t="s">
        <v>1</v>
      </c>
      <c r="J352" s="25" t="s">
        <v>23</v>
      </c>
      <c r="K352" s="25"/>
      <c r="L352" s="25"/>
      <c r="M352" s="26">
        <v>-50</v>
      </c>
      <c r="N352" s="38" t="s">
        <v>59</v>
      </c>
      <c r="O352" s="36" t="str">
        <f ca="1">IF(B352&gt;= TODAY(),"OUI","NON")</f>
        <v>NON</v>
      </c>
      <c r="P352" s="36">
        <f t="shared" si="27"/>
        <v>6</v>
      </c>
    </row>
    <row r="353" spans="1:16" s="20" customFormat="1" x14ac:dyDescent="0.25">
      <c r="A353" s="25"/>
      <c r="B353" s="23">
        <v>42204</v>
      </c>
      <c r="C353" s="2">
        <f t="shared" si="24"/>
        <v>30</v>
      </c>
      <c r="D353" s="7">
        <f t="shared" si="25"/>
        <v>42216</v>
      </c>
      <c r="E353" s="2">
        <f t="shared" si="26"/>
        <v>2015</v>
      </c>
      <c r="F353" s="24" t="s">
        <v>58</v>
      </c>
      <c r="G353" s="25" t="s">
        <v>28</v>
      </c>
      <c r="H353" s="25" t="s">
        <v>2</v>
      </c>
      <c r="I353" s="25" t="s">
        <v>4</v>
      </c>
      <c r="J353" s="25" t="s">
        <v>3</v>
      </c>
      <c r="K353" s="25"/>
      <c r="L353" s="25"/>
      <c r="M353" s="26">
        <v>0</v>
      </c>
      <c r="N353" s="38" t="s">
        <v>59</v>
      </c>
      <c r="O353" s="36" t="str">
        <f ca="1">IF(B353&gt;= TODAY(),"OUI","NON")</f>
        <v>NON</v>
      </c>
      <c r="P353" s="36">
        <f t="shared" si="27"/>
        <v>7</v>
      </c>
    </row>
    <row r="354" spans="1:16" s="20" customFormat="1" x14ac:dyDescent="0.25">
      <c r="A354" s="25"/>
      <c r="B354" s="23">
        <v>42213</v>
      </c>
      <c r="C354" s="2">
        <f t="shared" si="24"/>
        <v>31</v>
      </c>
      <c r="D354" s="7">
        <f t="shared" si="25"/>
        <v>42216</v>
      </c>
      <c r="E354" s="2">
        <f t="shared" si="26"/>
        <v>2015</v>
      </c>
      <c r="F354" s="24" t="s">
        <v>58</v>
      </c>
      <c r="G354" s="25" t="s">
        <v>28</v>
      </c>
      <c r="H354" s="25" t="s">
        <v>2</v>
      </c>
      <c r="I354" s="25" t="s">
        <v>1</v>
      </c>
      <c r="J354" s="25" t="s">
        <v>0</v>
      </c>
      <c r="K354" s="25"/>
      <c r="L354" s="25"/>
      <c r="M354" s="26">
        <v>-50</v>
      </c>
      <c r="N354" s="38" t="s">
        <v>59</v>
      </c>
      <c r="O354" s="36" t="str">
        <f ca="1">IF(B354&gt;= TODAY(),"OUI","NON")</f>
        <v>NON</v>
      </c>
      <c r="P354" s="36">
        <f t="shared" si="27"/>
        <v>7</v>
      </c>
    </row>
    <row r="355" spans="1:16" s="20" customFormat="1" x14ac:dyDescent="0.25">
      <c r="A355" s="25"/>
      <c r="B355" s="23">
        <v>42205</v>
      </c>
      <c r="C355" s="2">
        <f t="shared" si="24"/>
        <v>30</v>
      </c>
      <c r="D355" s="7">
        <f t="shared" si="25"/>
        <v>42216</v>
      </c>
      <c r="E355" s="2">
        <f t="shared" si="26"/>
        <v>2015</v>
      </c>
      <c r="F355" s="24" t="s">
        <v>58</v>
      </c>
      <c r="G355" s="25" t="s">
        <v>28</v>
      </c>
      <c r="H355" s="25" t="s">
        <v>2</v>
      </c>
      <c r="I355" s="25" t="s">
        <v>1</v>
      </c>
      <c r="J355" s="25" t="s">
        <v>23</v>
      </c>
      <c r="K355" s="25"/>
      <c r="L355" s="25"/>
      <c r="M355" s="26">
        <v>-50</v>
      </c>
      <c r="N355" s="38" t="s">
        <v>59</v>
      </c>
      <c r="O355" s="36" t="str">
        <f ca="1">IF(B355&gt;= TODAY(),"OUI","NON")</f>
        <v>NON</v>
      </c>
      <c r="P355" s="36">
        <f t="shared" si="27"/>
        <v>7</v>
      </c>
    </row>
    <row r="356" spans="1:16" s="20" customFormat="1" x14ac:dyDescent="0.25">
      <c r="A356" s="25"/>
      <c r="B356" s="23">
        <v>42235</v>
      </c>
      <c r="C356" s="2">
        <f t="shared" si="24"/>
        <v>34</v>
      </c>
      <c r="D356" s="7">
        <f t="shared" si="25"/>
        <v>42247</v>
      </c>
      <c r="E356" s="2">
        <f t="shared" si="26"/>
        <v>2015</v>
      </c>
      <c r="F356" s="24" t="s">
        <v>58</v>
      </c>
      <c r="G356" s="25" t="s">
        <v>28</v>
      </c>
      <c r="H356" s="25" t="s">
        <v>2</v>
      </c>
      <c r="I356" s="25" t="s">
        <v>4</v>
      </c>
      <c r="J356" s="25" t="s">
        <v>3</v>
      </c>
      <c r="K356" s="25"/>
      <c r="L356" s="25"/>
      <c r="M356" s="26">
        <v>0</v>
      </c>
      <c r="N356" s="38" t="s">
        <v>59</v>
      </c>
      <c r="O356" s="36" t="str">
        <f ca="1">IF(B356&gt;= TODAY(),"OUI","NON")</f>
        <v>NON</v>
      </c>
      <c r="P356" s="36">
        <f t="shared" si="27"/>
        <v>8</v>
      </c>
    </row>
    <row r="357" spans="1:16" s="20" customFormat="1" x14ac:dyDescent="0.25">
      <c r="A357" s="25"/>
      <c r="B357" s="23">
        <v>42244</v>
      </c>
      <c r="C357" s="2">
        <f t="shared" si="24"/>
        <v>35</v>
      </c>
      <c r="D357" s="7">
        <f t="shared" si="25"/>
        <v>42247</v>
      </c>
      <c r="E357" s="2">
        <f t="shared" si="26"/>
        <v>2015</v>
      </c>
      <c r="F357" s="24" t="s">
        <v>58</v>
      </c>
      <c r="G357" s="25" t="s">
        <v>28</v>
      </c>
      <c r="H357" s="25" t="s">
        <v>2</v>
      </c>
      <c r="I357" s="25" t="s">
        <v>1</v>
      </c>
      <c r="J357" s="25" t="s">
        <v>0</v>
      </c>
      <c r="K357" s="25"/>
      <c r="L357" s="25"/>
      <c r="M357" s="26">
        <v>-50</v>
      </c>
      <c r="N357" s="38" t="s">
        <v>59</v>
      </c>
      <c r="O357" s="36" t="str">
        <f ca="1">IF(B357&gt;= TODAY(),"OUI","NON")</f>
        <v>NON</v>
      </c>
      <c r="P357" s="36">
        <f t="shared" si="27"/>
        <v>8</v>
      </c>
    </row>
    <row r="358" spans="1:16" s="20" customFormat="1" x14ac:dyDescent="0.25">
      <c r="A358" s="25"/>
      <c r="B358" s="23">
        <v>42236</v>
      </c>
      <c r="C358" s="2">
        <f t="shared" si="24"/>
        <v>34</v>
      </c>
      <c r="D358" s="7">
        <f t="shared" si="25"/>
        <v>42247</v>
      </c>
      <c r="E358" s="2">
        <f t="shared" si="26"/>
        <v>2015</v>
      </c>
      <c r="F358" s="24" t="s">
        <v>58</v>
      </c>
      <c r="G358" s="25" t="s">
        <v>28</v>
      </c>
      <c r="H358" s="25" t="s">
        <v>2</v>
      </c>
      <c r="I358" s="25" t="s">
        <v>1</v>
      </c>
      <c r="J358" s="25" t="s">
        <v>23</v>
      </c>
      <c r="K358" s="25"/>
      <c r="L358" s="25"/>
      <c r="M358" s="26">
        <v>-50</v>
      </c>
      <c r="N358" s="38" t="s">
        <v>59</v>
      </c>
      <c r="O358" s="36" t="str">
        <f ca="1">IF(B358&gt;= TODAY(),"OUI","NON")</f>
        <v>NON</v>
      </c>
      <c r="P358" s="36">
        <f t="shared" si="27"/>
        <v>8</v>
      </c>
    </row>
    <row r="359" spans="1:16" s="20" customFormat="1" x14ac:dyDescent="0.25">
      <c r="A359" s="25"/>
      <c r="B359" s="23">
        <v>42266</v>
      </c>
      <c r="C359" s="2">
        <f t="shared" si="24"/>
        <v>38</v>
      </c>
      <c r="D359" s="7">
        <f t="shared" si="25"/>
        <v>42277</v>
      </c>
      <c r="E359" s="2">
        <f t="shared" si="26"/>
        <v>2015</v>
      </c>
      <c r="F359" s="24" t="s">
        <v>58</v>
      </c>
      <c r="G359" s="25" t="s">
        <v>28</v>
      </c>
      <c r="H359" s="25" t="s">
        <v>2</v>
      </c>
      <c r="I359" s="25" t="s">
        <v>4</v>
      </c>
      <c r="J359" s="25" t="s">
        <v>3</v>
      </c>
      <c r="K359" s="25"/>
      <c r="L359" s="25"/>
      <c r="M359" s="26">
        <v>0</v>
      </c>
      <c r="N359" s="38" t="s">
        <v>59</v>
      </c>
      <c r="O359" s="36" t="str">
        <f ca="1">IF(B359&gt;= TODAY(),"OUI","NON")</f>
        <v>NON</v>
      </c>
      <c r="P359" s="36">
        <f t="shared" si="27"/>
        <v>9</v>
      </c>
    </row>
    <row r="360" spans="1:16" s="20" customFormat="1" x14ac:dyDescent="0.25">
      <c r="A360" s="25"/>
      <c r="B360" s="23">
        <v>42275</v>
      </c>
      <c r="C360" s="2">
        <f t="shared" si="24"/>
        <v>40</v>
      </c>
      <c r="D360" s="7">
        <f t="shared" si="25"/>
        <v>42277</v>
      </c>
      <c r="E360" s="2">
        <f t="shared" si="26"/>
        <v>2015</v>
      </c>
      <c r="F360" s="24" t="s">
        <v>58</v>
      </c>
      <c r="G360" s="25" t="s">
        <v>28</v>
      </c>
      <c r="H360" s="25" t="s">
        <v>2</v>
      </c>
      <c r="I360" s="25" t="s">
        <v>1</v>
      </c>
      <c r="J360" s="25" t="s">
        <v>0</v>
      </c>
      <c r="K360" s="25"/>
      <c r="L360" s="25"/>
      <c r="M360" s="26">
        <v>-50</v>
      </c>
      <c r="N360" s="38" t="s">
        <v>59</v>
      </c>
      <c r="O360" s="36" t="str">
        <f ca="1">IF(B360&gt;= TODAY(),"OUI","NON")</f>
        <v>NON</v>
      </c>
      <c r="P360" s="36">
        <f t="shared" si="27"/>
        <v>9</v>
      </c>
    </row>
    <row r="361" spans="1:16" s="20" customFormat="1" x14ac:dyDescent="0.25">
      <c r="A361" s="25"/>
      <c r="B361" s="23">
        <v>42267</v>
      </c>
      <c r="C361" s="2">
        <f t="shared" si="24"/>
        <v>39</v>
      </c>
      <c r="D361" s="7">
        <f t="shared" si="25"/>
        <v>42277</v>
      </c>
      <c r="E361" s="2">
        <f t="shared" si="26"/>
        <v>2015</v>
      </c>
      <c r="F361" s="24" t="s">
        <v>58</v>
      </c>
      <c r="G361" s="25" t="s">
        <v>28</v>
      </c>
      <c r="H361" s="25" t="s">
        <v>2</v>
      </c>
      <c r="I361" s="25" t="s">
        <v>1</v>
      </c>
      <c r="J361" s="25" t="s">
        <v>23</v>
      </c>
      <c r="K361" s="25"/>
      <c r="L361" s="25"/>
      <c r="M361" s="26">
        <v>-50</v>
      </c>
      <c r="N361" s="38" t="s">
        <v>59</v>
      </c>
      <c r="O361" s="36" t="str">
        <f ca="1">IF(B361&gt;= TODAY(),"OUI","NON")</f>
        <v>NON</v>
      </c>
      <c r="P361" s="36">
        <f t="shared" si="27"/>
        <v>9</v>
      </c>
    </row>
    <row r="362" spans="1:16" s="20" customFormat="1" x14ac:dyDescent="0.25">
      <c r="A362" s="25"/>
      <c r="B362" s="23">
        <v>42296</v>
      </c>
      <c r="C362" s="2">
        <f t="shared" si="24"/>
        <v>43</v>
      </c>
      <c r="D362" s="7">
        <f t="shared" si="25"/>
        <v>42308</v>
      </c>
      <c r="E362" s="2">
        <f t="shared" si="26"/>
        <v>2015</v>
      </c>
      <c r="F362" s="24" t="s">
        <v>58</v>
      </c>
      <c r="G362" s="25" t="s">
        <v>28</v>
      </c>
      <c r="H362" s="25" t="s">
        <v>2</v>
      </c>
      <c r="I362" s="25" t="s">
        <v>4</v>
      </c>
      <c r="J362" s="25" t="s">
        <v>3</v>
      </c>
      <c r="K362" s="25"/>
      <c r="L362" s="25"/>
      <c r="M362" s="26">
        <v>0</v>
      </c>
      <c r="N362" s="38" t="s">
        <v>59</v>
      </c>
      <c r="O362" s="36" t="str">
        <f ca="1">IF(B362&gt;= TODAY(),"OUI","NON")</f>
        <v>OUI</v>
      </c>
      <c r="P362" s="36">
        <f t="shared" si="27"/>
        <v>10</v>
      </c>
    </row>
    <row r="363" spans="1:16" s="20" customFormat="1" x14ac:dyDescent="0.25">
      <c r="A363" s="25"/>
      <c r="B363" s="23">
        <v>42305</v>
      </c>
      <c r="C363" s="2">
        <f t="shared" si="24"/>
        <v>44</v>
      </c>
      <c r="D363" s="7">
        <f t="shared" si="25"/>
        <v>42308</v>
      </c>
      <c r="E363" s="2">
        <f t="shared" si="26"/>
        <v>2015</v>
      </c>
      <c r="F363" s="24" t="s">
        <v>58</v>
      </c>
      <c r="G363" s="25" t="s">
        <v>28</v>
      </c>
      <c r="H363" s="25" t="s">
        <v>2</v>
      </c>
      <c r="I363" s="25" t="s">
        <v>1</v>
      </c>
      <c r="J363" s="25" t="s">
        <v>0</v>
      </c>
      <c r="K363" s="25"/>
      <c r="L363" s="25"/>
      <c r="M363" s="26">
        <v>-50</v>
      </c>
      <c r="N363" s="38" t="s">
        <v>59</v>
      </c>
      <c r="O363" s="36" t="str">
        <f ca="1">IF(B363&gt;= TODAY(),"OUI","NON")</f>
        <v>OUI</v>
      </c>
      <c r="P363" s="36">
        <f t="shared" si="27"/>
        <v>10</v>
      </c>
    </row>
    <row r="364" spans="1:16" s="20" customFormat="1" x14ac:dyDescent="0.25">
      <c r="A364" s="25"/>
      <c r="B364" s="23">
        <v>42297</v>
      </c>
      <c r="C364" s="2">
        <f t="shared" si="24"/>
        <v>43</v>
      </c>
      <c r="D364" s="7">
        <f t="shared" si="25"/>
        <v>42308</v>
      </c>
      <c r="E364" s="2">
        <f t="shared" si="26"/>
        <v>2015</v>
      </c>
      <c r="F364" s="24" t="s">
        <v>58</v>
      </c>
      <c r="G364" s="25" t="s">
        <v>28</v>
      </c>
      <c r="H364" s="25" t="s">
        <v>2</v>
      </c>
      <c r="I364" s="25" t="s">
        <v>1</v>
      </c>
      <c r="J364" s="25" t="s">
        <v>23</v>
      </c>
      <c r="K364" s="25"/>
      <c r="L364" s="25"/>
      <c r="M364" s="26">
        <v>-50</v>
      </c>
      <c r="N364" s="38" t="s">
        <v>59</v>
      </c>
      <c r="O364" s="36" t="str">
        <f ca="1">IF(B364&gt;= TODAY(),"OUI","NON")</f>
        <v>OUI</v>
      </c>
      <c r="P364" s="36">
        <f t="shared" si="27"/>
        <v>10</v>
      </c>
    </row>
    <row r="365" spans="1:16" s="20" customFormat="1" x14ac:dyDescent="0.25">
      <c r="A365" s="25"/>
      <c r="B365" s="23">
        <v>42327</v>
      </c>
      <c r="C365" s="2">
        <f t="shared" si="24"/>
        <v>47</v>
      </c>
      <c r="D365" s="7">
        <f t="shared" si="25"/>
        <v>42338</v>
      </c>
      <c r="E365" s="2">
        <f t="shared" si="26"/>
        <v>2015</v>
      </c>
      <c r="F365" s="24" t="s">
        <v>58</v>
      </c>
      <c r="G365" s="25" t="s">
        <v>28</v>
      </c>
      <c r="H365" s="25" t="s">
        <v>2</v>
      </c>
      <c r="I365" s="25" t="s">
        <v>4</v>
      </c>
      <c r="J365" s="25" t="s">
        <v>3</v>
      </c>
      <c r="K365" s="25"/>
      <c r="L365" s="25"/>
      <c r="M365" s="26">
        <v>0</v>
      </c>
      <c r="N365" s="38" t="s">
        <v>59</v>
      </c>
      <c r="O365" s="36" t="str">
        <f ca="1">IF(B365&gt;= TODAY(),"OUI","NON")</f>
        <v>OUI</v>
      </c>
      <c r="P365" s="36">
        <f t="shared" si="27"/>
        <v>11</v>
      </c>
    </row>
    <row r="366" spans="1:16" s="20" customFormat="1" x14ac:dyDescent="0.25">
      <c r="A366" s="25"/>
      <c r="B366" s="23">
        <v>42336</v>
      </c>
      <c r="C366" s="2">
        <f t="shared" si="24"/>
        <v>48</v>
      </c>
      <c r="D366" s="7">
        <f t="shared" si="25"/>
        <v>42338</v>
      </c>
      <c r="E366" s="2">
        <f t="shared" si="26"/>
        <v>2015</v>
      </c>
      <c r="F366" s="24" t="s">
        <v>58</v>
      </c>
      <c r="G366" s="25" t="s">
        <v>28</v>
      </c>
      <c r="H366" s="25" t="s">
        <v>2</v>
      </c>
      <c r="I366" s="25" t="s">
        <v>1</v>
      </c>
      <c r="J366" s="25" t="s">
        <v>0</v>
      </c>
      <c r="K366" s="25"/>
      <c r="L366" s="25"/>
      <c r="M366" s="26">
        <v>-50</v>
      </c>
      <c r="N366" s="38" t="s">
        <v>59</v>
      </c>
      <c r="O366" s="36" t="str">
        <f ca="1">IF(B366&gt;= TODAY(),"OUI","NON")</f>
        <v>OUI</v>
      </c>
      <c r="P366" s="36">
        <f t="shared" si="27"/>
        <v>11</v>
      </c>
    </row>
    <row r="367" spans="1:16" s="20" customFormat="1" x14ac:dyDescent="0.25">
      <c r="A367" s="25"/>
      <c r="B367" s="23">
        <v>42328</v>
      </c>
      <c r="C367" s="2">
        <f t="shared" si="24"/>
        <v>47</v>
      </c>
      <c r="D367" s="7">
        <f t="shared" si="25"/>
        <v>42338</v>
      </c>
      <c r="E367" s="2">
        <f t="shared" si="26"/>
        <v>2015</v>
      </c>
      <c r="F367" s="24" t="s">
        <v>58</v>
      </c>
      <c r="G367" s="25" t="s">
        <v>28</v>
      </c>
      <c r="H367" s="25" t="s">
        <v>2</v>
      </c>
      <c r="I367" s="25" t="s">
        <v>1</v>
      </c>
      <c r="J367" s="25" t="s">
        <v>23</v>
      </c>
      <c r="K367" s="25"/>
      <c r="L367" s="25"/>
      <c r="M367" s="26">
        <v>-50</v>
      </c>
      <c r="N367" s="38" t="s">
        <v>59</v>
      </c>
      <c r="O367" s="36" t="str">
        <f ca="1">IF(B367&gt;= TODAY(),"OUI","NON")</f>
        <v>OUI</v>
      </c>
      <c r="P367" s="36">
        <f t="shared" si="27"/>
        <v>11</v>
      </c>
    </row>
    <row r="368" spans="1:16" s="20" customFormat="1" x14ac:dyDescent="0.25">
      <c r="A368" s="25"/>
      <c r="B368" s="23">
        <v>42357</v>
      </c>
      <c r="C368" s="2">
        <f t="shared" si="24"/>
        <v>51</v>
      </c>
      <c r="D368" s="7">
        <f t="shared" si="25"/>
        <v>42369</v>
      </c>
      <c r="E368" s="2">
        <f t="shared" si="26"/>
        <v>2015</v>
      </c>
      <c r="F368" s="24" t="s">
        <v>58</v>
      </c>
      <c r="G368" s="25" t="s">
        <v>28</v>
      </c>
      <c r="H368" s="25" t="s">
        <v>2</v>
      </c>
      <c r="I368" s="25" t="s">
        <v>4</v>
      </c>
      <c r="J368" s="25" t="s">
        <v>3</v>
      </c>
      <c r="K368" s="25"/>
      <c r="L368" s="25"/>
      <c r="M368" s="26">
        <v>0</v>
      </c>
      <c r="N368" s="38" t="s">
        <v>59</v>
      </c>
      <c r="O368" s="36" t="str">
        <f ca="1">IF(B368&gt;= TODAY(),"OUI","NON")</f>
        <v>OUI</v>
      </c>
      <c r="P368" s="36">
        <f t="shared" si="27"/>
        <v>12</v>
      </c>
    </row>
    <row r="369" spans="1:16" s="20" customFormat="1" x14ac:dyDescent="0.25">
      <c r="A369" s="25"/>
      <c r="B369" s="23">
        <v>42366</v>
      </c>
      <c r="C369" s="2">
        <f t="shared" si="24"/>
        <v>53</v>
      </c>
      <c r="D369" s="7">
        <f t="shared" si="25"/>
        <v>42369</v>
      </c>
      <c r="E369" s="2">
        <f t="shared" si="26"/>
        <v>2015</v>
      </c>
      <c r="F369" s="24" t="s">
        <v>58</v>
      </c>
      <c r="G369" s="25" t="s">
        <v>28</v>
      </c>
      <c r="H369" s="25" t="s">
        <v>2</v>
      </c>
      <c r="I369" s="25" t="s">
        <v>1</v>
      </c>
      <c r="J369" s="25" t="s">
        <v>0</v>
      </c>
      <c r="K369" s="25"/>
      <c r="L369" s="25"/>
      <c r="M369" s="26">
        <v>-50</v>
      </c>
      <c r="N369" s="38" t="s">
        <v>59</v>
      </c>
      <c r="O369" s="36" t="str">
        <f ca="1">IF(B369&gt;= TODAY(),"OUI","NON")</f>
        <v>OUI</v>
      </c>
      <c r="P369" s="36">
        <f t="shared" si="27"/>
        <v>12</v>
      </c>
    </row>
    <row r="370" spans="1:16" s="20" customFormat="1" x14ac:dyDescent="0.25">
      <c r="A370" s="25"/>
      <c r="B370" s="23">
        <v>42358</v>
      </c>
      <c r="C370" s="2">
        <f t="shared" si="24"/>
        <v>52</v>
      </c>
      <c r="D370" s="7">
        <f t="shared" si="25"/>
        <v>42369</v>
      </c>
      <c r="E370" s="2">
        <f t="shared" si="26"/>
        <v>2015</v>
      </c>
      <c r="F370" s="24" t="s">
        <v>58</v>
      </c>
      <c r="G370" s="25" t="s">
        <v>28</v>
      </c>
      <c r="H370" s="25" t="s">
        <v>2</v>
      </c>
      <c r="I370" s="25" t="s">
        <v>1</v>
      </c>
      <c r="J370" s="25" t="s">
        <v>23</v>
      </c>
      <c r="K370" s="25"/>
      <c r="L370" s="25"/>
      <c r="M370" s="26">
        <v>-50</v>
      </c>
      <c r="N370" s="38" t="s">
        <v>59</v>
      </c>
      <c r="O370" s="36" t="str">
        <f ca="1">IF(B370&gt;= TODAY(),"OUI","NON")</f>
        <v>OUI</v>
      </c>
      <c r="P370" s="36">
        <f t="shared" si="27"/>
        <v>12</v>
      </c>
    </row>
    <row r="371" spans="1:16" s="20" customFormat="1" x14ac:dyDescent="0.25">
      <c r="A371" s="25"/>
      <c r="B371" s="23">
        <v>42388</v>
      </c>
      <c r="C371" s="2">
        <f t="shared" si="24"/>
        <v>4</v>
      </c>
      <c r="D371" s="7">
        <f t="shared" si="25"/>
        <v>42400</v>
      </c>
      <c r="E371" s="2">
        <f t="shared" si="26"/>
        <v>2016</v>
      </c>
      <c r="F371" s="24" t="s">
        <v>58</v>
      </c>
      <c r="G371" s="25" t="s">
        <v>28</v>
      </c>
      <c r="H371" s="25" t="s">
        <v>2</v>
      </c>
      <c r="I371" s="25" t="s">
        <v>4</v>
      </c>
      <c r="J371" s="25" t="s">
        <v>3</v>
      </c>
      <c r="K371" s="25"/>
      <c r="L371" s="25"/>
      <c r="M371" s="26">
        <v>0</v>
      </c>
      <c r="N371" s="38" t="s">
        <v>59</v>
      </c>
      <c r="O371" s="36" t="str">
        <f ca="1">IF(B371&gt;= TODAY(),"OUI","NON")</f>
        <v>OUI</v>
      </c>
      <c r="P371" s="36">
        <f t="shared" si="27"/>
        <v>1</v>
      </c>
    </row>
    <row r="372" spans="1:16" s="20" customFormat="1" x14ac:dyDescent="0.25">
      <c r="A372" s="25"/>
      <c r="B372" s="23">
        <v>42397</v>
      </c>
      <c r="C372" s="2">
        <f t="shared" si="24"/>
        <v>5</v>
      </c>
      <c r="D372" s="7">
        <f t="shared" si="25"/>
        <v>42400</v>
      </c>
      <c r="E372" s="2">
        <f t="shared" si="26"/>
        <v>2016</v>
      </c>
      <c r="F372" s="24" t="s">
        <v>58</v>
      </c>
      <c r="G372" s="25" t="s">
        <v>28</v>
      </c>
      <c r="H372" s="25" t="s">
        <v>2</v>
      </c>
      <c r="I372" s="25" t="s">
        <v>1</v>
      </c>
      <c r="J372" s="25" t="s">
        <v>0</v>
      </c>
      <c r="K372" s="25"/>
      <c r="L372" s="25"/>
      <c r="M372" s="26">
        <v>-50</v>
      </c>
      <c r="N372" s="38" t="s">
        <v>59</v>
      </c>
      <c r="O372" s="36" t="str">
        <f ca="1">IF(B372&gt;= TODAY(),"OUI","NON")</f>
        <v>OUI</v>
      </c>
      <c r="P372" s="36">
        <f t="shared" si="27"/>
        <v>1</v>
      </c>
    </row>
    <row r="373" spans="1:16" s="20" customFormat="1" x14ac:dyDescent="0.25">
      <c r="A373" s="25"/>
      <c r="B373" s="23">
        <v>42389</v>
      </c>
      <c r="C373" s="2">
        <f t="shared" si="24"/>
        <v>4</v>
      </c>
      <c r="D373" s="7">
        <f t="shared" si="25"/>
        <v>42400</v>
      </c>
      <c r="E373" s="2">
        <f t="shared" si="26"/>
        <v>2016</v>
      </c>
      <c r="F373" s="24" t="s">
        <v>58</v>
      </c>
      <c r="G373" s="25" t="s">
        <v>28</v>
      </c>
      <c r="H373" s="25" t="s">
        <v>2</v>
      </c>
      <c r="I373" s="25" t="s">
        <v>1</v>
      </c>
      <c r="J373" s="25" t="s">
        <v>23</v>
      </c>
      <c r="K373" s="25"/>
      <c r="L373" s="25"/>
      <c r="M373" s="26">
        <v>-50</v>
      </c>
      <c r="N373" s="38" t="s">
        <v>59</v>
      </c>
      <c r="O373" s="36" t="str">
        <f ca="1">IF(B373&gt;= TODAY(),"OUI","NON")</f>
        <v>OUI</v>
      </c>
      <c r="P373" s="36">
        <f t="shared" si="27"/>
        <v>1</v>
      </c>
    </row>
    <row r="374" spans="1:16" s="20" customFormat="1" x14ac:dyDescent="0.25">
      <c r="A374" s="25"/>
      <c r="B374" s="23">
        <v>42419</v>
      </c>
      <c r="C374" s="2">
        <f t="shared" si="24"/>
        <v>8</v>
      </c>
      <c r="D374" s="7">
        <f t="shared" si="25"/>
        <v>42429</v>
      </c>
      <c r="E374" s="2">
        <f t="shared" si="26"/>
        <v>2016</v>
      </c>
      <c r="F374" s="24" t="s">
        <v>58</v>
      </c>
      <c r="G374" s="25" t="s">
        <v>28</v>
      </c>
      <c r="H374" s="25" t="s">
        <v>2</v>
      </c>
      <c r="I374" s="25" t="s">
        <v>4</v>
      </c>
      <c r="J374" s="25" t="s">
        <v>3</v>
      </c>
      <c r="K374" s="25"/>
      <c r="L374" s="25"/>
      <c r="M374" s="26">
        <v>0</v>
      </c>
      <c r="N374" s="38" t="s">
        <v>59</v>
      </c>
      <c r="O374" s="36" t="str">
        <f ca="1">IF(B374&gt;= TODAY(),"OUI","NON")</f>
        <v>OUI</v>
      </c>
      <c r="P374" s="36">
        <f t="shared" si="27"/>
        <v>2</v>
      </c>
    </row>
    <row r="375" spans="1:16" s="20" customFormat="1" x14ac:dyDescent="0.25">
      <c r="A375" s="25"/>
      <c r="B375" s="23">
        <v>42428</v>
      </c>
      <c r="C375" s="2">
        <f t="shared" si="24"/>
        <v>10</v>
      </c>
      <c r="D375" s="7">
        <f t="shared" si="25"/>
        <v>42429</v>
      </c>
      <c r="E375" s="2">
        <f t="shared" si="26"/>
        <v>2016</v>
      </c>
      <c r="F375" s="24" t="s">
        <v>58</v>
      </c>
      <c r="G375" s="25" t="s">
        <v>28</v>
      </c>
      <c r="H375" s="25" t="s">
        <v>2</v>
      </c>
      <c r="I375" s="25" t="s">
        <v>1</v>
      </c>
      <c r="J375" s="25" t="s">
        <v>0</v>
      </c>
      <c r="K375" s="25"/>
      <c r="L375" s="25"/>
      <c r="M375" s="26">
        <v>-50</v>
      </c>
      <c r="N375" s="38" t="s">
        <v>59</v>
      </c>
      <c r="O375" s="36" t="str">
        <f ca="1">IF(B375&gt;= TODAY(),"OUI","NON")</f>
        <v>OUI</v>
      </c>
      <c r="P375" s="36">
        <f t="shared" si="27"/>
        <v>2</v>
      </c>
    </row>
    <row r="376" spans="1:16" s="20" customFormat="1" x14ac:dyDescent="0.25">
      <c r="A376" s="25"/>
      <c r="B376" s="23">
        <v>42420</v>
      </c>
      <c r="C376" s="2">
        <f t="shared" si="24"/>
        <v>8</v>
      </c>
      <c r="D376" s="7">
        <f t="shared" si="25"/>
        <v>42429</v>
      </c>
      <c r="E376" s="2">
        <f t="shared" si="26"/>
        <v>2016</v>
      </c>
      <c r="F376" s="24" t="s">
        <v>58</v>
      </c>
      <c r="G376" s="25" t="s">
        <v>28</v>
      </c>
      <c r="H376" s="25" t="s">
        <v>2</v>
      </c>
      <c r="I376" s="25" t="s">
        <v>1</v>
      </c>
      <c r="J376" s="25" t="s">
        <v>23</v>
      </c>
      <c r="K376" s="25"/>
      <c r="L376" s="25"/>
      <c r="M376" s="26">
        <v>-50</v>
      </c>
      <c r="N376" s="38" t="s">
        <v>59</v>
      </c>
      <c r="O376" s="36" t="str">
        <f ca="1">IF(B376&gt;= TODAY(),"OUI","NON")</f>
        <v>OUI</v>
      </c>
      <c r="P376" s="36">
        <f t="shared" si="27"/>
        <v>2</v>
      </c>
    </row>
    <row r="377" spans="1:16" s="20" customFormat="1" x14ac:dyDescent="0.25">
      <c r="A377" s="25"/>
      <c r="B377" s="23">
        <v>42448</v>
      </c>
      <c r="C377" s="2">
        <f t="shared" si="24"/>
        <v>12</v>
      </c>
      <c r="D377" s="7">
        <f t="shared" si="25"/>
        <v>42460</v>
      </c>
      <c r="E377" s="2">
        <f t="shared" si="26"/>
        <v>2016</v>
      </c>
      <c r="F377" s="24" t="s">
        <v>58</v>
      </c>
      <c r="G377" s="25" t="s">
        <v>28</v>
      </c>
      <c r="H377" s="25" t="s">
        <v>2</v>
      </c>
      <c r="I377" s="25" t="s">
        <v>4</v>
      </c>
      <c r="J377" s="25" t="s">
        <v>3</v>
      </c>
      <c r="K377" s="25"/>
      <c r="L377" s="25"/>
      <c r="M377" s="26">
        <v>0</v>
      </c>
      <c r="N377" s="38" t="s">
        <v>59</v>
      </c>
      <c r="O377" s="36" t="str">
        <f ca="1">IF(B377&gt;= TODAY(),"OUI","NON")</f>
        <v>OUI</v>
      </c>
      <c r="P377" s="36">
        <f t="shared" si="27"/>
        <v>3</v>
      </c>
    </row>
    <row r="378" spans="1:16" s="20" customFormat="1" x14ac:dyDescent="0.25">
      <c r="A378" s="25"/>
      <c r="B378" s="23">
        <v>42457</v>
      </c>
      <c r="C378" s="2">
        <f t="shared" si="24"/>
        <v>14</v>
      </c>
      <c r="D378" s="7">
        <f t="shared" si="25"/>
        <v>42460</v>
      </c>
      <c r="E378" s="2">
        <f t="shared" si="26"/>
        <v>2016</v>
      </c>
      <c r="F378" s="24" t="s">
        <v>58</v>
      </c>
      <c r="G378" s="25" t="s">
        <v>28</v>
      </c>
      <c r="H378" s="25" t="s">
        <v>2</v>
      </c>
      <c r="I378" s="25" t="s">
        <v>1</v>
      </c>
      <c r="J378" s="25" t="s">
        <v>0</v>
      </c>
      <c r="K378" s="25"/>
      <c r="L378" s="25"/>
      <c r="M378" s="26">
        <v>-50</v>
      </c>
      <c r="N378" s="38" t="s">
        <v>59</v>
      </c>
      <c r="O378" s="36" t="str">
        <f ca="1">IF(B378&gt;= TODAY(),"OUI","NON")</f>
        <v>OUI</v>
      </c>
      <c r="P378" s="36">
        <f t="shared" si="27"/>
        <v>3</v>
      </c>
    </row>
    <row r="379" spans="1:16" s="20" customFormat="1" x14ac:dyDescent="0.25">
      <c r="A379" s="25"/>
      <c r="B379" s="23">
        <v>42449</v>
      </c>
      <c r="C379" s="2">
        <f t="shared" si="24"/>
        <v>13</v>
      </c>
      <c r="D379" s="7">
        <f t="shared" si="25"/>
        <v>42460</v>
      </c>
      <c r="E379" s="2">
        <f t="shared" si="26"/>
        <v>2016</v>
      </c>
      <c r="F379" s="24" t="s">
        <v>58</v>
      </c>
      <c r="G379" s="25" t="s">
        <v>28</v>
      </c>
      <c r="H379" s="25" t="s">
        <v>2</v>
      </c>
      <c r="I379" s="25" t="s">
        <v>1</v>
      </c>
      <c r="J379" s="25" t="s">
        <v>23</v>
      </c>
      <c r="K379" s="25"/>
      <c r="L379" s="25"/>
      <c r="M379" s="26">
        <v>-50</v>
      </c>
      <c r="N379" s="38" t="s">
        <v>59</v>
      </c>
      <c r="O379" s="36" t="str">
        <f ca="1">IF(B379&gt;= TODAY(),"OUI","NON")</f>
        <v>OUI</v>
      </c>
      <c r="P379" s="36">
        <f t="shared" si="27"/>
        <v>3</v>
      </c>
    </row>
    <row r="380" spans="1:16" s="20" customFormat="1" x14ac:dyDescent="0.25">
      <c r="A380" s="25"/>
      <c r="B380" s="23">
        <v>42479</v>
      </c>
      <c r="C380" s="2">
        <f t="shared" si="24"/>
        <v>17</v>
      </c>
      <c r="D380" s="7">
        <f t="shared" si="25"/>
        <v>42490</v>
      </c>
      <c r="E380" s="2">
        <f t="shared" si="26"/>
        <v>2016</v>
      </c>
      <c r="F380" s="24" t="s">
        <v>58</v>
      </c>
      <c r="G380" s="25" t="s">
        <v>28</v>
      </c>
      <c r="H380" s="25" t="s">
        <v>2</v>
      </c>
      <c r="I380" s="25" t="s">
        <v>4</v>
      </c>
      <c r="J380" s="25" t="s">
        <v>3</v>
      </c>
      <c r="K380" s="25"/>
      <c r="L380" s="25"/>
      <c r="M380" s="26">
        <v>0</v>
      </c>
      <c r="N380" s="38" t="s">
        <v>59</v>
      </c>
      <c r="O380" s="36" t="str">
        <f ca="1">IF(B380&gt;= TODAY(),"OUI","NON")</f>
        <v>OUI</v>
      </c>
      <c r="P380" s="36">
        <f t="shared" si="27"/>
        <v>4</v>
      </c>
    </row>
    <row r="381" spans="1:16" s="20" customFormat="1" x14ac:dyDescent="0.25">
      <c r="A381" s="25"/>
      <c r="B381" s="23">
        <v>42488</v>
      </c>
      <c r="C381" s="2">
        <f t="shared" si="24"/>
        <v>18</v>
      </c>
      <c r="D381" s="7">
        <f t="shared" si="25"/>
        <v>42490</v>
      </c>
      <c r="E381" s="2">
        <f t="shared" si="26"/>
        <v>2016</v>
      </c>
      <c r="F381" s="24" t="s">
        <v>58</v>
      </c>
      <c r="G381" s="25" t="s">
        <v>28</v>
      </c>
      <c r="H381" s="25" t="s">
        <v>2</v>
      </c>
      <c r="I381" s="25" t="s">
        <v>1</v>
      </c>
      <c r="J381" s="25" t="s">
        <v>0</v>
      </c>
      <c r="K381" s="25"/>
      <c r="L381" s="25"/>
      <c r="M381" s="26">
        <v>-50</v>
      </c>
      <c r="N381" s="38" t="s">
        <v>59</v>
      </c>
      <c r="O381" s="36" t="str">
        <f ca="1">IF(B381&gt;= TODAY(),"OUI","NON")</f>
        <v>OUI</v>
      </c>
      <c r="P381" s="36">
        <f t="shared" si="27"/>
        <v>4</v>
      </c>
    </row>
    <row r="382" spans="1:16" s="20" customFormat="1" x14ac:dyDescent="0.25">
      <c r="A382" s="25"/>
      <c r="B382" s="23">
        <v>42480</v>
      </c>
      <c r="C382" s="2">
        <f t="shared" si="24"/>
        <v>17</v>
      </c>
      <c r="D382" s="7">
        <f t="shared" si="25"/>
        <v>42490</v>
      </c>
      <c r="E382" s="2">
        <f t="shared" si="26"/>
        <v>2016</v>
      </c>
      <c r="F382" s="24" t="s">
        <v>58</v>
      </c>
      <c r="G382" s="25" t="s">
        <v>28</v>
      </c>
      <c r="H382" s="25" t="s">
        <v>2</v>
      </c>
      <c r="I382" s="25" t="s">
        <v>1</v>
      </c>
      <c r="J382" s="25" t="s">
        <v>23</v>
      </c>
      <c r="K382" s="25"/>
      <c r="L382" s="25"/>
      <c r="M382" s="26">
        <v>-50</v>
      </c>
      <c r="N382" s="38" t="s">
        <v>59</v>
      </c>
      <c r="O382" s="36" t="str">
        <f ca="1">IF(B382&gt;= TODAY(),"OUI","NON")</f>
        <v>OUI</v>
      </c>
      <c r="P382" s="36">
        <f t="shared" si="27"/>
        <v>4</v>
      </c>
    </row>
    <row r="383" spans="1:16" s="20" customFormat="1" x14ac:dyDescent="0.25">
      <c r="A383" s="25"/>
      <c r="B383" s="23">
        <v>42509</v>
      </c>
      <c r="C383" s="2">
        <f t="shared" si="24"/>
        <v>21</v>
      </c>
      <c r="D383" s="7">
        <f t="shared" si="25"/>
        <v>42521</v>
      </c>
      <c r="E383" s="2">
        <f t="shared" si="26"/>
        <v>2016</v>
      </c>
      <c r="F383" s="24" t="s">
        <v>58</v>
      </c>
      <c r="G383" s="25" t="s">
        <v>28</v>
      </c>
      <c r="H383" s="25" t="s">
        <v>2</v>
      </c>
      <c r="I383" s="25" t="s">
        <v>4</v>
      </c>
      <c r="J383" s="25" t="s">
        <v>3</v>
      </c>
      <c r="K383" s="25"/>
      <c r="L383" s="25"/>
      <c r="M383" s="26">
        <v>0</v>
      </c>
      <c r="N383" s="38" t="s">
        <v>59</v>
      </c>
      <c r="O383" s="36" t="str">
        <f ca="1">IF(B383&gt;= TODAY(),"OUI","NON")</f>
        <v>OUI</v>
      </c>
      <c r="P383" s="36">
        <f t="shared" si="27"/>
        <v>5</v>
      </c>
    </row>
    <row r="384" spans="1:16" s="20" customFormat="1" x14ac:dyDescent="0.25">
      <c r="A384" s="25"/>
      <c r="B384" s="23">
        <v>42518</v>
      </c>
      <c r="C384" s="2">
        <f t="shared" si="24"/>
        <v>22</v>
      </c>
      <c r="D384" s="7">
        <f t="shared" si="25"/>
        <v>42521</v>
      </c>
      <c r="E384" s="2">
        <f t="shared" si="26"/>
        <v>2016</v>
      </c>
      <c r="F384" s="24" t="s">
        <v>58</v>
      </c>
      <c r="G384" s="25" t="s">
        <v>28</v>
      </c>
      <c r="H384" s="25" t="s">
        <v>2</v>
      </c>
      <c r="I384" s="25" t="s">
        <v>1</v>
      </c>
      <c r="J384" s="25" t="s">
        <v>0</v>
      </c>
      <c r="K384" s="25"/>
      <c r="L384" s="25"/>
      <c r="M384" s="26">
        <v>-50</v>
      </c>
      <c r="N384" s="38" t="s">
        <v>59</v>
      </c>
      <c r="O384" s="36" t="str">
        <f ca="1">IF(B384&gt;= TODAY(),"OUI","NON")</f>
        <v>OUI</v>
      </c>
      <c r="P384" s="36">
        <f t="shared" si="27"/>
        <v>5</v>
      </c>
    </row>
    <row r="385" spans="1:16" s="20" customFormat="1" x14ac:dyDescent="0.25">
      <c r="A385" s="25"/>
      <c r="B385" s="23">
        <v>42510</v>
      </c>
      <c r="C385" s="2">
        <f t="shared" si="24"/>
        <v>21</v>
      </c>
      <c r="D385" s="7">
        <f t="shared" si="25"/>
        <v>42521</v>
      </c>
      <c r="E385" s="2">
        <f t="shared" si="26"/>
        <v>2016</v>
      </c>
      <c r="F385" s="24" t="s">
        <v>58</v>
      </c>
      <c r="G385" s="25" t="s">
        <v>28</v>
      </c>
      <c r="H385" s="25" t="s">
        <v>2</v>
      </c>
      <c r="I385" s="25" t="s">
        <v>1</v>
      </c>
      <c r="J385" s="25" t="s">
        <v>23</v>
      </c>
      <c r="K385" s="25"/>
      <c r="L385" s="25"/>
      <c r="M385" s="26">
        <v>-50</v>
      </c>
      <c r="N385" s="38" t="s">
        <v>59</v>
      </c>
      <c r="O385" s="36" t="str">
        <f ca="1">IF(B385&gt;= TODAY(),"OUI","NON")</f>
        <v>OUI</v>
      </c>
      <c r="P385" s="36">
        <f t="shared" si="27"/>
        <v>5</v>
      </c>
    </row>
    <row r="386" spans="1:16" x14ac:dyDescent="0.25">
      <c r="A386" s="20"/>
      <c r="B386" s="21"/>
      <c r="C386" s="21"/>
      <c r="D386" s="21"/>
      <c r="E386" s="21"/>
      <c r="F386" s="20"/>
      <c r="G386" s="20"/>
      <c r="H386" s="20"/>
      <c r="I386" s="20"/>
      <c r="J386" s="20"/>
      <c r="K386" s="20"/>
      <c r="L386" s="20"/>
      <c r="M386" s="22"/>
      <c r="N386" s="38" t="s">
        <v>59</v>
      </c>
      <c r="O386" s="36" t="str">
        <f ca="1">IF(B386&gt;= TODAY(),"OUI","NON")</f>
        <v>NON</v>
      </c>
      <c r="P386" s="36">
        <f t="shared" si="27"/>
        <v>1</v>
      </c>
    </row>
    <row r="387" spans="1:16" x14ac:dyDescent="0.25">
      <c r="A387" s="20"/>
      <c r="B387" s="21"/>
      <c r="C387" s="21"/>
      <c r="D387" s="21"/>
      <c r="E387" s="21"/>
      <c r="F387" s="20"/>
      <c r="G387" s="20"/>
      <c r="H387" s="20"/>
      <c r="I387" s="20"/>
      <c r="J387" s="20"/>
      <c r="K387" s="20"/>
      <c r="L387" s="20"/>
      <c r="M387" s="22"/>
      <c r="N387" s="38" t="s">
        <v>59</v>
      </c>
      <c r="O387" s="36" t="str">
        <f ca="1">IF(B387&gt;= TODAY(),"OUI","NON")</f>
        <v>NON</v>
      </c>
      <c r="P387" s="36">
        <f t="shared" ref="P387:P450" si="28">MONTH(D387)</f>
        <v>1</v>
      </c>
    </row>
    <row r="388" spans="1:16" x14ac:dyDescent="0.25">
      <c r="A388" s="20"/>
      <c r="B388" s="21"/>
      <c r="C388" s="21"/>
      <c r="D388" s="21"/>
      <c r="E388" s="21"/>
      <c r="F388" s="20"/>
      <c r="G388" s="20"/>
      <c r="H388" s="20"/>
      <c r="I388" s="20"/>
      <c r="J388" s="20"/>
      <c r="K388" s="20"/>
      <c r="L388" s="20"/>
      <c r="M388" s="22"/>
      <c r="N388" s="38" t="s">
        <v>59</v>
      </c>
      <c r="O388" s="36" t="str">
        <f ca="1">IF(B388&gt;= TODAY(),"OUI","NON")</f>
        <v>NON</v>
      </c>
      <c r="P388" s="36">
        <f t="shared" si="28"/>
        <v>1</v>
      </c>
    </row>
    <row r="389" spans="1:16" x14ac:dyDescent="0.25">
      <c r="A389" s="20"/>
      <c r="B389" s="21"/>
      <c r="C389" s="21"/>
      <c r="D389" s="21"/>
      <c r="E389" s="21"/>
      <c r="F389" s="20"/>
      <c r="G389" s="20"/>
      <c r="H389" s="20"/>
      <c r="I389" s="20"/>
      <c r="J389" s="20"/>
      <c r="K389" s="20"/>
      <c r="L389" s="20"/>
      <c r="M389" s="22"/>
      <c r="N389" s="38" t="s">
        <v>59</v>
      </c>
      <c r="O389" s="36" t="str">
        <f ca="1">IF(B389&gt;= TODAY(),"OUI","NON")</f>
        <v>NON</v>
      </c>
      <c r="P389" s="36">
        <f t="shared" si="28"/>
        <v>1</v>
      </c>
    </row>
    <row r="390" spans="1:16" x14ac:dyDescent="0.25">
      <c r="A390" s="20"/>
      <c r="B390" s="21"/>
      <c r="C390" s="21"/>
      <c r="D390" s="21"/>
      <c r="E390" s="21"/>
      <c r="F390" s="20"/>
      <c r="G390" s="20"/>
      <c r="H390" s="20"/>
      <c r="I390" s="20"/>
      <c r="J390" s="20"/>
      <c r="K390" s="20"/>
      <c r="L390" s="20"/>
      <c r="M390" s="22"/>
      <c r="N390" s="38" t="s">
        <v>59</v>
      </c>
      <c r="O390" s="36" t="str">
        <f ca="1">IF(B390&gt;= TODAY(),"OUI","NON")</f>
        <v>NON</v>
      </c>
      <c r="P390" s="36">
        <f t="shared" si="28"/>
        <v>1</v>
      </c>
    </row>
    <row r="391" spans="1:16" x14ac:dyDescent="0.25">
      <c r="A391" s="20"/>
      <c r="B391" s="21"/>
      <c r="C391" s="21"/>
      <c r="D391" s="21"/>
      <c r="E391" s="21"/>
      <c r="F391" s="20"/>
      <c r="G391" s="20"/>
      <c r="H391" s="20"/>
      <c r="I391" s="20"/>
      <c r="J391" s="20"/>
      <c r="K391" s="20"/>
      <c r="L391" s="20"/>
      <c r="M391" s="22"/>
      <c r="N391" s="38" t="s">
        <v>59</v>
      </c>
      <c r="O391" s="36" t="str">
        <f ca="1">IF(B391&gt;= TODAY(),"OUI","NON")</f>
        <v>NON</v>
      </c>
      <c r="P391" s="36">
        <f t="shared" si="28"/>
        <v>1</v>
      </c>
    </row>
    <row r="392" spans="1:16" x14ac:dyDescent="0.25">
      <c r="A392" s="20"/>
      <c r="B392" s="21"/>
      <c r="C392" s="21"/>
      <c r="D392" s="21"/>
      <c r="E392" s="21"/>
      <c r="F392" s="20"/>
      <c r="G392" s="20"/>
      <c r="H392" s="20"/>
      <c r="I392" s="20"/>
      <c r="J392" s="20"/>
      <c r="K392" s="20"/>
      <c r="L392" s="20"/>
      <c r="M392" s="22"/>
      <c r="N392" s="38" t="s">
        <v>59</v>
      </c>
      <c r="O392" s="36" t="str">
        <f ca="1">IF(B392&gt;= TODAY(),"OUI","NON")</f>
        <v>NON</v>
      </c>
      <c r="P392" s="36">
        <f t="shared" si="28"/>
        <v>1</v>
      </c>
    </row>
    <row r="393" spans="1:16" x14ac:dyDescent="0.25">
      <c r="A393" s="20"/>
      <c r="B393" s="21"/>
      <c r="C393" s="21"/>
      <c r="D393" s="21"/>
      <c r="E393" s="21"/>
      <c r="F393" s="20"/>
      <c r="G393" s="20"/>
      <c r="H393" s="20"/>
      <c r="I393" s="20"/>
      <c r="J393" s="20"/>
      <c r="K393" s="20"/>
      <c r="L393" s="20"/>
      <c r="M393" s="22"/>
      <c r="N393" s="38" t="s">
        <v>59</v>
      </c>
      <c r="O393" s="36" t="str">
        <f ca="1">IF(B393&gt;= TODAY(),"OUI","NON")</f>
        <v>NON</v>
      </c>
      <c r="P393" s="36">
        <f t="shared" si="28"/>
        <v>1</v>
      </c>
    </row>
    <row r="394" spans="1:16" x14ac:dyDescent="0.25">
      <c r="A394" s="20"/>
      <c r="B394" s="21"/>
      <c r="C394" s="21"/>
      <c r="D394" s="21"/>
      <c r="E394" s="21"/>
      <c r="F394" s="20"/>
      <c r="G394" s="20"/>
      <c r="H394" s="20"/>
      <c r="I394" s="20"/>
      <c r="J394" s="20"/>
      <c r="K394" s="20"/>
      <c r="L394" s="20"/>
      <c r="M394" s="22"/>
      <c r="N394" s="38" t="s">
        <v>59</v>
      </c>
      <c r="O394" s="36" t="str">
        <f ca="1">IF(B394&gt;= TODAY(),"OUI","NON")</f>
        <v>NON</v>
      </c>
      <c r="P394" s="36">
        <f t="shared" si="28"/>
        <v>1</v>
      </c>
    </row>
    <row r="395" spans="1:16" x14ac:dyDescent="0.25">
      <c r="A395" s="20"/>
      <c r="B395" s="21"/>
      <c r="C395" s="21"/>
      <c r="D395" s="21"/>
      <c r="E395" s="21"/>
      <c r="F395" s="20"/>
      <c r="G395" s="20"/>
      <c r="H395" s="20"/>
      <c r="I395" s="20"/>
      <c r="J395" s="20"/>
      <c r="K395" s="20"/>
      <c r="L395" s="20"/>
      <c r="M395" s="22"/>
      <c r="N395" s="38" t="s">
        <v>59</v>
      </c>
      <c r="O395" s="36" t="str">
        <f ca="1">IF(B395&gt;= TODAY(),"OUI","NON")</f>
        <v>NON</v>
      </c>
      <c r="P395" s="36">
        <f t="shared" si="28"/>
        <v>1</v>
      </c>
    </row>
    <row r="396" spans="1:16" x14ac:dyDescent="0.25">
      <c r="A396" s="20"/>
      <c r="B396" s="21"/>
      <c r="C396" s="21"/>
      <c r="D396" s="21"/>
      <c r="E396" s="21"/>
      <c r="F396" s="20"/>
      <c r="G396" s="20"/>
      <c r="H396" s="20"/>
      <c r="I396" s="20"/>
      <c r="J396" s="20"/>
      <c r="K396" s="20"/>
      <c r="L396" s="20"/>
      <c r="M396" s="22"/>
      <c r="N396" s="38" t="s">
        <v>59</v>
      </c>
      <c r="O396" s="36" t="str">
        <f ca="1">IF(B396&gt;= TODAY(),"OUI","NON")</f>
        <v>NON</v>
      </c>
      <c r="P396" s="36">
        <f t="shared" si="28"/>
        <v>1</v>
      </c>
    </row>
    <row r="397" spans="1:16" x14ac:dyDescent="0.25">
      <c r="A397" s="20"/>
      <c r="B397" s="21"/>
      <c r="C397" s="21"/>
      <c r="D397" s="21"/>
      <c r="E397" s="21"/>
      <c r="F397" s="20"/>
      <c r="G397" s="20"/>
      <c r="H397" s="20"/>
      <c r="I397" s="20"/>
      <c r="J397" s="20"/>
      <c r="K397" s="20"/>
      <c r="L397" s="20"/>
      <c r="M397" s="22"/>
      <c r="N397" s="38" t="s">
        <v>59</v>
      </c>
      <c r="O397" s="36" t="str">
        <f ca="1">IF(B397&gt;= TODAY(),"OUI","NON")</f>
        <v>NON</v>
      </c>
      <c r="P397" s="36">
        <f t="shared" si="28"/>
        <v>1</v>
      </c>
    </row>
    <row r="398" spans="1:16" x14ac:dyDescent="0.25">
      <c r="A398" s="20"/>
      <c r="B398" s="23"/>
      <c r="C398" s="21"/>
      <c r="D398" s="27"/>
      <c r="E398" s="21"/>
      <c r="F398" s="20"/>
      <c r="G398" s="20"/>
      <c r="K398" s="20"/>
      <c r="L398" s="20"/>
      <c r="M398" s="22"/>
      <c r="N398" s="38" t="s">
        <v>59</v>
      </c>
      <c r="O398" s="36" t="str">
        <f ca="1">IF(B398&gt;= TODAY(),"OUI","NON")</f>
        <v>NON</v>
      </c>
      <c r="P398" s="36">
        <f t="shared" si="28"/>
        <v>1</v>
      </c>
    </row>
    <row r="399" spans="1:16" x14ac:dyDescent="0.25">
      <c r="A399" s="20"/>
      <c r="B399" s="23"/>
      <c r="C399" s="21"/>
      <c r="D399" s="27"/>
      <c r="E399" s="21"/>
      <c r="K399" s="20"/>
      <c r="L399" s="20"/>
      <c r="M399" s="22"/>
      <c r="N399" s="38" t="s">
        <v>59</v>
      </c>
      <c r="O399" s="36" t="str">
        <f ca="1">IF(B399&gt;= TODAY(),"OUI","NON")</f>
        <v>NON</v>
      </c>
      <c r="P399" s="36">
        <f t="shared" si="28"/>
        <v>1</v>
      </c>
    </row>
    <row r="400" spans="1:16" x14ac:dyDescent="0.25">
      <c r="A400" s="20"/>
      <c r="B400" s="21"/>
      <c r="C400" s="21"/>
      <c r="D400" s="21"/>
      <c r="E400" s="21"/>
      <c r="F400" s="20"/>
      <c r="G400" s="20"/>
      <c r="H400" s="20"/>
      <c r="I400" s="20"/>
      <c r="J400" s="20"/>
      <c r="K400" s="20"/>
      <c r="L400" s="20"/>
      <c r="M400" s="22"/>
      <c r="N400" s="38" t="s">
        <v>59</v>
      </c>
      <c r="O400" s="36" t="str">
        <f ca="1">IF(B400&gt;= TODAY(),"OUI","NON")</f>
        <v>NON</v>
      </c>
      <c r="P400" s="36">
        <f t="shared" si="28"/>
        <v>1</v>
      </c>
    </row>
    <row r="401" spans="1:16" x14ac:dyDescent="0.25">
      <c r="A401" s="20"/>
      <c r="B401" s="21"/>
      <c r="C401" s="21"/>
      <c r="D401" s="21"/>
      <c r="E401" s="21"/>
      <c r="F401" s="20"/>
      <c r="G401" s="20"/>
      <c r="H401" s="20"/>
      <c r="I401" s="20"/>
      <c r="J401" s="20"/>
      <c r="K401" s="20"/>
      <c r="L401" s="20"/>
      <c r="M401" s="22"/>
      <c r="N401" s="38" t="s">
        <v>59</v>
      </c>
      <c r="O401" s="36" t="str">
        <f ca="1">IF(B401&gt;= TODAY(),"OUI","NON")</f>
        <v>NON</v>
      </c>
      <c r="P401" s="36">
        <f t="shared" si="28"/>
        <v>1</v>
      </c>
    </row>
    <row r="402" spans="1:16" x14ac:dyDescent="0.25">
      <c r="A402" s="20"/>
      <c r="B402" s="21"/>
      <c r="C402" s="21"/>
      <c r="D402" s="21"/>
      <c r="E402" s="21"/>
      <c r="F402" s="20"/>
      <c r="G402" s="20"/>
      <c r="H402" s="20"/>
      <c r="I402" s="20"/>
      <c r="J402" s="20"/>
      <c r="K402" s="20"/>
      <c r="L402" s="20"/>
      <c r="M402" s="22"/>
      <c r="N402" s="38" t="s">
        <v>59</v>
      </c>
      <c r="O402" s="36" t="str">
        <f ca="1">IF(B402&gt;= TODAY(),"OUI","NON")</f>
        <v>NON</v>
      </c>
      <c r="P402" s="36">
        <f t="shared" si="28"/>
        <v>1</v>
      </c>
    </row>
    <row r="403" spans="1:16" x14ac:dyDescent="0.25">
      <c r="A403" s="20"/>
      <c r="B403" s="21"/>
      <c r="C403" s="21"/>
      <c r="D403" s="21"/>
      <c r="E403" s="21"/>
      <c r="F403" s="20"/>
      <c r="G403" s="20"/>
      <c r="H403" s="20"/>
      <c r="I403" s="20"/>
      <c r="J403" s="20"/>
      <c r="K403" s="20"/>
      <c r="L403" s="20"/>
      <c r="M403" s="22"/>
      <c r="N403" s="38" t="s">
        <v>59</v>
      </c>
      <c r="O403" s="36" t="str">
        <f ca="1">IF(B403&gt;= TODAY(),"OUI","NON")</f>
        <v>NON</v>
      </c>
      <c r="P403" s="36">
        <f t="shared" si="28"/>
        <v>1</v>
      </c>
    </row>
    <row r="404" spans="1:16" x14ac:dyDescent="0.25">
      <c r="A404" s="20"/>
      <c r="B404" s="21"/>
      <c r="C404" s="21"/>
      <c r="D404" s="21"/>
      <c r="E404" s="21"/>
      <c r="F404" s="20"/>
      <c r="G404" s="20"/>
      <c r="H404" s="20"/>
      <c r="I404" s="20"/>
      <c r="J404" s="20"/>
      <c r="K404" s="20"/>
      <c r="L404" s="20"/>
      <c r="M404" s="22"/>
      <c r="N404" s="38" t="s">
        <v>59</v>
      </c>
      <c r="O404" s="36" t="str">
        <f ca="1">IF(B404&gt;= TODAY(),"OUI","NON")</f>
        <v>NON</v>
      </c>
      <c r="P404" s="36">
        <f t="shared" si="28"/>
        <v>1</v>
      </c>
    </row>
    <row r="405" spans="1:16" x14ac:dyDescent="0.25">
      <c r="A405" s="20"/>
      <c r="B405" s="21"/>
      <c r="C405" s="21"/>
      <c r="D405" s="21"/>
      <c r="E405" s="21"/>
      <c r="F405" s="20"/>
      <c r="G405" s="20"/>
      <c r="H405" s="20"/>
      <c r="I405" s="20"/>
      <c r="J405" s="20"/>
      <c r="K405" s="20"/>
      <c r="L405" s="20"/>
      <c r="M405" s="22"/>
      <c r="N405" s="38" t="s">
        <v>59</v>
      </c>
      <c r="O405" s="36" t="str">
        <f ca="1">IF(B405&gt;= TODAY(),"OUI","NON")</f>
        <v>NON</v>
      </c>
      <c r="P405" s="36">
        <f t="shared" si="28"/>
        <v>1</v>
      </c>
    </row>
    <row r="406" spans="1:16" x14ac:dyDescent="0.25">
      <c r="A406" s="20"/>
      <c r="B406" s="21"/>
      <c r="C406" s="21"/>
      <c r="D406" s="21"/>
      <c r="E406" s="21"/>
      <c r="F406" s="20"/>
      <c r="G406" s="20"/>
      <c r="H406" s="20"/>
      <c r="I406" s="20"/>
      <c r="J406" s="20"/>
      <c r="K406" s="20"/>
      <c r="L406" s="20"/>
      <c r="M406" s="22"/>
      <c r="N406" s="38" t="s">
        <v>59</v>
      </c>
      <c r="O406" s="36" t="str">
        <f ca="1">IF(B406&gt;= TODAY(),"OUI","NON")</f>
        <v>NON</v>
      </c>
      <c r="P406" s="36">
        <f t="shared" si="28"/>
        <v>1</v>
      </c>
    </row>
    <row r="407" spans="1:16" x14ac:dyDescent="0.25">
      <c r="A407" s="20"/>
      <c r="B407" s="21"/>
      <c r="C407" s="21"/>
      <c r="D407" s="21"/>
      <c r="E407" s="21"/>
      <c r="F407" s="20"/>
      <c r="G407" s="20"/>
      <c r="H407" s="20"/>
      <c r="I407" s="20"/>
      <c r="J407" s="20"/>
      <c r="K407" s="20"/>
      <c r="L407" s="20"/>
      <c r="M407" s="22"/>
      <c r="N407" s="38" t="s">
        <v>59</v>
      </c>
      <c r="O407" s="36" t="str">
        <f ca="1">IF(B407&gt;= TODAY(),"OUI","NON")</f>
        <v>NON</v>
      </c>
      <c r="P407" s="36">
        <f t="shared" si="28"/>
        <v>1</v>
      </c>
    </row>
    <row r="408" spans="1:16" x14ac:dyDescent="0.25">
      <c r="A408" s="20"/>
      <c r="B408" s="21"/>
      <c r="C408" s="21"/>
      <c r="D408" s="21"/>
      <c r="E408" s="21"/>
      <c r="F408" s="20"/>
      <c r="G408" s="20"/>
      <c r="H408" s="20"/>
      <c r="I408" s="20"/>
      <c r="J408" s="20"/>
      <c r="K408" s="20"/>
      <c r="L408" s="20"/>
      <c r="M408" s="22"/>
      <c r="N408" s="38" t="s">
        <v>59</v>
      </c>
      <c r="O408" s="36" t="str">
        <f ca="1">IF(B408&gt;= TODAY(),"OUI","NON")</f>
        <v>NON</v>
      </c>
      <c r="P408" s="36">
        <f t="shared" si="28"/>
        <v>1</v>
      </c>
    </row>
    <row r="409" spans="1:16" x14ac:dyDescent="0.25">
      <c r="A409" s="20"/>
      <c r="B409" s="21"/>
      <c r="C409" s="21"/>
      <c r="D409" s="21"/>
      <c r="E409" s="21"/>
      <c r="F409" s="20"/>
      <c r="G409" s="20"/>
      <c r="H409" s="20"/>
      <c r="I409" s="20"/>
      <c r="J409" s="20"/>
      <c r="K409" s="20"/>
      <c r="L409" s="20"/>
      <c r="M409" s="22"/>
      <c r="N409" s="38" t="s">
        <v>59</v>
      </c>
      <c r="O409" s="36" t="str">
        <f ca="1">IF(B409&gt;= TODAY(),"OUI","NON")</f>
        <v>NON</v>
      </c>
      <c r="P409" s="36">
        <f t="shared" si="28"/>
        <v>1</v>
      </c>
    </row>
    <row r="410" spans="1:16" x14ac:dyDescent="0.25">
      <c r="A410" s="20"/>
      <c r="B410" s="21"/>
      <c r="C410" s="21"/>
      <c r="D410" s="21"/>
      <c r="E410" s="21"/>
      <c r="F410" s="20"/>
      <c r="G410" s="20"/>
      <c r="H410" s="20"/>
      <c r="I410" s="20"/>
      <c r="J410" s="20"/>
      <c r="K410" s="20"/>
      <c r="L410" s="20"/>
      <c r="M410" s="22"/>
      <c r="N410" s="38" t="s">
        <v>59</v>
      </c>
      <c r="O410" s="36" t="str">
        <f ca="1">IF(B410&gt;= TODAY(),"OUI","NON")</f>
        <v>NON</v>
      </c>
      <c r="P410" s="36">
        <f t="shared" si="28"/>
        <v>1</v>
      </c>
    </row>
    <row r="411" spans="1:16" x14ac:dyDescent="0.25">
      <c r="A411" s="20"/>
      <c r="B411" s="23"/>
      <c r="C411" s="21"/>
      <c r="D411" s="27"/>
      <c r="E411" s="21"/>
      <c r="K411" s="20"/>
      <c r="L411" s="20"/>
      <c r="M411" s="22"/>
      <c r="N411" s="38" t="s">
        <v>59</v>
      </c>
      <c r="O411" s="36" t="str">
        <f ca="1">IF(B411&gt;= TODAY(),"OUI","NON")</f>
        <v>NON</v>
      </c>
      <c r="P411" s="36">
        <f t="shared" si="28"/>
        <v>1</v>
      </c>
    </row>
    <row r="412" spans="1:16" x14ac:dyDescent="0.25">
      <c r="A412" s="20"/>
      <c r="B412" s="23"/>
      <c r="C412" s="21"/>
      <c r="D412" s="27"/>
      <c r="E412" s="21"/>
      <c r="K412" s="20"/>
      <c r="L412" s="20"/>
      <c r="M412" s="22"/>
      <c r="N412" s="38" t="s">
        <v>59</v>
      </c>
      <c r="O412" s="36" t="str">
        <f ca="1">IF(B412&gt;= TODAY(),"OUI","NON")</f>
        <v>NON</v>
      </c>
      <c r="P412" s="36">
        <f t="shared" si="28"/>
        <v>1</v>
      </c>
    </row>
    <row r="413" spans="1:16" x14ac:dyDescent="0.25">
      <c r="A413" s="20"/>
      <c r="B413" s="23"/>
      <c r="C413" s="21"/>
      <c r="D413" s="27"/>
      <c r="E413" s="21"/>
      <c r="K413" s="20"/>
      <c r="L413" s="20"/>
      <c r="M413" s="22"/>
      <c r="N413" s="38" t="s">
        <v>59</v>
      </c>
      <c r="O413" s="36" t="str">
        <f ca="1">IF(B413&gt;= TODAY(),"OUI","NON")</f>
        <v>NON</v>
      </c>
      <c r="P413" s="36">
        <f t="shared" si="28"/>
        <v>1</v>
      </c>
    </row>
    <row r="414" spans="1:16" x14ac:dyDescent="0.25">
      <c r="A414" s="20"/>
      <c r="B414" s="23"/>
      <c r="C414" s="21"/>
      <c r="D414" s="27"/>
      <c r="E414" s="21"/>
      <c r="K414" s="20"/>
      <c r="L414" s="20"/>
      <c r="M414" s="22"/>
      <c r="N414" s="38" t="s">
        <v>59</v>
      </c>
      <c r="O414" s="36" t="str">
        <f ca="1">IF(B414&gt;= TODAY(),"OUI","NON")</f>
        <v>NON</v>
      </c>
      <c r="P414" s="36">
        <f t="shared" si="28"/>
        <v>1</v>
      </c>
    </row>
    <row r="415" spans="1:16" x14ac:dyDescent="0.25">
      <c r="A415" s="20"/>
      <c r="B415" s="23"/>
      <c r="C415" s="21"/>
      <c r="D415" s="27"/>
      <c r="E415" s="21"/>
      <c r="K415" s="20"/>
      <c r="L415" s="20"/>
      <c r="M415" s="22"/>
      <c r="N415" s="38" t="s">
        <v>59</v>
      </c>
      <c r="O415" s="36" t="str">
        <f ca="1">IF(B415&gt;= TODAY(),"OUI","NON")</f>
        <v>NON</v>
      </c>
      <c r="P415" s="36">
        <f t="shared" si="28"/>
        <v>1</v>
      </c>
    </row>
    <row r="416" spans="1:16" x14ac:dyDescent="0.25">
      <c r="A416" s="20"/>
      <c r="B416" s="23"/>
      <c r="C416" s="21"/>
      <c r="D416" s="27"/>
      <c r="E416" s="21"/>
      <c r="K416" s="20"/>
      <c r="L416" s="20"/>
      <c r="M416" s="22"/>
      <c r="N416" s="38" t="s">
        <v>59</v>
      </c>
      <c r="O416" s="36" t="str">
        <f ca="1">IF(B416&gt;= TODAY(),"OUI","NON")</f>
        <v>NON</v>
      </c>
      <c r="P416" s="36">
        <f t="shared" si="28"/>
        <v>1</v>
      </c>
    </row>
    <row r="417" spans="1:16" x14ac:dyDescent="0.25">
      <c r="A417" s="20"/>
      <c r="B417" s="21"/>
      <c r="C417" s="21"/>
      <c r="D417" s="21"/>
      <c r="E417" s="21"/>
      <c r="F417" s="20"/>
      <c r="G417" s="20"/>
      <c r="H417" s="20"/>
      <c r="I417" s="20"/>
      <c r="J417" s="20"/>
      <c r="K417" s="20"/>
      <c r="L417" s="20"/>
      <c r="M417" s="22"/>
      <c r="N417" s="38" t="s">
        <v>59</v>
      </c>
      <c r="O417" s="36" t="str">
        <f ca="1">IF(B417&gt;= TODAY(),"OUI","NON")</f>
        <v>NON</v>
      </c>
      <c r="P417" s="36">
        <f t="shared" si="28"/>
        <v>1</v>
      </c>
    </row>
    <row r="418" spans="1:16" x14ac:dyDescent="0.25">
      <c r="A418" s="20"/>
      <c r="B418" s="21"/>
      <c r="C418" s="21"/>
      <c r="D418" s="21"/>
      <c r="E418" s="21"/>
      <c r="F418" s="20"/>
      <c r="G418" s="20"/>
      <c r="H418" s="20"/>
      <c r="I418" s="20"/>
      <c r="J418" s="20"/>
      <c r="K418" s="20"/>
      <c r="L418" s="20"/>
      <c r="M418" s="22"/>
      <c r="N418" s="38" t="s">
        <v>59</v>
      </c>
      <c r="O418" s="36" t="str">
        <f ca="1">IF(B418&gt;= TODAY(),"OUI","NON")</f>
        <v>NON</v>
      </c>
      <c r="P418" s="36">
        <f t="shared" si="28"/>
        <v>1</v>
      </c>
    </row>
    <row r="419" spans="1:16" x14ac:dyDescent="0.25">
      <c r="A419" s="20"/>
      <c r="B419" s="21"/>
      <c r="C419" s="21"/>
      <c r="D419" s="21"/>
      <c r="E419" s="21"/>
      <c r="F419" s="20"/>
      <c r="G419" s="20"/>
      <c r="H419" s="20"/>
      <c r="I419" s="20"/>
      <c r="J419" s="20"/>
      <c r="K419" s="20"/>
      <c r="L419" s="20"/>
      <c r="M419" s="22"/>
      <c r="N419" s="38" t="s">
        <v>59</v>
      </c>
      <c r="O419" s="36" t="str">
        <f ca="1">IF(B419&gt;= TODAY(),"OUI","NON")</f>
        <v>NON</v>
      </c>
      <c r="P419" s="36">
        <f t="shared" si="28"/>
        <v>1</v>
      </c>
    </row>
    <row r="420" spans="1:16" x14ac:dyDescent="0.25">
      <c r="A420" s="20"/>
      <c r="B420" s="21"/>
      <c r="C420" s="21"/>
      <c r="D420" s="21"/>
      <c r="E420" s="21"/>
      <c r="F420" s="20"/>
      <c r="G420" s="20"/>
      <c r="H420" s="20"/>
      <c r="I420" s="20"/>
      <c r="J420" s="20"/>
      <c r="K420" s="20"/>
      <c r="L420" s="20"/>
      <c r="M420" s="22"/>
      <c r="N420" s="38" t="s">
        <v>59</v>
      </c>
      <c r="O420" s="36" t="str">
        <f ca="1">IF(B420&gt;= TODAY(),"OUI","NON")</f>
        <v>NON</v>
      </c>
      <c r="P420" s="36">
        <f t="shared" si="28"/>
        <v>1</v>
      </c>
    </row>
    <row r="421" spans="1:16" x14ac:dyDescent="0.25">
      <c r="A421" s="20"/>
      <c r="B421" s="21"/>
      <c r="C421" s="21"/>
      <c r="D421" s="21"/>
      <c r="E421" s="21"/>
      <c r="F421" s="20"/>
      <c r="G421" s="20"/>
      <c r="H421" s="20"/>
      <c r="I421" s="20"/>
      <c r="J421" s="20"/>
      <c r="K421" s="20"/>
      <c r="L421" s="20"/>
      <c r="M421" s="22"/>
      <c r="N421" s="38" t="s">
        <v>59</v>
      </c>
      <c r="O421" s="36" t="str">
        <f ca="1">IF(B421&gt;= TODAY(),"OUI","NON")</f>
        <v>NON</v>
      </c>
      <c r="P421" s="36">
        <f t="shared" si="28"/>
        <v>1</v>
      </c>
    </row>
    <row r="422" spans="1:16" x14ac:dyDescent="0.25">
      <c r="A422" s="20"/>
      <c r="B422" s="21"/>
      <c r="C422" s="21"/>
      <c r="D422" s="21"/>
      <c r="E422" s="21"/>
      <c r="F422" s="20"/>
      <c r="G422" s="20"/>
      <c r="H422" s="20"/>
      <c r="I422" s="20"/>
      <c r="J422" s="20"/>
      <c r="K422" s="20"/>
      <c r="L422" s="20"/>
      <c r="M422" s="22"/>
      <c r="N422" s="38" t="s">
        <v>59</v>
      </c>
      <c r="O422" s="36" t="str">
        <f ca="1">IF(B422&gt;= TODAY(),"OUI","NON")</f>
        <v>NON</v>
      </c>
      <c r="P422" s="36">
        <f t="shared" si="28"/>
        <v>1</v>
      </c>
    </row>
    <row r="423" spans="1:16" x14ac:dyDescent="0.25">
      <c r="A423" s="20"/>
      <c r="B423" s="21"/>
      <c r="C423" s="21"/>
      <c r="D423" s="21"/>
      <c r="E423" s="21"/>
      <c r="F423" s="20"/>
      <c r="G423" s="20"/>
      <c r="H423" s="20"/>
      <c r="I423" s="20"/>
      <c r="J423" s="20"/>
      <c r="K423" s="20"/>
      <c r="L423" s="20"/>
      <c r="M423" s="22"/>
      <c r="N423" s="38" t="s">
        <v>59</v>
      </c>
      <c r="O423" s="36" t="str">
        <f ca="1">IF(B423&gt;= TODAY(),"OUI","NON")</f>
        <v>NON</v>
      </c>
      <c r="P423" s="36">
        <f t="shared" si="28"/>
        <v>1</v>
      </c>
    </row>
    <row r="424" spans="1:16" x14ac:dyDescent="0.25">
      <c r="A424" s="20"/>
      <c r="B424" s="21"/>
      <c r="C424" s="21"/>
      <c r="D424" s="21"/>
      <c r="E424" s="21"/>
      <c r="F424" s="20"/>
      <c r="G424" s="20"/>
      <c r="H424" s="20"/>
      <c r="I424" s="20"/>
      <c r="J424" s="20"/>
      <c r="K424" s="20"/>
      <c r="L424" s="20"/>
      <c r="M424" s="22"/>
      <c r="N424" s="38" t="s">
        <v>59</v>
      </c>
      <c r="O424" s="36" t="str">
        <f ca="1">IF(B424&gt;= TODAY(),"OUI","NON")</f>
        <v>NON</v>
      </c>
      <c r="P424" s="36">
        <f t="shared" si="28"/>
        <v>1</v>
      </c>
    </row>
    <row r="425" spans="1:16" x14ac:dyDescent="0.25">
      <c r="A425" s="20"/>
      <c r="B425" s="21"/>
      <c r="C425" s="21"/>
      <c r="D425" s="21"/>
      <c r="E425" s="21"/>
      <c r="F425" s="20"/>
      <c r="G425" s="20"/>
      <c r="H425" s="20"/>
      <c r="I425" s="20"/>
      <c r="J425" s="20"/>
      <c r="K425" s="20"/>
      <c r="L425" s="20"/>
      <c r="M425" s="22"/>
      <c r="N425" s="38" t="s">
        <v>59</v>
      </c>
      <c r="O425" s="36" t="str">
        <f ca="1">IF(B425&gt;= TODAY(),"OUI","NON")</f>
        <v>NON</v>
      </c>
      <c r="P425" s="36">
        <f t="shared" si="28"/>
        <v>1</v>
      </c>
    </row>
    <row r="426" spans="1:16" x14ac:dyDescent="0.25">
      <c r="A426" s="20"/>
      <c r="B426" s="21"/>
      <c r="C426" s="21"/>
      <c r="D426" s="21"/>
      <c r="E426" s="21"/>
      <c r="F426" s="20"/>
      <c r="G426" s="20"/>
      <c r="H426" s="20"/>
      <c r="I426" s="20"/>
      <c r="J426" s="20"/>
      <c r="K426" s="20"/>
      <c r="L426" s="20"/>
      <c r="M426" s="22"/>
      <c r="N426" s="38" t="s">
        <v>59</v>
      </c>
      <c r="O426" s="36" t="str">
        <f ca="1">IF(B426&gt;= TODAY(),"OUI","NON")</f>
        <v>NON</v>
      </c>
      <c r="P426" s="36">
        <f t="shared" si="28"/>
        <v>1</v>
      </c>
    </row>
    <row r="427" spans="1:16" x14ac:dyDescent="0.25">
      <c r="A427" s="20"/>
      <c r="B427" s="21"/>
      <c r="C427" s="21"/>
      <c r="D427" s="21"/>
      <c r="E427" s="21"/>
      <c r="F427" s="20"/>
      <c r="G427" s="20"/>
      <c r="H427" s="20"/>
      <c r="I427" s="20"/>
      <c r="J427" s="20"/>
      <c r="K427" s="20"/>
      <c r="L427" s="20"/>
      <c r="M427" s="22"/>
      <c r="N427" s="38" t="s">
        <v>59</v>
      </c>
      <c r="O427" s="36" t="str">
        <f ca="1">IF(B427&gt;= TODAY(),"OUI","NON")</f>
        <v>NON</v>
      </c>
      <c r="P427" s="36">
        <f t="shared" si="28"/>
        <v>1</v>
      </c>
    </row>
    <row r="428" spans="1:16" x14ac:dyDescent="0.25">
      <c r="A428" s="20"/>
      <c r="B428" s="23"/>
      <c r="C428" s="21"/>
      <c r="D428" s="27"/>
      <c r="E428" s="21"/>
      <c r="K428" s="20"/>
      <c r="L428" s="20"/>
      <c r="M428" s="22"/>
      <c r="N428" s="38" t="s">
        <v>59</v>
      </c>
      <c r="O428" s="36" t="str">
        <f ca="1">IF(B428&gt;= TODAY(),"OUI","NON")</f>
        <v>NON</v>
      </c>
      <c r="P428" s="36">
        <f t="shared" si="28"/>
        <v>1</v>
      </c>
    </row>
    <row r="429" spans="1:16" x14ac:dyDescent="0.25">
      <c r="A429" s="20"/>
      <c r="B429" s="23"/>
      <c r="C429" s="21"/>
      <c r="D429" s="27"/>
      <c r="E429" s="21"/>
      <c r="K429" s="20"/>
      <c r="L429" s="20"/>
      <c r="M429" s="22"/>
      <c r="N429" s="38" t="s">
        <v>59</v>
      </c>
      <c r="O429" s="36" t="str">
        <f ca="1">IF(B429&gt;= TODAY(),"OUI","NON")</f>
        <v>NON</v>
      </c>
      <c r="P429" s="36">
        <f t="shared" si="28"/>
        <v>1</v>
      </c>
    </row>
    <row r="430" spans="1:16" x14ac:dyDescent="0.25">
      <c r="A430" s="20"/>
      <c r="B430" s="21"/>
      <c r="C430" s="21"/>
      <c r="D430" s="21"/>
      <c r="E430" s="21"/>
      <c r="F430" s="20"/>
      <c r="G430" s="20"/>
      <c r="H430" s="20"/>
      <c r="I430" s="20"/>
      <c r="J430" s="20"/>
      <c r="K430" s="20"/>
      <c r="L430" s="20"/>
      <c r="M430" s="22"/>
      <c r="N430" s="38" t="s">
        <v>59</v>
      </c>
      <c r="O430" s="36" t="str">
        <f ca="1">IF(B430&gt;= TODAY(),"OUI","NON")</f>
        <v>NON</v>
      </c>
      <c r="P430" s="36">
        <f t="shared" si="28"/>
        <v>1</v>
      </c>
    </row>
    <row r="431" spans="1:16" x14ac:dyDescent="0.25">
      <c r="A431" s="20"/>
      <c r="B431" s="21"/>
      <c r="C431" s="21"/>
      <c r="D431" s="21"/>
      <c r="E431" s="21"/>
      <c r="F431" s="20"/>
      <c r="G431" s="20"/>
      <c r="H431" s="20"/>
      <c r="I431" s="20"/>
      <c r="J431" s="20"/>
      <c r="K431" s="20"/>
      <c r="L431" s="20"/>
      <c r="M431" s="22"/>
      <c r="N431" s="38" t="s">
        <v>59</v>
      </c>
      <c r="O431" s="36" t="str">
        <f ca="1">IF(B431&gt;= TODAY(),"OUI","NON")</f>
        <v>NON</v>
      </c>
      <c r="P431" s="36">
        <f t="shared" si="28"/>
        <v>1</v>
      </c>
    </row>
    <row r="432" spans="1:16" x14ac:dyDescent="0.25">
      <c r="A432" s="20"/>
      <c r="B432" s="21"/>
      <c r="C432" s="21"/>
      <c r="D432" s="21"/>
      <c r="E432" s="21"/>
      <c r="F432" s="20"/>
      <c r="G432" s="20"/>
      <c r="H432" s="20"/>
      <c r="I432" s="20"/>
      <c r="J432" s="20"/>
      <c r="K432" s="20"/>
      <c r="L432" s="20"/>
      <c r="M432" s="22"/>
      <c r="N432" s="38" t="s">
        <v>59</v>
      </c>
      <c r="O432" s="36" t="str">
        <f ca="1">IF(B432&gt;= TODAY(),"OUI","NON")</f>
        <v>NON</v>
      </c>
      <c r="P432" s="36">
        <f t="shared" si="28"/>
        <v>1</v>
      </c>
    </row>
    <row r="433" spans="1:16" x14ac:dyDescent="0.25">
      <c r="A433" s="20"/>
      <c r="B433" s="21"/>
      <c r="C433" s="21"/>
      <c r="D433" s="21"/>
      <c r="E433" s="21"/>
      <c r="F433" s="20"/>
      <c r="G433" s="20"/>
      <c r="H433" s="20"/>
      <c r="I433" s="20"/>
      <c r="J433" s="20"/>
      <c r="K433" s="20"/>
      <c r="L433" s="20"/>
      <c r="M433" s="22"/>
      <c r="N433" s="38" t="s">
        <v>59</v>
      </c>
      <c r="O433" s="36" t="str">
        <f ca="1">IF(B433&gt;= TODAY(),"OUI","NON")</f>
        <v>NON</v>
      </c>
      <c r="P433" s="36">
        <f t="shared" si="28"/>
        <v>1</v>
      </c>
    </row>
    <row r="434" spans="1:16" x14ac:dyDescent="0.25">
      <c r="A434" s="20"/>
      <c r="B434" s="21"/>
      <c r="C434" s="21"/>
      <c r="D434" s="21"/>
      <c r="E434" s="21"/>
      <c r="F434" s="20"/>
      <c r="G434" s="20"/>
      <c r="H434" s="20"/>
      <c r="I434" s="20"/>
      <c r="J434" s="20"/>
      <c r="K434" s="20"/>
      <c r="L434" s="20"/>
      <c r="M434" s="22"/>
      <c r="N434" s="38" t="s">
        <v>59</v>
      </c>
      <c r="O434" s="36" t="str">
        <f ca="1">IF(B434&gt;= TODAY(),"OUI","NON")</f>
        <v>NON</v>
      </c>
      <c r="P434" s="36">
        <f t="shared" si="28"/>
        <v>1</v>
      </c>
    </row>
    <row r="435" spans="1:16" x14ac:dyDescent="0.25">
      <c r="A435" s="20"/>
      <c r="B435" s="21"/>
      <c r="C435" s="21"/>
      <c r="D435" s="21"/>
      <c r="E435" s="21"/>
      <c r="F435" s="20"/>
      <c r="G435" s="20"/>
      <c r="H435" s="20"/>
      <c r="I435" s="20"/>
      <c r="J435" s="20"/>
      <c r="K435" s="20"/>
      <c r="L435" s="20"/>
      <c r="M435" s="22"/>
      <c r="N435" s="38" t="s">
        <v>59</v>
      </c>
      <c r="O435" s="36" t="str">
        <f ca="1">IF(B435&gt;= TODAY(),"OUI","NON")</f>
        <v>NON</v>
      </c>
      <c r="P435" s="36">
        <f t="shared" si="28"/>
        <v>1</v>
      </c>
    </row>
    <row r="436" spans="1:16" x14ac:dyDescent="0.25">
      <c r="A436" s="20"/>
      <c r="B436" s="21"/>
      <c r="C436" s="21"/>
      <c r="D436" s="21"/>
      <c r="E436" s="21"/>
      <c r="F436" s="20"/>
      <c r="G436" s="20"/>
      <c r="H436" s="20"/>
      <c r="I436" s="20"/>
      <c r="J436" s="20"/>
      <c r="K436" s="20"/>
      <c r="L436" s="20"/>
      <c r="M436" s="22"/>
      <c r="N436" s="38" t="s">
        <v>59</v>
      </c>
      <c r="O436" s="36" t="str">
        <f ca="1">IF(B436&gt;= TODAY(),"OUI","NON")</f>
        <v>NON</v>
      </c>
      <c r="P436" s="36">
        <f t="shared" si="28"/>
        <v>1</v>
      </c>
    </row>
    <row r="437" spans="1:16" x14ac:dyDescent="0.25">
      <c r="A437" s="20"/>
      <c r="B437" s="21"/>
      <c r="C437" s="21"/>
      <c r="D437" s="21"/>
      <c r="E437" s="21"/>
      <c r="F437" s="20"/>
      <c r="G437" s="20"/>
      <c r="H437" s="20"/>
      <c r="I437" s="20"/>
      <c r="J437" s="20"/>
      <c r="K437" s="20"/>
      <c r="L437" s="20"/>
      <c r="M437" s="22"/>
      <c r="N437" s="38" t="s">
        <v>59</v>
      </c>
      <c r="O437" s="36" t="str">
        <f ca="1">IF(B437&gt;= TODAY(),"OUI","NON")</f>
        <v>NON</v>
      </c>
      <c r="P437" s="36">
        <f t="shared" si="28"/>
        <v>1</v>
      </c>
    </row>
    <row r="438" spans="1:16" x14ac:dyDescent="0.25">
      <c r="A438" s="20"/>
      <c r="B438" s="21"/>
      <c r="C438" s="21"/>
      <c r="D438" s="21"/>
      <c r="E438" s="21"/>
      <c r="F438" s="20"/>
      <c r="G438" s="20"/>
      <c r="H438" s="20"/>
      <c r="I438" s="20"/>
      <c r="J438" s="20"/>
      <c r="K438" s="20"/>
      <c r="L438" s="20"/>
      <c r="M438" s="22"/>
      <c r="N438" s="38" t="s">
        <v>59</v>
      </c>
      <c r="O438" s="36" t="str">
        <f ca="1">IF(B438&gt;= TODAY(),"OUI","NON")</f>
        <v>NON</v>
      </c>
      <c r="P438" s="36">
        <f t="shared" si="28"/>
        <v>1</v>
      </c>
    </row>
    <row r="439" spans="1:16" x14ac:dyDescent="0.25">
      <c r="A439" s="20"/>
      <c r="B439" s="21"/>
      <c r="C439" s="21"/>
      <c r="D439" s="21"/>
      <c r="E439" s="21"/>
      <c r="F439" s="20"/>
      <c r="G439" s="20"/>
      <c r="H439" s="20"/>
      <c r="I439" s="20"/>
      <c r="J439" s="20"/>
      <c r="K439" s="20"/>
      <c r="L439" s="20"/>
      <c r="M439" s="22"/>
      <c r="N439" s="38" t="s">
        <v>59</v>
      </c>
      <c r="O439" s="36" t="str">
        <f ca="1">IF(B439&gt;= TODAY(),"OUI","NON")</f>
        <v>NON</v>
      </c>
      <c r="P439" s="36">
        <f t="shared" si="28"/>
        <v>1</v>
      </c>
    </row>
    <row r="440" spans="1:16" x14ac:dyDescent="0.25">
      <c r="A440" s="20"/>
      <c r="B440" s="21"/>
      <c r="C440" s="21"/>
      <c r="D440" s="21"/>
      <c r="E440" s="21"/>
      <c r="F440" s="20"/>
      <c r="G440" s="20"/>
      <c r="H440" s="20"/>
      <c r="I440" s="20"/>
      <c r="J440" s="20"/>
      <c r="K440" s="20"/>
      <c r="L440" s="20"/>
      <c r="M440" s="22"/>
      <c r="N440" s="38" t="s">
        <v>59</v>
      </c>
      <c r="O440" s="36" t="str">
        <f ca="1">IF(B440&gt;= TODAY(),"OUI","NON")</f>
        <v>NON</v>
      </c>
      <c r="P440" s="36">
        <f t="shared" si="28"/>
        <v>1</v>
      </c>
    </row>
    <row r="441" spans="1:16" x14ac:dyDescent="0.25">
      <c r="A441" s="20"/>
      <c r="B441" s="23"/>
      <c r="C441" s="21"/>
      <c r="D441" s="27"/>
      <c r="E441" s="21"/>
      <c r="K441" s="20"/>
      <c r="L441" s="20"/>
      <c r="M441" s="22"/>
      <c r="N441" s="38" t="s">
        <v>59</v>
      </c>
      <c r="O441" s="36" t="str">
        <f ca="1">IF(B441&gt;= TODAY(),"OUI","NON")</f>
        <v>NON</v>
      </c>
      <c r="P441" s="36">
        <f t="shared" si="28"/>
        <v>1</v>
      </c>
    </row>
    <row r="442" spans="1:16" x14ac:dyDescent="0.25">
      <c r="A442" s="20"/>
      <c r="B442" s="23"/>
      <c r="C442" s="21"/>
      <c r="D442" s="27"/>
      <c r="E442" s="21"/>
      <c r="K442" s="20"/>
      <c r="L442" s="20"/>
      <c r="M442" s="22"/>
      <c r="N442" s="38" t="s">
        <v>59</v>
      </c>
      <c r="O442" s="36" t="str">
        <f ca="1">IF(B442&gt;= TODAY(),"OUI","NON")</f>
        <v>NON</v>
      </c>
      <c r="P442" s="36">
        <f t="shared" si="28"/>
        <v>1</v>
      </c>
    </row>
    <row r="443" spans="1:16" x14ac:dyDescent="0.25">
      <c r="A443" s="20"/>
      <c r="B443" s="21"/>
      <c r="C443" s="21"/>
      <c r="D443" s="21"/>
      <c r="E443" s="21"/>
      <c r="F443" s="20"/>
      <c r="G443" s="20"/>
      <c r="H443" s="20"/>
      <c r="I443" s="20"/>
      <c r="J443" s="20"/>
      <c r="K443" s="20"/>
      <c r="L443" s="20"/>
      <c r="M443" s="22"/>
      <c r="N443" s="38" t="s">
        <v>59</v>
      </c>
      <c r="O443" s="36" t="str">
        <f ca="1">IF(B443&gt;= TODAY(),"OUI","NON")</f>
        <v>NON</v>
      </c>
      <c r="P443" s="36">
        <f t="shared" si="28"/>
        <v>1</v>
      </c>
    </row>
    <row r="444" spans="1:16" x14ac:dyDescent="0.25">
      <c r="A444" s="20"/>
      <c r="B444" s="21"/>
      <c r="C444" s="21"/>
      <c r="D444" s="21"/>
      <c r="E444" s="21"/>
      <c r="F444" s="20"/>
      <c r="G444" s="20"/>
      <c r="H444" s="20"/>
      <c r="I444" s="20"/>
      <c r="J444" s="20"/>
      <c r="K444" s="20"/>
      <c r="L444" s="20"/>
      <c r="M444" s="22"/>
      <c r="N444" s="38" t="s">
        <v>59</v>
      </c>
      <c r="O444" s="36" t="str">
        <f ca="1">IF(B444&gt;= TODAY(),"OUI","NON")</f>
        <v>NON</v>
      </c>
      <c r="P444" s="36">
        <f t="shared" si="28"/>
        <v>1</v>
      </c>
    </row>
    <row r="445" spans="1:16" x14ac:dyDescent="0.25">
      <c r="A445" s="20"/>
      <c r="B445" s="21"/>
      <c r="C445" s="21"/>
      <c r="D445" s="21"/>
      <c r="E445" s="21"/>
      <c r="F445" s="20"/>
      <c r="G445" s="20"/>
      <c r="H445" s="20"/>
      <c r="I445" s="20"/>
      <c r="J445" s="20"/>
      <c r="K445" s="20"/>
      <c r="L445" s="20"/>
      <c r="M445" s="22"/>
      <c r="N445" s="38" t="s">
        <v>59</v>
      </c>
      <c r="O445" s="36" t="str">
        <f ca="1">IF(B445&gt;= TODAY(),"OUI","NON")</f>
        <v>NON</v>
      </c>
      <c r="P445" s="36">
        <f t="shared" si="28"/>
        <v>1</v>
      </c>
    </row>
    <row r="446" spans="1:16" x14ac:dyDescent="0.25">
      <c r="A446" s="20"/>
      <c r="B446" s="21"/>
      <c r="C446" s="21"/>
      <c r="D446" s="21"/>
      <c r="E446" s="21"/>
      <c r="F446" s="20"/>
      <c r="G446" s="20"/>
      <c r="H446" s="20"/>
      <c r="I446" s="20"/>
      <c r="J446" s="20"/>
      <c r="K446" s="20"/>
      <c r="L446" s="20"/>
      <c r="M446" s="22"/>
      <c r="N446" s="38" t="s">
        <v>59</v>
      </c>
      <c r="O446" s="36" t="str">
        <f ca="1">IF(B446&gt;= TODAY(),"OUI","NON")</f>
        <v>NON</v>
      </c>
      <c r="P446" s="36">
        <f t="shared" si="28"/>
        <v>1</v>
      </c>
    </row>
    <row r="447" spans="1:16" x14ac:dyDescent="0.25">
      <c r="A447" s="20"/>
      <c r="B447" s="21"/>
      <c r="C447" s="21"/>
      <c r="D447" s="21"/>
      <c r="E447" s="21"/>
      <c r="F447" s="20"/>
      <c r="G447" s="20"/>
      <c r="H447" s="20"/>
      <c r="I447" s="20"/>
      <c r="J447" s="20"/>
      <c r="K447" s="20"/>
      <c r="L447" s="20"/>
      <c r="M447" s="22"/>
      <c r="N447" s="38" t="s">
        <v>59</v>
      </c>
      <c r="O447" s="36" t="str">
        <f ca="1">IF(B447&gt;= TODAY(),"OUI","NON")</f>
        <v>NON</v>
      </c>
      <c r="P447" s="36">
        <f t="shared" si="28"/>
        <v>1</v>
      </c>
    </row>
    <row r="448" spans="1:16" x14ac:dyDescent="0.25">
      <c r="A448" s="20"/>
      <c r="B448" s="21"/>
      <c r="C448" s="21"/>
      <c r="D448" s="21"/>
      <c r="E448" s="21"/>
      <c r="F448" s="20"/>
      <c r="G448" s="20"/>
      <c r="H448" s="20"/>
      <c r="I448" s="20"/>
      <c r="J448" s="20"/>
      <c r="K448" s="20"/>
      <c r="L448" s="20"/>
      <c r="M448" s="22"/>
      <c r="N448" s="38" t="s">
        <v>59</v>
      </c>
      <c r="O448" s="36" t="str">
        <f ca="1">IF(B448&gt;= TODAY(),"OUI","NON")</f>
        <v>NON</v>
      </c>
      <c r="P448" s="36">
        <f t="shared" si="28"/>
        <v>1</v>
      </c>
    </row>
    <row r="449" spans="1:16" x14ac:dyDescent="0.25">
      <c r="A449" s="20"/>
      <c r="B449" s="21"/>
      <c r="C449" s="21"/>
      <c r="D449" s="21"/>
      <c r="E449" s="21"/>
      <c r="F449" s="20"/>
      <c r="G449" s="20"/>
      <c r="H449" s="20"/>
      <c r="I449" s="20"/>
      <c r="J449" s="20"/>
      <c r="K449" s="20"/>
      <c r="L449" s="20"/>
      <c r="M449" s="22"/>
      <c r="N449" s="38" t="s">
        <v>59</v>
      </c>
      <c r="O449" s="36" t="str">
        <f ca="1">IF(B449&gt;= TODAY(),"OUI","NON")</f>
        <v>NON</v>
      </c>
      <c r="P449" s="36">
        <f t="shared" si="28"/>
        <v>1</v>
      </c>
    </row>
    <row r="450" spans="1:16" x14ac:dyDescent="0.25">
      <c r="A450" s="20"/>
      <c r="B450" s="21"/>
      <c r="C450" s="21"/>
      <c r="D450" s="21"/>
      <c r="E450" s="21"/>
      <c r="F450" s="20"/>
      <c r="G450" s="20"/>
      <c r="H450" s="20"/>
      <c r="I450" s="20"/>
      <c r="J450" s="20"/>
      <c r="K450" s="20"/>
      <c r="L450" s="20"/>
      <c r="M450" s="22"/>
      <c r="N450" s="38" t="s">
        <v>59</v>
      </c>
      <c r="O450" s="36" t="str">
        <f ca="1">IF(B450&gt;= TODAY(),"OUI","NON")</f>
        <v>NON</v>
      </c>
      <c r="P450" s="36">
        <f t="shared" si="28"/>
        <v>1</v>
      </c>
    </row>
    <row r="451" spans="1:16" x14ac:dyDescent="0.25">
      <c r="A451" s="20"/>
      <c r="B451" s="21"/>
      <c r="C451" s="21"/>
      <c r="D451" s="21"/>
      <c r="E451" s="21"/>
      <c r="F451" s="20"/>
      <c r="G451" s="20"/>
      <c r="H451" s="20"/>
      <c r="I451" s="20"/>
      <c r="J451" s="20"/>
      <c r="K451" s="20"/>
      <c r="L451" s="20"/>
      <c r="M451" s="22"/>
      <c r="N451" s="38" t="s">
        <v>59</v>
      </c>
      <c r="O451" s="36" t="str">
        <f ca="1">IF(B451&gt;= TODAY(),"OUI","NON")</f>
        <v>NON</v>
      </c>
      <c r="P451" s="36">
        <f t="shared" ref="P451:P459" si="29">MONTH(D451)</f>
        <v>1</v>
      </c>
    </row>
    <row r="452" spans="1:16" x14ac:dyDescent="0.25">
      <c r="A452" s="20"/>
      <c r="B452" s="21"/>
      <c r="C452" s="21"/>
      <c r="D452" s="21"/>
      <c r="E452" s="21"/>
      <c r="F452" s="20"/>
      <c r="G452" s="20"/>
      <c r="H452" s="20"/>
      <c r="I452" s="20"/>
      <c r="J452" s="20"/>
      <c r="K452" s="20"/>
      <c r="L452" s="20"/>
      <c r="M452" s="22"/>
      <c r="N452" s="38" t="s">
        <v>59</v>
      </c>
      <c r="O452" s="36" t="str">
        <f ca="1">IF(B452&gt;= TODAY(),"OUI","NON")</f>
        <v>NON</v>
      </c>
      <c r="P452" s="36">
        <f t="shared" si="29"/>
        <v>1</v>
      </c>
    </row>
    <row r="453" spans="1:16" x14ac:dyDescent="0.25">
      <c r="A453" s="20"/>
      <c r="B453" s="21"/>
      <c r="C453" s="21"/>
      <c r="D453" s="21"/>
      <c r="E453" s="21"/>
      <c r="F453" s="20"/>
      <c r="G453" s="20"/>
      <c r="H453" s="20"/>
      <c r="I453" s="20"/>
      <c r="J453" s="20"/>
      <c r="K453" s="20"/>
      <c r="L453" s="20"/>
      <c r="M453" s="22"/>
      <c r="N453" s="38" t="s">
        <v>59</v>
      </c>
      <c r="O453" s="36" t="str">
        <f ca="1">IF(B453&gt;= TODAY(),"OUI","NON")</f>
        <v>NON</v>
      </c>
      <c r="P453" s="36">
        <f t="shared" si="29"/>
        <v>1</v>
      </c>
    </row>
    <row r="454" spans="1:16" x14ac:dyDescent="0.25">
      <c r="A454" s="20"/>
      <c r="B454" s="23"/>
      <c r="C454" s="21"/>
      <c r="D454" s="27"/>
      <c r="E454" s="21"/>
      <c r="K454" s="20"/>
      <c r="L454" s="20"/>
      <c r="M454" s="22"/>
      <c r="N454" s="38" t="s">
        <v>59</v>
      </c>
      <c r="O454" s="36" t="str">
        <f ca="1">IF(B454&gt;= TODAY(),"OUI","NON")</f>
        <v>NON</v>
      </c>
      <c r="P454" s="36">
        <f t="shared" si="29"/>
        <v>1</v>
      </c>
    </row>
    <row r="455" spans="1:16" x14ac:dyDescent="0.25">
      <c r="A455" s="20"/>
      <c r="B455" s="23"/>
      <c r="C455" s="21"/>
      <c r="D455" s="27"/>
      <c r="E455" s="21"/>
      <c r="K455" s="20"/>
      <c r="L455" s="20"/>
      <c r="M455" s="22"/>
      <c r="N455" s="38" t="s">
        <v>59</v>
      </c>
      <c r="O455" s="36" t="str">
        <f ca="1">IF(B455&gt;= TODAY(),"OUI","NON")</f>
        <v>NON</v>
      </c>
      <c r="P455" s="36">
        <f t="shared" si="29"/>
        <v>1</v>
      </c>
    </row>
    <row r="456" spans="1:16" x14ac:dyDescent="0.25">
      <c r="A456" s="20"/>
      <c r="B456" s="23"/>
      <c r="C456" s="21"/>
      <c r="D456" s="27"/>
      <c r="E456" s="21"/>
      <c r="K456" s="20"/>
      <c r="L456" s="20"/>
      <c r="M456" s="22"/>
      <c r="N456" s="38" t="s">
        <v>59</v>
      </c>
      <c r="O456" s="36" t="str">
        <f ca="1">IF(B456&gt;= TODAY(),"OUI","NON")</f>
        <v>NON</v>
      </c>
      <c r="P456" s="36">
        <f t="shared" si="29"/>
        <v>1</v>
      </c>
    </row>
    <row r="457" spans="1:16" x14ac:dyDescent="0.25">
      <c r="A457" s="20"/>
      <c r="B457" s="21"/>
      <c r="C457" s="21"/>
      <c r="D457" s="21"/>
      <c r="E457" s="21"/>
      <c r="F457" s="20"/>
      <c r="G457" s="20"/>
      <c r="H457" s="20"/>
      <c r="I457" s="20"/>
      <c r="J457" s="20"/>
      <c r="K457" s="20"/>
      <c r="L457" s="20"/>
      <c r="M457" s="22"/>
      <c r="N457" s="38" t="s">
        <v>59</v>
      </c>
      <c r="O457" s="36" t="str">
        <f ca="1">IF(B457&gt;= TODAY(),"OUI","NON")</f>
        <v>NON</v>
      </c>
      <c r="P457" s="36">
        <f t="shared" si="29"/>
        <v>1</v>
      </c>
    </row>
    <row r="458" spans="1:16" x14ac:dyDescent="0.25">
      <c r="A458" s="20"/>
      <c r="B458" s="21"/>
      <c r="C458" s="21"/>
      <c r="D458" s="21"/>
      <c r="E458" s="21"/>
      <c r="F458" s="20"/>
      <c r="G458" s="20"/>
      <c r="H458" s="20"/>
      <c r="I458" s="20"/>
      <c r="J458" s="20"/>
      <c r="K458" s="20"/>
      <c r="L458" s="20"/>
      <c r="M458" s="22"/>
      <c r="N458" s="38" t="s">
        <v>59</v>
      </c>
      <c r="O458" s="36" t="str">
        <f ca="1">IF(B458&gt;= TODAY(),"OUI","NON")</f>
        <v>NON</v>
      </c>
      <c r="P458" s="36">
        <f t="shared" si="29"/>
        <v>1</v>
      </c>
    </row>
    <row r="459" spans="1:16" x14ac:dyDescent="0.25">
      <c r="A459" s="20"/>
      <c r="B459" s="21"/>
      <c r="C459" s="21"/>
      <c r="D459" s="21"/>
      <c r="E459" s="21"/>
      <c r="F459" s="20"/>
      <c r="G459" s="20"/>
      <c r="H459" s="20"/>
      <c r="I459" s="20"/>
      <c r="J459" s="20"/>
      <c r="K459" s="20"/>
      <c r="L459" s="20"/>
      <c r="M459" s="22"/>
      <c r="N459" s="38" t="s">
        <v>59</v>
      </c>
      <c r="O459" s="36" t="str">
        <f ca="1">IF(B459&gt;= TODAY(),"OUI","NON")</f>
        <v>NON</v>
      </c>
      <c r="P459" s="36">
        <f t="shared" si="29"/>
        <v>1</v>
      </c>
    </row>
    <row r="460" spans="1:16" x14ac:dyDescent="0.25">
      <c r="A460" s="20"/>
      <c r="B460" s="21"/>
      <c r="C460" s="21"/>
      <c r="D460" s="21"/>
      <c r="E460" s="21"/>
      <c r="F460" s="20"/>
      <c r="G460" s="20"/>
      <c r="H460" s="20"/>
      <c r="I460" s="20"/>
      <c r="J460" s="20"/>
      <c r="K460" s="20"/>
      <c r="L460" s="20"/>
      <c r="M460" s="22"/>
      <c r="N460" s="38" t="s">
        <v>59</v>
      </c>
    </row>
    <row r="461" spans="1:16" x14ac:dyDescent="0.25">
      <c r="A461" s="20"/>
      <c r="B461" s="21"/>
      <c r="C461" s="21"/>
      <c r="D461" s="21"/>
      <c r="E461" s="21"/>
      <c r="F461" s="20"/>
      <c r="G461" s="20"/>
      <c r="H461" s="20"/>
      <c r="I461" s="20"/>
      <c r="J461" s="20"/>
      <c r="K461" s="20"/>
      <c r="L461" s="20"/>
      <c r="M461" s="22"/>
      <c r="N461" s="38" t="s">
        <v>59</v>
      </c>
    </row>
    <row r="462" spans="1:16" x14ac:dyDescent="0.25">
      <c r="A462" s="20"/>
      <c r="B462" s="21"/>
      <c r="C462" s="21"/>
      <c r="D462" s="21"/>
      <c r="E462" s="21"/>
      <c r="F462" s="20"/>
      <c r="G462" s="20"/>
      <c r="H462" s="20"/>
      <c r="I462" s="20"/>
      <c r="J462" s="20"/>
      <c r="K462" s="20"/>
      <c r="L462" s="20"/>
      <c r="M462" s="22"/>
      <c r="N462" s="38" t="s">
        <v>59</v>
      </c>
    </row>
    <row r="463" spans="1:16" x14ac:dyDescent="0.25">
      <c r="A463" s="20"/>
      <c r="B463" s="21"/>
      <c r="C463" s="21"/>
      <c r="D463" s="21"/>
      <c r="E463" s="21"/>
      <c r="F463" s="20"/>
      <c r="G463" s="20"/>
      <c r="H463" s="20"/>
      <c r="I463" s="20"/>
      <c r="J463" s="20"/>
      <c r="K463" s="20"/>
      <c r="L463" s="20"/>
      <c r="M463" s="22"/>
      <c r="N463" s="38" t="s">
        <v>59</v>
      </c>
    </row>
    <row r="464" spans="1:16" x14ac:dyDescent="0.25">
      <c r="A464" s="20"/>
      <c r="B464" s="21"/>
      <c r="C464" s="21"/>
      <c r="D464" s="21"/>
      <c r="E464" s="21"/>
      <c r="H464" s="20"/>
      <c r="I464" s="20"/>
      <c r="J464" s="20"/>
      <c r="K464" s="20"/>
      <c r="L464" s="20"/>
      <c r="M464" s="22"/>
      <c r="N464" s="38" t="s">
        <v>59</v>
      </c>
    </row>
    <row r="465" spans="1:14" x14ac:dyDescent="0.25">
      <c r="A465" s="20"/>
      <c r="B465" s="21"/>
      <c r="C465" s="21"/>
      <c r="D465" s="21"/>
      <c r="E465" s="21"/>
      <c r="F465" s="20"/>
      <c r="G465" s="20"/>
      <c r="H465" s="20"/>
      <c r="I465" s="20"/>
      <c r="J465" s="20"/>
      <c r="K465" s="20"/>
      <c r="L465" s="20"/>
      <c r="M465" s="22"/>
      <c r="N465" s="38" t="s">
        <v>59</v>
      </c>
    </row>
    <row r="466" spans="1:14" x14ac:dyDescent="0.25">
      <c r="A466" s="20"/>
      <c r="B466" s="21"/>
      <c r="C466" s="21"/>
      <c r="D466" s="21"/>
      <c r="E466" s="21"/>
      <c r="F466" s="20"/>
      <c r="G466" s="20"/>
      <c r="H466" s="20"/>
      <c r="I466" s="20"/>
      <c r="J466" s="20"/>
      <c r="K466" s="20"/>
      <c r="L466" s="20"/>
      <c r="M466" s="22"/>
      <c r="N466" s="38" t="s">
        <v>59</v>
      </c>
    </row>
    <row r="467" spans="1:14" x14ac:dyDescent="0.25">
      <c r="A467" s="20"/>
      <c r="B467" s="21"/>
      <c r="C467" s="21"/>
      <c r="D467" s="21"/>
      <c r="E467" s="21"/>
      <c r="F467" s="20"/>
      <c r="G467" s="20"/>
      <c r="H467" s="20"/>
      <c r="I467" s="20"/>
      <c r="J467" s="20"/>
      <c r="K467" s="20"/>
      <c r="L467" s="20"/>
      <c r="M467" s="22"/>
      <c r="N467" s="38" t="s">
        <v>59</v>
      </c>
    </row>
    <row r="468" spans="1:14" x14ac:dyDescent="0.25">
      <c r="A468" s="20"/>
      <c r="B468" s="23"/>
      <c r="C468" s="21"/>
      <c r="D468" s="27"/>
      <c r="E468" s="21"/>
      <c r="K468" s="20"/>
      <c r="L468" s="20"/>
      <c r="M468" s="22"/>
      <c r="N468" s="38" t="s">
        <v>59</v>
      </c>
    </row>
    <row r="469" spans="1:14" x14ac:dyDescent="0.25">
      <c r="A469" s="20"/>
      <c r="B469" s="23"/>
      <c r="C469" s="21"/>
      <c r="D469" s="27"/>
      <c r="E469" s="21"/>
      <c r="K469" s="20"/>
      <c r="L469" s="20"/>
      <c r="M469" s="22"/>
      <c r="N469" s="38" t="s">
        <v>59</v>
      </c>
    </row>
    <row r="470" spans="1:14" x14ac:dyDescent="0.25">
      <c r="A470" s="20"/>
      <c r="B470" s="21"/>
      <c r="C470" s="21"/>
      <c r="D470" s="21"/>
      <c r="E470" s="21"/>
      <c r="F470" s="20"/>
      <c r="G470" s="20"/>
      <c r="H470" s="20"/>
      <c r="I470" s="20"/>
      <c r="J470" s="20"/>
      <c r="K470" s="20"/>
      <c r="L470" s="20"/>
      <c r="M470" s="22"/>
      <c r="N470" s="38" t="s">
        <v>59</v>
      </c>
    </row>
    <row r="471" spans="1:14" x14ac:dyDescent="0.25">
      <c r="A471" s="20"/>
      <c r="B471" s="21"/>
      <c r="C471" s="21"/>
      <c r="D471" s="21"/>
      <c r="E471" s="21"/>
      <c r="F471" s="20"/>
      <c r="G471" s="20"/>
      <c r="H471" s="20"/>
      <c r="I471" s="20"/>
      <c r="J471" s="20"/>
      <c r="K471" s="20"/>
      <c r="L471" s="20"/>
      <c r="M471" s="22"/>
      <c r="N471" s="38" t="s">
        <v>59</v>
      </c>
    </row>
    <row r="472" spans="1:14" x14ac:dyDescent="0.25">
      <c r="A472" s="20"/>
      <c r="B472" s="21"/>
      <c r="C472" s="21"/>
      <c r="D472" s="21"/>
      <c r="E472" s="21"/>
      <c r="F472" s="20"/>
      <c r="G472" s="20"/>
      <c r="H472" s="20"/>
      <c r="I472" s="20"/>
      <c r="J472" s="20"/>
      <c r="K472" s="20"/>
      <c r="L472" s="20"/>
      <c r="M472" s="22"/>
      <c r="N472" s="38" t="s">
        <v>59</v>
      </c>
    </row>
    <row r="473" spans="1:14" x14ac:dyDescent="0.25">
      <c r="A473" s="20"/>
      <c r="B473" s="21"/>
      <c r="C473" s="21"/>
      <c r="D473" s="21"/>
      <c r="E473" s="21"/>
      <c r="F473" s="20"/>
      <c r="G473" s="20"/>
      <c r="H473" s="20"/>
      <c r="I473" s="20"/>
      <c r="J473" s="20"/>
      <c r="K473" s="20"/>
      <c r="L473" s="20"/>
      <c r="M473" s="22"/>
      <c r="N473" s="38" t="s">
        <v>59</v>
      </c>
    </row>
    <row r="474" spans="1:14" x14ac:dyDescent="0.25">
      <c r="A474" s="20"/>
      <c r="B474" s="21"/>
      <c r="C474" s="21"/>
      <c r="D474" s="21"/>
      <c r="E474" s="21"/>
      <c r="F474" s="20"/>
      <c r="G474" s="20"/>
      <c r="H474" s="20"/>
      <c r="I474" s="20"/>
      <c r="J474" s="20"/>
      <c r="K474" s="20"/>
      <c r="L474" s="20"/>
      <c r="M474" s="22"/>
      <c r="N474" s="38" t="s">
        <v>59</v>
      </c>
    </row>
    <row r="475" spans="1:14" x14ac:dyDescent="0.25">
      <c r="I475" s="28"/>
      <c r="J475" s="28"/>
      <c r="K475" s="28"/>
    </row>
  </sheetData>
  <autoFilter ref="A1:AK474"/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843"/>
  <sheetViews>
    <sheetView workbookViewId="0">
      <pane ySplit="1" topLeftCell="A2" activePane="bottomLeft" state="frozenSplit"/>
      <selection pane="bottomLeft" activeCell="A2" sqref="A2"/>
    </sheetView>
  </sheetViews>
  <sheetFormatPr baseColWidth="10" defaultRowHeight="15.75" x14ac:dyDescent="0.25"/>
  <cols>
    <col min="2" max="2" width="11" style="30"/>
    <col min="4" max="4" width="11" style="33"/>
    <col min="10" max="10" width="11" style="32"/>
  </cols>
  <sheetData>
    <row r="1" spans="1:16" x14ac:dyDescent="0.25">
      <c r="A1" s="1" t="s">
        <v>42</v>
      </c>
      <c r="B1" s="2" t="s">
        <v>41</v>
      </c>
      <c r="C1" s="2" t="s">
        <v>40</v>
      </c>
      <c r="D1" s="39" t="s">
        <v>39</v>
      </c>
      <c r="E1" s="1" t="s">
        <v>38</v>
      </c>
      <c r="F1" s="1" t="s">
        <v>37</v>
      </c>
      <c r="G1" s="1" t="s">
        <v>36</v>
      </c>
      <c r="H1" s="1" t="s">
        <v>35</v>
      </c>
      <c r="I1" s="3" t="s">
        <v>34</v>
      </c>
      <c r="J1" t="s">
        <v>33</v>
      </c>
      <c r="K1" s="1" t="s">
        <v>32</v>
      </c>
      <c r="L1" t="s">
        <v>31</v>
      </c>
      <c r="M1" t="s">
        <v>30</v>
      </c>
      <c r="N1" t="s">
        <v>63</v>
      </c>
      <c r="O1" t="s">
        <v>111</v>
      </c>
      <c r="P1" t="s">
        <v>39</v>
      </c>
    </row>
    <row r="2" spans="1:16" x14ac:dyDescent="0.25">
      <c r="B2" s="30">
        <v>42156</v>
      </c>
      <c r="C2">
        <v>23</v>
      </c>
      <c r="D2" s="33">
        <v>42185</v>
      </c>
      <c r="E2">
        <v>2015</v>
      </c>
      <c r="F2" t="s">
        <v>54</v>
      </c>
      <c r="G2" t="s">
        <v>28</v>
      </c>
      <c r="H2" t="s">
        <v>2</v>
      </c>
      <c r="I2" t="s">
        <v>6</v>
      </c>
      <c r="J2" s="32" t="s">
        <v>5</v>
      </c>
      <c r="M2">
        <v>-6088.92</v>
      </c>
      <c r="N2" t="s">
        <v>126</v>
      </c>
      <c r="O2" t="s">
        <v>112</v>
      </c>
      <c r="P2">
        <v>6</v>
      </c>
    </row>
    <row r="3" spans="1:16" x14ac:dyDescent="0.25">
      <c r="B3" s="30">
        <v>42156</v>
      </c>
      <c r="C3">
        <v>23</v>
      </c>
      <c r="D3" s="33">
        <v>42185</v>
      </c>
      <c r="E3">
        <v>2015</v>
      </c>
      <c r="F3" t="s">
        <v>54</v>
      </c>
      <c r="G3" t="s">
        <v>28</v>
      </c>
      <c r="H3" t="s">
        <v>2</v>
      </c>
      <c r="I3" t="s">
        <v>1</v>
      </c>
      <c r="J3" s="32" t="s">
        <v>0</v>
      </c>
      <c r="M3">
        <v>-0.45</v>
      </c>
      <c r="N3" t="s">
        <v>126</v>
      </c>
      <c r="O3" t="s">
        <v>112</v>
      </c>
      <c r="P3">
        <v>6</v>
      </c>
    </row>
    <row r="4" spans="1:16" x14ac:dyDescent="0.25">
      <c r="B4" s="30">
        <v>42156</v>
      </c>
      <c r="C4">
        <v>23</v>
      </c>
      <c r="D4" s="33">
        <v>42185</v>
      </c>
      <c r="E4">
        <v>2015</v>
      </c>
      <c r="F4" t="s">
        <v>55</v>
      </c>
      <c r="G4" t="s">
        <v>28</v>
      </c>
      <c r="H4" t="s">
        <v>2</v>
      </c>
      <c r="I4" t="s">
        <v>6</v>
      </c>
      <c r="J4" s="32" t="s">
        <v>5</v>
      </c>
      <c r="M4">
        <v>-10597.91</v>
      </c>
      <c r="N4" t="s">
        <v>126</v>
      </c>
      <c r="O4" t="s">
        <v>112</v>
      </c>
      <c r="P4">
        <v>6</v>
      </c>
    </row>
    <row r="5" spans="1:16" x14ac:dyDescent="0.25">
      <c r="B5" s="30">
        <v>42156</v>
      </c>
      <c r="C5">
        <v>23</v>
      </c>
      <c r="D5" s="33">
        <v>42185</v>
      </c>
      <c r="E5">
        <v>2015</v>
      </c>
      <c r="F5" t="s">
        <v>55</v>
      </c>
      <c r="G5" t="s">
        <v>28</v>
      </c>
      <c r="H5" t="s">
        <v>2</v>
      </c>
      <c r="I5" t="s">
        <v>1</v>
      </c>
      <c r="J5" s="32" t="s">
        <v>0</v>
      </c>
      <c r="M5">
        <v>-0.6</v>
      </c>
      <c r="N5" t="s">
        <v>126</v>
      </c>
      <c r="O5" t="s">
        <v>112</v>
      </c>
      <c r="P5">
        <v>6</v>
      </c>
    </row>
    <row r="6" spans="1:16" x14ac:dyDescent="0.25">
      <c r="B6" s="30">
        <v>42156</v>
      </c>
      <c r="C6">
        <v>23</v>
      </c>
      <c r="D6" s="33">
        <v>42185</v>
      </c>
      <c r="E6">
        <v>2015</v>
      </c>
      <c r="F6" t="s">
        <v>56</v>
      </c>
      <c r="G6" t="s">
        <v>28</v>
      </c>
      <c r="H6" t="s">
        <v>2</v>
      </c>
      <c r="I6" t="s">
        <v>6</v>
      </c>
      <c r="J6" s="32" t="s">
        <v>5</v>
      </c>
      <c r="M6">
        <v>-7109.69</v>
      </c>
      <c r="N6" t="s">
        <v>126</v>
      </c>
      <c r="O6" t="s">
        <v>112</v>
      </c>
      <c r="P6">
        <v>6</v>
      </c>
    </row>
    <row r="7" spans="1:16" x14ac:dyDescent="0.25">
      <c r="B7" s="30">
        <v>42156</v>
      </c>
      <c r="C7">
        <v>23</v>
      </c>
      <c r="D7" s="33">
        <v>42185</v>
      </c>
      <c r="E7">
        <v>2015</v>
      </c>
      <c r="F7" t="s">
        <v>56</v>
      </c>
      <c r="G7" t="s">
        <v>28</v>
      </c>
      <c r="H7" t="s">
        <v>2</v>
      </c>
      <c r="I7" t="s">
        <v>1</v>
      </c>
      <c r="J7" s="32" t="s">
        <v>0</v>
      </c>
      <c r="M7">
        <v>-0.45</v>
      </c>
      <c r="N7" t="s">
        <v>126</v>
      </c>
      <c r="O7" t="s">
        <v>112</v>
      </c>
      <c r="P7">
        <v>6</v>
      </c>
    </row>
    <row r="8" spans="1:16" x14ac:dyDescent="0.25">
      <c r="B8" s="30">
        <v>42156</v>
      </c>
      <c r="C8">
        <v>23</v>
      </c>
      <c r="D8" s="33">
        <v>42185</v>
      </c>
      <c r="E8">
        <v>2015</v>
      </c>
      <c r="F8" t="s">
        <v>57</v>
      </c>
      <c r="G8" t="s">
        <v>28</v>
      </c>
      <c r="H8" t="s">
        <v>2</v>
      </c>
      <c r="I8" t="s">
        <v>6</v>
      </c>
      <c r="J8" s="32" t="s">
        <v>5</v>
      </c>
      <c r="M8">
        <v>-12088.76</v>
      </c>
      <c r="N8" t="s">
        <v>126</v>
      </c>
      <c r="O8" t="s">
        <v>112</v>
      </c>
      <c r="P8">
        <v>6</v>
      </c>
    </row>
    <row r="9" spans="1:16" x14ac:dyDescent="0.25">
      <c r="B9" s="30">
        <v>42156</v>
      </c>
      <c r="C9">
        <v>23</v>
      </c>
      <c r="D9" s="33">
        <v>42185</v>
      </c>
      <c r="E9">
        <v>2015</v>
      </c>
      <c r="F9" t="s">
        <v>57</v>
      </c>
      <c r="G9" t="s">
        <v>28</v>
      </c>
      <c r="H9" t="s">
        <v>2</v>
      </c>
      <c r="I9" t="s">
        <v>1</v>
      </c>
      <c r="J9" s="32" t="s">
        <v>0</v>
      </c>
      <c r="M9">
        <v>-0.9</v>
      </c>
      <c r="N9" t="s">
        <v>126</v>
      </c>
      <c r="O9" t="s">
        <v>112</v>
      </c>
      <c r="P9">
        <v>6</v>
      </c>
    </row>
    <row r="10" spans="1:16" x14ac:dyDescent="0.25">
      <c r="B10" s="30">
        <v>42157</v>
      </c>
      <c r="C10">
        <v>23</v>
      </c>
      <c r="D10" s="33">
        <v>42185</v>
      </c>
      <c r="E10">
        <v>2015</v>
      </c>
      <c r="F10" t="s">
        <v>54</v>
      </c>
      <c r="G10" t="s">
        <v>28</v>
      </c>
      <c r="H10" t="s">
        <v>2</v>
      </c>
      <c r="I10" t="s">
        <v>1</v>
      </c>
      <c r="J10" s="32" t="s">
        <v>0</v>
      </c>
      <c r="M10">
        <v>-44</v>
      </c>
      <c r="N10" t="s">
        <v>126</v>
      </c>
      <c r="O10" t="s">
        <v>112</v>
      </c>
      <c r="P10">
        <v>6</v>
      </c>
    </row>
    <row r="11" spans="1:16" x14ac:dyDescent="0.25">
      <c r="B11" s="30">
        <v>42157</v>
      </c>
      <c r="C11">
        <v>23</v>
      </c>
      <c r="D11" s="33">
        <v>42185</v>
      </c>
      <c r="E11">
        <v>2015</v>
      </c>
      <c r="F11" t="s">
        <v>56</v>
      </c>
      <c r="G11" t="s">
        <v>28</v>
      </c>
      <c r="H11" t="s">
        <v>2</v>
      </c>
      <c r="I11" t="s">
        <v>1</v>
      </c>
      <c r="J11" s="32" t="s">
        <v>0</v>
      </c>
      <c r="M11">
        <v>-0.15</v>
      </c>
      <c r="N11" t="s">
        <v>126</v>
      </c>
      <c r="O11" t="s">
        <v>112</v>
      </c>
      <c r="P11">
        <v>6</v>
      </c>
    </row>
    <row r="12" spans="1:16" x14ac:dyDescent="0.25">
      <c r="B12" s="30">
        <v>42157</v>
      </c>
      <c r="C12">
        <v>23</v>
      </c>
      <c r="D12" s="33">
        <v>42185</v>
      </c>
      <c r="E12">
        <v>2015</v>
      </c>
      <c r="F12" t="s">
        <v>56</v>
      </c>
      <c r="G12" t="s">
        <v>28</v>
      </c>
      <c r="H12" t="s">
        <v>2</v>
      </c>
      <c r="I12" t="s">
        <v>8</v>
      </c>
      <c r="J12" s="32" t="s">
        <v>7</v>
      </c>
      <c r="M12">
        <v>-4944</v>
      </c>
      <c r="N12" t="s">
        <v>126</v>
      </c>
      <c r="O12" t="s">
        <v>112</v>
      </c>
      <c r="P12">
        <v>6</v>
      </c>
    </row>
    <row r="13" spans="1:16" x14ac:dyDescent="0.25">
      <c r="B13" s="30">
        <v>42157</v>
      </c>
      <c r="C13">
        <v>23</v>
      </c>
      <c r="D13" s="33">
        <v>42185</v>
      </c>
      <c r="E13">
        <v>2015</v>
      </c>
      <c r="F13" t="s">
        <v>56</v>
      </c>
      <c r="G13" t="s">
        <v>28</v>
      </c>
      <c r="H13" t="s">
        <v>12</v>
      </c>
      <c r="I13" t="s">
        <v>27</v>
      </c>
      <c r="J13" s="32" t="s">
        <v>26</v>
      </c>
      <c r="M13">
        <v>651.6</v>
      </c>
      <c r="N13" t="s">
        <v>126</v>
      </c>
      <c r="O13" t="s">
        <v>112</v>
      </c>
      <c r="P13">
        <v>6</v>
      </c>
    </row>
    <row r="14" spans="1:16" x14ac:dyDescent="0.25">
      <c r="B14" s="30">
        <v>42158</v>
      </c>
      <c r="C14">
        <v>23</v>
      </c>
      <c r="D14" s="33">
        <v>42185</v>
      </c>
      <c r="E14">
        <v>2015</v>
      </c>
      <c r="F14" t="s">
        <v>55</v>
      </c>
      <c r="G14" t="s">
        <v>28</v>
      </c>
      <c r="H14" t="s">
        <v>2</v>
      </c>
      <c r="I14" t="s">
        <v>8</v>
      </c>
      <c r="J14" s="32" t="s">
        <v>7</v>
      </c>
      <c r="M14">
        <v>-180.26</v>
      </c>
      <c r="N14" t="s">
        <v>126</v>
      </c>
      <c r="O14" t="s">
        <v>112</v>
      </c>
      <c r="P14">
        <v>6</v>
      </c>
    </row>
    <row r="15" spans="1:16" x14ac:dyDescent="0.25">
      <c r="B15" s="30">
        <v>42163</v>
      </c>
      <c r="C15">
        <v>24</v>
      </c>
      <c r="D15" s="33">
        <v>42185</v>
      </c>
      <c r="E15">
        <v>2015</v>
      </c>
      <c r="F15" t="s">
        <v>54</v>
      </c>
      <c r="G15" t="s">
        <v>28</v>
      </c>
      <c r="H15" t="s">
        <v>2</v>
      </c>
      <c r="I15" t="s">
        <v>8</v>
      </c>
      <c r="J15" s="32" t="s">
        <v>7</v>
      </c>
      <c r="M15">
        <v>-62</v>
      </c>
      <c r="N15" t="s">
        <v>126</v>
      </c>
      <c r="O15" t="s">
        <v>112</v>
      </c>
      <c r="P15">
        <v>6</v>
      </c>
    </row>
    <row r="16" spans="1:16" x14ac:dyDescent="0.25">
      <c r="B16" s="30">
        <v>42163</v>
      </c>
      <c r="C16">
        <v>24</v>
      </c>
      <c r="D16" s="33">
        <v>42185</v>
      </c>
      <c r="E16">
        <v>2015</v>
      </c>
      <c r="F16" t="s">
        <v>54</v>
      </c>
      <c r="G16" t="s">
        <v>28</v>
      </c>
      <c r="H16" t="s">
        <v>2</v>
      </c>
      <c r="I16" t="s">
        <v>8</v>
      </c>
      <c r="J16" s="32" t="s">
        <v>7</v>
      </c>
      <c r="M16">
        <v>-45</v>
      </c>
      <c r="N16" t="s">
        <v>126</v>
      </c>
      <c r="O16" t="s">
        <v>112</v>
      </c>
      <c r="P16">
        <v>6</v>
      </c>
    </row>
    <row r="17" spans="2:16" x14ac:dyDescent="0.25">
      <c r="B17" s="30">
        <v>42164</v>
      </c>
      <c r="C17">
        <v>24</v>
      </c>
      <c r="D17" s="33">
        <v>42185</v>
      </c>
      <c r="E17">
        <v>2015</v>
      </c>
      <c r="F17" t="s">
        <v>54</v>
      </c>
      <c r="G17" t="s">
        <v>28</v>
      </c>
      <c r="H17" t="s">
        <v>2</v>
      </c>
      <c r="I17" t="s">
        <v>22</v>
      </c>
      <c r="J17" s="32" t="s">
        <v>25</v>
      </c>
      <c r="M17">
        <v>-2264.2199999999998</v>
      </c>
      <c r="N17" t="s">
        <v>126</v>
      </c>
      <c r="O17" t="s">
        <v>112</v>
      </c>
      <c r="P17">
        <v>6</v>
      </c>
    </row>
    <row r="18" spans="2:16" x14ac:dyDescent="0.25">
      <c r="B18" s="30">
        <v>42164</v>
      </c>
      <c r="C18">
        <v>24</v>
      </c>
      <c r="D18" s="33">
        <v>42185</v>
      </c>
      <c r="E18">
        <v>2015</v>
      </c>
      <c r="F18" t="s">
        <v>55</v>
      </c>
      <c r="G18" t="s">
        <v>28</v>
      </c>
      <c r="H18" t="s">
        <v>2</v>
      </c>
      <c r="I18" t="s">
        <v>22</v>
      </c>
      <c r="J18" s="32" t="s">
        <v>25</v>
      </c>
      <c r="M18">
        <v>-1457.82</v>
      </c>
      <c r="N18" t="s">
        <v>126</v>
      </c>
      <c r="O18" t="s">
        <v>112</v>
      </c>
      <c r="P18">
        <v>6</v>
      </c>
    </row>
    <row r="19" spans="2:16" x14ac:dyDescent="0.25">
      <c r="B19" s="30">
        <v>42164</v>
      </c>
      <c r="C19">
        <v>24</v>
      </c>
      <c r="D19" s="33">
        <v>42185</v>
      </c>
      <c r="E19">
        <v>2015</v>
      </c>
      <c r="F19" t="s">
        <v>56</v>
      </c>
      <c r="G19" t="s">
        <v>28</v>
      </c>
      <c r="H19" t="s">
        <v>2</v>
      </c>
      <c r="I19" t="s">
        <v>22</v>
      </c>
      <c r="J19" s="32" t="s">
        <v>25</v>
      </c>
      <c r="M19">
        <v>-328.44</v>
      </c>
      <c r="N19" t="s">
        <v>126</v>
      </c>
      <c r="O19" t="s">
        <v>112</v>
      </c>
      <c r="P19">
        <v>6</v>
      </c>
    </row>
    <row r="20" spans="2:16" x14ac:dyDescent="0.25">
      <c r="B20" s="30">
        <v>42164</v>
      </c>
      <c r="C20">
        <v>24</v>
      </c>
      <c r="D20" s="33">
        <v>42185</v>
      </c>
      <c r="E20">
        <v>2015</v>
      </c>
      <c r="F20" t="s">
        <v>57</v>
      </c>
      <c r="G20" t="s">
        <v>28</v>
      </c>
      <c r="H20" t="s">
        <v>2</v>
      </c>
      <c r="I20" t="s">
        <v>1</v>
      </c>
      <c r="J20" s="32" t="s">
        <v>1</v>
      </c>
      <c r="M20">
        <v>-44</v>
      </c>
      <c r="N20" t="s">
        <v>126</v>
      </c>
      <c r="O20" t="s">
        <v>112</v>
      </c>
      <c r="P20">
        <v>6</v>
      </c>
    </row>
    <row r="21" spans="2:16" x14ac:dyDescent="0.25">
      <c r="B21" s="30">
        <v>42165</v>
      </c>
      <c r="C21">
        <v>24</v>
      </c>
      <c r="D21" s="33">
        <v>42185</v>
      </c>
      <c r="E21">
        <v>2015</v>
      </c>
      <c r="F21" t="s">
        <v>55</v>
      </c>
      <c r="G21" t="s">
        <v>28</v>
      </c>
      <c r="H21" t="s">
        <v>2</v>
      </c>
      <c r="I21" t="s">
        <v>1</v>
      </c>
      <c r="J21" s="32" t="s">
        <v>0</v>
      </c>
      <c r="M21">
        <v>-0.15</v>
      </c>
      <c r="N21" t="s">
        <v>126</v>
      </c>
      <c r="O21" t="s">
        <v>112</v>
      </c>
      <c r="P21">
        <v>6</v>
      </c>
    </row>
    <row r="22" spans="2:16" x14ac:dyDescent="0.25">
      <c r="B22" s="30">
        <v>42165</v>
      </c>
      <c r="C22">
        <v>24</v>
      </c>
      <c r="D22" s="33">
        <v>42185</v>
      </c>
      <c r="E22">
        <v>2015</v>
      </c>
      <c r="F22" t="s">
        <v>55</v>
      </c>
      <c r="G22" t="s">
        <v>28</v>
      </c>
      <c r="H22" t="s">
        <v>12</v>
      </c>
      <c r="I22" t="s">
        <v>11</v>
      </c>
      <c r="J22" s="32" t="s">
        <v>10</v>
      </c>
      <c r="M22">
        <v>54072</v>
      </c>
      <c r="N22" t="s">
        <v>126</v>
      </c>
      <c r="O22" t="s">
        <v>112</v>
      </c>
      <c r="P22">
        <v>6</v>
      </c>
    </row>
    <row r="23" spans="2:16" x14ac:dyDescent="0.25">
      <c r="B23" s="30">
        <v>42166</v>
      </c>
      <c r="C23">
        <v>24</v>
      </c>
      <c r="D23" s="33">
        <v>42185</v>
      </c>
      <c r="E23">
        <v>2015</v>
      </c>
      <c r="F23" t="s">
        <v>55</v>
      </c>
      <c r="G23" t="s">
        <v>28</v>
      </c>
      <c r="H23" t="s">
        <v>12</v>
      </c>
      <c r="I23" t="s">
        <v>11</v>
      </c>
      <c r="J23" s="32" t="s">
        <v>10</v>
      </c>
      <c r="M23">
        <v>7128</v>
      </c>
      <c r="N23" t="s">
        <v>126</v>
      </c>
      <c r="O23" t="s">
        <v>112</v>
      </c>
      <c r="P23">
        <v>6</v>
      </c>
    </row>
    <row r="24" spans="2:16" x14ac:dyDescent="0.25">
      <c r="B24" s="30">
        <v>42166</v>
      </c>
      <c r="C24">
        <v>24</v>
      </c>
      <c r="D24" s="33">
        <v>42185</v>
      </c>
      <c r="E24">
        <v>2015</v>
      </c>
      <c r="F24" t="s">
        <v>55</v>
      </c>
      <c r="G24" t="s">
        <v>28</v>
      </c>
      <c r="H24" t="s">
        <v>2</v>
      </c>
      <c r="I24" t="s">
        <v>18</v>
      </c>
      <c r="J24" s="32" t="s">
        <v>18</v>
      </c>
      <c r="M24">
        <v>-643.95000000000005</v>
      </c>
      <c r="N24" t="s">
        <v>126</v>
      </c>
      <c r="O24" t="s">
        <v>112</v>
      </c>
      <c r="P24">
        <v>6</v>
      </c>
    </row>
    <row r="25" spans="2:16" x14ac:dyDescent="0.25">
      <c r="B25" s="30">
        <v>42166</v>
      </c>
      <c r="C25">
        <v>24</v>
      </c>
      <c r="D25" s="33">
        <v>42185</v>
      </c>
      <c r="E25">
        <v>2015</v>
      </c>
      <c r="F25" t="s">
        <v>56</v>
      </c>
      <c r="G25" t="s">
        <v>28</v>
      </c>
      <c r="H25" t="s">
        <v>12</v>
      </c>
      <c r="I25" t="s">
        <v>11</v>
      </c>
      <c r="J25" s="32" t="s">
        <v>10</v>
      </c>
      <c r="M25">
        <v>1452</v>
      </c>
      <c r="N25" t="s">
        <v>126</v>
      </c>
      <c r="O25" t="s">
        <v>112</v>
      </c>
      <c r="P25">
        <v>6</v>
      </c>
    </row>
    <row r="26" spans="2:16" x14ac:dyDescent="0.25">
      <c r="B26" s="30">
        <v>42167</v>
      </c>
      <c r="C26">
        <v>24</v>
      </c>
      <c r="D26" s="33">
        <v>42185</v>
      </c>
      <c r="E26">
        <v>2015</v>
      </c>
      <c r="F26" t="s">
        <v>54</v>
      </c>
      <c r="G26" t="s">
        <v>28</v>
      </c>
      <c r="H26" t="s">
        <v>2</v>
      </c>
      <c r="I26" t="s">
        <v>8</v>
      </c>
      <c r="J26" s="32" t="s">
        <v>7</v>
      </c>
      <c r="M26">
        <v>-28</v>
      </c>
      <c r="N26" t="s">
        <v>126</v>
      </c>
      <c r="O26" t="s">
        <v>112</v>
      </c>
      <c r="P26">
        <v>6</v>
      </c>
    </row>
    <row r="27" spans="2:16" x14ac:dyDescent="0.25">
      <c r="B27" s="30">
        <v>42167</v>
      </c>
      <c r="C27">
        <v>24</v>
      </c>
      <c r="D27" s="33">
        <v>42185</v>
      </c>
      <c r="E27">
        <v>2015</v>
      </c>
      <c r="F27" t="s">
        <v>54</v>
      </c>
      <c r="G27" t="s">
        <v>28</v>
      </c>
      <c r="H27" t="s">
        <v>2</v>
      </c>
      <c r="I27" t="s">
        <v>8</v>
      </c>
      <c r="J27" s="32" t="s">
        <v>7</v>
      </c>
      <c r="M27">
        <v>-28</v>
      </c>
      <c r="N27" t="s">
        <v>126</v>
      </c>
      <c r="O27" t="s">
        <v>112</v>
      </c>
      <c r="P27">
        <v>6</v>
      </c>
    </row>
    <row r="28" spans="2:16" x14ac:dyDescent="0.25">
      <c r="B28" s="30">
        <v>42170</v>
      </c>
      <c r="C28">
        <v>25</v>
      </c>
      <c r="D28" s="33">
        <v>42185</v>
      </c>
      <c r="E28">
        <v>2015</v>
      </c>
      <c r="F28" t="s">
        <v>55</v>
      </c>
      <c r="G28" t="s">
        <v>28</v>
      </c>
      <c r="H28" t="s">
        <v>2</v>
      </c>
      <c r="I28" t="s">
        <v>4</v>
      </c>
      <c r="J28" s="32" t="s">
        <v>9</v>
      </c>
      <c r="M28">
        <v>-12756</v>
      </c>
      <c r="N28" t="s">
        <v>126</v>
      </c>
      <c r="O28" t="s">
        <v>112</v>
      </c>
      <c r="P28">
        <v>6</v>
      </c>
    </row>
    <row r="29" spans="2:16" x14ac:dyDescent="0.25">
      <c r="B29" s="30">
        <v>42170</v>
      </c>
      <c r="C29">
        <v>25</v>
      </c>
      <c r="D29" s="33">
        <v>42185</v>
      </c>
      <c r="E29">
        <v>2015</v>
      </c>
      <c r="F29" t="s">
        <v>55</v>
      </c>
      <c r="G29" t="s">
        <v>28</v>
      </c>
      <c r="H29" t="s">
        <v>12</v>
      </c>
      <c r="I29" t="s">
        <v>11</v>
      </c>
      <c r="J29" s="32" t="s">
        <v>10</v>
      </c>
      <c r="M29">
        <v>16908</v>
      </c>
      <c r="N29" t="s">
        <v>126</v>
      </c>
      <c r="O29" t="s">
        <v>112</v>
      </c>
      <c r="P29">
        <v>6</v>
      </c>
    </row>
    <row r="30" spans="2:16" x14ac:dyDescent="0.25">
      <c r="B30" s="30">
        <v>42170</v>
      </c>
      <c r="C30">
        <v>25</v>
      </c>
      <c r="D30" s="33">
        <v>42185</v>
      </c>
      <c r="E30">
        <v>2015</v>
      </c>
      <c r="F30" t="s">
        <v>55</v>
      </c>
      <c r="G30" t="s">
        <v>28</v>
      </c>
      <c r="H30" t="s">
        <v>12</v>
      </c>
      <c r="I30" t="s">
        <v>27</v>
      </c>
      <c r="J30" s="32" t="s">
        <v>26</v>
      </c>
      <c r="M30">
        <v>4846.8</v>
      </c>
      <c r="N30" t="s">
        <v>126</v>
      </c>
      <c r="O30" t="s">
        <v>112</v>
      </c>
      <c r="P30">
        <v>6</v>
      </c>
    </row>
    <row r="31" spans="2:16" x14ac:dyDescent="0.25">
      <c r="B31" s="30">
        <v>42170</v>
      </c>
      <c r="C31">
        <v>25</v>
      </c>
      <c r="D31" s="33">
        <v>42185</v>
      </c>
      <c r="E31">
        <v>2015</v>
      </c>
      <c r="F31" t="s">
        <v>56</v>
      </c>
      <c r="G31" t="s">
        <v>28</v>
      </c>
      <c r="H31" t="s">
        <v>2</v>
      </c>
      <c r="I31" t="s">
        <v>4</v>
      </c>
      <c r="J31" s="32" t="s">
        <v>9</v>
      </c>
      <c r="M31">
        <v>-10709</v>
      </c>
      <c r="N31" t="s">
        <v>126</v>
      </c>
      <c r="O31" t="s">
        <v>112</v>
      </c>
      <c r="P31">
        <v>6</v>
      </c>
    </row>
    <row r="32" spans="2:16" x14ac:dyDescent="0.25">
      <c r="B32" s="30">
        <v>42170</v>
      </c>
      <c r="C32">
        <v>25</v>
      </c>
      <c r="D32" s="33">
        <v>42185</v>
      </c>
      <c r="E32">
        <v>2015</v>
      </c>
      <c r="F32" t="s">
        <v>57</v>
      </c>
      <c r="G32" t="s">
        <v>28</v>
      </c>
      <c r="H32" t="s">
        <v>2</v>
      </c>
      <c r="I32" t="s">
        <v>4</v>
      </c>
      <c r="J32" s="32" t="s">
        <v>9</v>
      </c>
      <c r="M32">
        <v>-1957</v>
      </c>
      <c r="N32" t="s">
        <v>126</v>
      </c>
      <c r="O32" t="s">
        <v>112</v>
      </c>
      <c r="P32">
        <v>6</v>
      </c>
    </row>
    <row r="33" spans="2:16" x14ac:dyDescent="0.25">
      <c r="B33" s="30">
        <v>42170</v>
      </c>
      <c r="C33">
        <v>25</v>
      </c>
      <c r="D33" s="33">
        <v>42185</v>
      </c>
      <c r="E33">
        <v>2015</v>
      </c>
      <c r="F33" t="s">
        <v>58</v>
      </c>
      <c r="G33" t="s">
        <v>28</v>
      </c>
      <c r="H33" t="s">
        <v>2</v>
      </c>
      <c r="I33" t="s">
        <v>14</v>
      </c>
      <c r="J33" s="32" t="s">
        <v>13</v>
      </c>
      <c r="M33">
        <v>-2973</v>
      </c>
      <c r="N33" t="s">
        <v>126</v>
      </c>
      <c r="O33" t="s">
        <v>112</v>
      </c>
      <c r="P33">
        <v>6</v>
      </c>
    </row>
    <row r="34" spans="2:16" x14ac:dyDescent="0.25">
      <c r="B34" s="30">
        <v>42170</v>
      </c>
      <c r="C34">
        <v>25</v>
      </c>
      <c r="D34" s="33">
        <v>42185</v>
      </c>
      <c r="E34">
        <v>2015</v>
      </c>
      <c r="F34" t="s">
        <v>58</v>
      </c>
      <c r="G34" t="s">
        <v>28</v>
      </c>
      <c r="H34" t="s">
        <v>2</v>
      </c>
      <c r="I34" t="s">
        <v>4</v>
      </c>
      <c r="J34" s="32" t="s">
        <v>9</v>
      </c>
      <c r="M34">
        <v>-828</v>
      </c>
      <c r="N34" t="s">
        <v>126</v>
      </c>
      <c r="O34" t="s">
        <v>112</v>
      </c>
      <c r="P34">
        <v>6</v>
      </c>
    </row>
    <row r="35" spans="2:16" x14ac:dyDescent="0.25">
      <c r="B35" s="30">
        <v>42172</v>
      </c>
      <c r="C35">
        <v>25</v>
      </c>
      <c r="D35" s="33">
        <v>42185</v>
      </c>
      <c r="E35">
        <v>2015</v>
      </c>
      <c r="F35" t="s">
        <v>55</v>
      </c>
      <c r="G35" t="s">
        <v>28</v>
      </c>
      <c r="H35" t="s">
        <v>2</v>
      </c>
      <c r="I35" t="s">
        <v>4</v>
      </c>
      <c r="J35" s="32" t="s">
        <v>9</v>
      </c>
      <c r="M35">
        <v>-2451</v>
      </c>
      <c r="N35" t="s">
        <v>126</v>
      </c>
      <c r="O35" t="s">
        <v>112</v>
      </c>
      <c r="P35">
        <v>6</v>
      </c>
    </row>
    <row r="36" spans="2:16" x14ac:dyDescent="0.25">
      <c r="B36" s="30">
        <v>42172</v>
      </c>
      <c r="C36">
        <v>25</v>
      </c>
      <c r="D36" s="33">
        <v>42185</v>
      </c>
      <c r="E36">
        <v>2015</v>
      </c>
      <c r="F36" t="s">
        <v>57</v>
      </c>
      <c r="G36" t="s">
        <v>28</v>
      </c>
      <c r="H36" t="s">
        <v>2</v>
      </c>
      <c r="I36" t="s">
        <v>1</v>
      </c>
      <c r="J36" s="32" t="s">
        <v>0</v>
      </c>
      <c r="M36">
        <v>-144.6</v>
      </c>
      <c r="N36" t="s">
        <v>126</v>
      </c>
      <c r="O36" t="s">
        <v>112</v>
      </c>
      <c r="P36">
        <v>6</v>
      </c>
    </row>
    <row r="37" spans="2:16" x14ac:dyDescent="0.25">
      <c r="B37" s="30">
        <v>42173</v>
      </c>
      <c r="C37">
        <v>25</v>
      </c>
      <c r="D37" s="33">
        <v>42185</v>
      </c>
      <c r="E37">
        <v>2015</v>
      </c>
      <c r="F37" t="s">
        <v>55</v>
      </c>
      <c r="G37" t="s">
        <v>28</v>
      </c>
      <c r="H37" t="s">
        <v>2</v>
      </c>
      <c r="I37" t="s">
        <v>1</v>
      </c>
      <c r="J37" s="32" t="s">
        <v>0</v>
      </c>
      <c r="M37">
        <v>-0.6</v>
      </c>
      <c r="N37" t="s">
        <v>126</v>
      </c>
      <c r="O37" t="s">
        <v>112</v>
      </c>
      <c r="P37">
        <v>6</v>
      </c>
    </row>
    <row r="38" spans="2:16" x14ac:dyDescent="0.25">
      <c r="B38" s="30">
        <v>42174</v>
      </c>
      <c r="C38">
        <v>25</v>
      </c>
      <c r="D38" s="33">
        <v>42185</v>
      </c>
      <c r="E38">
        <v>2015</v>
      </c>
      <c r="F38" t="s">
        <v>56</v>
      </c>
      <c r="G38" t="s">
        <v>28</v>
      </c>
      <c r="H38" t="s">
        <v>12</v>
      </c>
      <c r="I38" t="s">
        <v>43</v>
      </c>
      <c r="J38" s="32" t="s">
        <v>43</v>
      </c>
      <c r="M38">
        <v>191.65</v>
      </c>
      <c r="N38" t="s">
        <v>126</v>
      </c>
      <c r="O38" t="s">
        <v>112</v>
      </c>
      <c r="P38">
        <v>6</v>
      </c>
    </row>
    <row r="39" spans="2:16" x14ac:dyDescent="0.25">
      <c r="B39" s="30">
        <v>42177</v>
      </c>
      <c r="C39">
        <v>26</v>
      </c>
      <c r="D39" s="33">
        <v>42185</v>
      </c>
      <c r="E39">
        <v>2015</v>
      </c>
      <c r="F39" t="s">
        <v>56</v>
      </c>
      <c r="G39" t="s">
        <v>28</v>
      </c>
      <c r="H39" t="s">
        <v>12</v>
      </c>
      <c r="I39" t="s">
        <v>44</v>
      </c>
      <c r="J39" s="32" t="s">
        <v>44</v>
      </c>
      <c r="M39">
        <v>19802.400000000001</v>
      </c>
      <c r="N39" t="s">
        <v>126</v>
      </c>
      <c r="O39" t="s">
        <v>112</v>
      </c>
      <c r="P39">
        <v>6</v>
      </c>
    </row>
    <row r="40" spans="2:16" x14ac:dyDescent="0.25">
      <c r="B40" s="30">
        <v>42177</v>
      </c>
      <c r="C40">
        <v>26</v>
      </c>
      <c r="D40" s="33">
        <v>42185</v>
      </c>
      <c r="E40">
        <v>2015</v>
      </c>
      <c r="F40" t="s">
        <v>56</v>
      </c>
      <c r="G40" t="s">
        <v>28</v>
      </c>
      <c r="H40" t="s">
        <v>12</v>
      </c>
      <c r="I40" t="s">
        <v>11</v>
      </c>
      <c r="J40" s="32" t="s">
        <v>10</v>
      </c>
      <c r="M40">
        <v>6240</v>
      </c>
      <c r="N40" t="s">
        <v>126</v>
      </c>
      <c r="O40" t="s">
        <v>112</v>
      </c>
      <c r="P40">
        <v>6</v>
      </c>
    </row>
    <row r="41" spans="2:16" x14ac:dyDescent="0.25">
      <c r="B41" s="30">
        <v>42178</v>
      </c>
      <c r="C41">
        <v>26</v>
      </c>
      <c r="D41" s="33">
        <v>42185</v>
      </c>
      <c r="E41">
        <v>2015</v>
      </c>
      <c r="F41" t="s">
        <v>56</v>
      </c>
      <c r="G41" t="s">
        <v>28</v>
      </c>
      <c r="H41" t="s">
        <v>2</v>
      </c>
      <c r="I41" t="s">
        <v>4</v>
      </c>
      <c r="J41" s="32" t="s">
        <v>3</v>
      </c>
      <c r="M41">
        <v>-7319</v>
      </c>
      <c r="N41" t="s">
        <v>126</v>
      </c>
      <c r="O41" t="s">
        <v>112</v>
      </c>
      <c r="P41">
        <v>6</v>
      </c>
    </row>
    <row r="42" spans="2:16" x14ac:dyDescent="0.25">
      <c r="B42" s="30">
        <v>42178</v>
      </c>
      <c r="C42">
        <v>26</v>
      </c>
      <c r="D42" s="33">
        <v>42185</v>
      </c>
      <c r="E42">
        <v>2015</v>
      </c>
      <c r="F42" t="s">
        <v>56</v>
      </c>
      <c r="G42" t="s">
        <v>28</v>
      </c>
      <c r="H42" t="s">
        <v>12</v>
      </c>
      <c r="I42" t="s">
        <v>11</v>
      </c>
      <c r="J42" s="32" t="s">
        <v>10</v>
      </c>
      <c r="M42">
        <v>12480</v>
      </c>
      <c r="N42" t="s">
        <v>126</v>
      </c>
      <c r="O42" t="s">
        <v>112</v>
      </c>
      <c r="P42">
        <v>6</v>
      </c>
    </row>
    <row r="43" spans="2:16" x14ac:dyDescent="0.25">
      <c r="B43" s="30">
        <v>42179</v>
      </c>
      <c r="C43">
        <v>26</v>
      </c>
      <c r="D43" s="33">
        <v>42185</v>
      </c>
      <c r="E43">
        <v>2015</v>
      </c>
      <c r="F43" t="s">
        <v>54</v>
      </c>
      <c r="G43" t="s">
        <v>28</v>
      </c>
      <c r="H43" t="s">
        <v>2</v>
      </c>
      <c r="I43" t="s">
        <v>4</v>
      </c>
      <c r="J43" s="32" t="s">
        <v>3</v>
      </c>
      <c r="M43">
        <v>-2890</v>
      </c>
      <c r="N43" t="s">
        <v>126</v>
      </c>
      <c r="O43" t="s">
        <v>112</v>
      </c>
      <c r="P43">
        <v>6</v>
      </c>
    </row>
    <row r="44" spans="2:16" x14ac:dyDescent="0.25">
      <c r="B44" s="30">
        <v>42179</v>
      </c>
      <c r="C44">
        <v>26</v>
      </c>
      <c r="D44" s="33">
        <v>42185</v>
      </c>
      <c r="E44">
        <v>2015</v>
      </c>
      <c r="F44" t="s">
        <v>56</v>
      </c>
      <c r="G44" t="s">
        <v>28</v>
      </c>
      <c r="H44" t="s">
        <v>2</v>
      </c>
      <c r="I44" t="s">
        <v>1</v>
      </c>
      <c r="J44" s="32" t="s">
        <v>1</v>
      </c>
      <c r="M44">
        <v>-5.85</v>
      </c>
      <c r="N44" t="s">
        <v>126</v>
      </c>
      <c r="O44" t="s">
        <v>112</v>
      </c>
      <c r="P44">
        <v>6</v>
      </c>
    </row>
    <row r="45" spans="2:16" x14ac:dyDescent="0.25">
      <c r="B45" s="30">
        <v>42179</v>
      </c>
      <c r="C45">
        <v>26</v>
      </c>
      <c r="D45" s="33">
        <v>42185</v>
      </c>
      <c r="E45">
        <v>2015</v>
      </c>
      <c r="F45" t="s">
        <v>56</v>
      </c>
      <c r="G45" t="s">
        <v>28</v>
      </c>
      <c r="H45" t="s">
        <v>12</v>
      </c>
      <c r="I45" t="s">
        <v>11</v>
      </c>
      <c r="J45" s="32" t="s">
        <v>10</v>
      </c>
      <c r="M45">
        <v>1146</v>
      </c>
      <c r="N45" t="s">
        <v>126</v>
      </c>
      <c r="O45" t="s">
        <v>112</v>
      </c>
      <c r="P45">
        <v>6</v>
      </c>
    </row>
    <row r="46" spans="2:16" x14ac:dyDescent="0.25">
      <c r="B46" s="30">
        <v>42179</v>
      </c>
      <c r="C46">
        <v>26</v>
      </c>
      <c r="D46" s="33">
        <v>42185</v>
      </c>
      <c r="E46">
        <v>2015</v>
      </c>
      <c r="F46" t="s">
        <v>57</v>
      </c>
      <c r="G46" t="s">
        <v>28</v>
      </c>
      <c r="H46" t="s">
        <v>2</v>
      </c>
      <c r="I46" t="s">
        <v>4</v>
      </c>
      <c r="J46" s="32" t="s">
        <v>3</v>
      </c>
      <c r="M46">
        <v>-44573</v>
      </c>
      <c r="N46" t="s">
        <v>126</v>
      </c>
      <c r="O46" t="s">
        <v>112</v>
      </c>
      <c r="P46">
        <v>6</v>
      </c>
    </row>
    <row r="47" spans="2:16" x14ac:dyDescent="0.25">
      <c r="B47" s="30">
        <v>42180</v>
      </c>
      <c r="C47">
        <v>26</v>
      </c>
      <c r="D47" s="33">
        <v>42185</v>
      </c>
      <c r="E47">
        <v>2015</v>
      </c>
      <c r="F47" t="s">
        <v>55</v>
      </c>
      <c r="G47" t="s">
        <v>28</v>
      </c>
      <c r="H47" t="s">
        <v>2</v>
      </c>
      <c r="I47" t="s">
        <v>8</v>
      </c>
      <c r="J47" s="32" t="s">
        <v>7</v>
      </c>
      <c r="M47">
        <v>-552.05999999999995</v>
      </c>
      <c r="N47" t="s">
        <v>126</v>
      </c>
      <c r="O47" t="s">
        <v>112</v>
      </c>
      <c r="P47">
        <v>6</v>
      </c>
    </row>
    <row r="48" spans="2:16" x14ac:dyDescent="0.25">
      <c r="B48" s="30">
        <v>42180</v>
      </c>
      <c r="C48">
        <v>26</v>
      </c>
      <c r="D48" s="33">
        <v>42185</v>
      </c>
      <c r="E48">
        <v>2015</v>
      </c>
      <c r="F48" t="s">
        <v>55</v>
      </c>
      <c r="G48" t="s">
        <v>28</v>
      </c>
      <c r="H48" t="s">
        <v>12</v>
      </c>
      <c r="I48" t="s">
        <v>11</v>
      </c>
      <c r="J48" s="32" t="s">
        <v>10</v>
      </c>
      <c r="M48">
        <v>2424</v>
      </c>
      <c r="N48" t="s">
        <v>126</v>
      </c>
      <c r="O48" t="s">
        <v>112</v>
      </c>
      <c r="P48">
        <v>6</v>
      </c>
    </row>
    <row r="49" spans="2:16" x14ac:dyDescent="0.25">
      <c r="B49" s="30">
        <v>42180</v>
      </c>
      <c r="C49">
        <v>26</v>
      </c>
      <c r="D49" s="33">
        <v>42185</v>
      </c>
      <c r="E49">
        <v>2015</v>
      </c>
      <c r="F49" t="s">
        <v>56</v>
      </c>
      <c r="G49" t="s">
        <v>28</v>
      </c>
      <c r="H49" t="s">
        <v>2</v>
      </c>
      <c r="I49" t="s">
        <v>1</v>
      </c>
      <c r="J49" s="32" t="s">
        <v>1</v>
      </c>
      <c r="M49">
        <v>-49</v>
      </c>
      <c r="N49" t="s">
        <v>126</v>
      </c>
      <c r="O49" t="s">
        <v>112</v>
      </c>
      <c r="P49">
        <v>6</v>
      </c>
    </row>
    <row r="50" spans="2:16" x14ac:dyDescent="0.25">
      <c r="B50" s="30">
        <v>42181</v>
      </c>
      <c r="C50">
        <v>26</v>
      </c>
      <c r="D50" s="33">
        <v>42185</v>
      </c>
      <c r="E50">
        <v>2015</v>
      </c>
      <c r="F50" t="s">
        <v>54</v>
      </c>
      <c r="G50" t="s">
        <v>28</v>
      </c>
      <c r="H50" t="s">
        <v>2</v>
      </c>
      <c r="I50" t="s">
        <v>6</v>
      </c>
      <c r="J50" s="32" t="s">
        <v>5</v>
      </c>
      <c r="M50">
        <v>-6161.22</v>
      </c>
      <c r="N50" t="s">
        <v>126</v>
      </c>
      <c r="O50" t="s">
        <v>112</v>
      </c>
      <c r="P50">
        <v>6</v>
      </c>
    </row>
    <row r="51" spans="2:16" x14ac:dyDescent="0.25">
      <c r="B51" s="30">
        <v>42181</v>
      </c>
      <c r="C51">
        <v>26</v>
      </c>
      <c r="D51" s="33">
        <v>42185</v>
      </c>
      <c r="E51">
        <v>2015</v>
      </c>
      <c r="F51" t="s">
        <v>54</v>
      </c>
      <c r="G51" t="s">
        <v>28</v>
      </c>
      <c r="H51" t="s">
        <v>2</v>
      </c>
      <c r="I51" t="s">
        <v>1</v>
      </c>
      <c r="J51" s="32" t="s">
        <v>0</v>
      </c>
      <c r="M51">
        <v>-0.45</v>
      </c>
      <c r="N51" t="s">
        <v>126</v>
      </c>
      <c r="O51" t="s">
        <v>112</v>
      </c>
      <c r="P51">
        <v>6</v>
      </c>
    </row>
    <row r="52" spans="2:16" x14ac:dyDescent="0.25">
      <c r="B52" s="30">
        <v>42181</v>
      </c>
      <c r="C52">
        <v>26</v>
      </c>
      <c r="D52" s="33">
        <v>42185</v>
      </c>
      <c r="E52">
        <v>2015</v>
      </c>
      <c r="F52" t="s">
        <v>55</v>
      </c>
      <c r="G52" t="s">
        <v>28</v>
      </c>
      <c r="H52" t="s">
        <v>2</v>
      </c>
      <c r="I52" t="s">
        <v>6</v>
      </c>
      <c r="J52" s="32" t="s">
        <v>5</v>
      </c>
      <c r="M52">
        <v>-10877.31</v>
      </c>
      <c r="N52" t="s">
        <v>126</v>
      </c>
      <c r="O52" t="s">
        <v>112</v>
      </c>
      <c r="P52">
        <v>6</v>
      </c>
    </row>
    <row r="53" spans="2:16" x14ac:dyDescent="0.25">
      <c r="B53" s="30">
        <v>42181</v>
      </c>
      <c r="C53">
        <v>26</v>
      </c>
      <c r="D53" s="33">
        <v>42185</v>
      </c>
      <c r="E53">
        <v>2015</v>
      </c>
      <c r="F53" t="s">
        <v>55</v>
      </c>
      <c r="G53" t="s">
        <v>28</v>
      </c>
      <c r="H53" t="s">
        <v>2</v>
      </c>
      <c r="I53" t="s">
        <v>1</v>
      </c>
      <c r="J53" s="32" t="s">
        <v>0</v>
      </c>
      <c r="M53">
        <v>-0.6</v>
      </c>
      <c r="N53" t="s">
        <v>126</v>
      </c>
      <c r="O53" t="s">
        <v>112</v>
      </c>
      <c r="P53">
        <v>6</v>
      </c>
    </row>
    <row r="54" spans="2:16" x14ac:dyDescent="0.25">
      <c r="B54" s="30">
        <v>42181</v>
      </c>
      <c r="C54">
        <v>26</v>
      </c>
      <c r="D54" s="33">
        <v>42185</v>
      </c>
      <c r="E54">
        <v>2015</v>
      </c>
      <c r="F54" t="s">
        <v>55</v>
      </c>
      <c r="G54" t="s">
        <v>28</v>
      </c>
      <c r="H54" t="s">
        <v>12</v>
      </c>
      <c r="I54" t="s">
        <v>11</v>
      </c>
      <c r="J54" s="32" t="s">
        <v>10</v>
      </c>
      <c r="M54">
        <v>15384</v>
      </c>
      <c r="N54" t="s">
        <v>126</v>
      </c>
      <c r="O54" t="s">
        <v>112</v>
      </c>
      <c r="P54">
        <v>6</v>
      </c>
    </row>
    <row r="55" spans="2:16" x14ac:dyDescent="0.25">
      <c r="B55" s="30">
        <v>42181</v>
      </c>
      <c r="C55">
        <v>26</v>
      </c>
      <c r="D55" s="33">
        <v>42185</v>
      </c>
      <c r="E55">
        <v>2015</v>
      </c>
      <c r="F55" t="s">
        <v>56</v>
      </c>
      <c r="G55" t="s">
        <v>28</v>
      </c>
      <c r="H55" t="s">
        <v>2</v>
      </c>
      <c r="I55" t="s">
        <v>6</v>
      </c>
      <c r="J55" s="32" t="s">
        <v>5</v>
      </c>
      <c r="M55">
        <v>-6858.96</v>
      </c>
      <c r="N55" t="s">
        <v>126</v>
      </c>
      <c r="O55" t="s">
        <v>112</v>
      </c>
      <c r="P55">
        <v>6</v>
      </c>
    </row>
    <row r="56" spans="2:16" x14ac:dyDescent="0.25">
      <c r="B56" s="30">
        <v>42181</v>
      </c>
      <c r="C56">
        <v>26</v>
      </c>
      <c r="D56" s="33">
        <v>42185</v>
      </c>
      <c r="E56">
        <v>2015</v>
      </c>
      <c r="F56" t="s">
        <v>56</v>
      </c>
      <c r="G56" t="s">
        <v>28</v>
      </c>
      <c r="H56" t="s">
        <v>2</v>
      </c>
      <c r="I56" t="s">
        <v>1</v>
      </c>
      <c r="J56" s="32" t="s">
        <v>0</v>
      </c>
      <c r="M56">
        <v>-0.45</v>
      </c>
      <c r="N56" t="s">
        <v>126</v>
      </c>
      <c r="O56" t="s">
        <v>112</v>
      </c>
      <c r="P56">
        <v>6</v>
      </c>
    </row>
    <row r="57" spans="2:16" x14ac:dyDescent="0.25">
      <c r="B57" s="30">
        <v>42181</v>
      </c>
      <c r="C57">
        <v>26</v>
      </c>
      <c r="D57" s="33">
        <v>42185</v>
      </c>
      <c r="E57">
        <v>2015</v>
      </c>
      <c r="F57" t="s">
        <v>56</v>
      </c>
      <c r="G57" t="s">
        <v>28</v>
      </c>
      <c r="H57" t="s">
        <v>12</v>
      </c>
      <c r="I57" t="s">
        <v>11</v>
      </c>
      <c r="J57" s="32" t="s">
        <v>10</v>
      </c>
      <c r="M57">
        <v>3120</v>
      </c>
      <c r="N57" t="s">
        <v>126</v>
      </c>
      <c r="O57" t="s">
        <v>112</v>
      </c>
      <c r="P57">
        <v>6</v>
      </c>
    </row>
    <row r="58" spans="2:16" x14ac:dyDescent="0.25">
      <c r="B58" s="30">
        <v>42181</v>
      </c>
      <c r="C58">
        <v>26</v>
      </c>
      <c r="D58" s="33">
        <v>42185</v>
      </c>
      <c r="E58">
        <v>2015</v>
      </c>
      <c r="F58" t="s">
        <v>56</v>
      </c>
      <c r="G58" t="s">
        <v>28</v>
      </c>
      <c r="H58" t="s">
        <v>12</v>
      </c>
      <c r="I58" t="s">
        <v>27</v>
      </c>
      <c r="J58" s="32" t="s">
        <v>26</v>
      </c>
      <c r="M58">
        <v>51480</v>
      </c>
      <c r="N58" t="s">
        <v>126</v>
      </c>
      <c r="O58" t="s">
        <v>112</v>
      </c>
      <c r="P58">
        <v>6</v>
      </c>
    </row>
    <row r="59" spans="2:16" x14ac:dyDescent="0.25">
      <c r="B59" s="30">
        <v>42181</v>
      </c>
      <c r="C59">
        <v>26</v>
      </c>
      <c r="D59" s="33">
        <v>42185</v>
      </c>
      <c r="E59">
        <v>2015</v>
      </c>
      <c r="F59" t="s">
        <v>57</v>
      </c>
      <c r="G59" t="s">
        <v>28</v>
      </c>
      <c r="H59" t="s">
        <v>2</v>
      </c>
      <c r="I59" t="s">
        <v>6</v>
      </c>
      <c r="J59" s="32" t="s">
        <v>5</v>
      </c>
      <c r="M59">
        <v>-12390.71</v>
      </c>
      <c r="N59" t="s">
        <v>126</v>
      </c>
      <c r="O59" t="s">
        <v>112</v>
      </c>
      <c r="P59">
        <v>6</v>
      </c>
    </row>
    <row r="60" spans="2:16" x14ac:dyDescent="0.25">
      <c r="B60" s="30">
        <v>42181</v>
      </c>
      <c r="C60">
        <v>26</v>
      </c>
      <c r="D60" s="33">
        <v>42185</v>
      </c>
      <c r="E60">
        <v>2015</v>
      </c>
      <c r="F60" t="s">
        <v>57</v>
      </c>
      <c r="G60" t="s">
        <v>28</v>
      </c>
      <c r="H60" t="s">
        <v>2</v>
      </c>
      <c r="I60" t="s">
        <v>1</v>
      </c>
      <c r="J60" s="32" t="s">
        <v>0</v>
      </c>
      <c r="M60">
        <v>-0.9</v>
      </c>
      <c r="N60" t="s">
        <v>126</v>
      </c>
      <c r="O60" t="s">
        <v>112</v>
      </c>
      <c r="P60">
        <v>6</v>
      </c>
    </row>
    <row r="61" spans="2:16" x14ac:dyDescent="0.25">
      <c r="B61" s="30">
        <v>42184</v>
      </c>
      <c r="C61">
        <v>27</v>
      </c>
      <c r="D61" s="33">
        <v>42185</v>
      </c>
      <c r="E61">
        <v>2015</v>
      </c>
      <c r="F61" t="s">
        <v>54</v>
      </c>
      <c r="G61" t="s">
        <v>28</v>
      </c>
      <c r="H61" t="s">
        <v>2</v>
      </c>
      <c r="I61" t="s">
        <v>8</v>
      </c>
      <c r="J61" s="32" t="s">
        <v>24</v>
      </c>
      <c r="M61">
        <v>-280.02999999999997</v>
      </c>
      <c r="N61" t="s">
        <v>126</v>
      </c>
      <c r="O61" t="s">
        <v>112</v>
      </c>
      <c r="P61">
        <v>6</v>
      </c>
    </row>
    <row r="62" spans="2:16" x14ac:dyDescent="0.25">
      <c r="B62" s="30">
        <v>42184</v>
      </c>
      <c r="C62">
        <v>27</v>
      </c>
      <c r="D62" s="33">
        <v>42185</v>
      </c>
      <c r="E62">
        <v>2015</v>
      </c>
      <c r="F62" t="s">
        <v>55</v>
      </c>
      <c r="G62" t="s">
        <v>28</v>
      </c>
      <c r="H62" t="s">
        <v>2</v>
      </c>
      <c r="I62" t="s">
        <v>8</v>
      </c>
      <c r="J62" s="32" t="s">
        <v>24</v>
      </c>
      <c r="M62">
        <v>-560.05999999999995</v>
      </c>
      <c r="N62" t="s">
        <v>126</v>
      </c>
      <c r="O62" t="s">
        <v>112</v>
      </c>
      <c r="P62">
        <v>6</v>
      </c>
    </row>
    <row r="63" spans="2:16" x14ac:dyDescent="0.25">
      <c r="B63" s="30">
        <v>42184</v>
      </c>
      <c r="C63">
        <v>27</v>
      </c>
      <c r="D63" s="33">
        <v>42185</v>
      </c>
      <c r="E63">
        <v>2015</v>
      </c>
      <c r="F63" t="s">
        <v>55</v>
      </c>
      <c r="G63" t="s">
        <v>28</v>
      </c>
      <c r="H63" t="s">
        <v>12</v>
      </c>
      <c r="I63" t="s">
        <v>11</v>
      </c>
      <c r="J63" s="32" t="s">
        <v>10</v>
      </c>
      <c r="M63">
        <v>10608</v>
      </c>
      <c r="N63" t="s">
        <v>126</v>
      </c>
      <c r="O63" t="s">
        <v>112</v>
      </c>
      <c r="P63">
        <v>6</v>
      </c>
    </row>
    <row r="64" spans="2:16" x14ac:dyDescent="0.25">
      <c r="B64" s="30">
        <v>42184</v>
      </c>
      <c r="C64">
        <v>27</v>
      </c>
      <c r="D64" s="33">
        <v>42185</v>
      </c>
      <c r="E64">
        <v>2015</v>
      </c>
      <c r="F64" t="s">
        <v>56</v>
      </c>
      <c r="G64" t="s">
        <v>28</v>
      </c>
      <c r="H64" t="s">
        <v>2</v>
      </c>
      <c r="I64" t="s">
        <v>8</v>
      </c>
      <c r="J64" s="32" t="s">
        <v>24</v>
      </c>
      <c r="M64">
        <v>-420.04</v>
      </c>
      <c r="N64" t="s">
        <v>126</v>
      </c>
      <c r="O64" t="s">
        <v>112</v>
      </c>
      <c r="P64">
        <v>6</v>
      </c>
    </row>
    <row r="65" spans="2:16" x14ac:dyDescent="0.25">
      <c r="B65" s="30">
        <v>42184</v>
      </c>
      <c r="C65">
        <v>27</v>
      </c>
      <c r="D65" s="33">
        <v>42185</v>
      </c>
      <c r="E65">
        <v>2015</v>
      </c>
      <c r="F65" t="s">
        <v>56</v>
      </c>
      <c r="G65" t="s">
        <v>28</v>
      </c>
      <c r="H65" t="s">
        <v>2</v>
      </c>
      <c r="I65" t="s">
        <v>1</v>
      </c>
      <c r="J65" s="32" t="s">
        <v>0</v>
      </c>
      <c r="M65">
        <v>-0.15</v>
      </c>
      <c r="N65" t="s">
        <v>126</v>
      </c>
      <c r="O65" t="s">
        <v>112</v>
      </c>
      <c r="P65">
        <v>6</v>
      </c>
    </row>
    <row r="66" spans="2:16" x14ac:dyDescent="0.25">
      <c r="B66" s="30">
        <v>42184</v>
      </c>
      <c r="C66">
        <v>27</v>
      </c>
      <c r="D66" s="33">
        <v>42185</v>
      </c>
      <c r="E66">
        <v>2015</v>
      </c>
      <c r="F66" t="s">
        <v>56</v>
      </c>
      <c r="G66" t="s">
        <v>28</v>
      </c>
      <c r="H66" t="s">
        <v>2</v>
      </c>
      <c r="I66" t="s">
        <v>8</v>
      </c>
      <c r="J66" s="32" t="s">
        <v>7</v>
      </c>
      <c r="M66">
        <v>-4944</v>
      </c>
      <c r="N66" t="s">
        <v>126</v>
      </c>
      <c r="O66" t="s">
        <v>112</v>
      </c>
      <c r="P66">
        <v>6</v>
      </c>
    </row>
    <row r="67" spans="2:16" x14ac:dyDescent="0.25">
      <c r="B67" s="30">
        <v>42184</v>
      </c>
      <c r="C67">
        <v>27</v>
      </c>
      <c r="D67" s="33">
        <v>42185</v>
      </c>
      <c r="E67">
        <v>2015</v>
      </c>
      <c r="F67" t="s">
        <v>56</v>
      </c>
      <c r="G67" t="s">
        <v>28</v>
      </c>
      <c r="H67" t="s">
        <v>12</v>
      </c>
      <c r="I67" t="s">
        <v>11</v>
      </c>
      <c r="J67" s="32" t="s">
        <v>10</v>
      </c>
      <c r="M67">
        <v>1920</v>
      </c>
      <c r="N67" t="s">
        <v>126</v>
      </c>
      <c r="O67" t="s">
        <v>112</v>
      </c>
      <c r="P67">
        <v>6</v>
      </c>
    </row>
    <row r="68" spans="2:16" x14ac:dyDescent="0.25">
      <c r="B68" s="30">
        <v>42185</v>
      </c>
      <c r="C68">
        <v>27</v>
      </c>
      <c r="D68" s="33">
        <v>42185</v>
      </c>
      <c r="E68">
        <v>2015</v>
      </c>
      <c r="F68" t="s">
        <v>54</v>
      </c>
      <c r="G68" t="s">
        <v>28</v>
      </c>
      <c r="H68" t="s">
        <v>2</v>
      </c>
      <c r="I68" t="s">
        <v>15</v>
      </c>
      <c r="J68" s="32" t="s">
        <v>48</v>
      </c>
      <c r="M68">
        <v>-1393.12</v>
      </c>
      <c r="N68" t="s">
        <v>126</v>
      </c>
      <c r="O68" t="s">
        <v>112</v>
      </c>
      <c r="P68">
        <v>6</v>
      </c>
    </row>
    <row r="69" spans="2:16" x14ac:dyDescent="0.25">
      <c r="B69" s="30">
        <v>42185</v>
      </c>
      <c r="C69">
        <v>27</v>
      </c>
      <c r="D69" s="33">
        <v>42185</v>
      </c>
      <c r="E69">
        <v>2015</v>
      </c>
      <c r="F69" t="s">
        <v>54</v>
      </c>
      <c r="G69" t="s">
        <v>28</v>
      </c>
      <c r="H69" t="s">
        <v>2</v>
      </c>
      <c r="I69" t="s">
        <v>8</v>
      </c>
      <c r="J69" s="32" t="s">
        <v>7</v>
      </c>
      <c r="M69">
        <v>-1362.05</v>
      </c>
      <c r="N69" t="s">
        <v>126</v>
      </c>
      <c r="O69" t="s">
        <v>112</v>
      </c>
      <c r="P69">
        <v>6</v>
      </c>
    </row>
    <row r="70" spans="2:16" x14ac:dyDescent="0.25">
      <c r="B70" s="30">
        <v>42185</v>
      </c>
      <c r="C70">
        <v>27</v>
      </c>
      <c r="D70" s="33">
        <v>42185</v>
      </c>
      <c r="E70">
        <v>2015</v>
      </c>
      <c r="F70" t="s">
        <v>55</v>
      </c>
      <c r="G70" t="s">
        <v>28</v>
      </c>
      <c r="H70" t="s">
        <v>2</v>
      </c>
      <c r="I70" t="s">
        <v>8</v>
      </c>
      <c r="J70" s="32" t="s">
        <v>7</v>
      </c>
      <c r="M70">
        <v>-923.99</v>
      </c>
      <c r="N70" t="s">
        <v>126</v>
      </c>
      <c r="O70" t="s">
        <v>112</v>
      </c>
      <c r="P70">
        <v>6</v>
      </c>
    </row>
    <row r="71" spans="2:16" x14ac:dyDescent="0.25">
      <c r="B71" s="30">
        <v>42185</v>
      </c>
      <c r="C71">
        <v>27</v>
      </c>
      <c r="D71" s="33">
        <v>42185</v>
      </c>
      <c r="E71">
        <v>2015</v>
      </c>
      <c r="F71" t="s">
        <v>55</v>
      </c>
      <c r="G71" t="s">
        <v>28</v>
      </c>
      <c r="H71" t="s">
        <v>12</v>
      </c>
      <c r="I71" t="s">
        <v>11</v>
      </c>
      <c r="J71" s="32" t="s">
        <v>10</v>
      </c>
      <c r="M71">
        <v>4848</v>
      </c>
      <c r="N71" t="s">
        <v>126</v>
      </c>
      <c r="O71" t="s">
        <v>112</v>
      </c>
      <c r="P71">
        <v>6</v>
      </c>
    </row>
    <row r="72" spans="2:16" x14ac:dyDescent="0.25">
      <c r="B72" s="30">
        <v>42185</v>
      </c>
      <c r="C72">
        <v>27</v>
      </c>
      <c r="D72" s="33">
        <v>42185</v>
      </c>
      <c r="E72">
        <v>2015</v>
      </c>
      <c r="F72" t="s">
        <v>55</v>
      </c>
      <c r="G72" t="s">
        <v>28</v>
      </c>
      <c r="H72" t="s">
        <v>12</v>
      </c>
      <c r="I72" t="s">
        <v>27</v>
      </c>
      <c r="J72" s="32" t="s">
        <v>26</v>
      </c>
      <c r="M72">
        <v>10584</v>
      </c>
      <c r="N72" t="s">
        <v>126</v>
      </c>
      <c r="O72" t="s">
        <v>112</v>
      </c>
      <c r="P72">
        <v>6</v>
      </c>
    </row>
    <row r="73" spans="2:16" x14ac:dyDescent="0.25">
      <c r="B73" s="30">
        <v>42185</v>
      </c>
      <c r="C73">
        <v>27</v>
      </c>
      <c r="D73" s="33">
        <v>42185</v>
      </c>
      <c r="E73">
        <v>2015</v>
      </c>
      <c r="F73" t="s">
        <v>57</v>
      </c>
      <c r="G73" t="s">
        <v>28</v>
      </c>
      <c r="H73" t="s">
        <v>2</v>
      </c>
      <c r="I73" t="s">
        <v>8</v>
      </c>
      <c r="J73" s="32" t="s">
        <v>24</v>
      </c>
      <c r="M73">
        <v>-840.08</v>
      </c>
      <c r="N73" t="s">
        <v>126</v>
      </c>
      <c r="O73" t="s">
        <v>112</v>
      </c>
      <c r="P73">
        <v>6</v>
      </c>
    </row>
    <row r="74" spans="2:16" x14ac:dyDescent="0.25">
      <c r="B74" s="30">
        <v>42186</v>
      </c>
      <c r="C74">
        <v>27</v>
      </c>
      <c r="D74" s="33">
        <v>42216</v>
      </c>
      <c r="E74">
        <v>2015</v>
      </c>
      <c r="F74" t="s">
        <v>54</v>
      </c>
      <c r="G74" t="s">
        <v>28</v>
      </c>
      <c r="H74" t="s">
        <v>2</v>
      </c>
      <c r="I74" t="s">
        <v>1</v>
      </c>
      <c r="J74" s="32" t="s">
        <v>0</v>
      </c>
      <c r="M74">
        <v>-0.15</v>
      </c>
      <c r="N74" t="s">
        <v>126</v>
      </c>
      <c r="O74" t="s">
        <v>112</v>
      </c>
      <c r="P74">
        <v>7</v>
      </c>
    </row>
    <row r="75" spans="2:16" x14ac:dyDescent="0.25">
      <c r="B75" s="30">
        <v>42186</v>
      </c>
      <c r="C75">
        <v>27</v>
      </c>
      <c r="D75" s="33">
        <v>42216</v>
      </c>
      <c r="E75">
        <v>2015</v>
      </c>
      <c r="F75" t="s">
        <v>55</v>
      </c>
      <c r="G75" t="s">
        <v>28</v>
      </c>
      <c r="H75" t="s">
        <v>2</v>
      </c>
      <c r="I75" t="s">
        <v>1</v>
      </c>
      <c r="J75" s="32" t="s">
        <v>0</v>
      </c>
      <c r="M75">
        <v>-0.3</v>
      </c>
      <c r="N75" t="s">
        <v>126</v>
      </c>
      <c r="O75" t="s">
        <v>112</v>
      </c>
      <c r="P75">
        <v>7</v>
      </c>
    </row>
    <row r="76" spans="2:16" x14ac:dyDescent="0.25">
      <c r="B76" s="30">
        <v>42187</v>
      </c>
      <c r="C76">
        <v>27</v>
      </c>
      <c r="D76" s="33">
        <v>42216</v>
      </c>
      <c r="E76">
        <v>2015</v>
      </c>
      <c r="F76" t="s">
        <v>54</v>
      </c>
      <c r="G76" t="s">
        <v>28</v>
      </c>
      <c r="H76" t="s">
        <v>2</v>
      </c>
      <c r="I76" t="s">
        <v>1</v>
      </c>
      <c r="J76" s="32" t="s">
        <v>1</v>
      </c>
      <c r="M76">
        <v>-44</v>
      </c>
      <c r="N76" t="s">
        <v>126</v>
      </c>
      <c r="O76" t="s">
        <v>112</v>
      </c>
      <c r="P76">
        <v>7</v>
      </c>
    </row>
    <row r="77" spans="2:16" x14ac:dyDescent="0.25">
      <c r="B77" s="30">
        <v>42187</v>
      </c>
      <c r="C77">
        <v>27</v>
      </c>
      <c r="D77" s="33">
        <v>42216</v>
      </c>
      <c r="E77">
        <v>2015</v>
      </c>
      <c r="F77" t="s">
        <v>56</v>
      </c>
      <c r="G77" t="s">
        <v>28</v>
      </c>
      <c r="H77" t="s">
        <v>12</v>
      </c>
      <c r="I77" t="s">
        <v>11</v>
      </c>
      <c r="J77" s="32" t="s">
        <v>10</v>
      </c>
      <c r="M77">
        <v>765.6</v>
      </c>
      <c r="N77" t="s">
        <v>126</v>
      </c>
      <c r="O77" t="s">
        <v>112</v>
      </c>
      <c r="P77">
        <v>7</v>
      </c>
    </row>
    <row r="78" spans="2:16" x14ac:dyDescent="0.25">
      <c r="B78" s="30">
        <v>42188</v>
      </c>
      <c r="C78">
        <v>27</v>
      </c>
      <c r="D78" s="33">
        <v>42216</v>
      </c>
      <c r="E78">
        <v>2015</v>
      </c>
      <c r="F78" t="s">
        <v>55</v>
      </c>
      <c r="G78" t="s">
        <v>28</v>
      </c>
      <c r="H78" t="s">
        <v>12</v>
      </c>
      <c r="I78" t="s">
        <v>11</v>
      </c>
      <c r="J78" s="32" t="s">
        <v>10</v>
      </c>
      <c r="M78">
        <v>5304</v>
      </c>
      <c r="N78" t="s">
        <v>126</v>
      </c>
      <c r="O78" t="s">
        <v>112</v>
      </c>
      <c r="P78">
        <v>7</v>
      </c>
    </row>
    <row r="79" spans="2:16" x14ac:dyDescent="0.25">
      <c r="B79" s="30">
        <v>42192</v>
      </c>
      <c r="C79">
        <v>28</v>
      </c>
      <c r="D79" s="33">
        <v>42216</v>
      </c>
      <c r="E79">
        <v>2015</v>
      </c>
      <c r="F79" t="s">
        <v>57</v>
      </c>
      <c r="G79" t="s">
        <v>28</v>
      </c>
      <c r="H79" t="s">
        <v>2</v>
      </c>
      <c r="I79" t="s">
        <v>1</v>
      </c>
      <c r="J79" s="32" t="s">
        <v>1</v>
      </c>
      <c r="M79">
        <v>-44</v>
      </c>
      <c r="N79" t="s">
        <v>126</v>
      </c>
      <c r="O79" t="s">
        <v>112</v>
      </c>
      <c r="P79">
        <v>7</v>
      </c>
    </row>
    <row r="80" spans="2:16" x14ac:dyDescent="0.25">
      <c r="B80" s="30">
        <v>42193</v>
      </c>
      <c r="C80">
        <v>28</v>
      </c>
      <c r="D80" s="33">
        <v>42216</v>
      </c>
      <c r="E80">
        <v>2015</v>
      </c>
      <c r="F80" t="s">
        <v>55</v>
      </c>
      <c r="G80" t="s">
        <v>28</v>
      </c>
      <c r="H80" t="s">
        <v>12</v>
      </c>
      <c r="I80" t="s">
        <v>11</v>
      </c>
      <c r="J80" s="32" t="s">
        <v>10</v>
      </c>
      <c r="M80">
        <v>5424</v>
      </c>
      <c r="N80" t="s">
        <v>126</v>
      </c>
      <c r="O80" t="s">
        <v>112</v>
      </c>
      <c r="P80">
        <v>7</v>
      </c>
    </row>
    <row r="81" spans="2:16" x14ac:dyDescent="0.25">
      <c r="B81" s="30">
        <v>42194</v>
      </c>
      <c r="C81">
        <v>28</v>
      </c>
      <c r="D81" s="33">
        <v>42216</v>
      </c>
      <c r="E81">
        <v>2015</v>
      </c>
      <c r="F81" t="s">
        <v>55</v>
      </c>
      <c r="G81" t="s">
        <v>28</v>
      </c>
      <c r="H81" t="s">
        <v>12</v>
      </c>
      <c r="I81" t="s">
        <v>11</v>
      </c>
      <c r="J81" s="32" t="s">
        <v>10</v>
      </c>
      <c r="M81">
        <v>6024</v>
      </c>
      <c r="N81" t="s">
        <v>126</v>
      </c>
      <c r="O81" t="s">
        <v>112</v>
      </c>
      <c r="P81">
        <v>7</v>
      </c>
    </row>
    <row r="82" spans="2:16" x14ac:dyDescent="0.25">
      <c r="B82" s="30">
        <v>42195</v>
      </c>
      <c r="C82">
        <v>28</v>
      </c>
      <c r="D82" s="33">
        <v>42216</v>
      </c>
      <c r="E82">
        <v>2015</v>
      </c>
      <c r="F82" t="s">
        <v>55</v>
      </c>
      <c r="G82" t="s">
        <v>28</v>
      </c>
      <c r="H82" t="s">
        <v>2</v>
      </c>
      <c r="I82" t="s">
        <v>18</v>
      </c>
      <c r="J82" s="32" t="s">
        <v>18</v>
      </c>
      <c r="M82">
        <v>-216.96</v>
      </c>
      <c r="N82" t="s">
        <v>126</v>
      </c>
      <c r="O82" t="s">
        <v>112</v>
      </c>
      <c r="P82">
        <v>7</v>
      </c>
    </row>
    <row r="83" spans="2:16" x14ac:dyDescent="0.25">
      <c r="B83" s="30">
        <v>42195</v>
      </c>
      <c r="C83">
        <v>28</v>
      </c>
      <c r="D83" s="33">
        <v>42216</v>
      </c>
      <c r="E83">
        <v>2015</v>
      </c>
      <c r="F83" t="s">
        <v>55</v>
      </c>
      <c r="G83" t="s">
        <v>28</v>
      </c>
      <c r="H83" t="s">
        <v>12</v>
      </c>
      <c r="I83" t="s">
        <v>27</v>
      </c>
      <c r="J83" s="32" t="s">
        <v>26</v>
      </c>
      <c r="M83">
        <v>43812.959999999999</v>
      </c>
      <c r="N83" t="s">
        <v>126</v>
      </c>
      <c r="O83" t="s">
        <v>112</v>
      </c>
      <c r="P83">
        <v>7</v>
      </c>
    </row>
    <row r="84" spans="2:16" x14ac:dyDescent="0.25">
      <c r="B84" s="30">
        <v>42195</v>
      </c>
      <c r="C84">
        <v>28</v>
      </c>
      <c r="D84" s="33">
        <v>42216</v>
      </c>
      <c r="E84">
        <v>2015</v>
      </c>
      <c r="F84" t="s">
        <v>56</v>
      </c>
      <c r="G84" t="s">
        <v>28</v>
      </c>
      <c r="H84" t="s">
        <v>2</v>
      </c>
      <c r="I84" t="s">
        <v>18</v>
      </c>
      <c r="J84" s="32" t="s">
        <v>18</v>
      </c>
      <c r="M84">
        <v>-1578.67</v>
      </c>
      <c r="N84" t="s">
        <v>126</v>
      </c>
      <c r="O84" t="s">
        <v>112</v>
      </c>
      <c r="P84">
        <v>7</v>
      </c>
    </row>
    <row r="85" spans="2:16" x14ac:dyDescent="0.25">
      <c r="B85" s="30">
        <v>42195</v>
      </c>
      <c r="C85">
        <v>28</v>
      </c>
      <c r="D85" s="33">
        <v>42216</v>
      </c>
      <c r="E85">
        <v>2015</v>
      </c>
      <c r="F85" t="s">
        <v>56</v>
      </c>
      <c r="G85" t="s">
        <v>28</v>
      </c>
      <c r="H85" t="s">
        <v>2</v>
      </c>
      <c r="I85" t="s">
        <v>1</v>
      </c>
      <c r="J85" s="32" t="s">
        <v>1</v>
      </c>
      <c r="M85">
        <v>-215.83</v>
      </c>
      <c r="N85" t="s">
        <v>126</v>
      </c>
      <c r="O85" t="s">
        <v>112</v>
      </c>
      <c r="P85">
        <v>7</v>
      </c>
    </row>
    <row r="86" spans="2:16" x14ac:dyDescent="0.25">
      <c r="B86" s="30">
        <v>42195</v>
      </c>
      <c r="C86">
        <v>28</v>
      </c>
      <c r="D86" s="33">
        <v>42216</v>
      </c>
      <c r="E86">
        <v>2015</v>
      </c>
      <c r="F86" t="s">
        <v>57</v>
      </c>
      <c r="G86" t="s">
        <v>28</v>
      </c>
      <c r="H86" t="s">
        <v>2</v>
      </c>
      <c r="I86" t="s">
        <v>1</v>
      </c>
      <c r="J86" s="32" t="s">
        <v>0</v>
      </c>
      <c r="M86">
        <v>-1972.1</v>
      </c>
      <c r="N86" t="s">
        <v>126</v>
      </c>
      <c r="O86" t="s">
        <v>112</v>
      </c>
      <c r="P86">
        <v>7</v>
      </c>
    </row>
    <row r="87" spans="2:16" x14ac:dyDescent="0.25">
      <c r="B87" s="30">
        <v>42195</v>
      </c>
      <c r="C87">
        <v>28</v>
      </c>
      <c r="D87" s="33">
        <v>42216</v>
      </c>
      <c r="E87">
        <v>2015</v>
      </c>
      <c r="F87" t="s">
        <v>58</v>
      </c>
      <c r="G87" t="s">
        <v>28</v>
      </c>
      <c r="H87" t="s">
        <v>2</v>
      </c>
      <c r="I87" t="s">
        <v>1</v>
      </c>
      <c r="J87" s="32" t="s">
        <v>1</v>
      </c>
      <c r="M87">
        <v>-127.69</v>
      </c>
      <c r="N87" t="s">
        <v>126</v>
      </c>
      <c r="O87" t="s">
        <v>112</v>
      </c>
      <c r="P87">
        <v>7</v>
      </c>
    </row>
    <row r="88" spans="2:16" x14ac:dyDescent="0.25">
      <c r="B88" s="30">
        <v>42198</v>
      </c>
      <c r="C88">
        <v>29</v>
      </c>
      <c r="D88" s="33">
        <v>42216</v>
      </c>
      <c r="E88">
        <v>2015</v>
      </c>
      <c r="F88" t="s">
        <v>55</v>
      </c>
      <c r="G88" t="s">
        <v>28</v>
      </c>
      <c r="H88" t="s">
        <v>12</v>
      </c>
      <c r="I88" t="s">
        <v>11</v>
      </c>
      <c r="J88" s="32" t="s">
        <v>10</v>
      </c>
      <c r="M88">
        <v>5424</v>
      </c>
      <c r="N88" t="s">
        <v>126</v>
      </c>
      <c r="O88" t="s">
        <v>112</v>
      </c>
      <c r="P88">
        <v>7</v>
      </c>
    </row>
    <row r="89" spans="2:16" x14ac:dyDescent="0.25">
      <c r="B89" s="30">
        <v>42198</v>
      </c>
      <c r="C89">
        <v>29</v>
      </c>
      <c r="D89" s="33">
        <v>42216</v>
      </c>
      <c r="E89">
        <v>2015</v>
      </c>
      <c r="F89" t="s">
        <v>55</v>
      </c>
      <c r="G89" t="s">
        <v>28</v>
      </c>
      <c r="H89" t="s">
        <v>12</v>
      </c>
      <c r="I89" t="s">
        <v>27</v>
      </c>
      <c r="J89" s="32" t="s">
        <v>26</v>
      </c>
      <c r="M89">
        <v>6504</v>
      </c>
      <c r="N89" t="s">
        <v>126</v>
      </c>
      <c r="O89" t="s">
        <v>112</v>
      </c>
      <c r="P89">
        <v>7</v>
      </c>
    </row>
    <row r="90" spans="2:16" x14ac:dyDescent="0.25">
      <c r="B90" s="30">
        <v>42200</v>
      </c>
      <c r="C90">
        <v>29</v>
      </c>
      <c r="D90" s="33">
        <v>42216</v>
      </c>
      <c r="E90">
        <v>2015</v>
      </c>
      <c r="F90" t="s">
        <v>54</v>
      </c>
      <c r="G90" t="s">
        <v>28</v>
      </c>
      <c r="H90" t="s">
        <v>2</v>
      </c>
      <c r="I90" t="s">
        <v>6</v>
      </c>
      <c r="J90" s="32" t="s">
        <v>49</v>
      </c>
      <c r="M90">
        <v>-382.42</v>
      </c>
      <c r="N90" t="s">
        <v>126</v>
      </c>
      <c r="O90" t="s">
        <v>112</v>
      </c>
      <c r="P90">
        <v>7</v>
      </c>
    </row>
    <row r="91" spans="2:16" x14ac:dyDescent="0.25">
      <c r="B91" s="30">
        <v>42200</v>
      </c>
      <c r="C91">
        <v>29</v>
      </c>
      <c r="D91" s="33">
        <v>42216</v>
      </c>
      <c r="E91">
        <v>2015</v>
      </c>
      <c r="F91" t="s">
        <v>54</v>
      </c>
      <c r="G91" t="s">
        <v>28</v>
      </c>
      <c r="H91" t="s">
        <v>2</v>
      </c>
      <c r="I91" t="s">
        <v>6</v>
      </c>
      <c r="J91" s="32" t="s">
        <v>50</v>
      </c>
      <c r="M91">
        <v>-377.54</v>
      </c>
      <c r="N91" t="s">
        <v>126</v>
      </c>
      <c r="O91" t="s">
        <v>112</v>
      </c>
      <c r="P91">
        <v>7</v>
      </c>
    </row>
    <row r="92" spans="2:16" x14ac:dyDescent="0.25">
      <c r="B92" s="30">
        <v>42200</v>
      </c>
      <c r="C92">
        <v>29</v>
      </c>
      <c r="D92" s="33">
        <v>42216</v>
      </c>
      <c r="E92">
        <v>2015</v>
      </c>
      <c r="F92" t="s">
        <v>55</v>
      </c>
      <c r="G92" t="s">
        <v>28</v>
      </c>
      <c r="H92" t="s">
        <v>2</v>
      </c>
      <c r="I92" t="s">
        <v>1</v>
      </c>
      <c r="J92" s="32" t="s">
        <v>0</v>
      </c>
      <c r="M92">
        <v>-0.45</v>
      </c>
      <c r="N92" t="s">
        <v>126</v>
      </c>
      <c r="O92" t="s">
        <v>112</v>
      </c>
      <c r="P92">
        <v>7</v>
      </c>
    </row>
    <row r="93" spans="2:16" x14ac:dyDescent="0.25">
      <c r="B93" s="30">
        <v>42200</v>
      </c>
      <c r="C93">
        <v>29</v>
      </c>
      <c r="D93" s="33">
        <v>42216</v>
      </c>
      <c r="E93">
        <v>2015</v>
      </c>
      <c r="F93" t="s">
        <v>55</v>
      </c>
      <c r="G93" t="s">
        <v>28</v>
      </c>
      <c r="H93" t="s">
        <v>2</v>
      </c>
      <c r="I93" t="s">
        <v>6</v>
      </c>
      <c r="J93" s="32" t="s">
        <v>49</v>
      </c>
      <c r="M93">
        <v>-599.12</v>
      </c>
      <c r="N93" t="s">
        <v>126</v>
      </c>
      <c r="O93" t="s">
        <v>112</v>
      </c>
      <c r="P93">
        <v>7</v>
      </c>
    </row>
    <row r="94" spans="2:16" x14ac:dyDescent="0.25">
      <c r="B94" s="30">
        <v>42200</v>
      </c>
      <c r="C94">
        <v>29</v>
      </c>
      <c r="D94" s="33">
        <v>42216</v>
      </c>
      <c r="E94">
        <v>2015</v>
      </c>
      <c r="F94" t="s">
        <v>55</v>
      </c>
      <c r="G94" t="s">
        <v>28</v>
      </c>
      <c r="H94" t="s">
        <v>2</v>
      </c>
      <c r="I94" t="s">
        <v>6</v>
      </c>
      <c r="J94" s="32" t="s">
        <v>50</v>
      </c>
      <c r="M94">
        <v>-377.54</v>
      </c>
      <c r="N94" t="s">
        <v>126</v>
      </c>
      <c r="O94" t="s">
        <v>112</v>
      </c>
      <c r="P94">
        <v>7</v>
      </c>
    </row>
    <row r="95" spans="2:16" x14ac:dyDescent="0.25">
      <c r="B95" s="30">
        <v>42200</v>
      </c>
      <c r="C95">
        <v>29</v>
      </c>
      <c r="D95" s="33">
        <v>42216</v>
      </c>
      <c r="E95">
        <v>2015</v>
      </c>
      <c r="F95" t="s">
        <v>55</v>
      </c>
      <c r="G95" t="s">
        <v>28</v>
      </c>
      <c r="H95" t="s">
        <v>2</v>
      </c>
      <c r="I95" t="s">
        <v>6</v>
      </c>
      <c r="J95" s="32" t="s">
        <v>47</v>
      </c>
      <c r="M95">
        <v>-650.42999999999995</v>
      </c>
      <c r="N95" t="s">
        <v>126</v>
      </c>
      <c r="O95" t="s">
        <v>112</v>
      </c>
      <c r="P95">
        <v>7</v>
      </c>
    </row>
    <row r="96" spans="2:16" x14ac:dyDescent="0.25">
      <c r="B96" s="30">
        <v>42200</v>
      </c>
      <c r="C96">
        <v>29</v>
      </c>
      <c r="D96" s="33">
        <v>42216</v>
      </c>
      <c r="E96">
        <v>2015</v>
      </c>
      <c r="F96" t="s">
        <v>56</v>
      </c>
      <c r="G96" t="s">
        <v>28</v>
      </c>
      <c r="H96" t="s">
        <v>2</v>
      </c>
      <c r="I96" t="s">
        <v>1</v>
      </c>
      <c r="J96" s="32" t="s">
        <v>0</v>
      </c>
      <c r="M96">
        <v>-0.15</v>
      </c>
      <c r="N96" t="s">
        <v>126</v>
      </c>
      <c r="O96" t="s">
        <v>112</v>
      </c>
      <c r="P96">
        <v>7</v>
      </c>
    </row>
    <row r="97" spans="2:16" x14ac:dyDescent="0.25">
      <c r="B97" s="30">
        <v>42200</v>
      </c>
      <c r="C97">
        <v>29</v>
      </c>
      <c r="D97" s="33">
        <v>42216</v>
      </c>
      <c r="E97">
        <v>2015</v>
      </c>
      <c r="F97" t="s">
        <v>56</v>
      </c>
      <c r="G97" t="s">
        <v>28</v>
      </c>
      <c r="H97" t="s">
        <v>2</v>
      </c>
      <c r="I97" t="s">
        <v>6</v>
      </c>
      <c r="J97" s="32" t="s">
        <v>49</v>
      </c>
      <c r="M97">
        <v>-513.72</v>
      </c>
      <c r="N97" t="s">
        <v>126</v>
      </c>
      <c r="O97" t="s">
        <v>112</v>
      </c>
      <c r="P97">
        <v>7</v>
      </c>
    </row>
    <row r="98" spans="2:16" x14ac:dyDescent="0.25">
      <c r="B98" s="30">
        <v>42200</v>
      </c>
      <c r="C98">
        <v>29</v>
      </c>
      <c r="D98" s="33">
        <v>42216</v>
      </c>
      <c r="E98">
        <v>2015</v>
      </c>
      <c r="F98" t="s">
        <v>56</v>
      </c>
      <c r="G98" t="s">
        <v>28</v>
      </c>
      <c r="H98" t="s">
        <v>2</v>
      </c>
      <c r="I98" t="s">
        <v>6</v>
      </c>
      <c r="J98" s="32" t="s">
        <v>50</v>
      </c>
      <c r="M98">
        <v>-517.34</v>
      </c>
      <c r="N98" t="s">
        <v>126</v>
      </c>
      <c r="O98" t="s">
        <v>112</v>
      </c>
      <c r="P98">
        <v>7</v>
      </c>
    </row>
    <row r="99" spans="2:16" x14ac:dyDescent="0.25">
      <c r="B99" s="30">
        <v>42200</v>
      </c>
      <c r="C99">
        <v>29</v>
      </c>
      <c r="D99" s="33">
        <v>42216</v>
      </c>
      <c r="E99">
        <v>2015</v>
      </c>
      <c r="F99" t="s">
        <v>57</v>
      </c>
      <c r="G99" t="s">
        <v>28</v>
      </c>
      <c r="H99" t="s">
        <v>2</v>
      </c>
      <c r="I99" t="s">
        <v>6</v>
      </c>
      <c r="J99" s="32" t="s">
        <v>49</v>
      </c>
      <c r="M99">
        <v>-1632.86</v>
      </c>
      <c r="N99" t="s">
        <v>126</v>
      </c>
      <c r="O99" t="s">
        <v>112</v>
      </c>
      <c r="P99">
        <v>7</v>
      </c>
    </row>
    <row r="100" spans="2:16" x14ac:dyDescent="0.25">
      <c r="B100" s="30">
        <v>42201</v>
      </c>
      <c r="C100">
        <v>29</v>
      </c>
      <c r="D100" s="33">
        <v>42216</v>
      </c>
      <c r="E100">
        <v>2015</v>
      </c>
      <c r="F100" t="s">
        <v>54</v>
      </c>
      <c r="G100" t="s">
        <v>28</v>
      </c>
      <c r="H100" t="s">
        <v>2</v>
      </c>
      <c r="I100" t="s">
        <v>6</v>
      </c>
      <c r="J100" s="32" t="s">
        <v>16</v>
      </c>
      <c r="M100">
        <v>-11179</v>
      </c>
      <c r="N100" t="s">
        <v>126</v>
      </c>
      <c r="O100" t="s">
        <v>112</v>
      </c>
      <c r="P100">
        <v>7</v>
      </c>
    </row>
    <row r="101" spans="2:16" x14ac:dyDescent="0.25">
      <c r="B101" s="30">
        <v>42201</v>
      </c>
      <c r="C101">
        <v>29</v>
      </c>
      <c r="D101" s="33">
        <v>42216</v>
      </c>
      <c r="E101">
        <v>2015</v>
      </c>
      <c r="F101" t="s">
        <v>55</v>
      </c>
      <c r="G101" t="s">
        <v>28</v>
      </c>
      <c r="H101" t="s">
        <v>2</v>
      </c>
      <c r="I101" t="s">
        <v>6</v>
      </c>
      <c r="J101" s="32" t="s">
        <v>16</v>
      </c>
      <c r="M101">
        <v>-21610</v>
      </c>
      <c r="N101" t="s">
        <v>126</v>
      </c>
      <c r="O101" t="s">
        <v>112</v>
      </c>
      <c r="P101">
        <v>7</v>
      </c>
    </row>
    <row r="102" spans="2:16" x14ac:dyDescent="0.25">
      <c r="B102" s="30">
        <v>42201</v>
      </c>
      <c r="C102">
        <v>29</v>
      </c>
      <c r="D102" s="33">
        <v>42216</v>
      </c>
      <c r="E102">
        <v>2015</v>
      </c>
      <c r="F102" t="s">
        <v>55</v>
      </c>
      <c r="G102" t="s">
        <v>28</v>
      </c>
      <c r="H102" t="s">
        <v>12</v>
      </c>
      <c r="I102" t="s">
        <v>27</v>
      </c>
      <c r="J102" s="32" t="s">
        <v>26</v>
      </c>
      <c r="M102">
        <v>2424</v>
      </c>
      <c r="N102" t="s">
        <v>126</v>
      </c>
      <c r="O102" t="s">
        <v>112</v>
      </c>
      <c r="P102">
        <v>7</v>
      </c>
    </row>
    <row r="103" spans="2:16" x14ac:dyDescent="0.25">
      <c r="B103" s="30">
        <v>42201</v>
      </c>
      <c r="C103">
        <v>29</v>
      </c>
      <c r="D103" s="33">
        <v>42216</v>
      </c>
      <c r="E103">
        <v>2015</v>
      </c>
      <c r="F103" t="s">
        <v>56</v>
      </c>
      <c r="G103" t="s">
        <v>28</v>
      </c>
      <c r="H103" t="s">
        <v>2</v>
      </c>
      <c r="I103" t="s">
        <v>6</v>
      </c>
      <c r="J103" s="32" t="s">
        <v>16</v>
      </c>
      <c r="M103">
        <v>-14215</v>
      </c>
      <c r="N103" t="s">
        <v>126</v>
      </c>
      <c r="O103" t="s">
        <v>112</v>
      </c>
      <c r="P103">
        <v>7</v>
      </c>
    </row>
    <row r="104" spans="2:16" x14ac:dyDescent="0.25">
      <c r="B104" s="30">
        <v>42202</v>
      </c>
      <c r="C104">
        <v>29</v>
      </c>
      <c r="D104" s="33">
        <v>42216</v>
      </c>
      <c r="E104">
        <v>2015</v>
      </c>
      <c r="F104" t="s">
        <v>57</v>
      </c>
      <c r="G104" t="s">
        <v>28</v>
      </c>
      <c r="H104" t="s">
        <v>2</v>
      </c>
      <c r="I104" t="s">
        <v>6</v>
      </c>
      <c r="J104" s="32" t="s">
        <v>16</v>
      </c>
      <c r="M104">
        <v>-25631</v>
      </c>
      <c r="N104" t="s">
        <v>126</v>
      </c>
      <c r="O104" t="s">
        <v>112</v>
      </c>
      <c r="P104">
        <v>7</v>
      </c>
    </row>
    <row r="105" spans="2:16" x14ac:dyDescent="0.25">
      <c r="B105" s="30">
        <v>42205</v>
      </c>
      <c r="C105">
        <v>30</v>
      </c>
      <c r="D105" s="33">
        <v>42216</v>
      </c>
      <c r="E105">
        <v>2015</v>
      </c>
      <c r="F105" t="s">
        <v>55</v>
      </c>
      <c r="G105" t="s">
        <v>28</v>
      </c>
      <c r="H105" t="s">
        <v>12</v>
      </c>
      <c r="I105" t="s">
        <v>11</v>
      </c>
      <c r="J105" s="32" t="s">
        <v>10</v>
      </c>
      <c r="M105">
        <v>7944</v>
      </c>
      <c r="N105" t="s">
        <v>126</v>
      </c>
      <c r="O105" t="s">
        <v>112</v>
      </c>
      <c r="P105">
        <v>7</v>
      </c>
    </row>
    <row r="106" spans="2:16" x14ac:dyDescent="0.25">
      <c r="B106" s="30">
        <v>42205</v>
      </c>
      <c r="C106">
        <v>30</v>
      </c>
      <c r="D106" s="33">
        <v>42216</v>
      </c>
      <c r="E106">
        <v>2015</v>
      </c>
      <c r="F106" t="s">
        <v>56</v>
      </c>
      <c r="G106" t="s">
        <v>28</v>
      </c>
      <c r="H106" t="s">
        <v>12</v>
      </c>
      <c r="I106" t="s">
        <v>44</v>
      </c>
      <c r="J106" s="32" t="s">
        <v>44</v>
      </c>
      <c r="M106">
        <v>23570.400000000001</v>
      </c>
      <c r="N106" t="s">
        <v>126</v>
      </c>
      <c r="O106" t="s">
        <v>112</v>
      </c>
      <c r="P106">
        <v>7</v>
      </c>
    </row>
    <row r="107" spans="2:16" x14ac:dyDescent="0.25">
      <c r="B107" s="30">
        <v>42205</v>
      </c>
      <c r="C107">
        <v>30</v>
      </c>
      <c r="D107" s="33">
        <v>42216</v>
      </c>
      <c r="E107">
        <v>2015</v>
      </c>
      <c r="F107" t="s">
        <v>56</v>
      </c>
      <c r="G107" t="s">
        <v>28</v>
      </c>
      <c r="H107" t="s">
        <v>12</v>
      </c>
      <c r="I107" t="s">
        <v>11</v>
      </c>
      <c r="J107" s="32" t="s">
        <v>10</v>
      </c>
      <c r="M107">
        <v>4236</v>
      </c>
      <c r="N107" t="s">
        <v>126</v>
      </c>
      <c r="O107" t="s">
        <v>112</v>
      </c>
      <c r="P107">
        <v>7</v>
      </c>
    </row>
    <row r="108" spans="2:16" x14ac:dyDescent="0.25">
      <c r="B108" s="30">
        <v>42207</v>
      </c>
      <c r="C108">
        <v>30</v>
      </c>
      <c r="D108" s="33">
        <v>42216</v>
      </c>
      <c r="E108">
        <v>2015</v>
      </c>
      <c r="F108" t="s">
        <v>55</v>
      </c>
      <c r="G108" t="s">
        <v>28</v>
      </c>
      <c r="H108" t="s">
        <v>2</v>
      </c>
      <c r="I108" t="s">
        <v>4</v>
      </c>
      <c r="J108" s="32" t="s">
        <v>3</v>
      </c>
      <c r="M108">
        <v>-13091</v>
      </c>
      <c r="N108" t="s">
        <v>126</v>
      </c>
      <c r="O108" t="s">
        <v>112</v>
      </c>
      <c r="P108">
        <v>7</v>
      </c>
    </row>
    <row r="109" spans="2:16" x14ac:dyDescent="0.25">
      <c r="B109" s="30">
        <v>42207</v>
      </c>
      <c r="C109">
        <v>30</v>
      </c>
      <c r="D109" s="33">
        <v>42216</v>
      </c>
      <c r="E109">
        <v>2015</v>
      </c>
      <c r="F109" t="s">
        <v>56</v>
      </c>
      <c r="G109" t="s">
        <v>28</v>
      </c>
      <c r="H109" t="s">
        <v>2</v>
      </c>
      <c r="I109" t="s">
        <v>1</v>
      </c>
      <c r="J109" s="32" t="s">
        <v>1</v>
      </c>
      <c r="M109">
        <v>-6.24</v>
      </c>
      <c r="N109" t="s">
        <v>126</v>
      </c>
      <c r="O109" t="s">
        <v>112</v>
      </c>
      <c r="P109">
        <v>7</v>
      </c>
    </row>
    <row r="110" spans="2:16" x14ac:dyDescent="0.25">
      <c r="B110" s="30">
        <v>42207</v>
      </c>
      <c r="C110">
        <v>30</v>
      </c>
      <c r="D110" s="33">
        <v>42216</v>
      </c>
      <c r="E110">
        <v>2015</v>
      </c>
      <c r="F110" t="s">
        <v>56</v>
      </c>
      <c r="G110" t="s">
        <v>28</v>
      </c>
      <c r="H110" t="s">
        <v>2</v>
      </c>
      <c r="I110" t="s">
        <v>4</v>
      </c>
      <c r="J110" s="32" t="s">
        <v>3</v>
      </c>
      <c r="M110">
        <v>-14514</v>
      </c>
      <c r="N110" t="s">
        <v>126</v>
      </c>
      <c r="O110" t="s">
        <v>112</v>
      </c>
      <c r="P110">
        <v>7</v>
      </c>
    </row>
    <row r="111" spans="2:16" x14ac:dyDescent="0.25">
      <c r="B111" s="30">
        <v>42208</v>
      </c>
      <c r="C111">
        <v>30</v>
      </c>
      <c r="D111" s="33">
        <v>42216</v>
      </c>
      <c r="E111">
        <v>2015</v>
      </c>
      <c r="F111" t="s">
        <v>54</v>
      </c>
      <c r="G111" t="s">
        <v>28</v>
      </c>
      <c r="H111" t="s">
        <v>2</v>
      </c>
      <c r="I111" t="s">
        <v>4</v>
      </c>
      <c r="J111" s="32" t="s">
        <v>3</v>
      </c>
      <c r="M111">
        <v>-18321</v>
      </c>
      <c r="N111" t="s">
        <v>126</v>
      </c>
      <c r="O111" t="s">
        <v>112</v>
      </c>
      <c r="P111">
        <v>7</v>
      </c>
    </row>
    <row r="112" spans="2:16" x14ac:dyDescent="0.25">
      <c r="B112" s="30">
        <v>42208</v>
      </c>
      <c r="C112">
        <v>30</v>
      </c>
      <c r="D112" s="33">
        <v>42216</v>
      </c>
      <c r="E112">
        <v>2015</v>
      </c>
      <c r="F112" t="s">
        <v>54</v>
      </c>
      <c r="G112" t="s">
        <v>28</v>
      </c>
      <c r="H112" t="s">
        <v>2</v>
      </c>
      <c r="I112" t="s">
        <v>8</v>
      </c>
      <c r="J112" s="32" t="s">
        <v>7</v>
      </c>
      <c r="M112">
        <v>-624.95000000000005</v>
      </c>
      <c r="N112" t="s">
        <v>126</v>
      </c>
      <c r="O112" t="s">
        <v>112</v>
      </c>
      <c r="P112">
        <v>7</v>
      </c>
    </row>
    <row r="113" spans="2:16" x14ac:dyDescent="0.25">
      <c r="B113" s="30">
        <v>42208</v>
      </c>
      <c r="C113">
        <v>30</v>
      </c>
      <c r="D113" s="33">
        <v>42216</v>
      </c>
      <c r="E113">
        <v>2015</v>
      </c>
      <c r="F113" t="s">
        <v>55</v>
      </c>
      <c r="G113" t="s">
        <v>28</v>
      </c>
      <c r="H113" t="s">
        <v>2</v>
      </c>
      <c r="I113" t="s">
        <v>8</v>
      </c>
      <c r="J113" s="32" t="s">
        <v>7</v>
      </c>
      <c r="M113">
        <v>-130.54</v>
      </c>
      <c r="N113" t="s">
        <v>126</v>
      </c>
      <c r="O113" t="s">
        <v>112</v>
      </c>
      <c r="P113">
        <v>7</v>
      </c>
    </row>
    <row r="114" spans="2:16" x14ac:dyDescent="0.25">
      <c r="B114" s="30">
        <v>42209</v>
      </c>
      <c r="C114">
        <v>30</v>
      </c>
      <c r="D114" s="33">
        <v>42216</v>
      </c>
      <c r="E114">
        <v>2015</v>
      </c>
      <c r="F114" t="s">
        <v>56</v>
      </c>
      <c r="G114" t="s">
        <v>28</v>
      </c>
      <c r="H114" t="s">
        <v>12</v>
      </c>
      <c r="I114" t="s">
        <v>11</v>
      </c>
      <c r="J114" s="32" t="s">
        <v>10</v>
      </c>
      <c r="M114">
        <v>780</v>
      </c>
      <c r="N114" t="s">
        <v>126</v>
      </c>
      <c r="O114" t="s">
        <v>112</v>
      </c>
      <c r="P114">
        <v>7</v>
      </c>
    </row>
    <row r="115" spans="2:16" x14ac:dyDescent="0.25">
      <c r="B115" s="30">
        <v>42212</v>
      </c>
      <c r="C115">
        <v>31</v>
      </c>
      <c r="D115" s="33">
        <v>42216</v>
      </c>
      <c r="E115">
        <v>2015</v>
      </c>
      <c r="F115" t="s">
        <v>54</v>
      </c>
      <c r="G115" t="s">
        <v>28</v>
      </c>
      <c r="H115" t="s">
        <v>2</v>
      </c>
      <c r="I115" t="s">
        <v>1</v>
      </c>
      <c r="J115" s="32" t="s">
        <v>0</v>
      </c>
      <c r="M115">
        <v>-0.3</v>
      </c>
      <c r="N115" t="s">
        <v>126</v>
      </c>
      <c r="O115" t="s">
        <v>112</v>
      </c>
      <c r="P115">
        <v>7</v>
      </c>
    </row>
    <row r="116" spans="2:16" x14ac:dyDescent="0.25">
      <c r="B116" s="30">
        <v>42212</v>
      </c>
      <c r="C116">
        <v>31</v>
      </c>
      <c r="D116" s="33">
        <v>42216</v>
      </c>
      <c r="E116">
        <v>2015</v>
      </c>
      <c r="F116" t="s">
        <v>55</v>
      </c>
      <c r="G116" t="s">
        <v>28</v>
      </c>
      <c r="H116" t="s">
        <v>2</v>
      </c>
      <c r="I116" t="s">
        <v>1</v>
      </c>
      <c r="J116" s="32" t="s">
        <v>0</v>
      </c>
      <c r="M116">
        <v>-0.15</v>
      </c>
      <c r="N116" t="s">
        <v>126</v>
      </c>
      <c r="O116" t="s">
        <v>112</v>
      </c>
      <c r="P116">
        <v>7</v>
      </c>
    </row>
    <row r="117" spans="2:16" x14ac:dyDescent="0.25">
      <c r="B117" s="30">
        <v>42212</v>
      </c>
      <c r="C117">
        <v>31</v>
      </c>
      <c r="D117" s="33">
        <v>42216</v>
      </c>
      <c r="E117">
        <v>2015</v>
      </c>
      <c r="F117" t="s">
        <v>55</v>
      </c>
      <c r="G117" t="s">
        <v>28</v>
      </c>
      <c r="H117" t="s">
        <v>2</v>
      </c>
      <c r="I117" t="s">
        <v>8</v>
      </c>
      <c r="J117" s="32" t="s">
        <v>7</v>
      </c>
      <c r="M117">
        <v>-552.05999999999995</v>
      </c>
      <c r="N117" t="s">
        <v>126</v>
      </c>
      <c r="O117" t="s">
        <v>112</v>
      </c>
      <c r="P117">
        <v>7</v>
      </c>
    </row>
    <row r="118" spans="2:16" x14ac:dyDescent="0.25">
      <c r="B118" s="30">
        <v>42212</v>
      </c>
      <c r="C118">
        <v>31</v>
      </c>
      <c r="D118" s="33">
        <v>42216</v>
      </c>
      <c r="E118">
        <v>2015</v>
      </c>
      <c r="F118" t="s">
        <v>56</v>
      </c>
      <c r="G118" t="s">
        <v>28</v>
      </c>
      <c r="H118" t="s">
        <v>2</v>
      </c>
      <c r="I118" t="s">
        <v>1</v>
      </c>
      <c r="J118" s="32" t="s">
        <v>0</v>
      </c>
      <c r="M118">
        <v>-0.15</v>
      </c>
      <c r="N118" t="s">
        <v>126</v>
      </c>
      <c r="O118" t="s">
        <v>112</v>
      </c>
      <c r="P118">
        <v>7</v>
      </c>
    </row>
    <row r="119" spans="2:16" x14ac:dyDescent="0.25">
      <c r="B119" s="30">
        <v>42212</v>
      </c>
      <c r="C119">
        <v>31</v>
      </c>
      <c r="D119" s="33">
        <v>42216</v>
      </c>
      <c r="E119">
        <v>2015</v>
      </c>
      <c r="F119" t="s">
        <v>56</v>
      </c>
      <c r="G119" t="s">
        <v>28</v>
      </c>
      <c r="H119" t="s">
        <v>2</v>
      </c>
      <c r="I119" t="s">
        <v>19</v>
      </c>
      <c r="J119" s="32" t="s">
        <v>19</v>
      </c>
      <c r="M119">
        <v>-4944</v>
      </c>
      <c r="N119" t="s">
        <v>126</v>
      </c>
      <c r="O119" t="s">
        <v>112</v>
      </c>
      <c r="P119">
        <v>7</v>
      </c>
    </row>
    <row r="120" spans="2:16" x14ac:dyDescent="0.25">
      <c r="B120" s="30">
        <v>42213</v>
      </c>
      <c r="C120">
        <v>31</v>
      </c>
      <c r="D120" s="33">
        <v>42216</v>
      </c>
      <c r="E120">
        <v>2015</v>
      </c>
      <c r="F120" t="s">
        <v>55</v>
      </c>
      <c r="G120" t="s">
        <v>28</v>
      </c>
      <c r="H120" t="s">
        <v>12</v>
      </c>
      <c r="I120" t="s">
        <v>11</v>
      </c>
      <c r="J120" s="32" t="s">
        <v>10</v>
      </c>
      <c r="M120">
        <v>24360</v>
      </c>
      <c r="N120" t="s">
        <v>126</v>
      </c>
      <c r="O120" t="s">
        <v>112</v>
      </c>
      <c r="P120">
        <v>7</v>
      </c>
    </row>
    <row r="121" spans="2:16" x14ac:dyDescent="0.25">
      <c r="B121" s="30">
        <v>42214</v>
      </c>
      <c r="C121">
        <v>31</v>
      </c>
      <c r="D121" s="33">
        <v>42216</v>
      </c>
      <c r="E121">
        <v>2015</v>
      </c>
      <c r="F121" t="s">
        <v>54</v>
      </c>
      <c r="G121" t="s">
        <v>28</v>
      </c>
      <c r="H121" t="s">
        <v>2</v>
      </c>
      <c r="I121" t="s">
        <v>1</v>
      </c>
      <c r="J121" s="32" t="s">
        <v>0</v>
      </c>
      <c r="M121">
        <v>-0.45</v>
      </c>
      <c r="N121" t="s">
        <v>126</v>
      </c>
      <c r="O121" t="s">
        <v>112</v>
      </c>
      <c r="P121">
        <v>7</v>
      </c>
    </row>
    <row r="122" spans="2:16" x14ac:dyDescent="0.25">
      <c r="B122" s="30">
        <v>42214</v>
      </c>
      <c r="C122">
        <v>31</v>
      </c>
      <c r="D122" s="33">
        <v>42216</v>
      </c>
      <c r="E122">
        <v>2015</v>
      </c>
      <c r="F122" t="s">
        <v>54</v>
      </c>
      <c r="G122" t="s">
        <v>28</v>
      </c>
      <c r="H122" t="s">
        <v>2</v>
      </c>
      <c r="I122" t="s">
        <v>6</v>
      </c>
      <c r="J122" s="32" t="s">
        <v>5</v>
      </c>
      <c r="M122">
        <v>-7673.67</v>
      </c>
      <c r="N122" t="s">
        <v>126</v>
      </c>
      <c r="O122" t="s">
        <v>112</v>
      </c>
      <c r="P122">
        <v>7</v>
      </c>
    </row>
    <row r="123" spans="2:16" x14ac:dyDescent="0.25">
      <c r="B123" s="30">
        <v>42214</v>
      </c>
      <c r="C123">
        <v>31</v>
      </c>
      <c r="D123" s="33">
        <v>42216</v>
      </c>
      <c r="E123">
        <v>2015</v>
      </c>
      <c r="F123" t="s">
        <v>55</v>
      </c>
      <c r="G123" t="s">
        <v>28</v>
      </c>
      <c r="H123" t="s">
        <v>2</v>
      </c>
      <c r="I123" t="s">
        <v>1</v>
      </c>
      <c r="J123" s="32" t="s">
        <v>0</v>
      </c>
      <c r="M123">
        <v>-0.6</v>
      </c>
      <c r="N123" t="s">
        <v>126</v>
      </c>
      <c r="O123" t="s">
        <v>112</v>
      </c>
      <c r="P123">
        <v>7</v>
      </c>
    </row>
    <row r="124" spans="2:16" x14ac:dyDescent="0.25">
      <c r="B124" s="30">
        <v>42214</v>
      </c>
      <c r="C124">
        <v>31</v>
      </c>
      <c r="D124" s="33">
        <v>42216</v>
      </c>
      <c r="E124">
        <v>2015</v>
      </c>
      <c r="F124" t="s">
        <v>55</v>
      </c>
      <c r="G124" t="s">
        <v>28</v>
      </c>
      <c r="H124" t="s">
        <v>2</v>
      </c>
      <c r="I124" t="s">
        <v>6</v>
      </c>
      <c r="J124" s="32" t="s">
        <v>5</v>
      </c>
      <c r="M124">
        <v>-9862.52</v>
      </c>
      <c r="N124" t="s">
        <v>126</v>
      </c>
      <c r="O124" t="s">
        <v>112</v>
      </c>
      <c r="P124">
        <v>7</v>
      </c>
    </row>
    <row r="125" spans="2:16" x14ac:dyDescent="0.25">
      <c r="B125" s="30">
        <v>42214</v>
      </c>
      <c r="C125">
        <v>31</v>
      </c>
      <c r="D125" s="33">
        <v>42216</v>
      </c>
      <c r="E125">
        <v>2015</v>
      </c>
      <c r="F125" t="s">
        <v>56</v>
      </c>
      <c r="G125" t="s">
        <v>28</v>
      </c>
      <c r="H125" t="s">
        <v>2</v>
      </c>
      <c r="I125" t="s">
        <v>1</v>
      </c>
      <c r="J125" s="32" t="s">
        <v>0</v>
      </c>
      <c r="M125">
        <v>-0.45</v>
      </c>
      <c r="N125" t="s">
        <v>126</v>
      </c>
      <c r="O125" t="s">
        <v>112</v>
      </c>
      <c r="P125">
        <v>7</v>
      </c>
    </row>
    <row r="126" spans="2:16" x14ac:dyDescent="0.25">
      <c r="B126" s="30">
        <v>42214</v>
      </c>
      <c r="C126">
        <v>31</v>
      </c>
      <c r="D126" s="33">
        <v>42216</v>
      </c>
      <c r="E126">
        <v>2015</v>
      </c>
      <c r="F126" t="s">
        <v>56</v>
      </c>
      <c r="G126" t="s">
        <v>28</v>
      </c>
      <c r="H126" t="s">
        <v>2</v>
      </c>
      <c r="I126" t="s">
        <v>6</v>
      </c>
      <c r="J126" s="32" t="s">
        <v>5</v>
      </c>
      <c r="M126">
        <v>-7148.54</v>
      </c>
      <c r="N126" t="s">
        <v>126</v>
      </c>
      <c r="O126" t="s">
        <v>112</v>
      </c>
      <c r="P126">
        <v>7</v>
      </c>
    </row>
    <row r="127" spans="2:16" x14ac:dyDescent="0.25">
      <c r="B127" s="30">
        <v>42214</v>
      </c>
      <c r="C127">
        <v>31</v>
      </c>
      <c r="D127" s="33">
        <v>42216</v>
      </c>
      <c r="E127">
        <v>2015</v>
      </c>
      <c r="F127" t="s">
        <v>56</v>
      </c>
      <c r="G127" t="s">
        <v>28</v>
      </c>
      <c r="H127" t="s">
        <v>12</v>
      </c>
      <c r="I127" t="s">
        <v>11</v>
      </c>
      <c r="J127" s="32" t="s">
        <v>10</v>
      </c>
      <c r="M127">
        <v>2184</v>
      </c>
      <c r="N127" t="s">
        <v>126</v>
      </c>
      <c r="O127" t="s">
        <v>112</v>
      </c>
      <c r="P127">
        <v>7</v>
      </c>
    </row>
    <row r="128" spans="2:16" x14ac:dyDescent="0.25">
      <c r="B128" s="30">
        <v>42214</v>
      </c>
      <c r="C128">
        <v>31</v>
      </c>
      <c r="D128" s="33">
        <v>42216</v>
      </c>
      <c r="E128">
        <v>2015</v>
      </c>
      <c r="F128" t="s">
        <v>57</v>
      </c>
      <c r="G128" t="s">
        <v>28</v>
      </c>
      <c r="H128" t="s">
        <v>2</v>
      </c>
      <c r="I128" t="s">
        <v>1</v>
      </c>
      <c r="J128" s="32" t="s">
        <v>0</v>
      </c>
      <c r="M128">
        <v>-0.9</v>
      </c>
      <c r="N128" t="s">
        <v>126</v>
      </c>
      <c r="O128" t="s">
        <v>112</v>
      </c>
      <c r="P128">
        <v>7</v>
      </c>
    </row>
    <row r="129" spans="2:16" x14ac:dyDescent="0.25">
      <c r="B129" s="30">
        <v>42214</v>
      </c>
      <c r="C129">
        <v>31</v>
      </c>
      <c r="D129" s="33">
        <v>42216</v>
      </c>
      <c r="E129">
        <v>2015</v>
      </c>
      <c r="F129" t="s">
        <v>57</v>
      </c>
      <c r="G129" t="s">
        <v>28</v>
      </c>
      <c r="H129" t="s">
        <v>2</v>
      </c>
      <c r="I129" t="s">
        <v>6</v>
      </c>
      <c r="J129" s="32" t="s">
        <v>5</v>
      </c>
      <c r="M129">
        <v>-12373.21</v>
      </c>
      <c r="N129" t="s">
        <v>126</v>
      </c>
      <c r="O129" t="s">
        <v>112</v>
      </c>
      <c r="P129">
        <v>7</v>
      </c>
    </row>
    <row r="130" spans="2:16" x14ac:dyDescent="0.25">
      <c r="B130" s="30">
        <v>42215</v>
      </c>
      <c r="C130">
        <v>31</v>
      </c>
      <c r="D130" s="33">
        <v>42216</v>
      </c>
      <c r="E130">
        <v>2015</v>
      </c>
      <c r="F130" t="s">
        <v>54</v>
      </c>
      <c r="G130" t="s">
        <v>28</v>
      </c>
      <c r="H130" t="s">
        <v>2</v>
      </c>
      <c r="I130" t="s">
        <v>15</v>
      </c>
      <c r="J130" s="32" t="s">
        <v>48</v>
      </c>
      <c r="M130">
        <v>-1393.12</v>
      </c>
      <c r="N130" t="s">
        <v>126</v>
      </c>
      <c r="O130" t="s">
        <v>112</v>
      </c>
      <c r="P130">
        <v>7</v>
      </c>
    </row>
    <row r="131" spans="2:16" x14ac:dyDescent="0.25">
      <c r="B131" s="30">
        <v>42216</v>
      </c>
      <c r="C131">
        <v>31</v>
      </c>
      <c r="D131" s="33">
        <v>42216</v>
      </c>
      <c r="E131">
        <v>2015</v>
      </c>
      <c r="F131" t="s">
        <v>55</v>
      </c>
      <c r="G131" t="s">
        <v>28</v>
      </c>
      <c r="H131" t="s">
        <v>2</v>
      </c>
      <c r="I131" t="s">
        <v>6</v>
      </c>
      <c r="J131" s="32" t="s">
        <v>47</v>
      </c>
      <c r="M131">
        <v>-4123</v>
      </c>
      <c r="N131" t="s">
        <v>126</v>
      </c>
      <c r="O131" t="s">
        <v>112</v>
      </c>
      <c r="P131">
        <v>7</v>
      </c>
    </row>
    <row r="132" spans="2:16" x14ac:dyDescent="0.25">
      <c r="B132" s="30">
        <v>42216</v>
      </c>
      <c r="C132">
        <v>31</v>
      </c>
      <c r="D132" s="33">
        <v>42216</v>
      </c>
      <c r="E132">
        <v>2015</v>
      </c>
      <c r="F132" t="s">
        <v>55</v>
      </c>
      <c r="G132" t="s">
        <v>28</v>
      </c>
      <c r="H132" t="s">
        <v>12</v>
      </c>
      <c r="I132" t="s">
        <v>27</v>
      </c>
      <c r="J132" s="32" t="s">
        <v>26</v>
      </c>
      <c r="M132">
        <v>1824</v>
      </c>
      <c r="N132" t="s">
        <v>126</v>
      </c>
      <c r="O132" t="s">
        <v>112</v>
      </c>
      <c r="P132">
        <v>7</v>
      </c>
    </row>
    <row r="133" spans="2:16" x14ac:dyDescent="0.25">
      <c r="B133" s="30">
        <v>42216</v>
      </c>
      <c r="C133">
        <v>31</v>
      </c>
      <c r="D133" s="33">
        <v>42216</v>
      </c>
      <c r="E133">
        <v>2015</v>
      </c>
      <c r="F133" t="s">
        <v>56</v>
      </c>
      <c r="G133" t="s">
        <v>28</v>
      </c>
      <c r="H133" t="s">
        <v>2</v>
      </c>
      <c r="I133" t="s">
        <v>6</v>
      </c>
      <c r="J133" s="32" t="s">
        <v>47</v>
      </c>
      <c r="M133">
        <v>-1607</v>
      </c>
      <c r="N133" t="s">
        <v>126</v>
      </c>
      <c r="O133" t="s">
        <v>112</v>
      </c>
      <c r="P133">
        <v>7</v>
      </c>
    </row>
    <row r="134" spans="2:16" x14ac:dyDescent="0.25">
      <c r="B134" s="30">
        <v>42216</v>
      </c>
      <c r="C134">
        <v>31</v>
      </c>
      <c r="D134" s="33">
        <v>42216</v>
      </c>
      <c r="E134">
        <v>2015</v>
      </c>
      <c r="F134" t="s">
        <v>56</v>
      </c>
      <c r="G134" t="s">
        <v>28</v>
      </c>
      <c r="H134" t="s">
        <v>2</v>
      </c>
      <c r="I134" t="s">
        <v>6</v>
      </c>
      <c r="J134" s="32" t="s">
        <v>47</v>
      </c>
      <c r="M134">
        <v>-2175</v>
      </c>
      <c r="N134" t="s">
        <v>126</v>
      </c>
      <c r="O134" t="s">
        <v>112</v>
      </c>
      <c r="P134">
        <v>7</v>
      </c>
    </row>
    <row r="135" spans="2:16" x14ac:dyDescent="0.25">
      <c r="B135" s="30">
        <v>42216</v>
      </c>
      <c r="C135">
        <v>31</v>
      </c>
      <c r="D135" s="33">
        <v>42216</v>
      </c>
      <c r="E135">
        <v>2015</v>
      </c>
      <c r="F135" t="s">
        <v>57</v>
      </c>
      <c r="G135" t="s">
        <v>28</v>
      </c>
      <c r="H135" t="s">
        <v>2</v>
      </c>
      <c r="I135" t="s">
        <v>6</v>
      </c>
      <c r="J135" s="32" t="s">
        <v>47</v>
      </c>
      <c r="M135">
        <v>-4951</v>
      </c>
      <c r="N135" t="s">
        <v>126</v>
      </c>
      <c r="O135" t="s">
        <v>112</v>
      </c>
      <c r="P135">
        <v>7</v>
      </c>
    </row>
    <row r="136" spans="2:16" x14ac:dyDescent="0.25">
      <c r="B136" s="30">
        <v>42216</v>
      </c>
      <c r="C136">
        <v>31</v>
      </c>
      <c r="D136" s="33">
        <v>42216</v>
      </c>
      <c r="E136">
        <v>2015</v>
      </c>
      <c r="F136" t="s">
        <v>57</v>
      </c>
      <c r="G136" t="s">
        <v>28</v>
      </c>
      <c r="H136" t="s">
        <v>2</v>
      </c>
      <c r="I136" t="s">
        <v>6</v>
      </c>
      <c r="J136" s="32" t="s">
        <v>47</v>
      </c>
      <c r="M136">
        <v>-443</v>
      </c>
      <c r="N136" t="s">
        <v>126</v>
      </c>
      <c r="O136" t="s">
        <v>112</v>
      </c>
      <c r="P136">
        <v>7</v>
      </c>
    </row>
    <row r="137" spans="2:16" x14ac:dyDescent="0.25">
      <c r="B137" s="30">
        <v>42219</v>
      </c>
      <c r="C137">
        <v>32</v>
      </c>
      <c r="D137" s="33">
        <v>42247</v>
      </c>
      <c r="E137">
        <v>2015</v>
      </c>
      <c r="F137" t="s">
        <v>54</v>
      </c>
      <c r="G137" t="s">
        <v>28</v>
      </c>
      <c r="H137" t="s">
        <v>2</v>
      </c>
      <c r="I137" t="s">
        <v>6</v>
      </c>
      <c r="J137" s="32" t="s">
        <v>47</v>
      </c>
      <c r="M137">
        <v>-621</v>
      </c>
      <c r="N137" t="s">
        <v>126</v>
      </c>
      <c r="O137" t="s">
        <v>112</v>
      </c>
      <c r="P137">
        <v>8</v>
      </c>
    </row>
    <row r="138" spans="2:16" x14ac:dyDescent="0.25">
      <c r="B138" s="30">
        <v>42219</v>
      </c>
      <c r="C138">
        <v>32</v>
      </c>
      <c r="D138" s="33">
        <v>42247</v>
      </c>
      <c r="E138">
        <v>2015</v>
      </c>
      <c r="F138" t="s">
        <v>54</v>
      </c>
      <c r="G138" t="s">
        <v>28</v>
      </c>
      <c r="H138" t="s">
        <v>2</v>
      </c>
      <c r="I138" t="s">
        <v>6</v>
      </c>
      <c r="J138" s="32" t="s">
        <v>47</v>
      </c>
      <c r="M138">
        <v>-2049</v>
      </c>
      <c r="N138" t="s">
        <v>126</v>
      </c>
      <c r="O138" t="s">
        <v>112</v>
      </c>
      <c r="P138">
        <v>8</v>
      </c>
    </row>
    <row r="139" spans="2:16" x14ac:dyDescent="0.25">
      <c r="B139" s="30">
        <v>42219</v>
      </c>
      <c r="C139">
        <v>32</v>
      </c>
      <c r="D139" s="33">
        <v>42247</v>
      </c>
      <c r="E139">
        <v>2015</v>
      </c>
      <c r="F139" t="s">
        <v>56</v>
      </c>
      <c r="G139" t="s">
        <v>28</v>
      </c>
      <c r="H139" t="s">
        <v>2</v>
      </c>
      <c r="I139" t="s">
        <v>8</v>
      </c>
      <c r="J139" s="32" t="s">
        <v>7</v>
      </c>
      <c r="M139">
        <v>-180</v>
      </c>
      <c r="N139" t="s">
        <v>126</v>
      </c>
      <c r="O139" t="s">
        <v>112</v>
      </c>
      <c r="P139">
        <v>8</v>
      </c>
    </row>
    <row r="140" spans="2:16" x14ac:dyDescent="0.25">
      <c r="B140" s="30">
        <v>42220</v>
      </c>
      <c r="C140">
        <v>32</v>
      </c>
      <c r="D140" s="33">
        <v>42247</v>
      </c>
      <c r="E140">
        <v>2015</v>
      </c>
      <c r="F140" t="s">
        <v>54</v>
      </c>
      <c r="G140" t="s">
        <v>28</v>
      </c>
      <c r="H140" t="s">
        <v>2</v>
      </c>
      <c r="I140" t="s">
        <v>1</v>
      </c>
      <c r="J140" s="32" t="s">
        <v>0</v>
      </c>
      <c r="M140">
        <v>-44</v>
      </c>
      <c r="N140" t="s">
        <v>126</v>
      </c>
      <c r="O140" t="s">
        <v>112</v>
      </c>
      <c r="P140">
        <v>8</v>
      </c>
    </row>
    <row r="141" spans="2:16" x14ac:dyDescent="0.25">
      <c r="B141" s="30">
        <v>42220</v>
      </c>
      <c r="C141">
        <v>32</v>
      </c>
      <c r="D141" s="33">
        <v>42247</v>
      </c>
      <c r="E141">
        <v>2015</v>
      </c>
      <c r="F141" t="s">
        <v>56</v>
      </c>
      <c r="G141" t="s">
        <v>28</v>
      </c>
      <c r="H141" t="s">
        <v>12</v>
      </c>
      <c r="I141" t="s">
        <v>11</v>
      </c>
      <c r="J141" s="32" t="s">
        <v>10</v>
      </c>
      <c r="M141">
        <v>948</v>
      </c>
      <c r="N141" t="s">
        <v>126</v>
      </c>
      <c r="O141" t="s">
        <v>112</v>
      </c>
      <c r="P141">
        <v>8</v>
      </c>
    </row>
    <row r="142" spans="2:16" x14ac:dyDescent="0.25">
      <c r="B142" s="30">
        <v>42220</v>
      </c>
      <c r="C142">
        <v>32</v>
      </c>
      <c r="D142" s="33">
        <v>42247</v>
      </c>
      <c r="E142">
        <v>2015</v>
      </c>
      <c r="F142" t="s">
        <v>56</v>
      </c>
      <c r="G142" t="s">
        <v>28</v>
      </c>
      <c r="H142" t="s">
        <v>12</v>
      </c>
      <c r="I142" t="s">
        <v>27</v>
      </c>
      <c r="J142" s="32" t="s">
        <v>26</v>
      </c>
      <c r="M142">
        <v>900</v>
      </c>
      <c r="N142" t="s">
        <v>126</v>
      </c>
      <c r="O142" t="s">
        <v>112</v>
      </c>
      <c r="P142">
        <v>8</v>
      </c>
    </row>
    <row r="143" spans="2:16" x14ac:dyDescent="0.25">
      <c r="B143" s="30">
        <v>42235</v>
      </c>
      <c r="C143">
        <v>34</v>
      </c>
      <c r="D143" s="33">
        <v>42247</v>
      </c>
      <c r="E143">
        <v>2015</v>
      </c>
      <c r="F143" t="s">
        <v>55</v>
      </c>
      <c r="G143" t="s">
        <v>28</v>
      </c>
      <c r="H143" t="s">
        <v>2</v>
      </c>
      <c r="I143" t="s">
        <v>4</v>
      </c>
      <c r="J143" s="32" t="s">
        <v>3</v>
      </c>
      <c r="M143">
        <v>-18313</v>
      </c>
      <c r="N143" t="s">
        <v>126</v>
      </c>
      <c r="O143" t="s">
        <v>112</v>
      </c>
      <c r="P143">
        <v>8</v>
      </c>
    </row>
    <row r="144" spans="2:16" x14ac:dyDescent="0.25">
      <c r="B144" s="30">
        <v>42235</v>
      </c>
      <c r="C144">
        <v>34</v>
      </c>
      <c r="D144" s="33">
        <v>42247</v>
      </c>
      <c r="E144">
        <v>2015</v>
      </c>
      <c r="F144" t="s">
        <v>56</v>
      </c>
      <c r="G144" t="s">
        <v>28</v>
      </c>
      <c r="H144" t="s">
        <v>2</v>
      </c>
      <c r="I144" t="s">
        <v>4</v>
      </c>
      <c r="J144" s="32" t="s">
        <v>3</v>
      </c>
      <c r="M144">
        <v>-4552</v>
      </c>
      <c r="N144" t="s">
        <v>126</v>
      </c>
      <c r="O144" t="s">
        <v>112</v>
      </c>
      <c r="P144">
        <v>8</v>
      </c>
    </row>
    <row r="145" spans="2:16" x14ac:dyDescent="0.25">
      <c r="B145" s="30">
        <v>42240</v>
      </c>
      <c r="C145">
        <v>35</v>
      </c>
      <c r="D145" s="33">
        <v>42247</v>
      </c>
      <c r="E145">
        <v>2015</v>
      </c>
      <c r="F145" t="s">
        <v>56</v>
      </c>
      <c r="G145" t="s">
        <v>28</v>
      </c>
      <c r="H145" t="s">
        <v>12</v>
      </c>
      <c r="I145" t="s">
        <v>44</v>
      </c>
      <c r="J145" s="32" t="s">
        <v>44</v>
      </c>
      <c r="M145">
        <v>20390.400000000001</v>
      </c>
      <c r="N145" t="s">
        <v>126</v>
      </c>
      <c r="O145" t="s">
        <v>112</v>
      </c>
      <c r="P145">
        <v>8</v>
      </c>
    </row>
    <row r="146" spans="2:16" x14ac:dyDescent="0.25">
      <c r="B146" s="30">
        <v>42240</v>
      </c>
      <c r="C146">
        <v>35</v>
      </c>
      <c r="D146" s="33">
        <v>42247</v>
      </c>
      <c r="E146">
        <v>2015</v>
      </c>
      <c r="F146" t="s">
        <v>58</v>
      </c>
      <c r="G146" t="s">
        <v>28</v>
      </c>
      <c r="H146" t="s">
        <v>12</v>
      </c>
      <c r="I146" t="s">
        <v>11</v>
      </c>
      <c r="J146" s="32" t="s">
        <v>10</v>
      </c>
      <c r="M146">
        <v>1011.6</v>
      </c>
      <c r="N146" t="s">
        <v>126</v>
      </c>
      <c r="O146" t="s">
        <v>112</v>
      </c>
      <c r="P146">
        <v>8</v>
      </c>
    </row>
    <row r="147" spans="2:16" x14ac:dyDescent="0.25">
      <c r="B147" s="30">
        <v>42241</v>
      </c>
      <c r="C147">
        <v>35</v>
      </c>
      <c r="D147" s="33">
        <v>42247</v>
      </c>
      <c r="E147">
        <v>2015</v>
      </c>
      <c r="F147" t="s">
        <v>55</v>
      </c>
      <c r="G147" t="s">
        <v>28</v>
      </c>
      <c r="H147" t="s">
        <v>2</v>
      </c>
      <c r="I147" t="s">
        <v>8</v>
      </c>
      <c r="J147" s="32" t="s">
        <v>7</v>
      </c>
      <c r="M147">
        <v>-552.05999999999995</v>
      </c>
      <c r="N147" t="s">
        <v>126</v>
      </c>
      <c r="O147" t="s">
        <v>112</v>
      </c>
      <c r="P147">
        <v>8</v>
      </c>
    </row>
    <row r="148" spans="2:16" x14ac:dyDescent="0.25">
      <c r="B148" s="30">
        <v>42241</v>
      </c>
      <c r="C148">
        <v>35</v>
      </c>
      <c r="D148" s="33">
        <v>42247</v>
      </c>
      <c r="E148">
        <v>2015</v>
      </c>
      <c r="F148" t="s">
        <v>55</v>
      </c>
      <c r="G148" t="s">
        <v>28</v>
      </c>
      <c r="H148" t="s">
        <v>12</v>
      </c>
      <c r="I148" t="s">
        <v>11</v>
      </c>
      <c r="J148" s="32" t="s">
        <v>10</v>
      </c>
      <c r="M148">
        <v>1944</v>
      </c>
      <c r="N148" t="s">
        <v>126</v>
      </c>
      <c r="O148" t="s">
        <v>112</v>
      </c>
      <c r="P148">
        <v>8</v>
      </c>
    </row>
    <row r="149" spans="2:16" x14ac:dyDescent="0.25">
      <c r="B149" s="30">
        <v>42243</v>
      </c>
      <c r="C149">
        <v>35</v>
      </c>
      <c r="D149" s="33">
        <v>42247</v>
      </c>
      <c r="E149">
        <v>2015</v>
      </c>
      <c r="F149" t="s">
        <v>55</v>
      </c>
      <c r="G149" t="s">
        <v>28</v>
      </c>
      <c r="H149" t="s">
        <v>2</v>
      </c>
      <c r="I149" t="s">
        <v>8</v>
      </c>
      <c r="J149" s="32" t="s">
        <v>24</v>
      </c>
      <c r="M149">
        <v>-560.05999999999995</v>
      </c>
      <c r="N149" t="s">
        <v>126</v>
      </c>
      <c r="O149" t="s">
        <v>112</v>
      </c>
      <c r="P149">
        <v>8</v>
      </c>
    </row>
    <row r="150" spans="2:16" x14ac:dyDescent="0.25">
      <c r="B150" s="30">
        <v>42243</v>
      </c>
      <c r="C150">
        <v>35</v>
      </c>
      <c r="D150" s="33">
        <v>42247</v>
      </c>
      <c r="E150">
        <v>2015</v>
      </c>
      <c r="F150" t="s">
        <v>56</v>
      </c>
      <c r="G150" t="s">
        <v>28</v>
      </c>
      <c r="H150" t="s">
        <v>2</v>
      </c>
      <c r="I150" t="s">
        <v>8</v>
      </c>
      <c r="J150" s="32" t="s">
        <v>24</v>
      </c>
      <c r="M150">
        <v>-420.04</v>
      </c>
      <c r="N150" t="s">
        <v>126</v>
      </c>
      <c r="O150" t="s">
        <v>112</v>
      </c>
      <c r="P150">
        <v>8</v>
      </c>
    </row>
    <row r="151" spans="2:16" x14ac:dyDescent="0.25">
      <c r="B151" s="30">
        <v>42243</v>
      </c>
      <c r="C151">
        <v>35</v>
      </c>
      <c r="D151" s="33">
        <v>42247</v>
      </c>
      <c r="E151">
        <v>2015</v>
      </c>
      <c r="F151" t="s">
        <v>56</v>
      </c>
      <c r="G151" t="s">
        <v>28</v>
      </c>
      <c r="H151" t="s">
        <v>2</v>
      </c>
      <c r="I151" t="s">
        <v>19</v>
      </c>
      <c r="J151" s="32" t="s">
        <v>19</v>
      </c>
      <c r="M151">
        <v>-4944</v>
      </c>
      <c r="N151" t="s">
        <v>126</v>
      </c>
      <c r="O151" t="s">
        <v>112</v>
      </c>
      <c r="P151">
        <v>8</v>
      </c>
    </row>
    <row r="152" spans="2:16" x14ac:dyDescent="0.25">
      <c r="B152" s="30">
        <v>42243</v>
      </c>
      <c r="C152">
        <v>35</v>
      </c>
      <c r="D152" s="33">
        <v>42247</v>
      </c>
      <c r="E152">
        <v>2015</v>
      </c>
      <c r="F152" t="s">
        <v>57</v>
      </c>
      <c r="G152" t="s">
        <v>28</v>
      </c>
      <c r="H152" t="s">
        <v>2</v>
      </c>
      <c r="I152" t="s">
        <v>8</v>
      </c>
      <c r="J152" s="32" t="s">
        <v>24</v>
      </c>
      <c r="M152">
        <v>-840.08</v>
      </c>
      <c r="N152" t="s">
        <v>126</v>
      </c>
      <c r="O152" t="s">
        <v>112</v>
      </c>
      <c r="P152">
        <v>8</v>
      </c>
    </row>
    <row r="153" spans="2:16" x14ac:dyDescent="0.25">
      <c r="B153" s="30">
        <v>42244</v>
      </c>
      <c r="C153">
        <v>35</v>
      </c>
      <c r="D153" s="33">
        <v>42247</v>
      </c>
      <c r="E153">
        <v>2015</v>
      </c>
      <c r="F153" t="s">
        <v>54</v>
      </c>
      <c r="G153" t="s">
        <v>28</v>
      </c>
      <c r="H153" t="s">
        <v>2</v>
      </c>
      <c r="I153" t="s">
        <v>8</v>
      </c>
      <c r="J153" s="32" t="s">
        <v>24</v>
      </c>
      <c r="M153">
        <v>-420.04</v>
      </c>
      <c r="N153" t="s">
        <v>126</v>
      </c>
      <c r="O153" t="s">
        <v>112</v>
      </c>
      <c r="P153">
        <v>8</v>
      </c>
    </row>
    <row r="154" spans="2:16" x14ac:dyDescent="0.25">
      <c r="B154" s="30">
        <v>42244</v>
      </c>
      <c r="C154">
        <v>35</v>
      </c>
      <c r="D154" s="33">
        <v>42247</v>
      </c>
      <c r="E154">
        <v>2015</v>
      </c>
      <c r="F154" t="s">
        <v>54</v>
      </c>
      <c r="G154" t="s">
        <v>28</v>
      </c>
      <c r="H154" t="s">
        <v>2</v>
      </c>
      <c r="I154" t="s">
        <v>6</v>
      </c>
      <c r="J154" s="32" t="s">
        <v>5</v>
      </c>
      <c r="M154">
        <v>-7081.17</v>
      </c>
      <c r="N154" t="s">
        <v>126</v>
      </c>
      <c r="O154" t="s">
        <v>112</v>
      </c>
      <c r="P154">
        <v>8</v>
      </c>
    </row>
    <row r="155" spans="2:16" x14ac:dyDescent="0.25">
      <c r="B155" s="30">
        <v>42244</v>
      </c>
      <c r="C155">
        <v>35</v>
      </c>
      <c r="D155" s="33">
        <v>42247</v>
      </c>
      <c r="E155">
        <v>2015</v>
      </c>
      <c r="F155" t="s">
        <v>54</v>
      </c>
      <c r="G155" t="s">
        <v>28</v>
      </c>
      <c r="H155" t="s">
        <v>2</v>
      </c>
      <c r="I155" t="s">
        <v>1</v>
      </c>
      <c r="J155" s="32" t="s">
        <v>0</v>
      </c>
      <c r="M155">
        <v>-0.45</v>
      </c>
      <c r="N155" t="s">
        <v>126</v>
      </c>
      <c r="O155" t="s">
        <v>112</v>
      </c>
      <c r="P155">
        <v>8</v>
      </c>
    </row>
    <row r="156" spans="2:16" x14ac:dyDescent="0.25">
      <c r="B156" s="30">
        <v>42244</v>
      </c>
      <c r="C156">
        <v>35</v>
      </c>
      <c r="D156" s="33">
        <v>42247</v>
      </c>
      <c r="E156">
        <v>2015</v>
      </c>
      <c r="F156" t="s">
        <v>55</v>
      </c>
      <c r="G156" t="s">
        <v>28</v>
      </c>
      <c r="H156" t="s">
        <v>2</v>
      </c>
      <c r="I156" t="s">
        <v>6</v>
      </c>
      <c r="J156" s="32" t="s">
        <v>5</v>
      </c>
      <c r="M156">
        <v>-10492.01</v>
      </c>
      <c r="N156" t="s">
        <v>126</v>
      </c>
      <c r="O156" t="s">
        <v>112</v>
      </c>
      <c r="P156">
        <v>8</v>
      </c>
    </row>
    <row r="157" spans="2:16" x14ac:dyDescent="0.25">
      <c r="B157" s="30">
        <v>42244</v>
      </c>
      <c r="C157">
        <v>35</v>
      </c>
      <c r="D157" s="33">
        <v>42247</v>
      </c>
      <c r="E157">
        <v>2015</v>
      </c>
      <c r="F157" t="s">
        <v>55</v>
      </c>
      <c r="G157" t="s">
        <v>28</v>
      </c>
      <c r="H157" t="s">
        <v>2</v>
      </c>
      <c r="I157" t="s">
        <v>1</v>
      </c>
      <c r="J157" s="32" t="s">
        <v>0</v>
      </c>
      <c r="M157">
        <v>-0.6</v>
      </c>
      <c r="N157" t="s">
        <v>126</v>
      </c>
      <c r="O157" t="s">
        <v>112</v>
      </c>
      <c r="P157">
        <v>8</v>
      </c>
    </row>
    <row r="158" spans="2:16" x14ac:dyDescent="0.25">
      <c r="B158" s="30">
        <v>42244</v>
      </c>
      <c r="C158">
        <v>35</v>
      </c>
      <c r="D158" s="33">
        <v>42247</v>
      </c>
      <c r="E158">
        <v>2015</v>
      </c>
      <c r="F158" t="s">
        <v>56</v>
      </c>
      <c r="G158" t="s">
        <v>28</v>
      </c>
      <c r="H158" t="s">
        <v>2</v>
      </c>
      <c r="I158" t="s">
        <v>1</v>
      </c>
      <c r="J158" s="32" t="s">
        <v>0</v>
      </c>
      <c r="M158">
        <v>-5.85</v>
      </c>
      <c r="N158" t="s">
        <v>126</v>
      </c>
      <c r="O158" t="s">
        <v>112</v>
      </c>
      <c r="P158">
        <v>8</v>
      </c>
    </row>
    <row r="159" spans="2:16" x14ac:dyDescent="0.25">
      <c r="B159" s="30">
        <v>42244</v>
      </c>
      <c r="C159">
        <v>35</v>
      </c>
      <c r="D159" s="33">
        <v>42247</v>
      </c>
      <c r="E159">
        <v>2015</v>
      </c>
      <c r="F159" t="s">
        <v>56</v>
      </c>
      <c r="G159" t="s">
        <v>28</v>
      </c>
      <c r="H159" t="s">
        <v>2</v>
      </c>
      <c r="I159" t="s">
        <v>6</v>
      </c>
      <c r="J159" s="32" t="s">
        <v>5</v>
      </c>
      <c r="M159">
        <v>-7842.34</v>
      </c>
      <c r="N159" t="s">
        <v>126</v>
      </c>
      <c r="O159" t="s">
        <v>112</v>
      </c>
      <c r="P159">
        <v>8</v>
      </c>
    </row>
    <row r="160" spans="2:16" x14ac:dyDescent="0.25">
      <c r="B160" s="30">
        <v>42244</v>
      </c>
      <c r="C160">
        <v>35</v>
      </c>
      <c r="D160" s="33">
        <v>42247</v>
      </c>
      <c r="E160">
        <v>2015</v>
      </c>
      <c r="F160" t="s">
        <v>56</v>
      </c>
      <c r="G160" t="s">
        <v>28</v>
      </c>
      <c r="H160" t="s">
        <v>2</v>
      </c>
      <c r="I160" t="s">
        <v>1</v>
      </c>
      <c r="J160" s="32" t="s">
        <v>0</v>
      </c>
      <c r="M160">
        <v>-0.45</v>
      </c>
      <c r="N160" t="s">
        <v>126</v>
      </c>
      <c r="O160" t="s">
        <v>112</v>
      </c>
      <c r="P160">
        <v>8</v>
      </c>
    </row>
    <row r="161" spans="2:16" x14ac:dyDescent="0.25">
      <c r="B161" s="30">
        <v>42244</v>
      </c>
      <c r="C161">
        <v>35</v>
      </c>
      <c r="D161" s="33">
        <v>42247</v>
      </c>
      <c r="E161">
        <v>2015</v>
      </c>
      <c r="F161" t="s">
        <v>57</v>
      </c>
      <c r="G161" t="s">
        <v>28</v>
      </c>
      <c r="H161" t="s">
        <v>2</v>
      </c>
      <c r="I161" t="s">
        <v>6</v>
      </c>
      <c r="J161" s="32" t="s">
        <v>5</v>
      </c>
      <c r="M161">
        <v>-14165.8</v>
      </c>
      <c r="N161" t="s">
        <v>126</v>
      </c>
      <c r="O161" t="s">
        <v>112</v>
      </c>
      <c r="P161">
        <v>8</v>
      </c>
    </row>
    <row r="162" spans="2:16" x14ac:dyDescent="0.25">
      <c r="B162" s="30">
        <v>42244</v>
      </c>
      <c r="C162">
        <v>35</v>
      </c>
      <c r="D162" s="33">
        <v>42247</v>
      </c>
      <c r="E162">
        <v>2015</v>
      </c>
      <c r="F162" t="s">
        <v>57</v>
      </c>
      <c r="G162" t="s">
        <v>28</v>
      </c>
      <c r="H162" t="s">
        <v>2</v>
      </c>
      <c r="I162" t="s">
        <v>1</v>
      </c>
      <c r="J162" s="32" t="s">
        <v>0</v>
      </c>
      <c r="M162">
        <v>-0.9</v>
      </c>
      <c r="N162" t="s">
        <v>126</v>
      </c>
      <c r="O162" t="s">
        <v>112</v>
      </c>
      <c r="P162">
        <v>8</v>
      </c>
    </row>
    <row r="163" spans="2:16" x14ac:dyDescent="0.25">
      <c r="B163" s="30">
        <v>42244</v>
      </c>
      <c r="C163">
        <v>35</v>
      </c>
      <c r="D163" s="33">
        <v>42247</v>
      </c>
      <c r="E163">
        <v>2015</v>
      </c>
      <c r="F163" t="s">
        <v>58</v>
      </c>
      <c r="G163" t="s">
        <v>28</v>
      </c>
      <c r="H163" t="s">
        <v>2</v>
      </c>
      <c r="I163" t="s">
        <v>1</v>
      </c>
      <c r="J163" s="32" t="s">
        <v>0</v>
      </c>
      <c r="M163">
        <v>-0.39</v>
      </c>
      <c r="N163" t="s">
        <v>126</v>
      </c>
      <c r="O163" t="s">
        <v>112</v>
      </c>
      <c r="P163">
        <v>8</v>
      </c>
    </row>
    <row r="164" spans="2:16" x14ac:dyDescent="0.25">
      <c r="B164" s="30">
        <v>42246</v>
      </c>
      <c r="C164">
        <v>36</v>
      </c>
      <c r="D164" s="33">
        <v>42247</v>
      </c>
      <c r="E164">
        <v>2015</v>
      </c>
      <c r="F164" t="s">
        <v>54</v>
      </c>
      <c r="G164" t="s">
        <v>28</v>
      </c>
      <c r="H164" t="s">
        <v>2</v>
      </c>
      <c r="I164" t="s">
        <v>15</v>
      </c>
      <c r="J164" s="32" t="s">
        <v>48</v>
      </c>
      <c r="M164">
        <v>-1393.12</v>
      </c>
      <c r="N164" t="s">
        <v>126</v>
      </c>
      <c r="O164" t="s">
        <v>112</v>
      </c>
      <c r="P164">
        <v>8</v>
      </c>
    </row>
    <row r="165" spans="2:16" x14ac:dyDescent="0.25">
      <c r="B165" s="30">
        <v>42247</v>
      </c>
      <c r="C165">
        <v>36</v>
      </c>
      <c r="D165" s="33">
        <v>42247</v>
      </c>
      <c r="E165">
        <v>2015</v>
      </c>
      <c r="F165" t="s">
        <v>56</v>
      </c>
      <c r="G165" t="s">
        <v>28</v>
      </c>
      <c r="H165" t="s">
        <v>2</v>
      </c>
      <c r="I165" t="s">
        <v>1</v>
      </c>
      <c r="J165" s="32" t="s">
        <v>0</v>
      </c>
      <c r="M165">
        <v>-0.15</v>
      </c>
      <c r="N165" t="s">
        <v>126</v>
      </c>
      <c r="O165" t="s">
        <v>112</v>
      </c>
      <c r="P165">
        <v>8</v>
      </c>
    </row>
    <row r="166" spans="2:16" x14ac:dyDescent="0.25">
      <c r="B166" s="30">
        <v>42249</v>
      </c>
      <c r="C166">
        <v>36</v>
      </c>
      <c r="D166" s="33">
        <v>42277</v>
      </c>
      <c r="E166">
        <v>2015</v>
      </c>
      <c r="F166" t="s">
        <v>54</v>
      </c>
      <c r="G166" t="s">
        <v>28</v>
      </c>
      <c r="H166" t="s">
        <v>2</v>
      </c>
      <c r="I166" t="s">
        <v>1</v>
      </c>
      <c r="J166" s="32" t="s">
        <v>0</v>
      </c>
      <c r="M166">
        <v>-44</v>
      </c>
      <c r="N166" t="s">
        <v>126</v>
      </c>
      <c r="O166" t="s">
        <v>112</v>
      </c>
      <c r="P166">
        <v>9</v>
      </c>
    </row>
    <row r="167" spans="2:16" x14ac:dyDescent="0.25">
      <c r="B167" s="30">
        <v>42249</v>
      </c>
      <c r="C167">
        <v>36</v>
      </c>
      <c r="D167" s="33">
        <v>42277</v>
      </c>
      <c r="E167">
        <v>2015</v>
      </c>
      <c r="F167" t="s">
        <v>54</v>
      </c>
      <c r="G167" t="s">
        <v>28</v>
      </c>
      <c r="H167" t="s">
        <v>2</v>
      </c>
      <c r="I167" t="s">
        <v>8</v>
      </c>
      <c r="J167" s="32" t="s">
        <v>7</v>
      </c>
      <c r="M167">
        <v>-2473</v>
      </c>
      <c r="N167" t="s">
        <v>126</v>
      </c>
      <c r="O167" t="s">
        <v>112</v>
      </c>
      <c r="P167">
        <v>9</v>
      </c>
    </row>
    <row r="168" spans="2:16" x14ac:dyDescent="0.25">
      <c r="B168" s="30">
        <v>42269</v>
      </c>
      <c r="C168">
        <v>39</v>
      </c>
      <c r="D168" s="33">
        <v>42277</v>
      </c>
      <c r="E168">
        <v>2015</v>
      </c>
      <c r="F168" t="s">
        <v>54</v>
      </c>
      <c r="G168" t="s">
        <v>28</v>
      </c>
      <c r="H168" t="s">
        <v>2</v>
      </c>
      <c r="I168" t="s">
        <v>8</v>
      </c>
      <c r="J168" s="32" t="s">
        <v>46</v>
      </c>
      <c r="M168">
        <v>-332.48</v>
      </c>
      <c r="N168" t="s">
        <v>126</v>
      </c>
      <c r="O168" t="s">
        <v>112</v>
      </c>
      <c r="P168">
        <v>9</v>
      </c>
    </row>
    <row r="169" spans="2:16" x14ac:dyDescent="0.25">
      <c r="B169" s="30">
        <v>42275</v>
      </c>
      <c r="C169">
        <v>40</v>
      </c>
      <c r="D169" s="33">
        <v>42277</v>
      </c>
      <c r="E169">
        <v>2015</v>
      </c>
      <c r="F169" t="s">
        <v>54</v>
      </c>
      <c r="G169" t="s">
        <v>28</v>
      </c>
      <c r="H169" t="s">
        <v>2</v>
      </c>
      <c r="I169" t="s">
        <v>8</v>
      </c>
      <c r="J169" s="32" t="s">
        <v>24</v>
      </c>
      <c r="M169">
        <v>-420.04</v>
      </c>
      <c r="N169" t="s">
        <v>126</v>
      </c>
      <c r="O169" t="s">
        <v>112</v>
      </c>
      <c r="P169">
        <v>9</v>
      </c>
    </row>
    <row r="170" spans="2:16" x14ac:dyDescent="0.25">
      <c r="B170" s="30">
        <v>42275</v>
      </c>
      <c r="C170">
        <v>40</v>
      </c>
      <c r="D170" s="33">
        <v>42277</v>
      </c>
      <c r="E170">
        <v>2015</v>
      </c>
      <c r="F170" t="s">
        <v>54</v>
      </c>
      <c r="G170" t="s">
        <v>28</v>
      </c>
      <c r="H170" t="s">
        <v>2</v>
      </c>
      <c r="I170" t="s">
        <v>1</v>
      </c>
      <c r="J170" s="32" t="s">
        <v>0</v>
      </c>
      <c r="M170">
        <v>-0.3</v>
      </c>
      <c r="N170" t="s">
        <v>126</v>
      </c>
      <c r="O170" t="s">
        <v>112</v>
      </c>
      <c r="P170">
        <v>9</v>
      </c>
    </row>
    <row r="171" spans="2:16" x14ac:dyDescent="0.25">
      <c r="B171" s="30">
        <v>42275</v>
      </c>
      <c r="C171">
        <v>40</v>
      </c>
      <c r="D171" s="33">
        <v>42277</v>
      </c>
      <c r="E171">
        <v>2015</v>
      </c>
      <c r="F171" t="s">
        <v>54</v>
      </c>
      <c r="G171" t="s">
        <v>28</v>
      </c>
      <c r="H171" t="s">
        <v>2</v>
      </c>
      <c r="I171" t="s">
        <v>6</v>
      </c>
      <c r="J171" s="32" t="s">
        <v>5</v>
      </c>
      <c r="M171">
        <v>-6886.92</v>
      </c>
      <c r="N171" t="s">
        <v>126</v>
      </c>
      <c r="O171" t="s">
        <v>112</v>
      </c>
      <c r="P171">
        <v>9</v>
      </c>
    </row>
    <row r="172" spans="2:16" x14ac:dyDescent="0.25">
      <c r="B172" s="30">
        <v>42275</v>
      </c>
      <c r="C172">
        <v>40</v>
      </c>
      <c r="D172" s="33">
        <v>42277</v>
      </c>
      <c r="E172">
        <v>2015</v>
      </c>
      <c r="F172" t="s">
        <v>54</v>
      </c>
      <c r="G172" t="s">
        <v>28</v>
      </c>
      <c r="H172" t="s">
        <v>2</v>
      </c>
      <c r="I172" t="s">
        <v>1</v>
      </c>
      <c r="J172" s="32" t="s">
        <v>0</v>
      </c>
      <c r="M172">
        <v>-0.45</v>
      </c>
      <c r="N172" t="s">
        <v>126</v>
      </c>
      <c r="O172" t="s">
        <v>112</v>
      </c>
      <c r="P172">
        <v>9</v>
      </c>
    </row>
    <row r="173" spans="2:16" x14ac:dyDescent="0.25">
      <c r="B173" s="30">
        <v>42277</v>
      </c>
      <c r="C173">
        <v>40</v>
      </c>
      <c r="D173" s="33">
        <v>42277</v>
      </c>
      <c r="E173">
        <v>2015</v>
      </c>
      <c r="F173" t="s">
        <v>54</v>
      </c>
      <c r="G173" t="s">
        <v>28</v>
      </c>
      <c r="H173" t="s">
        <v>2</v>
      </c>
      <c r="I173" t="s">
        <v>15</v>
      </c>
      <c r="J173" s="32" t="s">
        <v>15</v>
      </c>
      <c r="M173">
        <v>-1393.12</v>
      </c>
      <c r="N173" t="s">
        <v>126</v>
      </c>
      <c r="O173" t="s">
        <v>112</v>
      </c>
      <c r="P173">
        <v>9</v>
      </c>
    </row>
    <row r="174" spans="2:16" x14ac:dyDescent="0.25">
      <c r="B174" s="30">
        <v>42249</v>
      </c>
      <c r="C174">
        <v>36</v>
      </c>
      <c r="D174" s="33">
        <v>42277</v>
      </c>
      <c r="E174">
        <v>2015</v>
      </c>
      <c r="F174" t="s">
        <v>55</v>
      </c>
      <c r="G174" t="s">
        <v>28</v>
      </c>
      <c r="H174" t="s">
        <v>12</v>
      </c>
      <c r="I174" t="s">
        <v>11</v>
      </c>
      <c r="J174" s="32" t="s">
        <v>10</v>
      </c>
      <c r="M174">
        <v>30408</v>
      </c>
      <c r="N174" t="s">
        <v>126</v>
      </c>
      <c r="O174" t="s">
        <v>112</v>
      </c>
      <c r="P174">
        <v>9</v>
      </c>
    </row>
    <row r="175" spans="2:16" x14ac:dyDescent="0.25">
      <c r="B175" s="30">
        <v>42249</v>
      </c>
      <c r="C175">
        <v>36</v>
      </c>
      <c r="D175" s="33">
        <v>42277</v>
      </c>
      <c r="E175">
        <v>2015</v>
      </c>
      <c r="F175" t="s">
        <v>55</v>
      </c>
      <c r="G175" t="s">
        <v>28</v>
      </c>
      <c r="H175" t="s">
        <v>12</v>
      </c>
      <c r="I175" t="s">
        <v>27</v>
      </c>
      <c r="J175" s="32" t="s">
        <v>26</v>
      </c>
      <c r="M175">
        <v>8424</v>
      </c>
      <c r="N175" t="s">
        <v>126</v>
      </c>
      <c r="O175" t="s">
        <v>112</v>
      </c>
      <c r="P175">
        <v>9</v>
      </c>
    </row>
    <row r="176" spans="2:16" x14ac:dyDescent="0.25">
      <c r="B176" s="30">
        <v>42250</v>
      </c>
      <c r="C176">
        <v>36</v>
      </c>
      <c r="D176" s="33">
        <v>42277</v>
      </c>
      <c r="E176">
        <v>2015</v>
      </c>
      <c r="F176" t="s">
        <v>55</v>
      </c>
      <c r="G176" t="s">
        <v>28</v>
      </c>
      <c r="H176" t="s">
        <v>12</v>
      </c>
      <c r="I176" t="s">
        <v>27</v>
      </c>
      <c r="J176" s="32" t="s">
        <v>26</v>
      </c>
      <c r="M176">
        <v>14469.3</v>
      </c>
      <c r="N176" t="s">
        <v>126</v>
      </c>
      <c r="O176" t="s">
        <v>112</v>
      </c>
      <c r="P176">
        <v>9</v>
      </c>
    </row>
    <row r="177" spans="2:16" x14ac:dyDescent="0.25">
      <c r="B177" s="30">
        <v>42255</v>
      </c>
      <c r="C177">
        <v>37</v>
      </c>
      <c r="D177" s="33">
        <v>42277</v>
      </c>
      <c r="E177">
        <v>2015</v>
      </c>
      <c r="F177" t="s">
        <v>55</v>
      </c>
      <c r="G177" t="s">
        <v>28</v>
      </c>
      <c r="H177" t="s">
        <v>2</v>
      </c>
      <c r="I177" t="s">
        <v>18</v>
      </c>
      <c r="J177" s="32" t="s">
        <v>18</v>
      </c>
      <c r="M177">
        <v>-206.14</v>
      </c>
      <c r="N177" t="s">
        <v>126</v>
      </c>
      <c r="O177" t="s">
        <v>112</v>
      </c>
      <c r="P177">
        <v>9</v>
      </c>
    </row>
    <row r="178" spans="2:16" x14ac:dyDescent="0.25">
      <c r="B178" s="30">
        <v>42256</v>
      </c>
      <c r="C178">
        <v>37</v>
      </c>
      <c r="D178" s="33">
        <v>42277</v>
      </c>
      <c r="E178">
        <v>2015</v>
      </c>
      <c r="F178" t="s">
        <v>55</v>
      </c>
      <c r="G178" t="s">
        <v>28</v>
      </c>
      <c r="H178" t="s">
        <v>2</v>
      </c>
      <c r="I178" t="s">
        <v>1</v>
      </c>
      <c r="J178" s="32" t="s">
        <v>0</v>
      </c>
      <c r="M178">
        <v>-0.3</v>
      </c>
      <c r="N178" t="s">
        <v>126</v>
      </c>
      <c r="O178" t="s">
        <v>112</v>
      </c>
      <c r="P178">
        <v>9</v>
      </c>
    </row>
    <row r="179" spans="2:16" x14ac:dyDescent="0.25">
      <c r="B179" s="30">
        <v>42262</v>
      </c>
      <c r="C179">
        <v>38</v>
      </c>
      <c r="D179" s="33">
        <v>42277</v>
      </c>
      <c r="E179">
        <v>2015</v>
      </c>
      <c r="F179" t="s">
        <v>55</v>
      </c>
      <c r="G179" t="s">
        <v>28</v>
      </c>
      <c r="H179" t="s">
        <v>2</v>
      </c>
      <c r="I179" t="s">
        <v>4</v>
      </c>
      <c r="J179" s="32" t="s">
        <v>51</v>
      </c>
      <c r="M179">
        <v>17815</v>
      </c>
      <c r="N179" t="s">
        <v>126</v>
      </c>
      <c r="O179" t="s">
        <v>112</v>
      </c>
      <c r="P179">
        <v>9</v>
      </c>
    </row>
    <row r="180" spans="2:16" x14ac:dyDescent="0.25">
      <c r="B180" s="30">
        <v>42270</v>
      </c>
      <c r="C180">
        <v>39</v>
      </c>
      <c r="D180" s="33">
        <v>42277</v>
      </c>
      <c r="E180">
        <v>2015</v>
      </c>
      <c r="F180" t="s">
        <v>55</v>
      </c>
      <c r="G180" t="s">
        <v>28</v>
      </c>
      <c r="H180" t="s">
        <v>2</v>
      </c>
      <c r="I180" t="s">
        <v>4</v>
      </c>
      <c r="J180" s="32" t="s">
        <v>3</v>
      </c>
      <c r="M180">
        <v>-525</v>
      </c>
      <c r="N180" t="s">
        <v>126</v>
      </c>
      <c r="O180" t="s">
        <v>112</v>
      </c>
      <c r="P180">
        <v>9</v>
      </c>
    </row>
    <row r="181" spans="2:16" x14ac:dyDescent="0.25">
      <c r="B181" s="30">
        <v>42270</v>
      </c>
      <c r="C181">
        <v>39</v>
      </c>
      <c r="D181" s="33">
        <v>42277</v>
      </c>
      <c r="E181">
        <v>2015</v>
      </c>
      <c r="F181" t="s">
        <v>55</v>
      </c>
      <c r="G181" t="s">
        <v>28</v>
      </c>
      <c r="H181" t="s">
        <v>2</v>
      </c>
      <c r="I181" t="s">
        <v>8</v>
      </c>
      <c r="J181" s="32" t="s">
        <v>7</v>
      </c>
      <c r="M181">
        <v>-43.51</v>
      </c>
      <c r="N181" t="s">
        <v>126</v>
      </c>
      <c r="O181" t="s">
        <v>112</v>
      </c>
      <c r="P181">
        <v>9</v>
      </c>
    </row>
    <row r="182" spans="2:16" x14ac:dyDescent="0.25">
      <c r="B182" s="30">
        <v>42272</v>
      </c>
      <c r="C182">
        <v>39</v>
      </c>
      <c r="D182" s="33">
        <v>42277</v>
      </c>
      <c r="E182">
        <v>2015</v>
      </c>
      <c r="F182" t="s">
        <v>55</v>
      </c>
      <c r="G182" t="s">
        <v>28</v>
      </c>
      <c r="H182" t="s">
        <v>2</v>
      </c>
      <c r="I182" t="s">
        <v>8</v>
      </c>
      <c r="J182" s="32" t="s">
        <v>7</v>
      </c>
      <c r="M182">
        <v>-552.05999999999995</v>
      </c>
      <c r="N182" t="s">
        <v>126</v>
      </c>
      <c r="O182" t="s">
        <v>112</v>
      </c>
      <c r="P182">
        <v>9</v>
      </c>
    </row>
    <row r="183" spans="2:16" x14ac:dyDescent="0.25">
      <c r="B183" s="30">
        <v>42272</v>
      </c>
      <c r="C183">
        <v>39</v>
      </c>
      <c r="D183" s="33">
        <v>42277</v>
      </c>
      <c r="E183">
        <v>2015</v>
      </c>
      <c r="F183" t="s">
        <v>55</v>
      </c>
      <c r="G183" t="s">
        <v>28</v>
      </c>
      <c r="H183" t="s">
        <v>2</v>
      </c>
      <c r="I183" t="s">
        <v>1</v>
      </c>
      <c r="J183" s="32" t="s">
        <v>0</v>
      </c>
      <c r="M183">
        <v>-0.15</v>
      </c>
      <c r="N183" t="s">
        <v>126</v>
      </c>
      <c r="O183" t="s">
        <v>112</v>
      </c>
      <c r="P183">
        <v>9</v>
      </c>
    </row>
    <row r="184" spans="2:16" x14ac:dyDescent="0.25">
      <c r="B184" s="30">
        <v>42272</v>
      </c>
      <c r="C184">
        <v>39</v>
      </c>
      <c r="D184" s="33">
        <v>42277</v>
      </c>
      <c r="E184">
        <v>2015</v>
      </c>
      <c r="F184" t="s">
        <v>55</v>
      </c>
      <c r="G184" t="s">
        <v>28</v>
      </c>
      <c r="H184" t="s">
        <v>12</v>
      </c>
      <c r="I184" t="s">
        <v>11</v>
      </c>
      <c r="J184" s="32" t="s">
        <v>10</v>
      </c>
      <c r="M184">
        <v>480</v>
      </c>
      <c r="N184" t="s">
        <v>126</v>
      </c>
      <c r="O184" t="s">
        <v>112</v>
      </c>
      <c r="P184">
        <v>9</v>
      </c>
    </row>
    <row r="185" spans="2:16" x14ac:dyDescent="0.25">
      <c r="B185" s="30">
        <v>42275</v>
      </c>
      <c r="C185">
        <v>40</v>
      </c>
      <c r="D185" s="33">
        <v>42277</v>
      </c>
      <c r="E185">
        <v>2015</v>
      </c>
      <c r="F185" t="s">
        <v>55</v>
      </c>
      <c r="G185" t="s">
        <v>28</v>
      </c>
      <c r="H185" t="s">
        <v>2</v>
      </c>
      <c r="I185" t="s">
        <v>6</v>
      </c>
      <c r="J185" s="32" t="s">
        <v>5</v>
      </c>
      <c r="M185">
        <v>-7437.07</v>
      </c>
      <c r="N185" t="s">
        <v>126</v>
      </c>
      <c r="O185" t="s">
        <v>112</v>
      </c>
      <c r="P185">
        <v>9</v>
      </c>
    </row>
    <row r="186" spans="2:16" x14ac:dyDescent="0.25">
      <c r="B186" s="30">
        <v>42275</v>
      </c>
      <c r="C186">
        <v>40</v>
      </c>
      <c r="D186" s="33">
        <v>42277</v>
      </c>
      <c r="E186">
        <v>2015</v>
      </c>
      <c r="F186" t="s">
        <v>55</v>
      </c>
      <c r="G186" t="s">
        <v>28</v>
      </c>
      <c r="H186" t="s">
        <v>2</v>
      </c>
      <c r="I186" t="s">
        <v>1</v>
      </c>
      <c r="J186" s="32" t="s">
        <v>0</v>
      </c>
      <c r="M186">
        <v>-0.45</v>
      </c>
      <c r="N186" t="s">
        <v>126</v>
      </c>
      <c r="O186" t="s">
        <v>112</v>
      </c>
      <c r="P186">
        <v>9</v>
      </c>
    </row>
    <row r="187" spans="2:16" x14ac:dyDescent="0.25">
      <c r="B187" s="30">
        <v>42255</v>
      </c>
      <c r="C187">
        <v>37</v>
      </c>
      <c r="D187" s="33">
        <v>42277</v>
      </c>
      <c r="E187">
        <v>2015</v>
      </c>
      <c r="F187" t="s">
        <v>56</v>
      </c>
      <c r="G187" t="s">
        <v>28</v>
      </c>
      <c r="H187" t="s">
        <v>2</v>
      </c>
      <c r="I187" t="s">
        <v>18</v>
      </c>
      <c r="J187" s="32" t="s">
        <v>18</v>
      </c>
      <c r="M187">
        <v>-652.27</v>
      </c>
      <c r="N187" t="s">
        <v>126</v>
      </c>
      <c r="O187" t="s">
        <v>112</v>
      </c>
      <c r="P187">
        <v>9</v>
      </c>
    </row>
    <row r="188" spans="2:16" x14ac:dyDescent="0.25">
      <c r="B188" s="30">
        <v>42256</v>
      </c>
      <c r="C188">
        <v>37</v>
      </c>
      <c r="D188" s="33">
        <v>42277</v>
      </c>
      <c r="E188">
        <v>2015</v>
      </c>
      <c r="F188" t="s">
        <v>56</v>
      </c>
      <c r="G188" t="s">
        <v>28</v>
      </c>
      <c r="H188" t="s">
        <v>2</v>
      </c>
      <c r="I188" t="s">
        <v>1</v>
      </c>
      <c r="J188" s="32" t="s">
        <v>0</v>
      </c>
      <c r="M188">
        <v>-0.3</v>
      </c>
      <c r="N188" t="s">
        <v>126</v>
      </c>
      <c r="O188" t="s">
        <v>112</v>
      </c>
      <c r="P188">
        <v>9</v>
      </c>
    </row>
    <row r="189" spans="2:16" x14ac:dyDescent="0.25">
      <c r="B189" s="30">
        <v>42262</v>
      </c>
      <c r="C189">
        <v>38</v>
      </c>
      <c r="D189" s="33">
        <v>42277</v>
      </c>
      <c r="E189">
        <v>2015</v>
      </c>
      <c r="F189" t="s">
        <v>56</v>
      </c>
      <c r="G189" t="s">
        <v>28</v>
      </c>
      <c r="H189" t="s">
        <v>2</v>
      </c>
      <c r="I189" t="s">
        <v>4</v>
      </c>
      <c r="J189" s="32" t="s">
        <v>51</v>
      </c>
      <c r="M189">
        <v>35461</v>
      </c>
      <c r="N189" t="s">
        <v>126</v>
      </c>
      <c r="O189" t="s">
        <v>112</v>
      </c>
      <c r="P189">
        <v>9</v>
      </c>
    </row>
    <row r="190" spans="2:16" x14ac:dyDescent="0.25">
      <c r="B190" s="30">
        <v>42265</v>
      </c>
      <c r="C190">
        <v>38</v>
      </c>
      <c r="D190" s="33">
        <v>42277</v>
      </c>
      <c r="E190">
        <v>2015</v>
      </c>
      <c r="F190" t="s">
        <v>56</v>
      </c>
      <c r="G190" t="s">
        <v>28</v>
      </c>
      <c r="H190" t="s">
        <v>12</v>
      </c>
      <c r="I190" t="s">
        <v>11</v>
      </c>
      <c r="J190" s="32" t="s">
        <v>10</v>
      </c>
      <c r="M190">
        <v>1038</v>
      </c>
      <c r="N190" t="s">
        <v>126</v>
      </c>
      <c r="O190" t="s">
        <v>112</v>
      </c>
      <c r="P190">
        <v>9</v>
      </c>
    </row>
    <row r="191" spans="2:16" x14ac:dyDescent="0.25">
      <c r="B191" s="30">
        <v>42268</v>
      </c>
      <c r="C191">
        <v>39</v>
      </c>
      <c r="D191" s="33">
        <v>42277</v>
      </c>
      <c r="E191">
        <v>2015</v>
      </c>
      <c r="F191" t="s">
        <v>56</v>
      </c>
      <c r="G191" t="s">
        <v>28</v>
      </c>
      <c r="H191" t="s">
        <v>12</v>
      </c>
      <c r="I191" t="s">
        <v>44</v>
      </c>
      <c r="J191" s="32" t="s">
        <v>44</v>
      </c>
      <c r="M191">
        <v>17458.8</v>
      </c>
      <c r="N191" t="s">
        <v>126</v>
      </c>
      <c r="O191" t="s">
        <v>112</v>
      </c>
      <c r="P191">
        <v>9</v>
      </c>
    </row>
    <row r="192" spans="2:16" x14ac:dyDescent="0.25">
      <c r="B192" s="30">
        <v>42275</v>
      </c>
      <c r="C192">
        <v>40</v>
      </c>
      <c r="D192" s="33">
        <v>42277</v>
      </c>
      <c r="E192">
        <v>2015</v>
      </c>
      <c r="F192" t="s">
        <v>56</v>
      </c>
      <c r="G192" t="s">
        <v>28</v>
      </c>
      <c r="H192" t="s">
        <v>2</v>
      </c>
      <c r="I192" t="s">
        <v>22</v>
      </c>
      <c r="J192" s="32" t="s">
        <v>45</v>
      </c>
      <c r="M192">
        <v>50</v>
      </c>
      <c r="N192" t="s">
        <v>126</v>
      </c>
      <c r="O192" t="s">
        <v>112</v>
      </c>
      <c r="P192">
        <v>9</v>
      </c>
    </row>
    <row r="193" spans="2:16" x14ac:dyDescent="0.25">
      <c r="B193" s="30">
        <v>42275</v>
      </c>
      <c r="C193">
        <v>40</v>
      </c>
      <c r="D193" s="33">
        <v>42277</v>
      </c>
      <c r="E193">
        <v>2015</v>
      </c>
      <c r="F193" t="s">
        <v>56</v>
      </c>
      <c r="G193" t="s">
        <v>28</v>
      </c>
      <c r="H193" t="s">
        <v>2</v>
      </c>
      <c r="I193" t="s">
        <v>8</v>
      </c>
      <c r="J193" s="32" t="s">
        <v>24</v>
      </c>
      <c r="M193">
        <v>-280.02999999999997</v>
      </c>
      <c r="N193" t="s">
        <v>126</v>
      </c>
      <c r="O193" t="s">
        <v>112</v>
      </c>
      <c r="P193">
        <v>9</v>
      </c>
    </row>
    <row r="194" spans="2:16" x14ac:dyDescent="0.25">
      <c r="B194" s="30">
        <v>42275</v>
      </c>
      <c r="C194">
        <v>40</v>
      </c>
      <c r="D194" s="33">
        <v>42277</v>
      </c>
      <c r="E194">
        <v>2015</v>
      </c>
      <c r="F194" t="s">
        <v>56</v>
      </c>
      <c r="G194" t="s">
        <v>28</v>
      </c>
      <c r="H194" t="s">
        <v>2</v>
      </c>
      <c r="I194" t="s">
        <v>6</v>
      </c>
      <c r="J194" s="32" t="s">
        <v>5</v>
      </c>
      <c r="M194">
        <v>-7187.35</v>
      </c>
      <c r="N194" t="s">
        <v>126</v>
      </c>
      <c r="O194" t="s">
        <v>112</v>
      </c>
      <c r="P194">
        <v>9</v>
      </c>
    </row>
    <row r="195" spans="2:16" x14ac:dyDescent="0.25">
      <c r="B195" s="30">
        <v>42275</v>
      </c>
      <c r="C195">
        <v>40</v>
      </c>
      <c r="D195" s="33">
        <v>42277</v>
      </c>
      <c r="E195">
        <v>2015</v>
      </c>
      <c r="F195" t="s">
        <v>56</v>
      </c>
      <c r="G195" t="s">
        <v>28</v>
      </c>
      <c r="H195" t="s">
        <v>2</v>
      </c>
      <c r="I195" t="s">
        <v>1</v>
      </c>
      <c r="J195" s="32" t="s">
        <v>0</v>
      </c>
      <c r="M195">
        <v>-0.45</v>
      </c>
      <c r="N195" t="s">
        <v>126</v>
      </c>
      <c r="O195" t="s">
        <v>112</v>
      </c>
      <c r="P195">
        <v>9</v>
      </c>
    </row>
    <row r="196" spans="2:16" x14ac:dyDescent="0.25">
      <c r="B196" s="30">
        <v>42275</v>
      </c>
      <c r="C196">
        <v>40</v>
      </c>
      <c r="D196" s="33">
        <v>42277</v>
      </c>
      <c r="E196">
        <v>2015</v>
      </c>
      <c r="F196" t="s">
        <v>56</v>
      </c>
      <c r="G196" t="s">
        <v>28</v>
      </c>
      <c r="H196" t="s">
        <v>2</v>
      </c>
      <c r="I196" t="s">
        <v>22</v>
      </c>
      <c r="J196" s="32" t="s">
        <v>45</v>
      </c>
      <c r="M196">
        <v>-796.4</v>
      </c>
      <c r="N196" t="s">
        <v>126</v>
      </c>
      <c r="O196" t="s">
        <v>112</v>
      </c>
      <c r="P196">
        <v>9</v>
      </c>
    </row>
    <row r="197" spans="2:16" x14ac:dyDescent="0.25">
      <c r="B197" s="30">
        <v>42276</v>
      </c>
      <c r="C197">
        <v>40</v>
      </c>
      <c r="D197" s="33">
        <v>42277</v>
      </c>
      <c r="E197">
        <v>2015</v>
      </c>
      <c r="F197" t="s">
        <v>56</v>
      </c>
      <c r="G197" t="s">
        <v>28</v>
      </c>
      <c r="H197" t="s">
        <v>2</v>
      </c>
      <c r="I197" t="s">
        <v>8</v>
      </c>
      <c r="J197" s="32" t="s">
        <v>7</v>
      </c>
      <c r="M197">
        <v>-1440</v>
      </c>
      <c r="N197" t="s">
        <v>126</v>
      </c>
      <c r="O197" t="s">
        <v>112</v>
      </c>
      <c r="P197">
        <v>9</v>
      </c>
    </row>
    <row r="198" spans="2:16" x14ac:dyDescent="0.25">
      <c r="B198" s="30">
        <v>42262</v>
      </c>
      <c r="C198">
        <v>38</v>
      </c>
      <c r="D198" s="33">
        <v>42277</v>
      </c>
      <c r="E198">
        <v>2015</v>
      </c>
      <c r="F198" t="s">
        <v>57</v>
      </c>
      <c r="G198" t="s">
        <v>28</v>
      </c>
      <c r="H198" t="s">
        <v>2</v>
      </c>
      <c r="I198" t="s">
        <v>4</v>
      </c>
      <c r="J198" s="32" t="s">
        <v>51</v>
      </c>
      <c r="M198">
        <v>7828</v>
      </c>
      <c r="N198" t="s">
        <v>126</v>
      </c>
      <c r="O198" t="s">
        <v>112</v>
      </c>
      <c r="P198">
        <v>9</v>
      </c>
    </row>
    <row r="199" spans="2:16" x14ac:dyDescent="0.25">
      <c r="B199" s="30">
        <v>42269</v>
      </c>
      <c r="C199">
        <v>39</v>
      </c>
      <c r="D199" s="33">
        <v>42277</v>
      </c>
      <c r="E199">
        <v>2015</v>
      </c>
      <c r="F199" t="s">
        <v>57</v>
      </c>
      <c r="G199" t="s">
        <v>28</v>
      </c>
      <c r="H199" t="s">
        <v>2</v>
      </c>
      <c r="I199" t="s">
        <v>8</v>
      </c>
      <c r="J199" s="32" t="s">
        <v>7</v>
      </c>
      <c r="M199">
        <v>-1165.44</v>
      </c>
      <c r="N199" t="s">
        <v>126</v>
      </c>
      <c r="O199" t="s">
        <v>112</v>
      </c>
      <c r="P199">
        <v>9</v>
      </c>
    </row>
    <row r="200" spans="2:16" x14ac:dyDescent="0.25">
      <c r="B200" s="30">
        <v>42271</v>
      </c>
      <c r="C200">
        <v>39</v>
      </c>
      <c r="D200" s="33">
        <v>42277</v>
      </c>
      <c r="E200">
        <v>2015</v>
      </c>
      <c r="F200" t="s">
        <v>57</v>
      </c>
      <c r="G200" t="s">
        <v>28</v>
      </c>
      <c r="H200" t="s">
        <v>2</v>
      </c>
      <c r="I200" t="s">
        <v>4</v>
      </c>
      <c r="J200" s="32" t="s">
        <v>3</v>
      </c>
      <c r="M200">
        <v>-2</v>
      </c>
      <c r="N200" t="s">
        <v>126</v>
      </c>
      <c r="O200" t="s">
        <v>112</v>
      </c>
      <c r="P200">
        <v>9</v>
      </c>
    </row>
    <row r="201" spans="2:16" x14ac:dyDescent="0.25">
      <c r="B201" s="30">
        <v>42275</v>
      </c>
      <c r="C201">
        <v>40</v>
      </c>
      <c r="D201" s="33">
        <v>42277</v>
      </c>
      <c r="E201">
        <v>2015</v>
      </c>
      <c r="F201" t="s">
        <v>57</v>
      </c>
      <c r="G201" t="s">
        <v>28</v>
      </c>
      <c r="H201" t="s">
        <v>2</v>
      </c>
      <c r="I201" t="s">
        <v>8</v>
      </c>
      <c r="J201" s="32" t="s">
        <v>24</v>
      </c>
      <c r="M201">
        <v>-700.07</v>
      </c>
      <c r="N201" t="s">
        <v>126</v>
      </c>
      <c r="O201" t="s">
        <v>112</v>
      </c>
      <c r="P201">
        <v>9</v>
      </c>
    </row>
    <row r="202" spans="2:16" x14ac:dyDescent="0.25">
      <c r="B202" s="30">
        <v>42275</v>
      </c>
      <c r="C202">
        <v>40</v>
      </c>
      <c r="D202" s="33">
        <v>42277</v>
      </c>
      <c r="E202">
        <v>2015</v>
      </c>
      <c r="F202" t="s">
        <v>57</v>
      </c>
      <c r="G202" t="s">
        <v>28</v>
      </c>
      <c r="H202" t="s">
        <v>2</v>
      </c>
      <c r="I202" t="s">
        <v>6</v>
      </c>
      <c r="J202" s="32" t="s">
        <v>5</v>
      </c>
      <c r="M202">
        <v>-12357.16</v>
      </c>
      <c r="N202" t="s">
        <v>126</v>
      </c>
      <c r="O202" t="s">
        <v>112</v>
      </c>
      <c r="P202">
        <v>9</v>
      </c>
    </row>
    <row r="203" spans="2:16" x14ac:dyDescent="0.25">
      <c r="B203" s="30">
        <v>42275</v>
      </c>
      <c r="C203">
        <v>40</v>
      </c>
      <c r="D203" s="33">
        <v>42277</v>
      </c>
      <c r="E203">
        <v>2015</v>
      </c>
      <c r="F203" t="s">
        <v>57</v>
      </c>
      <c r="G203" t="s">
        <v>28</v>
      </c>
      <c r="H203" t="s">
        <v>2</v>
      </c>
      <c r="I203" t="s">
        <v>1</v>
      </c>
      <c r="J203" s="32" t="s">
        <v>0</v>
      </c>
      <c r="M203">
        <v>-0.9</v>
      </c>
      <c r="N203" t="s">
        <v>126</v>
      </c>
      <c r="O203" t="s">
        <v>112</v>
      </c>
      <c r="P203">
        <v>9</v>
      </c>
    </row>
    <row r="204" spans="2:16" x14ac:dyDescent="0.25">
      <c r="B204" s="30">
        <v>42249</v>
      </c>
      <c r="C204">
        <v>36</v>
      </c>
      <c r="D204" s="33">
        <v>42277</v>
      </c>
      <c r="E204">
        <v>2015</v>
      </c>
      <c r="F204" t="s">
        <v>58</v>
      </c>
      <c r="G204" t="s">
        <v>28</v>
      </c>
      <c r="H204" t="s">
        <v>2</v>
      </c>
      <c r="I204" t="s">
        <v>4</v>
      </c>
      <c r="J204" s="32" t="s">
        <v>3</v>
      </c>
      <c r="M204">
        <v>-1134</v>
      </c>
      <c r="N204" t="s">
        <v>126</v>
      </c>
      <c r="O204" t="s">
        <v>112</v>
      </c>
      <c r="P204">
        <v>9</v>
      </c>
    </row>
    <row r="205" spans="2:16" x14ac:dyDescent="0.25">
      <c r="B205" s="30">
        <v>42262</v>
      </c>
      <c r="C205">
        <v>38</v>
      </c>
      <c r="D205" s="33">
        <v>42277</v>
      </c>
      <c r="E205">
        <v>2015</v>
      </c>
      <c r="F205" t="s">
        <v>58</v>
      </c>
      <c r="G205" t="s">
        <v>28</v>
      </c>
      <c r="H205" t="s">
        <v>2</v>
      </c>
      <c r="I205" t="s">
        <v>4</v>
      </c>
      <c r="J205" s="32" t="s">
        <v>51</v>
      </c>
      <c r="M205">
        <v>3312</v>
      </c>
      <c r="N205" t="s">
        <v>126</v>
      </c>
      <c r="O205" t="s">
        <v>112</v>
      </c>
      <c r="P205">
        <v>9</v>
      </c>
    </row>
    <row r="206" spans="2:16" x14ac:dyDescent="0.25">
      <c r="B206" s="30">
        <v>42278</v>
      </c>
      <c r="C206">
        <v>40</v>
      </c>
      <c r="D206" s="33">
        <v>42308</v>
      </c>
      <c r="E206">
        <v>2015</v>
      </c>
      <c r="F206" t="s">
        <v>56</v>
      </c>
      <c r="G206" t="s">
        <v>28</v>
      </c>
      <c r="H206" t="s">
        <v>2</v>
      </c>
      <c r="I206" t="s">
        <v>19</v>
      </c>
      <c r="J206" s="32" t="s">
        <v>19</v>
      </c>
      <c r="M206">
        <v>-5000</v>
      </c>
      <c r="N206" t="s">
        <v>126</v>
      </c>
      <c r="O206" t="s">
        <v>112</v>
      </c>
      <c r="P206">
        <v>10</v>
      </c>
    </row>
    <row r="207" spans="2:16" x14ac:dyDescent="0.25">
      <c r="B207" s="30">
        <v>42292</v>
      </c>
      <c r="C207">
        <v>42</v>
      </c>
      <c r="D207" s="33">
        <v>42308</v>
      </c>
      <c r="E207">
        <v>2015</v>
      </c>
      <c r="F207" t="s">
        <v>55</v>
      </c>
      <c r="G207" t="s">
        <v>28</v>
      </c>
      <c r="H207" t="s">
        <v>2</v>
      </c>
      <c r="I207" t="s">
        <v>18</v>
      </c>
      <c r="J207" s="32" t="s">
        <v>18</v>
      </c>
      <c r="M207">
        <v>-600</v>
      </c>
      <c r="N207" t="s">
        <v>126</v>
      </c>
      <c r="O207" t="s">
        <v>113</v>
      </c>
      <c r="P207">
        <v>10</v>
      </c>
    </row>
    <row r="208" spans="2:16" x14ac:dyDescent="0.25">
      <c r="B208" s="30">
        <v>42292</v>
      </c>
      <c r="C208">
        <v>42</v>
      </c>
      <c r="D208" s="33">
        <v>42308</v>
      </c>
      <c r="E208">
        <v>2015</v>
      </c>
      <c r="F208" t="s">
        <v>56</v>
      </c>
      <c r="G208" t="s">
        <v>28</v>
      </c>
      <c r="H208" t="s">
        <v>2</v>
      </c>
      <c r="I208" t="s">
        <v>18</v>
      </c>
      <c r="J208" s="32" t="s">
        <v>18</v>
      </c>
      <c r="M208">
        <v>-1000</v>
      </c>
      <c r="N208" t="s">
        <v>126</v>
      </c>
      <c r="O208" t="s">
        <v>113</v>
      </c>
      <c r="P208">
        <v>10</v>
      </c>
    </row>
    <row r="209" spans="2:16" x14ac:dyDescent="0.25">
      <c r="B209" s="30">
        <v>42292</v>
      </c>
      <c r="C209">
        <v>42</v>
      </c>
      <c r="D209" s="33">
        <v>42308</v>
      </c>
      <c r="E209">
        <v>2015</v>
      </c>
      <c r="F209" t="s">
        <v>57</v>
      </c>
      <c r="G209" t="s">
        <v>28</v>
      </c>
      <c r="H209" t="s">
        <v>2</v>
      </c>
      <c r="I209" t="s">
        <v>18</v>
      </c>
      <c r="J209" s="32" t="s">
        <v>18</v>
      </c>
      <c r="M209">
        <v>-15</v>
      </c>
      <c r="N209" t="s">
        <v>126</v>
      </c>
      <c r="O209" t="s">
        <v>113</v>
      </c>
      <c r="P209">
        <v>10</v>
      </c>
    </row>
    <row r="210" spans="2:16" x14ac:dyDescent="0.25">
      <c r="B210" s="30">
        <v>42296</v>
      </c>
      <c r="C210">
        <v>43</v>
      </c>
      <c r="D210" s="33">
        <v>42308</v>
      </c>
      <c r="E210">
        <v>2015</v>
      </c>
      <c r="F210" t="s">
        <v>54</v>
      </c>
      <c r="G210" t="s">
        <v>28</v>
      </c>
      <c r="H210" t="s">
        <v>2</v>
      </c>
      <c r="I210" t="s">
        <v>4</v>
      </c>
      <c r="J210" s="32" t="s">
        <v>3</v>
      </c>
      <c r="M210">
        <v>-340</v>
      </c>
      <c r="N210" t="s">
        <v>126</v>
      </c>
      <c r="O210" t="s">
        <v>113</v>
      </c>
      <c r="P210">
        <v>10</v>
      </c>
    </row>
    <row r="211" spans="2:16" x14ac:dyDescent="0.25">
      <c r="B211" s="30">
        <v>42296</v>
      </c>
      <c r="C211">
        <v>43</v>
      </c>
      <c r="D211" s="33">
        <v>42308</v>
      </c>
      <c r="E211">
        <v>2015</v>
      </c>
      <c r="F211" t="s">
        <v>55</v>
      </c>
      <c r="G211" t="s">
        <v>28</v>
      </c>
      <c r="H211" t="s">
        <v>2</v>
      </c>
      <c r="I211" t="s">
        <v>4</v>
      </c>
      <c r="J211" s="32" t="s">
        <v>3</v>
      </c>
      <c r="M211">
        <v>-5680</v>
      </c>
      <c r="N211" t="s">
        <v>126</v>
      </c>
      <c r="O211" t="s">
        <v>113</v>
      </c>
      <c r="P211">
        <v>10</v>
      </c>
    </row>
    <row r="212" spans="2:16" x14ac:dyDescent="0.25">
      <c r="B212" s="30">
        <v>42296</v>
      </c>
      <c r="C212">
        <v>43</v>
      </c>
      <c r="D212" s="33">
        <v>42308</v>
      </c>
      <c r="E212">
        <v>2015</v>
      </c>
      <c r="F212" t="s">
        <v>56</v>
      </c>
      <c r="G212" t="s">
        <v>28</v>
      </c>
      <c r="H212" t="s">
        <v>2</v>
      </c>
      <c r="I212" t="s">
        <v>4</v>
      </c>
      <c r="J212" s="32" t="s">
        <v>3</v>
      </c>
      <c r="M212">
        <v>-4737</v>
      </c>
      <c r="N212" t="s">
        <v>126</v>
      </c>
      <c r="O212" t="s">
        <v>113</v>
      </c>
      <c r="P212">
        <v>10</v>
      </c>
    </row>
    <row r="213" spans="2:16" x14ac:dyDescent="0.25">
      <c r="B213" s="30">
        <v>42296</v>
      </c>
      <c r="C213">
        <v>43</v>
      </c>
      <c r="D213" s="33">
        <v>42308</v>
      </c>
      <c r="E213">
        <v>2015</v>
      </c>
      <c r="F213" t="s">
        <v>58</v>
      </c>
      <c r="G213" t="s">
        <v>28</v>
      </c>
      <c r="H213" t="s">
        <v>2</v>
      </c>
      <c r="I213" t="s">
        <v>4</v>
      </c>
      <c r="J213" s="32" t="s">
        <v>3</v>
      </c>
      <c r="M213">
        <v>0</v>
      </c>
      <c r="N213" t="s">
        <v>126</v>
      </c>
      <c r="O213" t="s">
        <v>113</v>
      </c>
      <c r="P213">
        <v>10</v>
      </c>
    </row>
    <row r="214" spans="2:16" x14ac:dyDescent="0.25">
      <c r="B214" s="30">
        <v>42297</v>
      </c>
      <c r="C214">
        <v>43</v>
      </c>
      <c r="D214" s="33">
        <v>42308</v>
      </c>
      <c r="E214">
        <v>2015</v>
      </c>
      <c r="F214" t="s">
        <v>54</v>
      </c>
      <c r="G214" t="s">
        <v>28</v>
      </c>
      <c r="H214" t="s">
        <v>2</v>
      </c>
      <c r="I214" t="s">
        <v>8</v>
      </c>
      <c r="J214" s="32" t="s">
        <v>7</v>
      </c>
      <c r="M214">
        <v>-800</v>
      </c>
      <c r="N214" t="s">
        <v>126</v>
      </c>
      <c r="O214" t="s">
        <v>113</v>
      </c>
      <c r="P214">
        <v>10</v>
      </c>
    </row>
    <row r="215" spans="2:16" x14ac:dyDescent="0.25">
      <c r="B215" s="30">
        <v>42297</v>
      </c>
      <c r="C215">
        <v>43</v>
      </c>
      <c r="D215" s="33">
        <v>42308</v>
      </c>
      <c r="E215">
        <v>2015</v>
      </c>
      <c r="F215" t="s">
        <v>54</v>
      </c>
      <c r="G215" t="s">
        <v>28</v>
      </c>
      <c r="H215" t="s">
        <v>2</v>
      </c>
      <c r="I215" t="s">
        <v>15</v>
      </c>
      <c r="J215" s="32" t="s">
        <v>29</v>
      </c>
      <c r="M215">
        <v>-1400</v>
      </c>
      <c r="N215" t="s">
        <v>126</v>
      </c>
      <c r="O215" t="s">
        <v>113</v>
      </c>
      <c r="P215">
        <v>10</v>
      </c>
    </row>
    <row r="216" spans="2:16" x14ac:dyDescent="0.25">
      <c r="B216" s="30">
        <v>42297</v>
      </c>
      <c r="C216">
        <v>43</v>
      </c>
      <c r="D216" s="33">
        <v>42308</v>
      </c>
      <c r="E216">
        <v>2015</v>
      </c>
      <c r="F216" t="s">
        <v>55</v>
      </c>
      <c r="G216" t="s">
        <v>28</v>
      </c>
      <c r="H216" t="s">
        <v>2</v>
      </c>
      <c r="I216" t="s">
        <v>8</v>
      </c>
      <c r="J216" s="32" t="s">
        <v>7</v>
      </c>
      <c r="M216">
        <v>-1000</v>
      </c>
      <c r="N216" t="s">
        <v>126</v>
      </c>
      <c r="O216" t="s">
        <v>113</v>
      </c>
      <c r="P216">
        <v>10</v>
      </c>
    </row>
    <row r="217" spans="2:16" x14ac:dyDescent="0.25">
      <c r="B217" s="30">
        <v>42297</v>
      </c>
      <c r="C217">
        <v>43</v>
      </c>
      <c r="D217" s="33">
        <v>42308</v>
      </c>
      <c r="E217">
        <v>2015</v>
      </c>
      <c r="F217" t="s">
        <v>55</v>
      </c>
      <c r="G217" t="s">
        <v>28</v>
      </c>
      <c r="H217" t="s">
        <v>2</v>
      </c>
      <c r="I217" t="s">
        <v>1</v>
      </c>
      <c r="J217" s="32" t="s">
        <v>0</v>
      </c>
      <c r="M217">
        <v>-25</v>
      </c>
      <c r="N217" t="s">
        <v>126</v>
      </c>
      <c r="O217" t="s">
        <v>113</v>
      </c>
      <c r="P217">
        <v>10</v>
      </c>
    </row>
    <row r="218" spans="2:16" x14ac:dyDescent="0.25">
      <c r="B218" s="30">
        <v>42297</v>
      </c>
      <c r="C218">
        <v>43</v>
      </c>
      <c r="D218" s="33">
        <v>42308</v>
      </c>
      <c r="E218">
        <v>2015</v>
      </c>
      <c r="F218" t="s">
        <v>56</v>
      </c>
      <c r="G218" t="s">
        <v>28</v>
      </c>
      <c r="H218" t="s">
        <v>2</v>
      </c>
      <c r="I218" t="s">
        <v>8</v>
      </c>
      <c r="J218" s="32" t="s">
        <v>7</v>
      </c>
      <c r="M218">
        <v>-1200</v>
      </c>
      <c r="N218" t="s">
        <v>126</v>
      </c>
      <c r="O218" t="s">
        <v>113</v>
      </c>
      <c r="P218">
        <v>10</v>
      </c>
    </row>
    <row r="219" spans="2:16" x14ac:dyDescent="0.25">
      <c r="B219" s="30">
        <v>42297</v>
      </c>
      <c r="C219">
        <v>43</v>
      </c>
      <c r="D219" s="33">
        <v>42308</v>
      </c>
      <c r="E219">
        <v>2015</v>
      </c>
      <c r="F219" t="s">
        <v>56</v>
      </c>
      <c r="G219" t="s">
        <v>28</v>
      </c>
      <c r="H219" t="s">
        <v>2</v>
      </c>
      <c r="I219" t="s">
        <v>1</v>
      </c>
      <c r="J219" s="32" t="s">
        <v>23</v>
      </c>
      <c r="M219">
        <v>-80</v>
      </c>
      <c r="N219" t="s">
        <v>126</v>
      </c>
      <c r="O219" t="s">
        <v>113</v>
      </c>
      <c r="P219">
        <v>10</v>
      </c>
    </row>
    <row r="220" spans="2:16" x14ac:dyDescent="0.25">
      <c r="B220" s="30">
        <v>42297</v>
      </c>
      <c r="C220">
        <v>43</v>
      </c>
      <c r="D220" s="33">
        <v>42308</v>
      </c>
      <c r="E220">
        <v>2015</v>
      </c>
      <c r="F220" t="s">
        <v>57</v>
      </c>
      <c r="G220" t="s">
        <v>28</v>
      </c>
      <c r="H220" t="s">
        <v>2</v>
      </c>
      <c r="I220" t="s">
        <v>8</v>
      </c>
      <c r="J220" s="32" t="s">
        <v>7</v>
      </c>
      <c r="M220">
        <v>-1300</v>
      </c>
      <c r="N220" t="s">
        <v>126</v>
      </c>
      <c r="O220" t="s">
        <v>113</v>
      </c>
      <c r="P220">
        <v>10</v>
      </c>
    </row>
    <row r="221" spans="2:16" x14ac:dyDescent="0.25">
      <c r="B221" s="30">
        <v>42297</v>
      </c>
      <c r="C221">
        <v>43</v>
      </c>
      <c r="D221" s="33">
        <v>42308</v>
      </c>
      <c r="E221">
        <v>2015</v>
      </c>
      <c r="F221" t="s">
        <v>57</v>
      </c>
      <c r="G221" t="s">
        <v>28</v>
      </c>
      <c r="H221" t="s">
        <v>2</v>
      </c>
      <c r="I221" t="s">
        <v>1</v>
      </c>
      <c r="J221" s="32" t="s">
        <v>23</v>
      </c>
      <c r="M221">
        <v>-300</v>
      </c>
      <c r="N221" t="s">
        <v>126</v>
      </c>
      <c r="O221" t="s">
        <v>113</v>
      </c>
      <c r="P221">
        <v>10</v>
      </c>
    </row>
    <row r="222" spans="2:16" x14ac:dyDescent="0.25">
      <c r="B222" s="30">
        <v>42297</v>
      </c>
      <c r="C222">
        <v>43</v>
      </c>
      <c r="D222" s="33">
        <v>42308</v>
      </c>
      <c r="E222">
        <v>2015</v>
      </c>
      <c r="F222" t="s">
        <v>58</v>
      </c>
      <c r="G222" t="s">
        <v>28</v>
      </c>
      <c r="H222" t="s">
        <v>2</v>
      </c>
      <c r="I222" t="s">
        <v>1</v>
      </c>
      <c r="J222" s="32" t="s">
        <v>23</v>
      </c>
      <c r="M222">
        <v>-50</v>
      </c>
      <c r="N222" t="s">
        <v>126</v>
      </c>
      <c r="O222" t="s">
        <v>113</v>
      </c>
      <c r="P222">
        <v>10</v>
      </c>
    </row>
    <row r="223" spans="2:16" x14ac:dyDescent="0.25">
      <c r="B223" s="30">
        <v>42303</v>
      </c>
      <c r="C223">
        <v>44</v>
      </c>
      <c r="D223" s="33">
        <v>42308</v>
      </c>
      <c r="E223">
        <v>2015</v>
      </c>
      <c r="F223" t="s">
        <v>54</v>
      </c>
      <c r="G223" t="s">
        <v>28</v>
      </c>
      <c r="H223" t="s">
        <v>2</v>
      </c>
      <c r="I223" t="s">
        <v>6</v>
      </c>
      <c r="J223" s="32" t="s">
        <v>5</v>
      </c>
      <c r="M223">
        <v>-6300</v>
      </c>
      <c r="N223" t="s">
        <v>126</v>
      </c>
      <c r="O223" t="s">
        <v>113</v>
      </c>
      <c r="P223">
        <v>10</v>
      </c>
    </row>
    <row r="224" spans="2:16" x14ac:dyDescent="0.25">
      <c r="B224" s="30">
        <v>42303</v>
      </c>
      <c r="C224">
        <v>44</v>
      </c>
      <c r="D224" s="33">
        <v>42308</v>
      </c>
      <c r="E224">
        <v>2015</v>
      </c>
      <c r="F224" t="s">
        <v>55</v>
      </c>
      <c r="G224" t="s">
        <v>28</v>
      </c>
      <c r="H224" t="s">
        <v>2</v>
      </c>
      <c r="I224" t="s">
        <v>6</v>
      </c>
      <c r="J224" s="32" t="s">
        <v>5</v>
      </c>
      <c r="M224">
        <v>-11000</v>
      </c>
      <c r="N224" t="s">
        <v>126</v>
      </c>
      <c r="O224" t="s">
        <v>113</v>
      </c>
      <c r="P224">
        <v>10</v>
      </c>
    </row>
    <row r="225" spans="2:16" x14ac:dyDescent="0.25">
      <c r="B225" s="30">
        <v>42303</v>
      </c>
      <c r="C225">
        <v>44</v>
      </c>
      <c r="D225" s="33">
        <v>42308</v>
      </c>
      <c r="E225">
        <v>2015</v>
      </c>
      <c r="F225" t="s">
        <v>56</v>
      </c>
      <c r="G225" t="s">
        <v>28</v>
      </c>
      <c r="H225" t="s">
        <v>2</v>
      </c>
      <c r="I225" t="s">
        <v>6</v>
      </c>
      <c r="J225" s="32" t="s">
        <v>5</v>
      </c>
      <c r="M225">
        <v>-8000</v>
      </c>
      <c r="N225" t="s">
        <v>126</v>
      </c>
      <c r="O225" t="s">
        <v>113</v>
      </c>
      <c r="P225">
        <v>10</v>
      </c>
    </row>
    <row r="226" spans="2:16" x14ac:dyDescent="0.25">
      <c r="B226" s="30">
        <v>42303</v>
      </c>
      <c r="C226">
        <v>44</v>
      </c>
      <c r="D226" s="33">
        <v>42308</v>
      </c>
      <c r="E226">
        <v>2015</v>
      </c>
      <c r="F226" t="s">
        <v>57</v>
      </c>
      <c r="G226" t="s">
        <v>28</v>
      </c>
      <c r="H226" t="s">
        <v>2</v>
      </c>
      <c r="I226" t="s">
        <v>6</v>
      </c>
      <c r="J226" s="32" t="s">
        <v>5</v>
      </c>
      <c r="M226">
        <v>-15000</v>
      </c>
      <c r="N226" t="s">
        <v>126</v>
      </c>
      <c r="O226" t="s">
        <v>113</v>
      </c>
      <c r="P226">
        <v>10</v>
      </c>
    </row>
    <row r="227" spans="2:16" x14ac:dyDescent="0.25">
      <c r="B227" s="30">
        <v>42305</v>
      </c>
      <c r="C227">
        <v>44</v>
      </c>
      <c r="D227" s="33">
        <v>42308</v>
      </c>
      <c r="E227">
        <v>2015</v>
      </c>
      <c r="F227" t="s">
        <v>54</v>
      </c>
      <c r="G227" t="s">
        <v>28</v>
      </c>
      <c r="H227" t="s">
        <v>12</v>
      </c>
      <c r="I227" t="s">
        <v>11</v>
      </c>
      <c r="J227" s="32" t="s">
        <v>10</v>
      </c>
      <c r="M227">
        <v>2500</v>
      </c>
      <c r="N227" t="s">
        <v>126</v>
      </c>
      <c r="O227" t="s">
        <v>113</v>
      </c>
      <c r="P227">
        <v>10</v>
      </c>
    </row>
    <row r="228" spans="2:16" x14ac:dyDescent="0.25">
      <c r="B228" s="30">
        <v>42305</v>
      </c>
      <c r="C228">
        <v>44</v>
      </c>
      <c r="D228" s="33">
        <v>42308</v>
      </c>
      <c r="E228">
        <v>2015</v>
      </c>
      <c r="F228" t="s">
        <v>54</v>
      </c>
      <c r="G228" t="s">
        <v>28</v>
      </c>
      <c r="H228" t="s">
        <v>2</v>
      </c>
      <c r="I228" t="s">
        <v>1</v>
      </c>
      <c r="J228" s="32" t="s">
        <v>0</v>
      </c>
      <c r="M228">
        <v>-70</v>
      </c>
      <c r="N228" t="s">
        <v>126</v>
      </c>
      <c r="O228" t="s">
        <v>113</v>
      </c>
      <c r="P228">
        <v>10</v>
      </c>
    </row>
    <row r="229" spans="2:16" x14ac:dyDescent="0.25">
      <c r="B229" s="30">
        <v>42305</v>
      </c>
      <c r="C229">
        <v>44</v>
      </c>
      <c r="D229" s="33">
        <v>42308</v>
      </c>
      <c r="E229">
        <v>2015</v>
      </c>
      <c r="F229" t="s">
        <v>55</v>
      </c>
      <c r="G229" t="s">
        <v>28</v>
      </c>
      <c r="H229" t="s">
        <v>12</v>
      </c>
      <c r="I229" t="s">
        <v>11</v>
      </c>
      <c r="J229" s="32" t="s">
        <v>10</v>
      </c>
      <c r="M229">
        <v>30000</v>
      </c>
      <c r="N229" t="s">
        <v>126</v>
      </c>
      <c r="O229" t="s">
        <v>113</v>
      </c>
      <c r="P229">
        <v>10</v>
      </c>
    </row>
    <row r="230" spans="2:16" x14ac:dyDescent="0.25">
      <c r="B230" s="30">
        <v>42305</v>
      </c>
      <c r="C230">
        <v>44</v>
      </c>
      <c r="D230" s="33">
        <v>42308</v>
      </c>
      <c r="E230">
        <v>2015</v>
      </c>
      <c r="F230" t="s">
        <v>56</v>
      </c>
      <c r="G230" t="s">
        <v>28</v>
      </c>
      <c r="H230" t="s">
        <v>12</v>
      </c>
      <c r="I230" t="s">
        <v>11</v>
      </c>
      <c r="J230" s="32" t="s">
        <v>10</v>
      </c>
      <c r="M230">
        <v>25000</v>
      </c>
      <c r="N230" t="s">
        <v>126</v>
      </c>
      <c r="O230" t="s">
        <v>113</v>
      </c>
      <c r="P230">
        <v>10</v>
      </c>
    </row>
    <row r="231" spans="2:16" x14ac:dyDescent="0.25">
      <c r="B231" s="30">
        <v>42305</v>
      </c>
      <c r="C231">
        <v>44</v>
      </c>
      <c r="D231" s="33">
        <v>42308</v>
      </c>
      <c r="E231">
        <v>2015</v>
      </c>
      <c r="F231" t="s">
        <v>56</v>
      </c>
      <c r="G231" t="s">
        <v>28</v>
      </c>
      <c r="H231" t="s">
        <v>2</v>
      </c>
      <c r="I231" t="s">
        <v>1</v>
      </c>
      <c r="J231" s="32" t="s">
        <v>0</v>
      </c>
      <c r="M231">
        <v>-50</v>
      </c>
      <c r="N231" t="s">
        <v>126</v>
      </c>
      <c r="O231" t="s">
        <v>113</v>
      </c>
      <c r="P231">
        <v>10</v>
      </c>
    </row>
    <row r="232" spans="2:16" x14ac:dyDescent="0.25">
      <c r="B232" s="30">
        <v>42305</v>
      </c>
      <c r="C232">
        <v>44</v>
      </c>
      <c r="D232" s="33">
        <v>42308</v>
      </c>
      <c r="E232">
        <v>2015</v>
      </c>
      <c r="F232" t="s">
        <v>57</v>
      </c>
      <c r="G232" t="s">
        <v>28</v>
      </c>
      <c r="H232" t="s">
        <v>2</v>
      </c>
      <c r="I232" t="s">
        <v>1</v>
      </c>
      <c r="J232" s="32" t="s">
        <v>0</v>
      </c>
      <c r="M232">
        <v>-150</v>
      </c>
      <c r="N232" t="s">
        <v>126</v>
      </c>
      <c r="O232" t="s">
        <v>113</v>
      </c>
      <c r="P232">
        <v>10</v>
      </c>
    </row>
    <row r="233" spans="2:16" x14ac:dyDescent="0.25">
      <c r="B233" s="30">
        <v>42305</v>
      </c>
      <c r="C233">
        <v>44</v>
      </c>
      <c r="D233" s="33">
        <v>42308</v>
      </c>
      <c r="E233">
        <v>2015</v>
      </c>
      <c r="F233" t="s">
        <v>58</v>
      </c>
      <c r="G233" t="s">
        <v>28</v>
      </c>
      <c r="H233" t="s">
        <v>12</v>
      </c>
      <c r="I233" t="s">
        <v>11</v>
      </c>
      <c r="J233" s="32" t="s">
        <v>10</v>
      </c>
      <c r="M233">
        <v>500</v>
      </c>
      <c r="N233" t="s">
        <v>126</v>
      </c>
      <c r="O233" t="s">
        <v>113</v>
      </c>
      <c r="P233">
        <v>10</v>
      </c>
    </row>
    <row r="234" spans="2:16" x14ac:dyDescent="0.25">
      <c r="B234" s="30">
        <v>42305</v>
      </c>
      <c r="C234">
        <v>44</v>
      </c>
      <c r="D234" s="33">
        <v>42308</v>
      </c>
      <c r="E234">
        <v>2015</v>
      </c>
      <c r="F234" t="s">
        <v>58</v>
      </c>
      <c r="G234" t="s">
        <v>28</v>
      </c>
      <c r="H234" t="s">
        <v>2</v>
      </c>
      <c r="I234" t="s">
        <v>1</v>
      </c>
      <c r="J234" s="32" t="s">
        <v>0</v>
      </c>
      <c r="M234">
        <v>-50</v>
      </c>
      <c r="N234" t="s">
        <v>126</v>
      </c>
      <c r="O234" t="s">
        <v>113</v>
      </c>
      <c r="P234">
        <v>10</v>
      </c>
    </row>
    <row r="235" spans="2:16" x14ac:dyDescent="0.25">
      <c r="B235" s="30">
        <v>42309</v>
      </c>
      <c r="C235">
        <v>45</v>
      </c>
      <c r="D235" s="33">
        <v>42338</v>
      </c>
      <c r="E235">
        <v>2015</v>
      </c>
      <c r="F235" t="s">
        <v>56</v>
      </c>
      <c r="G235" t="s">
        <v>28</v>
      </c>
      <c r="H235" t="s">
        <v>2</v>
      </c>
      <c r="I235" t="s">
        <v>19</v>
      </c>
      <c r="J235" s="32" t="s">
        <v>19</v>
      </c>
      <c r="M235">
        <v>-5000</v>
      </c>
      <c r="N235" t="s">
        <v>126</v>
      </c>
      <c r="O235" t="s">
        <v>113</v>
      </c>
      <c r="P235">
        <v>11</v>
      </c>
    </row>
    <row r="236" spans="2:16" x14ac:dyDescent="0.25">
      <c r="B236" s="30">
        <v>42323</v>
      </c>
      <c r="C236">
        <v>47</v>
      </c>
      <c r="D236" s="33">
        <v>42338</v>
      </c>
      <c r="E236">
        <v>2015</v>
      </c>
      <c r="F236" t="s">
        <v>55</v>
      </c>
      <c r="G236" t="s">
        <v>28</v>
      </c>
      <c r="H236" t="s">
        <v>2</v>
      </c>
      <c r="I236" t="s">
        <v>18</v>
      </c>
      <c r="J236" s="32" t="s">
        <v>18</v>
      </c>
      <c r="M236">
        <v>-600</v>
      </c>
      <c r="N236" t="s">
        <v>126</v>
      </c>
      <c r="O236" t="s">
        <v>113</v>
      </c>
      <c r="P236">
        <v>11</v>
      </c>
    </row>
    <row r="237" spans="2:16" x14ac:dyDescent="0.25">
      <c r="B237" s="30">
        <v>42323</v>
      </c>
      <c r="C237">
        <v>47</v>
      </c>
      <c r="D237" s="33">
        <v>42338</v>
      </c>
      <c r="E237">
        <v>2015</v>
      </c>
      <c r="F237" t="s">
        <v>56</v>
      </c>
      <c r="G237" t="s">
        <v>28</v>
      </c>
      <c r="H237" t="s">
        <v>2</v>
      </c>
      <c r="I237" t="s">
        <v>18</v>
      </c>
      <c r="J237" s="32" t="s">
        <v>18</v>
      </c>
      <c r="M237">
        <v>-1000</v>
      </c>
      <c r="N237" t="s">
        <v>126</v>
      </c>
      <c r="O237" t="s">
        <v>113</v>
      </c>
      <c r="P237">
        <v>11</v>
      </c>
    </row>
    <row r="238" spans="2:16" x14ac:dyDescent="0.25">
      <c r="B238" s="30">
        <v>42323</v>
      </c>
      <c r="C238">
        <v>47</v>
      </c>
      <c r="D238" s="33">
        <v>42338</v>
      </c>
      <c r="E238">
        <v>2015</v>
      </c>
      <c r="F238" t="s">
        <v>57</v>
      </c>
      <c r="G238" t="s">
        <v>28</v>
      </c>
      <c r="H238" t="s">
        <v>2</v>
      </c>
      <c r="I238" t="s">
        <v>18</v>
      </c>
      <c r="J238" s="32" t="s">
        <v>18</v>
      </c>
      <c r="M238">
        <v>-15</v>
      </c>
      <c r="N238" t="s">
        <v>126</v>
      </c>
      <c r="O238" t="s">
        <v>113</v>
      </c>
      <c r="P238">
        <v>11</v>
      </c>
    </row>
    <row r="239" spans="2:16" x14ac:dyDescent="0.25">
      <c r="B239" s="30">
        <v>42327</v>
      </c>
      <c r="C239">
        <v>47</v>
      </c>
      <c r="D239" s="33">
        <v>42338</v>
      </c>
      <c r="E239">
        <v>2015</v>
      </c>
      <c r="F239" t="s">
        <v>54</v>
      </c>
      <c r="G239" t="s">
        <v>28</v>
      </c>
      <c r="H239" t="s">
        <v>2</v>
      </c>
      <c r="I239" t="s">
        <v>4</v>
      </c>
      <c r="J239" s="32" t="s">
        <v>3</v>
      </c>
      <c r="M239">
        <v>-340</v>
      </c>
      <c r="N239" t="s">
        <v>126</v>
      </c>
      <c r="O239" t="s">
        <v>113</v>
      </c>
      <c r="P239">
        <v>11</v>
      </c>
    </row>
    <row r="240" spans="2:16" x14ac:dyDescent="0.25">
      <c r="B240" s="30">
        <v>42327</v>
      </c>
      <c r="C240">
        <v>47</v>
      </c>
      <c r="D240" s="33">
        <v>42338</v>
      </c>
      <c r="E240">
        <v>2015</v>
      </c>
      <c r="F240" t="s">
        <v>55</v>
      </c>
      <c r="G240" t="s">
        <v>28</v>
      </c>
      <c r="H240" t="s">
        <v>2</v>
      </c>
      <c r="I240" t="s">
        <v>4</v>
      </c>
      <c r="J240" s="32" t="s">
        <v>3</v>
      </c>
      <c r="M240">
        <v>-5680</v>
      </c>
      <c r="N240" t="s">
        <v>126</v>
      </c>
      <c r="O240" t="s">
        <v>113</v>
      </c>
      <c r="P240">
        <v>11</v>
      </c>
    </row>
    <row r="241" spans="2:16" x14ac:dyDescent="0.25">
      <c r="B241" s="30">
        <v>42327</v>
      </c>
      <c r="C241">
        <v>47</v>
      </c>
      <c r="D241" s="33">
        <v>42338</v>
      </c>
      <c r="E241">
        <v>2015</v>
      </c>
      <c r="F241" t="s">
        <v>56</v>
      </c>
      <c r="G241" t="s">
        <v>28</v>
      </c>
      <c r="H241" t="s">
        <v>2</v>
      </c>
      <c r="I241" t="s">
        <v>4</v>
      </c>
      <c r="J241" s="32" t="s">
        <v>3</v>
      </c>
      <c r="M241">
        <v>-4737</v>
      </c>
      <c r="N241" t="s">
        <v>126</v>
      </c>
      <c r="O241" t="s">
        <v>113</v>
      </c>
      <c r="P241">
        <v>11</v>
      </c>
    </row>
    <row r="242" spans="2:16" x14ac:dyDescent="0.25">
      <c r="B242" s="30">
        <v>42327</v>
      </c>
      <c r="C242">
        <v>47</v>
      </c>
      <c r="D242" s="33">
        <v>42338</v>
      </c>
      <c r="E242">
        <v>2015</v>
      </c>
      <c r="F242" t="s">
        <v>58</v>
      </c>
      <c r="G242" t="s">
        <v>28</v>
      </c>
      <c r="H242" t="s">
        <v>2</v>
      </c>
      <c r="I242" t="s">
        <v>4</v>
      </c>
      <c r="J242" s="32" t="s">
        <v>3</v>
      </c>
      <c r="M242">
        <v>0</v>
      </c>
      <c r="N242" t="s">
        <v>126</v>
      </c>
      <c r="O242" t="s">
        <v>113</v>
      </c>
      <c r="P242">
        <v>11</v>
      </c>
    </row>
    <row r="243" spans="2:16" x14ac:dyDescent="0.25">
      <c r="B243" s="30">
        <v>42328</v>
      </c>
      <c r="C243">
        <v>47</v>
      </c>
      <c r="D243" s="33">
        <v>42338</v>
      </c>
      <c r="E243">
        <v>2015</v>
      </c>
      <c r="F243" t="s">
        <v>54</v>
      </c>
      <c r="G243" t="s">
        <v>28</v>
      </c>
      <c r="H243" t="s">
        <v>2</v>
      </c>
      <c r="I243" t="s">
        <v>8</v>
      </c>
      <c r="J243" s="32" t="s">
        <v>7</v>
      </c>
      <c r="M243">
        <v>-800</v>
      </c>
      <c r="N243" t="s">
        <v>126</v>
      </c>
      <c r="O243" t="s">
        <v>113</v>
      </c>
      <c r="P243">
        <v>11</v>
      </c>
    </row>
    <row r="244" spans="2:16" x14ac:dyDescent="0.25">
      <c r="B244" s="30">
        <v>42328</v>
      </c>
      <c r="C244">
        <v>47</v>
      </c>
      <c r="D244" s="33">
        <v>42338</v>
      </c>
      <c r="E244">
        <v>2015</v>
      </c>
      <c r="F244" t="s">
        <v>54</v>
      </c>
      <c r="G244" t="s">
        <v>28</v>
      </c>
      <c r="H244" t="s">
        <v>2</v>
      </c>
      <c r="I244" t="s">
        <v>15</v>
      </c>
      <c r="J244" s="32" t="s">
        <v>29</v>
      </c>
      <c r="M244">
        <v>-1400</v>
      </c>
      <c r="N244" t="s">
        <v>126</v>
      </c>
      <c r="O244" t="s">
        <v>113</v>
      </c>
      <c r="P244">
        <v>11</v>
      </c>
    </row>
    <row r="245" spans="2:16" x14ac:dyDescent="0.25">
      <c r="B245" s="30">
        <v>42328</v>
      </c>
      <c r="C245">
        <v>47</v>
      </c>
      <c r="D245" s="33">
        <v>42338</v>
      </c>
      <c r="E245">
        <v>2015</v>
      </c>
      <c r="F245" t="s">
        <v>55</v>
      </c>
      <c r="G245" t="s">
        <v>28</v>
      </c>
      <c r="H245" t="s">
        <v>2</v>
      </c>
      <c r="I245" t="s">
        <v>8</v>
      </c>
      <c r="J245" s="32" t="s">
        <v>7</v>
      </c>
      <c r="M245">
        <v>-1000</v>
      </c>
      <c r="N245" t="s">
        <v>126</v>
      </c>
      <c r="O245" t="s">
        <v>113</v>
      </c>
      <c r="P245">
        <v>11</v>
      </c>
    </row>
    <row r="246" spans="2:16" x14ac:dyDescent="0.25">
      <c r="B246" s="30">
        <v>42328</v>
      </c>
      <c r="C246">
        <v>47</v>
      </c>
      <c r="D246" s="33">
        <v>42338</v>
      </c>
      <c r="E246">
        <v>2015</v>
      </c>
      <c r="F246" t="s">
        <v>55</v>
      </c>
      <c r="G246" t="s">
        <v>28</v>
      </c>
      <c r="H246" t="s">
        <v>2</v>
      </c>
      <c r="I246" t="s">
        <v>1</v>
      </c>
      <c r="J246" s="32" t="s">
        <v>0</v>
      </c>
      <c r="M246">
        <v>-25</v>
      </c>
      <c r="N246" t="s">
        <v>126</v>
      </c>
      <c r="O246" t="s">
        <v>113</v>
      </c>
      <c r="P246">
        <v>11</v>
      </c>
    </row>
    <row r="247" spans="2:16" x14ac:dyDescent="0.25">
      <c r="B247" s="30">
        <v>42328</v>
      </c>
      <c r="C247">
        <v>47</v>
      </c>
      <c r="D247" s="33">
        <v>42338</v>
      </c>
      <c r="E247">
        <v>2015</v>
      </c>
      <c r="F247" t="s">
        <v>56</v>
      </c>
      <c r="G247" t="s">
        <v>28</v>
      </c>
      <c r="H247" t="s">
        <v>2</v>
      </c>
      <c r="I247" t="s">
        <v>8</v>
      </c>
      <c r="J247" s="32" t="s">
        <v>7</v>
      </c>
      <c r="M247">
        <v>-1200</v>
      </c>
      <c r="N247" t="s">
        <v>126</v>
      </c>
      <c r="O247" t="s">
        <v>113</v>
      </c>
      <c r="P247">
        <v>11</v>
      </c>
    </row>
    <row r="248" spans="2:16" x14ac:dyDescent="0.25">
      <c r="B248" s="30">
        <v>42328</v>
      </c>
      <c r="C248">
        <v>47</v>
      </c>
      <c r="D248" s="33">
        <v>42338</v>
      </c>
      <c r="E248">
        <v>2015</v>
      </c>
      <c r="F248" t="s">
        <v>56</v>
      </c>
      <c r="G248" t="s">
        <v>28</v>
      </c>
      <c r="H248" t="s">
        <v>2</v>
      </c>
      <c r="I248" t="s">
        <v>1</v>
      </c>
      <c r="J248" s="32" t="s">
        <v>23</v>
      </c>
      <c r="M248">
        <v>-80</v>
      </c>
      <c r="N248" t="s">
        <v>126</v>
      </c>
      <c r="O248" t="s">
        <v>113</v>
      </c>
      <c r="P248">
        <v>11</v>
      </c>
    </row>
    <row r="249" spans="2:16" x14ac:dyDescent="0.25">
      <c r="B249" s="30">
        <v>42328</v>
      </c>
      <c r="C249">
        <v>47</v>
      </c>
      <c r="D249" s="33">
        <v>42338</v>
      </c>
      <c r="E249">
        <v>2015</v>
      </c>
      <c r="F249" t="s">
        <v>57</v>
      </c>
      <c r="G249" t="s">
        <v>28</v>
      </c>
      <c r="H249" t="s">
        <v>2</v>
      </c>
      <c r="I249" t="s">
        <v>8</v>
      </c>
      <c r="J249" s="32" t="s">
        <v>7</v>
      </c>
      <c r="M249">
        <v>-1300</v>
      </c>
      <c r="N249" t="s">
        <v>126</v>
      </c>
      <c r="O249" t="s">
        <v>113</v>
      </c>
      <c r="P249">
        <v>11</v>
      </c>
    </row>
    <row r="250" spans="2:16" x14ac:dyDescent="0.25">
      <c r="B250" s="30">
        <v>42328</v>
      </c>
      <c r="C250">
        <v>47</v>
      </c>
      <c r="D250" s="33">
        <v>42338</v>
      </c>
      <c r="E250">
        <v>2015</v>
      </c>
      <c r="F250" t="s">
        <v>57</v>
      </c>
      <c r="G250" t="s">
        <v>28</v>
      </c>
      <c r="H250" t="s">
        <v>2</v>
      </c>
      <c r="I250" t="s">
        <v>1</v>
      </c>
      <c r="J250" s="32" t="s">
        <v>23</v>
      </c>
      <c r="M250">
        <v>-300</v>
      </c>
      <c r="N250" t="s">
        <v>126</v>
      </c>
      <c r="O250" t="s">
        <v>113</v>
      </c>
      <c r="P250">
        <v>11</v>
      </c>
    </row>
    <row r="251" spans="2:16" x14ac:dyDescent="0.25">
      <c r="B251" s="30">
        <v>42328</v>
      </c>
      <c r="C251">
        <v>47</v>
      </c>
      <c r="D251" s="33">
        <v>42338</v>
      </c>
      <c r="E251">
        <v>2015</v>
      </c>
      <c r="F251" t="s">
        <v>58</v>
      </c>
      <c r="G251" t="s">
        <v>28</v>
      </c>
      <c r="H251" t="s">
        <v>2</v>
      </c>
      <c r="I251" t="s">
        <v>1</v>
      </c>
      <c r="J251" s="32" t="s">
        <v>23</v>
      </c>
      <c r="M251">
        <v>-50</v>
      </c>
      <c r="N251" t="s">
        <v>126</v>
      </c>
      <c r="O251" t="s">
        <v>113</v>
      </c>
      <c r="P251">
        <v>11</v>
      </c>
    </row>
    <row r="252" spans="2:16" x14ac:dyDescent="0.25">
      <c r="B252" s="30">
        <v>42334</v>
      </c>
      <c r="C252">
        <v>48</v>
      </c>
      <c r="D252" s="33">
        <v>42338</v>
      </c>
      <c r="E252">
        <v>2015</v>
      </c>
      <c r="F252" t="s">
        <v>54</v>
      </c>
      <c r="G252" t="s">
        <v>28</v>
      </c>
      <c r="H252" t="s">
        <v>2</v>
      </c>
      <c r="I252" t="s">
        <v>6</v>
      </c>
      <c r="J252" s="32" t="s">
        <v>5</v>
      </c>
      <c r="M252">
        <v>-6300</v>
      </c>
      <c r="N252" t="s">
        <v>126</v>
      </c>
      <c r="O252" t="s">
        <v>113</v>
      </c>
      <c r="P252">
        <v>11</v>
      </c>
    </row>
    <row r="253" spans="2:16" x14ac:dyDescent="0.25">
      <c r="B253" s="30">
        <v>42334</v>
      </c>
      <c r="C253">
        <v>48</v>
      </c>
      <c r="D253" s="33">
        <v>42338</v>
      </c>
      <c r="E253">
        <v>2015</v>
      </c>
      <c r="F253" t="s">
        <v>55</v>
      </c>
      <c r="G253" t="s">
        <v>28</v>
      </c>
      <c r="H253" t="s">
        <v>2</v>
      </c>
      <c r="I253" t="s">
        <v>6</v>
      </c>
      <c r="J253" s="32" t="s">
        <v>5</v>
      </c>
      <c r="M253">
        <v>-11000</v>
      </c>
      <c r="N253" t="s">
        <v>126</v>
      </c>
      <c r="O253" t="s">
        <v>113</v>
      </c>
      <c r="P253">
        <v>11</v>
      </c>
    </row>
    <row r="254" spans="2:16" x14ac:dyDescent="0.25">
      <c r="B254" s="30">
        <v>42334</v>
      </c>
      <c r="C254">
        <v>48</v>
      </c>
      <c r="D254" s="33">
        <v>42338</v>
      </c>
      <c r="E254">
        <v>2015</v>
      </c>
      <c r="F254" t="s">
        <v>56</v>
      </c>
      <c r="G254" t="s">
        <v>28</v>
      </c>
      <c r="H254" t="s">
        <v>2</v>
      </c>
      <c r="I254" t="s">
        <v>6</v>
      </c>
      <c r="J254" s="32" t="s">
        <v>5</v>
      </c>
      <c r="M254">
        <v>-8000</v>
      </c>
      <c r="N254" t="s">
        <v>126</v>
      </c>
      <c r="O254" t="s">
        <v>113</v>
      </c>
      <c r="P254">
        <v>11</v>
      </c>
    </row>
    <row r="255" spans="2:16" x14ac:dyDescent="0.25">
      <c r="B255" s="30">
        <v>42334</v>
      </c>
      <c r="C255">
        <v>48</v>
      </c>
      <c r="D255" s="33">
        <v>42338</v>
      </c>
      <c r="E255">
        <v>2015</v>
      </c>
      <c r="F255" t="s">
        <v>57</v>
      </c>
      <c r="G255" t="s">
        <v>28</v>
      </c>
      <c r="H255" t="s">
        <v>2</v>
      </c>
      <c r="I255" t="s">
        <v>6</v>
      </c>
      <c r="J255" s="32" t="s">
        <v>5</v>
      </c>
      <c r="M255">
        <v>-15000</v>
      </c>
      <c r="N255" t="s">
        <v>126</v>
      </c>
      <c r="O255" t="s">
        <v>113</v>
      </c>
      <c r="P255">
        <v>11</v>
      </c>
    </row>
    <row r="256" spans="2:16" x14ac:dyDescent="0.25">
      <c r="B256" s="30">
        <v>42336</v>
      </c>
      <c r="C256">
        <v>48</v>
      </c>
      <c r="D256" s="33">
        <v>42338</v>
      </c>
      <c r="E256">
        <v>2015</v>
      </c>
      <c r="F256" t="s">
        <v>54</v>
      </c>
      <c r="G256" t="s">
        <v>28</v>
      </c>
      <c r="H256" t="s">
        <v>12</v>
      </c>
      <c r="I256" t="s">
        <v>11</v>
      </c>
      <c r="J256" s="32" t="s">
        <v>10</v>
      </c>
      <c r="M256">
        <v>2500</v>
      </c>
      <c r="N256" t="s">
        <v>126</v>
      </c>
      <c r="O256" t="s">
        <v>113</v>
      </c>
      <c r="P256">
        <v>11</v>
      </c>
    </row>
    <row r="257" spans="2:16" x14ac:dyDescent="0.25">
      <c r="B257" s="30">
        <v>42336</v>
      </c>
      <c r="C257">
        <v>48</v>
      </c>
      <c r="D257" s="33">
        <v>42338</v>
      </c>
      <c r="E257">
        <v>2015</v>
      </c>
      <c r="F257" t="s">
        <v>54</v>
      </c>
      <c r="G257" t="s">
        <v>28</v>
      </c>
      <c r="H257" t="s">
        <v>2</v>
      </c>
      <c r="I257" t="s">
        <v>1</v>
      </c>
      <c r="J257" s="32" t="s">
        <v>0</v>
      </c>
      <c r="M257">
        <v>-70</v>
      </c>
      <c r="N257" t="s">
        <v>126</v>
      </c>
      <c r="O257" t="s">
        <v>113</v>
      </c>
      <c r="P257">
        <v>11</v>
      </c>
    </row>
    <row r="258" spans="2:16" x14ac:dyDescent="0.25">
      <c r="B258" s="30">
        <v>42336</v>
      </c>
      <c r="C258">
        <v>48</v>
      </c>
      <c r="D258" s="33">
        <v>42338</v>
      </c>
      <c r="E258">
        <v>2015</v>
      </c>
      <c r="F258" t="s">
        <v>55</v>
      </c>
      <c r="G258" t="s">
        <v>28</v>
      </c>
      <c r="H258" t="s">
        <v>12</v>
      </c>
      <c r="I258" t="s">
        <v>11</v>
      </c>
      <c r="J258" s="32" t="s">
        <v>10</v>
      </c>
      <c r="M258">
        <v>30000</v>
      </c>
      <c r="N258" t="s">
        <v>126</v>
      </c>
      <c r="O258" t="s">
        <v>113</v>
      </c>
      <c r="P258">
        <v>11</v>
      </c>
    </row>
    <row r="259" spans="2:16" x14ac:dyDescent="0.25">
      <c r="B259" s="30">
        <v>42336</v>
      </c>
      <c r="C259">
        <v>48</v>
      </c>
      <c r="D259" s="33">
        <v>42338</v>
      </c>
      <c r="E259">
        <v>2015</v>
      </c>
      <c r="F259" t="s">
        <v>56</v>
      </c>
      <c r="G259" t="s">
        <v>28</v>
      </c>
      <c r="H259" t="s">
        <v>12</v>
      </c>
      <c r="I259" t="s">
        <v>11</v>
      </c>
      <c r="J259" s="32" t="s">
        <v>10</v>
      </c>
      <c r="M259">
        <v>25000</v>
      </c>
      <c r="N259" t="s">
        <v>126</v>
      </c>
      <c r="O259" t="s">
        <v>113</v>
      </c>
      <c r="P259">
        <v>11</v>
      </c>
    </row>
    <row r="260" spans="2:16" x14ac:dyDescent="0.25">
      <c r="B260" s="30">
        <v>42336</v>
      </c>
      <c r="C260">
        <v>48</v>
      </c>
      <c r="D260" s="33">
        <v>42338</v>
      </c>
      <c r="E260">
        <v>2015</v>
      </c>
      <c r="F260" t="s">
        <v>56</v>
      </c>
      <c r="G260" t="s">
        <v>28</v>
      </c>
      <c r="H260" t="s">
        <v>2</v>
      </c>
      <c r="I260" t="s">
        <v>1</v>
      </c>
      <c r="J260" s="32" t="s">
        <v>0</v>
      </c>
      <c r="M260">
        <v>-50</v>
      </c>
      <c r="N260" t="s">
        <v>126</v>
      </c>
      <c r="O260" t="s">
        <v>113</v>
      </c>
      <c r="P260">
        <v>11</v>
      </c>
    </row>
    <row r="261" spans="2:16" x14ac:dyDescent="0.25">
      <c r="B261" s="30">
        <v>42336</v>
      </c>
      <c r="C261">
        <v>48</v>
      </c>
      <c r="D261" s="33">
        <v>42338</v>
      </c>
      <c r="E261">
        <v>2015</v>
      </c>
      <c r="F261" t="s">
        <v>57</v>
      </c>
      <c r="G261" t="s">
        <v>28</v>
      </c>
      <c r="H261" t="s">
        <v>2</v>
      </c>
      <c r="I261" t="s">
        <v>1</v>
      </c>
      <c r="J261" s="32" t="s">
        <v>0</v>
      </c>
      <c r="M261">
        <v>-150</v>
      </c>
      <c r="N261" t="s">
        <v>126</v>
      </c>
      <c r="O261" t="s">
        <v>113</v>
      </c>
      <c r="P261">
        <v>11</v>
      </c>
    </row>
    <row r="262" spans="2:16" x14ac:dyDescent="0.25">
      <c r="B262" s="30">
        <v>42336</v>
      </c>
      <c r="C262">
        <v>48</v>
      </c>
      <c r="D262" s="33">
        <v>42338</v>
      </c>
      <c r="E262">
        <v>2015</v>
      </c>
      <c r="F262" t="s">
        <v>58</v>
      </c>
      <c r="G262" t="s">
        <v>28</v>
      </c>
      <c r="H262" t="s">
        <v>12</v>
      </c>
      <c r="I262" t="s">
        <v>11</v>
      </c>
      <c r="J262" s="32" t="s">
        <v>10</v>
      </c>
      <c r="M262">
        <v>500</v>
      </c>
      <c r="N262" t="s">
        <v>126</v>
      </c>
      <c r="O262" t="s">
        <v>113</v>
      </c>
      <c r="P262">
        <v>11</v>
      </c>
    </row>
    <row r="263" spans="2:16" x14ac:dyDescent="0.25">
      <c r="B263" s="30">
        <v>42336</v>
      </c>
      <c r="C263">
        <v>48</v>
      </c>
      <c r="D263" s="33">
        <v>42338</v>
      </c>
      <c r="E263">
        <v>2015</v>
      </c>
      <c r="F263" t="s">
        <v>58</v>
      </c>
      <c r="G263" t="s">
        <v>28</v>
      </c>
      <c r="H263" t="s">
        <v>2</v>
      </c>
      <c r="I263" t="s">
        <v>1</v>
      </c>
      <c r="J263" s="32" t="s">
        <v>0</v>
      </c>
      <c r="M263">
        <v>-50</v>
      </c>
      <c r="N263" t="s">
        <v>126</v>
      </c>
      <c r="O263" t="s">
        <v>113</v>
      </c>
      <c r="P263">
        <v>11</v>
      </c>
    </row>
    <row r="264" spans="2:16" x14ac:dyDescent="0.25">
      <c r="B264" s="30">
        <v>42339</v>
      </c>
      <c r="C264">
        <v>49</v>
      </c>
      <c r="D264" s="33">
        <v>42369</v>
      </c>
      <c r="E264">
        <v>2015</v>
      </c>
      <c r="F264" t="s">
        <v>56</v>
      </c>
      <c r="G264" t="s">
        <v>28</v>
      </c>
      <c r="H264" t="s">
        <v>2</v>
      </c>
      <c r="I264" t="s">
        <v>19</v>
      </c>
      <c r="J264" s="32" t="s">
        <v>19</v>
      </c>
      <c r="M264">
        <v>-5000</v>
      </c>
      <c r="N264" t="s">
        <v>126</v>
      </c>
      <c r="O264" t="s">
        <v>113</v>
      </c>
      <c r="P264">
        <v>12</v>
      </c>
    </row>
    <row r="265" spans="2:16" x14ac:dyDescent="0.25">
      <c r="B265" s="30">
        <v>42353</v>
      </c>
      <c r="C265">
        <v>51</v>
      </c>
      <c r="D265" s="33">
        <v>42369</v>
      </c>
      <c r="E265">
        <v>2015</v>
      </c>
      <c r="F265" t="s">
        <v>54</v>
      </c>
      <c r="G265" t="s">
        <v>28</v>
      </c>
      <c r="H265" t="s">
        <v>2</v>
      </c>
      <c r="I265" t="s">
        <v>6</v>
      </c>
      <c r="J265" s="32" t="s">
        <v>16</v>
      </c>
      <c r="M265">
        <v>-15000</v>
      </c>
      <c r="N265" t="s">
        <v>126</v>
      </c>
      <c r="O265" t="s">
        <v>113</v>
      </c>
      <c r="P265">
        <v>12</v>
      </c>
    </row>
    <row r="266" spans="2:16" x14ac:dyDescent="0.25">
      <c r="B266" s="30">
        <v>42353</v>
      </c>
      <c r="C266">
        <v>51</v>
      </c>
      <c r="D266" s="33">
        <v>42369</v>
      </c>
      <c r="E266">
        <v>2015</v>
      </c>
      <c r="F266" t="s">
        <v>55</v>
      </c>
      <c r="G266" t="s">
        <v>28</v>
      </c>
      <c r="H266" t="s">
        <v>2</v>
      </c>
      <c r="I266" t="s">
        <v>18</v>
      </c>
      <c r="J266" s="32" t="s">
        <v>18</v>
      </c>
      <c r="M266">
        <v>-600</v>
      </c>
      <c r="N266" t="s">
        <v>126</v>
      </c>
      <c r="O266" t="s">
        <v>113</v>
      </c>
      <c r="P266">
        <v>12</v>
      </c>
    </row>
    <row r="267" spans="2:16" x14ac:dyDescent="0.25">
      <c r="B267" s="30">
        <v>42353</v>
      </c>
      <c r="C267">
        <v>51</v>
      </c>
      <c r="D267" s="33">
        <v>42369</v>
      </c>
      <c r="E267">
        <v>2015</v>
      </c>
      <c r="F267" t="s">
        <v>55</v>
      </c>
      <c r="G267" t="s">
        <v>28</v>
      </c>
      <c r="H267" t="s">
        <v>2</v>
      </c>
      <c r="I267" t="s">
        <v>6</v>
      </c>
      <c r="J267" s="32" t="s">
        <v>16</v>
      </c>
      <c r="M267">
        <v>-25000</v>
      </c>
      <c r="N267" t="s">
        <v>126</v>
      </c>
      <c r="O267" t="s">
        <v>113</v>
      </c>
      <c r="P267">
        <v>12</v>
      </c>
    </row>
    <row r="268" spans="2:16" x14ac:dyDescent="0.25">
      <c r="B268" s="30">
        <v>42353</v>
      </c>
      <c r="C268">
        <v>51</v>
      </c>
      <c r="D268" s="33">
        <v>42369</v>
      </c>
      <c r="E268">
        <v>2015</v>
      </c>
      <c r="F268" t="s">
        <v>55</v>
      </c>
      <c r="G268" t="s">
        <v>28</v>
      </c>
      <c r="H268" t="s">
        <v>2</v>
      </c>
      <c r="I268" t="s">
        <v>4</v>
      </c>
      <c r="J268" s="32" t="s">
        <v>9</v>
      </c>
      <c r="M268">
        <v>-13000</v>
      </c>
      <c r="N268" t="s">
        <v>126</v>
      </c>
      <c r="O268" t="s">
        <v>113</v>
      </c>
      <c r="P268">
        <v>12</v>
      </c>
    </row>
    <row r="269" spans="2:16" x14ac:dyDescent="0.25">
      <c r="B269" s="30">
        <v>42353</v>
      </c>
      <c r="C269">
        <v>51</v>
      </c>
      <c r="D269" s="33">
        <v>42369</v>
      </c>
      <c r="E269">
        <v>2015</v>
      </c>
      <c r="F269" t="s">
        <v>56</v>
      </c>
      <c r="G269" t="s">
        <v>28</v>
      </c>
      <c r="H269" t="s">
        <v>2</v>
      </c>
      <c r="I269" t="s">
        <v>18</v>
      </c>
      <c r="J269" s="32" t="s">
        <v>18</v>
      </c>
      <c r="M269">
        <v>-1000</v>
      </c>
      <c r="N269" t="s">
        <v>126</v>
      </c>
      <c r="O269" t="s">
        <v>113</v>
      </c>
      <c r="P269">
        <v>12</v>
      </c>
    </row>
    <row r="270" spans="2:16" x14ac:dyDescent="0.25">
      <c r="B270" s="30">
        <v>42353</v>
      </c>
      <c r="C270">
        <v>51</v>
      </c>
      <c r="D270" s="33">
        <v>42369</v>
      </c>
      <c r="E270">
        <v>2015</v>
      </c>
      <c r="F270" t="s">
        <v>56</v>
      </c>
      <c r="G270" t="s">
        <v>28</v>
      </c>
      <c r="H270" t="s">
        <v>2</v>
      </c>
      <c r="I270" t="s">
        <v>6</v>
      </c>
      <c r="J270" s="32" t="s">
        <v>16</v>
      </c>
      <c r="M270">
        <v>-21000</v>
      </c>
      <c r="N270" t="s">
        <v>126</v>
      </c>
      <c r="O270" t="s">
        <v>113</v>
      </c>
      <c r="P270">
        <v>12</v>
      </c>
    </row>
    <row r="271" spans="2:16" x14ac:dyDescent="0.25">
      <c r="B271" s="30">
        <v>42353</v>
      </c>
      <c r="C271">
        <v>51</v>
      </c>
      <c r="D271" s="33">
        <v>42369</v>
      </c>
      <c r="E271">
        <v>2015</v>
      </c>
      <c r="F271" t="s">
        <v>56</v>
      </c>
      <c r="G271" t="s">
        <v>28</v>
      </c>
      <c r="H271" t="s">
        <v>2</v>
      </c>
      <c r="I271" t="s">
        <v>4</v>
      </c>
      <c r="J271" s="32" t="s">
        <v>9</v>
      </c>
      <c r="M271">
        <v>-10709</v>
      </c>
      <c r="N271" t="s">
        <v>126</v>
      </c>
      <c r="O271" t="s">
        <v>113</v>
      </c>
      <c r="P271">
        <v>12</v>
      </c>
    </row>
    <row r="272" spans="2:16" x14ac:dyDescent="0.25">
      <c r="B272" s="30">
        <v>42353</v>
      </c>
      <c r="C272">
        <v>51</v>
      </c>
      <c r="D272" s="33">
        <v>42369</v>
      </c>
      <c r="E272">
        <v>2015</v>
      </c>
      <c r="F272" t="s">
        <v>57</v>
      </c>
      <c r="G272" t="s">
        <v>28</v>
      </c>
      <c r="H272" t="s">
        <v>2</v>
      </c>
      <c r="I272" t="s">
        <v>18</v>
      </c>
      <c r="J272" s="32" t="s">
        <v>18</v>
      </c>
      <c r="M272">
        <v>-15</v>
      </c>
      <c r="N272" t="s">
        <v>126</v>
      </c>
      <c r="O272" t="s">
        <v>113</v>
      </c>
      <c r="P272">
        <v>12</v>
      </c>
    </row>
    <row r="273" spans="2:16" x14ac:dyDescent="0.25">
      <c r="B273" s="30">
        <v>42353</v>
      </c>
      <c r="C273">
        <v>51</v>
      </c>
      <c r="D273" s="33">
        <v>42369</v>
      </c>
      <c r="E273">
        <v>2015</v>
      </c>
      <c r="F273" t="s">
        <v>57</v>
      </c>
      <c r="G273" t="s">
        <v>28</v>
      </c>
      <c r="H273" t="s">
        <v>2</v>
      </c>
      <c r="I273" t="s">
        <v>6</v>
      </c>
      <c r="J273" s="32" t="s">
        <v>16</v>
      </c>
      <c r="M273">
        <v>-36000</v>
      </c>
      <c r="N273" t="s">
        <v>126</v>
      </c>
      <c r="O273" t="s">
        <v>113</v>
      </c>
      <c r="P273">
        <v>12</v>
      </c>
    </row>
    <row r="274" spans="2:16" x14ac:dyDescent="0.25">
      <c r="B274" s="30">
        <v>42353</v>
      </c>
      <c r="C274">
        <v>51</v>
      </c>
      <c r="D274" s="33">
        <v>42369</v>
      </c>
      <c r="E274">
        <v>2015</v>
      </c>
      <c r="F274" t="s">
        <v>57</v>
      </c>
      <c r="G274" t="s">
        <v>28</v>
      </c>
      <c r="H274" t="s">
        <v>2</v>
      </c>
      <c r="I274" t="s">
        <v>4</v>
      </c>
      <c r="J274" s="32" t="s">
        <v>9</v>
      </c>
      <c r="M274">
        <v>-2000</v>
      </c>
      <c r="N274" t="s">
        <v>126</v>
      </c>
      <c r="O274" t="s">
        <v>113</v>
      </c>
      <c r="P274">
        <v>12</v>
      </c>
    </row>
    <row r="275" spans="2:16" x14ac:dyDescent="0.25">
      <c r="B275" s="30">
        <v>42357</v>
      </c>
      <c r="C275">
        <v>51</v>
      </c>
      <c r="D275" s="33">
        <v>42369</v>
      </c>
      <c r="E275">
        <v>2015</v>
      </c>
      <c r="F275" t="s">
        <v>54</v>
      </c>
      <c r="G275" t="s">
        <v>28</v>
      </c>
      <c r="H275" t="s">
        <v>2</v>
      </c>
      <c r="I275" t="s">
        <v>4</v>
      </c>
      <c r="J275" s="32" t="s">
        <v>3</v>
      </c>
      <c r="M275">
        <v>-340</v>
      </c>
      <c r="N275" t="s">
        <v>126</v>
      </c>
      <c r="O275" t="s">
        <v>113</v>
      </c>
      <c r="P275">
        <v>12</v>
      </c>
    </row>
    <row r="276" spans="2:16" x14ac:dyDescent="0.25">
      <c r="B276" s="30">
        <v>42357</v>
      </c>
      <c r="C276">
        <v>51</v>
      </c>
      <c r="D276" s="33">
        <v>42369</v>
      </c>
      <c r="E276">
        <v>2015</v>
      </c>
      <c r="F276" t="s">
        <v>55</v>
      </c>
      <c r="G276" t="s">
        <v>28</v>
      </c>
      <c r="H276" t="s">
        <v>2</v>
      </c>
      <c r="I276" t="s">
        <v>4</v>
      </c>
      <c r="J276" s="32" t="s">
        <v>3</v>
      </c>
      <c r="M276">
        <v>-5680</v>
      </c>
      <c r="N276" t="s">
        <v>126</v>
      </c>
      <c r="O276" t="s">
        <v>113</v>
      </c>
      <c r="P276">
        <v>12</v>
      </c>
    </row>
    <row r="277" spans="2:16" x14ac:dyDescent="0.25">
      <c r="B277" s="30">
        <v>42357</v>
      </c>
      <c r="C277">
        <v>51</v>
      </c>
      <c r="D277" s="33">
        <v>42369</v>
      </c>
      <c r="E277">
        <v>2015</v>
      </c>
      <c r="F277" t="s">
        <v>56</v>
      </c>
      <c r="G277" t="s">
        <v>28</v>
      </c>
      <c r="H277" t="s">
        <v>2</v>
      </c>
      <c r="I277" t="s">
        <v>4</v>
      </c>
      <c r="J277" s="32" t="s">
        <v>3</v>
      </c>
      <c r="M277">
        <v>-4737</v>
      </c>
      <c r="N277" t="s">
        <v>126</v>
      </c>
      <c r="O277" t="s">
        <v>113</v>
      </c>
      <c r="P277">
        <v>12</v>
      </c>
    </row>
    <row r="278" spans="2:16" x14ac:dyDescent="0.25">
      <c r="B278" s="30">
        <v>42357</v>
      </c>
      <c r="C278">
        <v>51</v>
      </c>
      <c r="D278" s="33">
        <v>42369</v>
      </c>
      <c r="E278">
        <v>2015</v>
      </c>
      <c r="F278" t="s">
        <v>58</v>
      </c>
      <c r="G278" t="s">
        <v>28</v>
      </c>
      <c r="H278" t="s">
        <v>2</v>
      </c>
      <c r="I278" t="s">
        <v>4</v>
      </c>
      <c r="J278" s="32" t="s">
        <v>3</v>
      </c>
      <c r="M278">
        <v>0</v>
      </c>
      <c r="N278" t="s">
        <v>126</v>
      </c>
      <c r="O278" t="s">
        <v>113</v>
      </c>
      <c r="P278">
        <v>12</v>
      </c>
    </row>
    <row r="279" spans="2:16" x14ac:dyDescent="0.25">
      <c r="B279" s="30">
        <v>42358</v>
      </c>
      <c r="C279">
        <v>52</v>
      </c>
      <c r="D279" s="33">
        <v>42369</v>
      </c>
      <c r="E279">
        <v>2015</v>
      </c>
      <c r="F279" t="s">
        <v>54</v>
      </c>
      <c r="G279" t="s">
        <v>28</v>
      </c>
      <c r="H279" t="s">
        <v>2</v>
      </c>
      <c r="I279" t="s">
        <v>8</v>
      </c>
      <c r="J279" s="32" t="s">
        <v>7</v>
      </c>
      <c r="M279">
        <v>-800</v>
      </c>
      <c r="N279" t="s">
        <v>126</v>
      </c>
      <c r="O279" t="s">
        <v>113</v>
      </c>
      <c r="P279">
        <v>12</v>
      </c>
    </row>
    <row r="280" spans="2:16" x14ac:dyDescent="0.25">
      <c r="B280" s="30">
        <v>42358</v>
      </c>
      <c r="C280">
        <v>52</v>
      </c>
      <c r="D280" s="33">
        <v>42369</v>
      </c>
      <c r="E280">
        <v>2015</v>
      </c>
      <c r="F280" t="s">
        <v>54</v>
      </c>
      <c r="G280" t="s">
        <v>28</v>
      </c>
      <c r="H280" t="s">
        <v>2</v>
      </c>
      <c r="I280" t="s">
        <v>15</v>
      </c>
      <c r="J280" s="32" t="s">
        <v>29</v>
      </c>
      <c r="M280">
        <v>-1400</v>
      </c>
      <c r="N280" t="s">
        <v>126</v>
      </c>
      <c r="O280" t="s">
        <v>113</v>
      </c>
      <c r="P280">
        <v>12</v>
      </c>
    </row>
    <row r="281" spans="2:16" x14ac:dyDescent="0.25">
      <c r="B281" s="30">
        <v>42358</v>
      </c>
      <c r="C281">
        <v>52</v>
      </c>
      <c r="D281" s="33">
        <v>42369</v>
      </c>
      <c r="E281">
        <v>2015</v>
      </c>
      <c r="F281" t="s">
        <v>55</v>
      </c>
      <c r="G281" t="s">
        <v>28</v>
      </c>
      <c r="H281" t="s">
        <v>2</v>
      </c>
      <c r="I281" t="s">
        <v>8</v>
      </c>
      <c r="J281" s="32" t="s">
        <v>7</v>
      </c>
      <c r="M281">
        <v>-1000</v>
      </c>
      <c r="N281" t="s">
        <v>126</v>
      </c>
      <c r="O281" t="s">
        <v>113</v>
      </c>
      <c r="P281">
        <v>12</v>
      </c>
    </row>
    <row r="282" spans="2:16" x14ac:dyDescent="0.25">
      <c r="B282" s="30">
        <v>42358</v>
      </c>
      <c r="C282">
        <v>52</v>
      </c>
      <c r="D282" s="33">
        <v>42369</v>
      </c>
      <c r="E282">
        <v>2015</v>
      </c>
      <c r="F282" t="s">
        <v>55</v>
      </c>
      <c r="G282" t="s">
        <v>28</v>
      </c>
      <c r="H282" t="s">
        <v>2</v>
      </c>
      <c r="I282" t="s">
        <v>1</v>
      </c>
      <c r="J282" s="32" t="s">
        <v>0</v>
      </c>
      <c r="M282">
        <v>-25</v>
      </c>
      <c r="N282" t="s">
        <v>126</v>
      </c>
      <c r="O282" t="s">
        <v>113</v>
      </c>
      <c r="P282">
        <v>12</v>
      </c>
    </row>
    <row r="283" spans="2:16" x14ac:dyDescent="0.25">
      <c r="B283" s="30">
        <v>42358</v>
      </c>
      <c r="C283">
        <v>52</v>
      </c>
      <c r="D283" s="33">
        <v>42369</v>
      </c>
      <c r="E283">
        <v>2015</v>
      </c>
      <c r="F283" t="s">
        <v>56</v>
      </c>
      <c r="G283" t="s">
        <v>28</v>
      </c>
      <c r="H283" t="s">
        <v>2</v>
      </c>
      <c r="I283" t="s">
        <v>8</v>
      </c>
      <c r="J283" s="32" t="s">
        <v>7</v>
      </c>
      <c r="M283">
        <v>-1200</v>
      </c>
      <c r="N283" t="s">
        <v>126</v>
      </c>
      <c r="O283" t="s">
        <v>113</v>
      </c>
      <c r="P283">
        <v>12</v>
      </c>
    </row>
    <row r="284" spans="2:16" x14ac:dyDescent="0.25">
      <c r="B284" s="30">
        <v>42358</v>
      </c>
      <c r="C284">
        <v>52</v>
      </c>
      <c r="D284" s="33">
        <v>42369</v>
      </c>
      <c r="E284">
        <v>2015</v>
      </c>
      <c r="F284" t="s">
        <v>56</v>
      </c>
      <c r="G284" t="s">
        <v>28</v>
      </c>
      <c r="H284" t="s">
        <v>2</v>
      </c>
      <c r="I284" t="s">
        <v>1</v>
      </c>
      <c r="J284" s="32" t="s">
        <v>23</v>
      </c>
      <c r="M284">
        <v>-80</v>
      </c>
      <c r="N284" t="s">
        <v>126</v>
      </c>
      <c r="O284" t="s">
        <v>113</v>
      </c>
      <c r="P284">
        <v>12</v>
      </c>
    </row>
    <row r="285" spans="2:16" x14ac:dyDescent="0.25">
      <c r="B285" s="30">
        <v>42358</v>
      </c>
      <c r="C285">
        <v>52</v>
      </c>
      <c r="D285" s="33">
        <v>42369</v>
      </c>
      <c r="E285">
        <v>2015</v>
      </c>
      <c r="F285" t="s">
        <v>57</v>
      </c>
      <c r="G285" t="s">
        <v>28</v>
      </c>
      <c r="H285" t="s">
        <v>2</v>
      </c>
      <c r="I285" t="s">
        <v>8</v>
      </c>
      <c r="J285" s="32" t="s">
        <v>7</v>
      </c>
      <c r="M285">
        <v>-1300</v>
      </c>
      <c r="N285" t="s">
        <v>126</v>
      </c>
      <c r="O285" t="s">
        <v>113</v>
      </c>
      <c r="P285">
        <v>12</v>
      </c>
    </row>
    <row r="286" spans="2:16" x14ac:dyDescent="0.25">
      <c r="B286" s="30">
        <v>42358</v>
      </c>
      <c r="C286">
        <v>52</v>
      </c>
      <c r="D286" s="33">
        <v>42369</v>
      </c>
      <c r="E286">
        <v>2015</v>
      </c>
      <c r="F286" t="s">
        <v>57</v>
      </c>
      <c r="G286" t="s">
        <v>28</v>
      </c>
      <c r="H286" t="s">
        <v>2</v>
      </c>
      <c r="I286" t="s">
        <v>1</v>
      </c>
      <c r="J286" s="32" t="s">
        <v>23</v>
      </c>
      <c r="M286">
        <v>-300</v>
      </c>
      <c r="N286" t="s">
        <v>126</v>
      </c>
      <c r="O286" t="s">
        <v>113</v>
      </c>
      <c r="P286">
        <v>12</v>
      </c>
    </row>
    <row r="287" spans="2:16" x14ac:dyDescent="0.25">
      <c r="B287" s="30">
        <v>42358</v>
      </c>
      <c r="C287">
        <v>52</v>
      </c>
      <c r="D287" s="33">
        <v>42369</v>
      </c>
      <c r="E287">
        <v>2015</v>
      </c>
      <c r="F287" t="s">
        <v>58</v>
      </c>
      <c r="G287" t="s">
        <v>28</v>
      </c>
      <c r="H287" t="s">
        <v>2</v>
      </c>
      <c r="I287" t="s">
        <v>1</v>
      </c>
      <c r="J287" s="32" t="s">
        <v>23</v>
      </c>
      <c r="M287">
        <v>-50</v>
      </c>
      <c r="N287" t="s">
        <v>126</v>
      </c>
      <c r="O287" t="s">
        <v>113</v>
      </c>
      <c r="P287">
        <v>12</v>
      </c>
    </row>
    <row r="288" spans="2:16" x14ac:dyDescent="0.25">
      <c r="B288" s="30">
        <v>42364</v>
      </c>
      <c r="C288">
        <v>52</v>
      </c>
      <c r="D288" s="33">
        <v>42369</v>
      </c>
      <c r="E288">
        <v>2015</v>
      </c>
      <c r="F288" t="s">
        <v>54</v>
      </c>
      <c r="G288" t="s">
        <v>28</v>
      </c>
      <c r="H288" t="s">
        <v>2</v>
      </c>
      <c r="I288" t="s">
        <v>6</v>
      </c>
      <c r="J288" s="32" t="s">
        <v>5</v>
      </c>
      <c r="M288">
        <v>-6300</v>
      </c>
      <c r="N288" t="s">
        <v>126</v>
      </c>
      <c r="O288" t="s">
        <v>113</v>
      </c>
      <c r="P288">
        <v>12</v>
      </c>
    </row>
    <row r="289" spans="2:16" x14ac:dyDescent="0.25">
      <c r="B289" s="30">
        <v>42364</v>
      </c>
      <c r="C289">
        <v>52</v>
      </c>
      <c r="D289" s="33">
        <v>42369</v>
      </c>
      <c r="E289">
        <v>2015</v>
      </c>
      <c r="F289" t="s">
        <v>55</v>
      </c>
      <c r="G289" t="s">
        <v>28</v>
      </c>
      <c r="H289" t="s">
        <v>2</v>
      </c>
      <c r="I289" t="s">
        <v>6</v>
      </c>
      <c r="J289" s="32" t="s">
        <v>5</v>
      </c>
      <c r="M289">
        <v>-11000</v>
      </c>
      <c r="N289" t="s">
        <v>126</v>
      </c>
      <c r="O289" t="s">
        <v>113</v>
      </c>
      <c r="P289">
        <v>12</v>
      </c>
    </row>
    <row r="290" spans="2:16" x14ac:dyDescent="0.25">
      <c r="B290" s="30">
        <v>42364</v>
      </c>
      <c r="C290">
        <v>52</v>
      </c>
      <c r="D290" s="33">
        <v>42369</v>
      </c>
      <c r="E290">
        <v>2015</v>
      </c>
      <c r="F290" t="s">
        <v>56</v>
      </c>
      <c r="G290" t="s">
        <v>28</v>
      </c>
      <c r="H290" t="s">
        <v>2</v>
      </c>
      <c r="I290" t="s">
        <v>6</v>
      </c>
      <c r="J290" s="32" t="s">
        <v>5</v>
      </c>
      <c r="M290">
        <v>-8000</v>
      </c>
      <c r="N290" t="s">
        <v>126</v>
      </c>
      <c r="O290" t="s">
        <v>113</v>
      </c>
      <c r="P290">
        <v>12</v>
      </c>
    </row>
    <row r="291" spans="2:16" x14ac:dyDescent="0.25">
      <c r="B291" s="30">
        <v>42364</v>
      </c>
      <c r="C291">
        <v>52</v>
      </c>
      <c r="D291" s="33">
        <v>42369</v>
      </c>
      <c r="E291">
        <v>2015</v>
      </c>
      <c r="F291" t="s">
        <v>57</v>
      </c>
      <c r="G291" t="s">
        <v>28</v>
      </c>
      <c r="H291" t="s">
        <v>2</v>
      </c>
      <c r="I291" t="s">
        <v>6</v>
      </c>
      <c r="J291" s="32" t="s">
        <v>5</v>
      </c>
      <c r="M291">
        <v>-15000</v>
      </c>
      <c r="N291" t="s">
        <v>126</v>
      </c>
      <c r="O291" t="s">
        <v>113</v>
      </c>
      <c r="P291">
        <v>12</v>
      </c>
    </row>
    <row r="292" spans="2:16" x14ac:dyDescent="0.25">
      <c r="B292" s="30">
        <v>42366</v>
      </c>
      <c r="C292">
        <v>53</v>
      </c>
      <c r="D292" s="33">
        <v>42369</v>
      </c>
      <c r="E292">
        <v>2015</v>
      </c>
      <c r="F292" t="s">
        <v>54</v>
      </c>
      <c r="G292" t="s">
        <v>28</v>
      </c>
      <c r="H292" t="s">
        <v>12</v>
      </c>
      <c r="I292" t="s">
        <v>11</v>
      </c>
      <c r="J292" s="32" t="s">
        <v>10</v>
      </c>
      <c r="M292">
        <v>2500</v>
      </c>
      <c r="N292" t="s">
        <v>126</v>
      </c>
      <c r="O292" t="s">
        <v>113</v>
      </c>
      <c r="P292">
        <v>12</v>
      </c>
    </row>
    <row r="293" spans="2:16" x14ac:dyDescent="0.25">
      <c r="B293" s="30">
        <v>42366</v>
      </c>
      <c r="C293">
        <v>53</v>
      </c>
      <c r="D293" s="33">
        <v>42369</v>
      </c>
      <c r="E293">
        <v>2015</v>
      </c>
      <c r="F293" t="s">
        <v>54</v>
      </c>
      <c r="G293" t="s">
        <v>28</v>
      </c>
      <c r="H293" t="s">
        <v>2</v>
      </c>
      <c r="I293" t="s">
        <v>1</v>
      </c>
      <c r="J293" s="32" t="s">
        <v>0</v>
      </c>
      <c r="M293">
        <v>-70</v>
      </c>
      <c r="N293" t="s">
        <v>126</v>
      </c>
      <c r="O293" t="s">
        <v>113</v>
      </c>
      <c r="P293">
        <v>12</v>
      </c>
    </row>
    <row r="294" spans="2:16" x14ac:dyDescent="0.25">
      <c r="B294" s="30">
        <v>42366</v>
      </c>
      <c r="C294">
        <v>53</v>
      </c>
      <c r="D294" s="33">
        <v>42369</v>
      </c>
      <c r="E294">
        <v>2015</v>
      </c>
      <c r="F294" t="s">
        <v>55</v>
      </c>
      <c r="G294" t="s">
        <v>28</v>
      </c>
      <c r="H294" t="s">
        <v>12</v>
      </c>
      <c r="I294" t="s">
        <v>11</v>
      </c>
      <c r="J294" s="32" t="s">
        <v>10</v>
      </c>
      <c r="M294">
        <v>30000</v>
      </c>
      <c r="N294" t="s">
        <v>126</v>
      </c>
      <c r="O294" t="s">
        <v>113</v>
      </c>
      <c r="P294">
        <v>12</v>
      </c>
    </row>
    <row r="295" spans="2:16" x14ac:dyDescent="0.25">
      <c r="B295" s="30">
        <v>42366</v>
      </c>
      <c r="C295">
        <v>53</v>
      </c>
      <c r="D295" s="33">
        <v>42369</v>
      </c>
      <c r="E295">
        <v>2015</v>
      </c>
      <c r="F295" t="s">
        <v>56</v>
      </c>
      <c r="G295" t="s">
        <v>28</v>
      </c>
      <c r="H295" t="s">
        <v>12</v>
      </c>
      <c r="I295" t="s">
        <v>11</v>
      </c>
      <c r="J295" s="32" t="s">
        <v>10</v>
      </c>
      <c r="M295">
        <v>25000</v>
      </c>
      <c r="N295" t="s">
        <v>126</v>
      </c>
      <c r="O295" t="s">
        <v>113</v>
      </c>
      <c r="P295">
        <v>12</v>
      </c>
    </row>
    <row r="296" spans="2:16" x14ac:dyDescent="0.25">
      <c r="B296" s="30">
        <v>42366</v>
      </c>
      <c r="C296">
        <v>53</v>
      </c>
      <c r="D296" s="33">
        <v>42369</v>
      </c>
      <c r="E296">
        <v>2015</v>
      </c>
      <c r="F296" t="s">
        <v>56</v>
      </c>
      <c r="G296" t="s">
        <v>28</v>
      </c>
      <c r="H296" t="s">
        <v>2</v>
      </c>
      <c r="I296" t="s">
        <v>1</v>
      </c>
      <c r="J296" s="32" t="s">
        <v>0</v>
      </c>
      <c r="M296">
        <v>-50</v>
      </c>
      <c r="N296" t="s">
        <v>126</v>
      </c>
      <c r="O296" t="s">
        <v>113</v>
      </c>
      <c r="P296">
        <v>12</v>
      </c>
    </row>
    <row r="297" spans="2:16" x14ac:dyDescent="0.25">
      <c r="B297" s="30">
        <v>42366</v>
      </c>
      <c r="C297">
        <v>53</v>
      </c>
      <c r="D297" s="33">
        <v>42369</v>
      </c>
      <c r="E297">
        <v>2015</v>
      </c>
      <c r="F297" t="s">
        <v>57</v>
      </c>
      <c r="G297" t="s">
        <v>28</v>
      </c>
      <c r="H297" t="s">
        <v>2</v>
      </c>
      <c r="I297" t="s">
        <v>1</v>
      </c>
      <c r="J297" s="32" t="s">
        <v>0</v>
      </c>
      <c r="M297">
        <v>-150</v>
      </c>
      <c r="N297" t="s">
        <v>126</v>
      </c>
      <c r="O297" t="s">
        <v>113</v>
      </c>
      <c r="P297">
        <v>12</v>
      </c>
    </row>
    <row r="298" spans="2:16" x14ac:dyDescent="0.25">
      <c r="B298" s="30">
        <v>42366</v>
      </c>
      <c r="C298">
        <v>53</v>
      </c>
      <c r="D298" s="33">
        <v>42369</v>
      </c>
      <c r="E298">
        <v>2015</v>
      </c>
      <c r="F298" t="s">
        <v>58</v>
      </c>
      <c r="G298" t="s">
        <v>28</v>
      </c>
      <c r="H298" t="s">
        <v>12</v>
      </c>
      <c r="I298" t="s">
        <v>11</v>
      </c>
      <c r="J298" s="32" t="s">
        <v>10</v>
      </c>
      <c r="M298">
        <v>500</v>
      </c>
      <c r="N298" t="s">
        <v>126</v>
      </c>
      <c r="O298" t="s">
        <v>113</v>
      </c>
      <c r="P298">
        <v>12</v>
      </c>
    </row>
    <row r="299" spans="2:16" x14ac:dyDescent="0.25">
      <c r="B299" s="30">
        <v>42366</v>
      </c>
      <c r="C299">
        <v>53</v>
      </c>
      <c r="D299" s="33">
        <v>42369</v>
      </c>
      <c r="E299">
        <v>2015</v>
      </c>
      <c r="F299" t="s">
        <v>58</v>
      </c>
      <c r="G299" t="s">
        <v>28</v>
      </c>
      <c r="H299" t="s">
        <v>2</v>
      </c>
      <c r="I299" t="s">
        <v>1</v>
      </c>
      <c r="J299" s="32" t="s">
        <v>0</v>
      </c>
      <c r="M299">
        <v>-50</v>
      </c>
      <c r="N299" t="s">
        <v>126</v>
      </c>
      <c r="O299" t="s">
        <v>113</v>
      </c>
      <c r="P299">
        <v>12</v>
      </c>
    </row>
    <row r="300" spans="2:16" x14ac:dyDescent="0.25">
      <c r="B300" s="30">
        <v>42370</v>
      </c>
      <c r="C300">
        <v>1</v>
      </c>
      <c r="D300" s="33">
        <v>42400</v>
      </c>
      <c r="E300">
        <v>2016</v>
      </c>
      <c r="F300" t="s">
        <v>56</v>
      </c>
      <c r="G300" t="s">
        <v>28</v>
      </c>
      <c r="H300" t="s">
        <v>2</v>
      </c>
      <c r="I300" t="s">
        <v>19</v>
      </c>
      <c r="J300" s="32" t="s">
        <v>19</v>
      </c>
      <c r="M300">
        <v>-5000</v>
      </c>
      <c r="N300" t="s">
        <v>126</v>
      </c>
      <c r="O300" t="s">
        <v>113</v>
      </c>
      <c r="P300">
        <v>1</v>
      </c>
    </row>
    <row r="301" spans="2:16" x14ac:dyDescent="0.25">
      <c r="B301" s="30">
        <v>42384</v>
      </c>
      <c r="C301">
        <v>3</v>
      </c>
      <c r="D301" s="33">
        <v>42400</v>
      </c>
      <c r="E301">
        <v>2016</v>
      </c>
      <c r="F301" t="s">
        <v>55</v>
      </c>
      <c r="G301" t="s">
        <v>28</v>
      </c>
      <c r="H301" t="s">
        <v>2</v>
      </c>
      <c r="I301" t="s">
        <v>18</v>
      </c>
      <c r="J301" s="32" t="s">
        <v>18</v>
      </c>
      <c r="M301">
        <v>-600</v>
      </c>
      <c r="N301" t="s">
        <v>126</v>
      </c>
      <c r="O301" t="s">
        <v>113</v>
      </c>
      <c r="P301">
        <v>1</v>
      </c>
    </row>
    <row r="302" spans="2:16" x14ac:dyDescent="0.25">
      <c r="B302" s="30">
        <v>42384</v>
      </c>
      <c r="C302">
        <v>3</v>
      </c>
      <c r="D302" s="33">
        <v>42400</v>
      </c>
      <c r="E302">
        <v>2016</v>
      </c>
      <c r="F302" t="s">
        <v>56</v>
      </c>
      <c r="G302" t="s">
        <v>28</v>
      </c>
      <c r="H302" t="s">
        <v>2</v>
      </c>
      <c r="I302" t="s">
        <v>18</v>
      </c>
      <c r="J302" s="32" t="s">
        <v>18</v>
      </c>
      <c r="M302">
        <v>-1000</v>
      </c>
      <c r="N302" t="s">
        <v>126</v>
      </c>
      <c r="O302" t="s">
        <v>113</v>
      </c>
      <c r="P302">
        <v>1</v>
      </c>
    </row>
    <row r="303" spans="2:16" x14ac:dyDescent="0.25">
      <c r="B303" s="30">
        <v>42384</v>
      </c>
      <c r="C303">
        <v>3</v>
      </c>
      <c r="D303" s="33">
        <v>42400</v>
      </c>
      <c r="E303">
        <v>2016</v>
      </c>
      <c r="F303" t="s">
        <v>57</v>
      </c>
      <c r="G303" t="s">
        <v>28</v>
      </c>
      <c r="H303" t="s">
        <v>2</v>
      </c>
      <c r="I303" t="s">
        <v>18</v>
      </c>
      <c r="J303" s="32" t="s">
        <v>18</v>
      </c>
      <c r="M303">
        <v>-15</v>
      </c>
      <c r="N303" t="s">
        <v>126</v>
      </c>
      <c r="O303" t="s">
        <v>113</v>
      </c>
      <c r="P303">
        <v>1</v>
      </c>
    </row>
    <row r="304" spans="2:16" x14ac:dyDescent="0.25">
      <c r="B304" s="30">
        <v>42388</v>
      </c>
      <c r="C304">
        <v>4</v>
      </c>
      <c r="D304" s="33">
        <v>42400</v>
      </c>
      <c r="E304">
        <v>2016</v>
      </c>
      <c r="F304" t="s">
        <v>54</v>
      </c>
      <c r="G304" t="s">
        <v>28</v>
      </c>
      <c r="H304" t="s">
        <v>2</v>
      </c>
      <c r="I304" t="s">
        <v>4</v>
      </c>
      <c r="J304" s="32" t="s">
        <v>3</v>
      </c>
      <c r="M304">
        <v>-340</v>
      </c>
      <c r="N304" t="s">
        <v>126</v>
      </c>
      <c r="O304" t="s">
        <v>113</v>
      </c>
      <c r="P304">
        <v>1</v>
      </c>
    </row>
    <row r="305" spans="2:16" x14ac:dyDescent="0.25">
      <c r="B305" s="30">
        <v>42388</v>
      </c>
      <c r="C305">
        <v>4</v>
      </c>
      <c r="D305" s="33">
        <v>42400</v>
      </c>
      <c r="E305">
        <v>2016</v>
      </c>
      <c r="F305" t="s">
        <v>55</v>
      </c>
      <c r="G305" t="s">
        <v>28</v>
      </c>
      <c r="H305" t="s">
        <v>2</v>
      </c>
      <c r="I305" t="s">
        <v>4</v>
      </c>
      <c r="J305" s="32" t="s">
        <v>3</v>
      </c>
      <c r="M305">
        <v>-5680</v>
      </c>
      <c r="N305" t="s">
        <v>126</v>
      </c>
      <c r="O305" t="s">
        <v>113</v>
      </c>
      <c r="P305">
        <v>1</v>
      </c>
    </row>
    <row r="306" spans="2:16" x14ac:dyDescent="0.25">
      <c r="B306" s="30">
        <v>42388</v>
      </c>
      <c r="C306">
        <v>4</v>
      </c>
      <c r="D306" s="33">
        <v>42400</v>
      </c>
      <c r="E306">
        <v>2016</v>
      </c>
      <c r="F306" t="s">
        <v>56</v>
      </c>
      <c r="G306" t="s">
        <v>28</v>
      </c>
      <c r="H306" t="s">
        <v>2</v>
      </c>
      <c r="I306" t="s">
        <v>4</v>
      </c>
      <c r="J306" s="32" t="s">
        <v>3</v>
      </c>
      <c r="M306">
        <v>-4737</v>
      </c>
      <c r="N306" t="s">
        <v>126</v>
      </c>
      <c r="O306" t="s">
        <v>113</v>
      </c>
      <c r="P306">
        <v>1</v>
      </c>
    </row>
    <row r="307" spans="2:16" x14ac:dyDescent="0.25">
      <c r="B307" s="30">
        <v>42388</v>
      </c>
      <c r="C307">
        <v>4</v>
      </c>
      <c r="D307" s="33">
        <v>42400</v>
      </c>
      <c r="E307">
        <v>2016</v>
      </c>
      <c r="F307" t="s">
        <v>58</v>
      </c>
      <c r="G307" t="s">
        <v>28</v>
      </c>
      <c r="H307" t="s">
        <v>2</v>
      </c>
      <c r="I307" t="s">
        <v>4</v>
      </c>
      <c r="J307" s="32" t="s">
        <v>3</v>
      </c>
      <c r="M307">
        <v>0</v>
      </c>
      <c r="N307" t="s">
        <v>126</v>
      </c>
      <c r="O307" t="s">
        <v>113</v>
      </c>
      <c r="P307">
        <v>1</v>
      </c>
    </row>
    <row r="308" spans="2:16" x14ac:dyDescent="0.25">
      <c r="B308" s="30">
        <v>42389</v>
      </c>
      <c r="C308">
        <v>4</v>
      </c>
      <c r="D308" s="33">
        <v>42400</v>
      </c>
      <c r="E308">
        <v>2016</v>
      </c>
      <c r="F308" t="s">
        <v>54</v>
      </c>
      <c r="G308" t="s">
        <v>28</v>
      </c>
      <c r="H308" t="s">
        <v>2</v>
      </c>
      <c r="I308" t="s">
        <v>8</v>
      </c>
      <c r="J308" s="32" t="s">
        <v>7</v>
      </c>
      <c r="M308">
        <v>-800</v>
      </c>
      <c r="N308" t="s">
        <v>126</v>
      </c>
      <c r="O308" t="s">
        <v>113</v>
      </c>
      <c r="P308">
        <v>1</v>
      </c>
    </row>
    <row r="309" spans="2:16" x14ac:dyDescent="0.25">
      <c r="B309" s="30">
        <v>42389</v>
      </c>
      <c r="C309">
        <v>4</v>
      </c>
      <c r="D309" s="33">
        <v>42400</v>
      </c>
      <c r="E309">
        <v>2016</v>
      </c>
      <c r="F309" t="s">
        <v>54</v>
      </c>
      <c r="G309" t="s">
        <v>28</v>
      </c>
      <c r="H309" t="s">
        <v>2</v>
      </c>
      <c r="I309" t="s">
        <v>15</v>
      </c>
      <c r="J309" s="32" t="s">
        <v>29</v>
      </c>
      <c r="M309">
        <v>-1400</v>
      </c>
      <c r="N309" t="s">
        <v>126</v>
      </c>
      <c r="O309" t="s">
        <v>113</v>
      </c>
      <c r="P309">
        <v>1</v>
      </c>
    </row>
    <row r="310" spans="2:16" x14ac:dyDescent="0.25">
      <c r="B310" s="30">
        <v>42389</v>
      </c>
      <c r="C310">
        <v>4</v>
      </c>
      <c r="D310" s="33">
        <v>42400</v>
      </c>
      <c r="E310">
        <v>2016</v>
      </c>
      <c r="F310" t="s">
        <v>55</v>
      </c>
      <c r="G310" t="s">
        <v>28</v>
      </c>
      <c r="H310" t="s">
        <v>2</v>
      </c>
      <c r="I310" t="s">
        <v>8</v>
      </c>
      <c r="J310" s="32" t="s">
        <v>7</v>
      </c>
      <c r="M310">
        <v>-1000</v>
      </c>
      <c r="N310" t="s">
        <v>126</v>
      </c>
      <c r="O310" t="s">
        <v>113</v>
      </c>
      <c r="P310">
        <v>1</v>
      </c>
    </row>
    <row r="311" spans="2:16" x14ac:dyDescent="0.25">
      <c r="B311" s="30">
        <v>42389</v>
      </c>
      <c r="C311">
        <v>4</v>
      </c>
      <c r="D311" s="33">
        <v>42400</v>
      </c>
      <c r="E311">
        <v>2016</v>
      </c>
      <c r="F311" t="s">
        <v>55</v>
      </c>
      <c r="G311" t="s">
        <v>28</v>
      </c>
      <c r="H311" t="s">
        <v>2</v>
      </c>
      <c r="I311" t="s">
        <v>1</v>
      </c>
      <c r="J311" s="32" t="s">
        <v>0</v>
      </c>
      <c r="M311">
        <v>-25</v>
      </c>
      <c r="N311" t="s">
        <v>126</v>
      </c>
      <c r="O311" t="s">
        <v>113</v>
      </c>
      <c r="P311">
        <v>1</v>
      </c>
    </row>
    <row r="312" spans="2:16" x14ac:dyDescent="0.25">
      <c r="B312" s="30">
        <v>42389</v>
      </c>
      <c r="C312">
        <v>4</v>
      </c>
      <c r="D312" s="33">
        <v>42400</v>
      </c>
      <c r="E312">
        <v>2016</v>
      </c>
      <c r="F312" t="s">
        <v>56</v>
      </c>
      <c r="G312" t="s">
        <v>28</v>
      </c>
      <c r="H312" t="s">
        <v>2</v>
      </c>
      <c r="I312" t="s">
        <v>8</v>
      </c>
      <c r="J312" s="32" t="s">
        <v>7</v>
      </c>
      <c r="M312">
        <v>-1200</v>
      </c>
      <c r="N312" t="s">
        <v>126</v>
      </c>
      <c r="O312" t="s">
        <v>113</v>
      </c>
      <c r="P312">
        <v>1</v>
      </c>
    </row>
    <row r="313" spans="2:16" x14ac:dyDescent="0.25">
      <c r="B313" s="30">
        <v>42389</v>
      </c>
      <c r="C313">
        <v>4</v>
      </c>
      <c r="D313" s="33">
        <v>42400</v>
      </c>
      <c r="E313">
        <v>2016</v>
      </c>
      <c r="F313" t="s">
        <v>56</v>
      </c>
      <c r="G313" t="s">
        <v>28</v>
      </c>
      <c r="H313" t="s">
        <v>2</v>
      </c>
      <c r="I313" t="s">
        <v>1</v>
      </c>
      <c r="J313" s="32" t="s">
        <v>23</v>
      </c>
      <c r="M313">
        <v>-80</v>
      </c>
      <c r="N313" t="s">
        <v>126</v>
      </c>
      <c r="O313" t="s">
        <v>113</v>
      </c>
      <c r="P313">
        <v>1</v>
      </c>
    </row>
    <row r="314" spans="2:16" x14ac:dyDescent="0.25">
      <c r="B314" s="30">
        <v>42389</v>
      </c>
      <c r="C314">
        <v>4</v>
      </c>
      <c r="D314" s="33">
        <v>42400</v>
      </c>
      <c r="E314">
        <v>2016</v>
      </c>
      <c r="F314" t="s">
        <v>57</v>
      </c>
      <c r="G314" t="s">
        <v>28</v>
      </c>
      <c r="H314" t="s">
        <v>2</v>
      </c>
      <c r="I314" t="s">
        <v>8</v>
      </c>
      <c r="J314" s="32" t="s">
        <v>7</v>
      </c>
      <c r="M314">
        <v>-1300</v>
      </c>
      <c r="N314" t="s">
        <v>126</v>
      </c>
      <c r="O314" t="s">
        <v>113</v>
      </c>
      <c r="P314">
        <v>1</v>
      </c>
    </row>
    <row r="315" spans="2:16" x14ac:dyDescent="0.25">
      <c r="B315" s="30">
        <v>42389</v>
      </c>
      <c r="C315">
        <v>4</v>
      </c>
      <c r="D315" s="33">
        <v>42400</v>
      </c>
      <c r="E315">
        <v>2016</v>
      </c>
      <c r="F315" t="s">
        <v>57</v>
      </c>
      <c r="G315" t="s">
        <v>28</v>
      </c>
      <c r="H315" t="s">
        <v>2</v>
      </c>
      <c r="I315" t="s">
        <v>1</v>
      </c>
      <c r="J315" s="32" t="s">
        <v>23</v>
      </c>
      <c r="M315">
        <v>-300</v>
      </c>
      <c r="N315" t="s">
        <v>126</v>
      </c>
      <c r="O315" t="s">
        <v>113</v>
      </c>
      <c r="P315">
        <v>1</v>
      </c>
    </row>
    <row r="316" spans="2:16" x14ac:dyDescent="0.25">
      <c r="B316" s="30">
        <v>42389</v>
      </c>
      <c r="C316">
        <v>4</v>
      </c>
      <c r="D316" s="33">
        <v>42400</v>
      </c>
      <c r="E316">
        <v>2016</v>
      </c>
      <c r="F316" t="s">
        <v>58</v>
      </c>
      <c r="G316" t="s">
        <v>28</v>
      </c>
      <c r="H316" t="s">
        <v>2</v>
      </c>
      <c r="I316" t="s">
        <v>1</v>
      </c>
      <c r="J316" s="32" t="s">
        <v>23</v>
      </c>
      <c r="M316">
        <v>-50</v>
      </c>
      <c r="N316" t="s">
        <v>126</v>
      </c>
      <c r="O316" t="s">
        <v>113</v>
      </c>
      <c r="P316">
        <v>1</v>
      </c>
    </row>
    <row r="317" spans="2:16" x14ac:dyDescent="0.25">
      <c r="B317" s="30">
        <v>42395</v>
      </c>
      <c r="C317">
        <v>5</v>
      </c>
      <c r="D317" s="33">
        <v>42400</v>
      </c>
      <c r="E317">
        <v>2016</v>
      </c>
      <c r="F317" t="s">
        <v>54</v>
      </c>
      <c r="G317" t="s">
        <v>28</v>
      </c>
      <c r="H317" t="s">
        <v>2</v>
      </c>
      <c r="I317" t="s">
        <v>6</v>
      </c>
      <c r="J317" s="32" t="s">
        <v>5</v>
      </c>
      <c r="M317">
        <v>-6300</v>
      </c>
      <c r="N317" t="s">
        <v>126</v>
      </c>
      <c r="O317" t="s">
        <v>113</v>
      </c>
      <c r="P317">
        <v>1</v>
      </c>
    </row>
    <row r="318" spans="2:16" x14ac:dyDescent="0.25">
      <c r="B318" s="30">
        <v>42395</v>
      </c>
      <c r="C318">
        <v>5</v>
      </c>
      <c r="D318" s="33">
        <v>42400</v>
      </c>
      <c r="E318">
        <v>2016</v>
      </c>
      <c r="F318" t="s">
        <v>55</v>
      </c>
      <c r="G318" t="s">
        <v>28</v>
      </c>
      <c r="H318" t="s">
        <v>2</v>
      </c>
      <c r="I318" t="s">
        <v>6</v>
      </c>
      <c r="J318" s="32" t="s">
        <v>5</v>
      </c>
      <c r="M318">
        <v>-11000</v>
      </c>
      <c r="N318" t="s">
        <v>126</v>
      </c>
      <c r="O318" t="s">
        <v>113</v>
      </c>
      <c r="P318">
        <v>1</v>
      </c>
    </row>
    <row r="319" spans="2:16" x14ac:dyDescent="0.25">
      <c r="B319" s="30">
        <v>42395</v>
      </c>
      <c r="C319">
        <v>5</v>
      </c>
      <c r="D319" s="33">
        <v>42400</v>
      </c>
      <c r="E319">
        <v>2016</v>
      </c>
      <c r="F319" t="s">
        <v>56</v>
      </c>
      <c r="G319" t="s">
        <v>28</v>
      </c>
      <c r="H319" t="s">
        <v>2</v>
      </c>
      <c r="I319" t="s">
        <v>6</v>
      </c>
      <c r="J319" s="32" t="s">
        <v>5</v>
      </c>
      <c r="M319">
        <v>-8000</v>
      </c>
      <c r="N319" t="s">
        <v>126</v>
      </c>
      <c r="O319" t="s">
        <v>113</v>
      </c>
      <c r="P319">
        <v>1</v>
      </c>
    </row>
    <row r="320" spans="2:16" x14ac:dyDescent="0.25">
      <c r="B320" s="30">
        <v>42395</v>
      </c>
      <c r="C320">
        <v>5</v>
      </c>
      <c r="D320" s="33">
        <v>42400</v>
      </c>
      <c r="E320">
        <v>2016</v>
      </c>
      <c r="F320" t="s">
        <v>57</v>
      </c>
      <c r="G320" t="s">
        <v>28</v>
      </c>
      <c r="H320" t="s">
        <v>2</v>
      </c>
      <c r="I320" t="s">
        <v>6</v>
      </c>
      <c r="J320" s="32" t="s">
        <v>5</v>
      </c>
      <c r="M320">
        <v>-15000</v>
      </c>
      <c r="N320" t="s">
        <v>126</v>
      </c>
      <c r="O320" t="s">
        <v>113</v>
      </c>
      <c r="P320">
        <v>1</v>
      </c>
    </row>
    <row r="321" spans="2:16" x14ac:dyDescent="0.25">
      <c r="B321" s="30">
        <v>42397</v>
      </c>
      <c r="C321">
        <v>5</v>
      </c>
      <c r="D321" s="33">
        <v>42400</v>
      </c>
      <c r="E321">
        <v>2016</v>
      </c>
      <c r="F321" t="s">
        <v>54</v>
      </c>
      <c r="G321" t="s">
        <v>28</v>
      </c>
      <c r="H321" t="s">
        <v>12</v>
      </c>
      <c r="I321" t="s">
        <v>11</v>
      </c>
      <c r="J321" s="32" t="s">
        <v>10</v>
      </c>
      <c r="M321">
        <v>2500</v>
      </c>
      <c r="N321" t="s">
        <v>126</v>
      </c>
      <c r="O321" t="s">
        <v>113</v>
      </c>
      <c r="P321">
        <v>1</v>
      </c>
    </row>
    <row r="322" spans="2:16" x14ac:dyDescent="0.25">
      <c r="B322" s="30">
        <v>42397</v>
      </c>
      <c r="C322">
        <v>5</v>
      </c>
      <c r="D322" s="33">
        <v>42400</v>
      </c>
      <c r="E322">
        <v>2016</v>
      </c>
      <c r="F322" t="s">
        <v>54</v>
      </c>
      <c r="G322" t="s">
        <v>28</v>
      </c>
      <c r="H322" t="s">
        <v>2</v>
      </c>
      <c r="I322" t="s">
        <v>1</v>
      </c>
      <c r="J322" s="32" t="s">
        <v>0</v>
      </c>
      <c r="M322">
        <v>-70</v>
      </c>
      <c r="N322" t="s">
        <v>126</v>
      </c>
      <c r="O322" t="s">
        <v>113</v>
      </c>
      <c r="P322">
        <v>1</v>
      </c>
    </row>
    <row r="323" spans="2:16" x14ac:dyDescent="0.25">
      <c r="B323" s="30">
        <v>42397</v>
      </c>
      <c r="C323">
        <v>5</v>
      </c>
      <c r="D323" s="33">
        <v>42400</v>
      </c>
      <c r="E323">
        <v>2016</v>
      </c>
      <c r="F323" t="s">
        <v>55</v>
      </c>
      <c r="G323" t="s">
        <v>28</v>
      </c>
      <c r="H323" t="s">
        <v>12</v>
      </c>
      <c r="I323" t="s">
        <v>11</v>
      </c>
      <c r="J323" s="32" t="s">
        <v>10</v>
      </c>
      <c r="M323">
        <v>30000</v>
      </c>
      <c r="N323" t="s">
        <v>126</v>
      </c>
      <c r="O323" t="s">
        <v>113</v>
      </c>
      <c r="P323">
        <v>1</v>
      </c>
    </row>
    <row r="324" spans="2:16" x14ac:dyDescent="0.25">
      <c r="B324" s="30">
        <v>42397</v>
      </c>
      <c r="C324">
        <v>5</v>
      </c>
      <c r="D324" s="33">
        <v>42400</v>
      </c>
      <c r="E324">
        <v>2016</v>
      </c>
      <c r="F324" t="s">
        <v>56</v>
      </c>
      <c r="G324" t="s">
        <v>28</v>
      </c>
      <c r="H324" t="s">
        <v>12</v>
      </c>
      <c r="I324" t="s">
        <v>11</v>
      </c>
      <c r="J324" s="32" t="s">
        <v>10</v>
      </c>
      <c r="M324">
        <v>25000</v>
      </c>
      <c r="N324" t="s">
        <v>126</v>
      </c>
      <c r="O324" t="s">
        <v>113</v>
      </c>
      <c r="P324">
        <v>1</v>
      </c>
    </row>
    <row r="325" spans="2:16" x14ac:dyDescent="0.25">
      <c r="B325" s="30">
        <v>42397</v>
      </c>
      <c r="C325">
        <v>5</v>
      </c>
      <c r="D325" s="33">
        <v>42400</v>
      </c>
      <c r="E325">
        <v>2016</v>
      </c>
      <c r="F325" t="s">
        <v>56</v>
      </c>
      <c r="G325" t="s">
        <v>28</v>
      </c>
      <c r="H325" t="s">
        <v>2</v>
      </c>
      <c r="I325" t="s">
        <v>1</v>
      </c>
      <c r="J325" s="32" t="s">
        <v>0</v>
      </c>
      <c r="M325">
        <v>-50</v>
      </c>
      <c r="N325" t="s">
        <v>126</v>
      </c>
      <c r="O325" t="s">
        <v>113</v>
      </c>
      <c r="P325">
        <v>1</v>
      </c>
    </row>
    <row r="326" spans="2:16" x14ac:dyDescent="0.25">
      <c r="B326" s="30">
        <v>42397</v>
      </c>
      <c r="C326">
        <v>5</v>
      </c>
      <c r="D326" s="33">
        <v>42400</v>
      </c>
      <c r="E326">
        <v>2016</v>
      </c>
      <c r="F326" t="s">
        <v>57</v>
      </c>
      <c r="G326" t="s">
        <v>28</v>
      </c>
      <c r="H326" t="s">
        <v>2</v>
      </c>
      <c r="I326" t="s">
        <v>1</v>
      </c>
      <c r="J326" s="32" t="s">
        <v>0</v>
      </c>
      <c r="M326">
        <v>-150</v>
      </c>
      <c r="N326" t="s">
        <v>126</v>
      </c>
      <c r="O326" t="s">
        <v>113</v>
      </c>
      <c r="P326">
        <v>1</v>
      </c>
    </row>
    <row r="327" spans="2:16" x14ac:dyDescent="0.25">
      <c r="B327" s="30">
        <v>42397</v>
      </c>
      <c r="C327">
        <v>5</v>
      </c>
      <c r="D327" s="33">
        <v>42400</v>
      </c>
      <c r="E327">
        <v>2016</v>
      </c>
      <c r="F327" t="s">
        <v>58</v>
      </c>
      <c r="G327" t="s">
        <v>28</v>
      </c>
      <c r="H327" t="s">
        <v>12</v>
      </c>
      <c r="I327" t="s">
        <v>11</v>
      </c>
      <c r="J327" s="32" t="s">
        <v>10</v>
      </c>
      <c r="M327">
        <v>500</v>
      </c>
      <c r="N327" t="s">
        <v>126</v>
      </c>
      <c r="O327" t="s">
        <v>113</v>
      </c>
      <c r="P327">
        <v>1</v>
      </c>
    </row>
    <row r="328" spans="2:16" x14ac:dyDescent="0.25">
      <c r="B328" s="30">
        <v>42397</v>
      </c>
      <c r="C328">
        <v>5</v>
      </c>
      <c r="D328" s="33">
        <v>42400</v>
      </c>
      <c r="E328">
        <v>2016</v>
      </c>
      <c r="F328" t="s">
        <v>58</v>
      </c>
      <c r="G328" t="s">
        <v>28</v>
      </c>
      <c r="H328" t="s">
        <v>2</v>
      </c>
      <c r="I328" t="s">
        <v>1</v>
      </c>
      <c r="J328" s="32" t="s">
        <v>0</v>
      </c>
      <c r="M328">
        <v>-50</v>
      </c>
      <c r="N328" t="s">
        <v>126</v>
      </c>
      <c r="O328" t="s">
        <v>113</v>
      </c>
      <c r="P328">
        <v>1</v>
      </c>
    </row>
    <row r="329" spans="2:16" x14ac:dyDescent="0.25">
      <c r="B329" s="30">
        <v>42401</v>
      </c>
      <c r="C329">
        <v>6</v>
      </c>
      <c r="D329" s="33">
        <v>42429</v>
      </c>
      <c r="E329">
        <v>2016</v>
      </c>
      <c r="F329" t="s">
        <v>54</v>
      </c>
      <c r="G329" t="s">
        <v>28</v>
      </c>
      <c r="H329" t="s">
        <v>2</v>
      </c>
      <c r="I329" t="s">
        <v>17</v>
      </c>
      <c r="J329" s="32" t="s">
        <v>20</v>
      </c>
      <c r="M329">
        <v>-1000</v>
      </c>
      <c r="N329" t="s">
        <v>126</v>
      </c>
      <c r="O329" t="s">
        <v>113</v>
      </c>
      <c r="P329">
        <v>2</v>
      </c>
    </row>
    <row r="330" spans="2:16" x14ac:dyDescent="0.25">
      <c r="B330" s="30">
        <v>42401</v>
      </c>
      <c r="C330">
        <v>6</v>
      </c>
      <c r="D330" s="33">
        <v>42429</v>
      </c>
      <c r="E330">
        <v>2016</v>
      </c>
      <c r="F330" t="s">
        <v>54</v>
      </c>
      <c r="G330" t="s">
        <v>28</v>
      </c>
      <c r="H330" t="s">
        <v>2</v>
      </c>
      <c r="I330" t="s">
        <v>22</v>
      </c>
      <c r="J330" s="32" t="s">
        <v>21</v>
      </c>
      <c r="M330">
        <v>-1000</v>
      </c>
      <c r="N330" t="s">
        <v>126</v>
      </c>
      <c r="O330" t="s">
        <v>113</v>
      </c>
      <c r="P330">
        <v>2</v>
      </c>
    </row>
    <row r="331" spans="2:16" x14ac:dyDescent="0.25">
      <c r="B331" s="30">
        <v>42401</v>
      </c>
      <c r="C331">
        <v>6</v>
      </c>
      <c r="D331" s="33">
        <v>42429</v>
      </c>
      <c r="E331">
        <v>2016</v>
      </c>
      <c r="F331" t="s">
        <v>55</v>
      </c>
      <c r="G331" t="s">
        <v>28</v>
      </c>
      <c r="H331" t="s">
        <v>2</v>
      </c>
      <c r="I331" t="s">
        <v>17</v>
      </c>
      <c r="J331" s="32" t="s">
        <v>20</v>
      </c>
      <c r="M331">
        <v>-2000</v>
      </c>
      <c r="N331" t="s">
        <v>126</v>
      </c>
      <c r="O331" t="s">
        <v>113</v>
      </c>
      <c r="P331">
        <v>2</v>
      </c>
    </row>
    <row r="332" spans="2:16" x14ac:dyDescent="0.25">
      <c r="B332" s="30">
        <v>42401</v>
      </c>
      <c r="C332">
        <v>6</v>
      </c>
      <c r="D332" s="33">
        <v>42429</v>
      </c>
      <c r="E332">
        <v>2016</v>
      </c>
      <c r="F332" t="s">
        <v>55</v>
      </c>
      <c r="G332" t="s">
        <v>28</v>
      </c>
      <c r="H332" t="s">
        <v>2</v>
      </c>
      <c r="I332" t="s">
        <v>22</v>
      </c>
      <c r="J332" s="32" t="s">
        <v>21</v>
      </c>
      <c r="M332">
        <v>-2000</v>
      </c>
      <c r="N332" t="s">
        <v>126</v>
      </c>
      <c r="O332" t="s">
        <v>113</v>
      </c>
      <c r="P332">
        <v>2</v>
      </c>
    </row>
    <row r="333" spans="2:16" x14ac:dyDescent="0.25">
      <c r="B333" s="30">
        <v>42401</v>
      </c>
      <c r="C333">
        <v>6</v>
      </c>
      <c r="D333" s="33">
        <v>42429</v>
      </c>
      <c r="E333">
        <v>2016</v>
      </c>
      <c r="F333" t="s">
        <v>56</v>
      </c>
      <c r="G333" t="s">
        <v>28</v>
      </c>
      <c r="H333" t="s">
        <v>2</v>
      </c>
      <c r="I333" t="s">
        <v>19</v>
      </c>
      <c r="J333" s="32" t="s">
        <v>19</v>
      </c>
      <c r="M333">
        <v>-5000</v>
      </c>
      <c r="N333" t="s">
        <v>126</v>
      </c>
      <c r="O333" t="s">
        <v>113</v>
      </c>
      <c r="P333">
        <v>2</v>
      </c>
    </row>
    <row r="334" spans="2:16" x14ac:dyDescent="0.25">
      <c r="B334" s="30">
        <v>42401</v>
      </c>
      <c r="C334">
        <v>6</v>
      </c>
      <c r="D334" s="33">
        <v>42429</v>
      </c>
      <c r="E334">
        <v>2016</v>
      </c>
      <c r="F334" t="s">
        <v>56</v>
      </c>
      <c r="G334" t="s">
        <v>28</v>
      </c>
      <c r="H334" t="s">
        <v>2</v>
      </c>
      <c r="I334" t="s">
        <v>17</v>
      </c>
      <c r="J334" s="32" t="s">
        <v>20</v>
      </c>
      <c r="M334">
        <v>-2000</v>
      </c>
      <c r="N334" t="s">
        <v>126</v>
      </c>
      <c r="O334" t="s">
        <v>113</v>
      </c>
      <c r="P334">
        <v>2</v>
      </c>
    </row>
    <row r="335" spans="2:16" x14ac:dyDescent="0.25">
      <c r="B335" s="30">
        <v>42401</v>
      </c>
      <c r="C335">
        <v>6</v>
      </c>
      <c r="D335" s="33">
        <v>42429</v>
      </c>
      <c r="E335">
        <v>2016</v>
      </c>
      <c r="F335" t="s">
        <v>56</v>
      </c>
      <c r="G335" t="s">
        <v>28</v>
      </c>
      <c r="H335" t="s">
        <v>2</v>
      </c>
      <c r="I335" t="s">
        <v>22</v>
      </c>
      <c r="J335" s="32" t="s">
        <v>21</v>
      </c>
      <c r="M335">
        <v>-2000</v>
      </c>
      <c r="N335" t="s">
        <v>126</v>
      </c>
      <c r="O335" t="s">
        <v>113</v>
      </c>
      <c r="P335">
        <v>2</v>
      </c>
    </row>
    <row r="336" spans="2:16" x14ac:dyDescent="0.25">
      <c r="B336" s="30">
        <v>42401</v>
      </c>
      <c r="C336">
        <v>6</v>
      </c>
      <c r="D336" s="33">
        <v>42429</v>
      </c>
      <c r="E336">
        <v>2016</v>
      </c>
      <c r="F336" t="s">
        <v>57</v>
      </c>
      <c r="G336" t="s">
        <v>28</v>
      </c>
      <c r="H336" t="s">
        <v>2</v>
      </c>
      <c r="I336" t="s">
        <v>17</v>
      </c>
      <c r="J336" s="32" t="s">
        <v>20</v>
      </c>
      <c r="M336">
        <v>-2000</v>
      </c>
      <c r="N336" t="s">
        <v>126</v>
      </c>
      <c r="O336" t="s">
        <v>113</v>
      </c>
      <c r="P336">
        <v>2</v>
      </c>
    </row>
    <row r="337" spans="2:16" x14ac:dyDescent="0.25">
      <c r="B337" s="30">
        <v>42401</v>
      </c>
      <c r="C337">
        <v>6</v>
      </c>
      <c r="D337" s="33">
        <v>42429</v>
      </c>
      <c r="E337">
        <v>2016</v>
      </c>
      <c r="F337" t="s">
        <v>57</v>
      </c>
      <c r="G337" t="s">
        <v>28</v>
      </c>
      <c r="H337" t="s">
        <v>2</v>
      </c>
      <c r="I337" t="s">
        <v>22</v>
      </c>
      <c r="J337" s="32" t="s">
        <v>21</v>
      </c>
      <c r="M337">
        <v>-2000</v>
      </c>
      <c r="N337" t="s">
        <v>126</v>
      </c>
      <c r="O337" t="s">
        <v>113</v>
      </c>
      <c r="P337">
        <v>2</v>
      </c>
    </row>
    <row r="338" spans="2:16" x14ac:dyDescent="0.25">
      <c r="B338" s="30">
        <v>42415</v>
      </c>
      <c r="C338">
        <v>8</v>
      </c>
      <c r="D338" s="33">
        <v>42429</v>
      </c>
      <c r="E338">
        <v>2016</v>
      </c>
      <c r="F338" t="s">
        <v>55</v>
      </c>
      <c r="G338" t="s">
        <v>28</v>
      </c>
      <c r="H338" t="s">
        <v>2</v>
      </c>
      <c r="I338" t="s">
        <v>18</v>
      </c>
      <c r="J338" s="32" t="s">
        <v>18</v>
      </c>
      <c r="M338">
        <v>-600</v>
      </c>
      <c r="N338" t="s">
        <v>126</v>
      </c>
      <c r="O338" t="s">
        <v>113</v>
      </c>
      <c r="P338">
        <v>2</v>
      </c>
    </row>
    <row r="339" spans="2:16" x14ac:dyDescent="0.25">
      <c r="B339" s="30">
        <v>42415</v>
      </c>
      <c r="C339">
        <v>8</v>
      </c>
      <c r="D339" s="33">
        <v>42429</v>
      </c>
      <c r="E339">
        <v>2016</v>
      </c>
      <c r="F339" t="s">
        <v>56</v>
      </c>
      <c r="G339" t="s">
        <v>28</v>
      </c>
      <c r="H339" t="s">
        <v>2</v>
      </c>
      <c r="I339" t="s">
        <v>18</v>
      </c>
      <c r="J339" s="32" t="s">
        <v>18</v>
      </c>
      <c r="M339">
        <v>-1000</v>
      </c>
      <c r="N339" t="s">
        <v>126</v>
      </c>
      <c r="O339" t="s">
        <v>113</v>
      </c>
      <c r="P339">
        <v>2</v>
      </c>
    </row>
    <row r="340" spans="2:16" x14ac:dyDescent="0.25">
      <c r="B340" s="30">
        <v>42415</v>
      </c>
      <c r="C340">
        <v>8</v>
      </c>
      <c r="D340" s="33">
        <v>42429</v>
      </c>
      <c r="E340">
        <v>2016</v>
      </c>
      <c r="F340" t="s">
        <v>57</v>
      </c>
      <c r="G340" t="s">
        <v>28</v>
      </c>
      <c r="H340" t="s">
        <v>2</v>
      </c>
      <c r="I340" t="s">
        <v>18</v>
      </c>
      <c r="J340" s="32" t="s">
        <v>18</v>
      </c>
      <c r="M340">
        <v>-15</v>
      </c>
      <c r="N340" t="s">
        <v>126</v>
      </c>
      <c r="O340" t="s">
        <v>113</v>
      </c>
      <c r="P340">
        <v>2</v>
      </c>
    </row>
    <row r="341" spans="2:16" x14ac:dyDescent="0.25">
      <c r="B341" s="30">
        <v>42419</v>
      </c>
      <c r="C341">
        <v>8</v>
      </c>
      <c r="D341" s="33">
        <v>42429</v>
      </c>
      <c r="E341">
        <v>2016</v>
      </c>
      <c r="F341" t="s">
        <v>54</v>
      </c>
      <c r="G341" t="s">
        <v>28</v>
      </c>
      <c r="H341" t="s">
        <v>2</v>
      </c>
      <c r="I341" t="s">
        <v>4</v>
      </c>
      <c r="J341" s="32" t="s">
        <v>3</v>
      </c>
      <c r="M341">
        <v>-340</v>
      </c>
      <c r="N341" t="s">
        <v>126</v>
      </c>
      <c r="O341" t="s">
        <v>113</v>
      </c>
      <c r="P341">
        <v>2</v>
      </c>
    </row>
    <row r="342" spans="2:16" x14ac:dyDescent="0.25">
      <c r="B342" s="30">
        <v>42419</v>
      </c>
      <c r="C342">
        <v>8</v>
      </c>
      <c r="D342" s="33">
        <v>42429</v>
      </c>
      <c r="E342">
        <v>2016</v>
      </c>
      <c r="F342" t="s">
        <v>55</v>
      </c>
      <c r="G342" t="s">
        <v>28</v>
      </c>
      <c r="H342" t="s">
        <v>2</v>
      </c>
      <c r="I342" t="s">
        <v>4</v>
      </c>
      <c r="J342" s="32" t="s">
        <v>3</v>
      </c>
      <c r="M342">
        <v>-5680</v>
      </c>
      <c r="N342" t="s">
        <v>126</v>
      </c>
      <c r="O342" t="s">
        <v>113</v>
      </c>
      <c r="P342">
        <v>2</v>
      </c>
    </row>
    <row r="343" spans="2:16" x14ac:dyDescent="0.25">
      <c r="B343" s="30">
        <v>42419</v>
      </c>
      <c r="C343">
        <v>8</v>
      </c>
      <c r="D343" s="33">
        <v>42429</v>
      </c>
      <c r="E343">
        <v>2016</v>
      </c>
      <c r="F343" t="s">
        <v>56</v>
      </c>
      <c r="G343" t="s">
        <v>28</v>
      </c>
      <c r="H343" t="s">
        <v>2</v>
      </c>
      <c r="I343" t="s">
        <v>4</v>
      </c>
      <c r="J343" s="32" t="s">
        <v>3</v>
      </c>
      <c r="M343">
        <v>-4737</v>
      </c>
      <c r="N343" t="s">
        <v>126</v>
      </c>
      <c r="O343" t="s">
        <v>113</v>
      </c>
      <c r="P343">
        <v>2</v>
      </c>
    </row>
    <row r="344" spans="2:16" x14ac:dyDescent="0.25">
      <c r="B344" s="30">
        <v>42419</v>
      </c>
      <c r="C344">
        <v>8</v>
      </c>
      <c r="D344" s="33">
        <v>42429</v>
      </c>
      <c r="E344">
        <v>2016</v>
      </c>
      <c r="F344" t="s">
        <v>58</v>
      </c>
      <c r="G344" t="s">
        <v>28</v>
      </c>
      <c r="H344" t="s">
        <v>2</v>
      </c>
      <c r="I344" t="s">
        <v>4</v>
      </c>
      <c r="J344" s="32" t="s">
        <v>3</v>
      </c>
      <c r="M344">
        <v>0</v>
      </c>
      <c r="N344" t="s">
        <v>126</v>
      </c>
      <c r="O344" t="s">
        <v>113</v>
      </c>
      <c r="P344">
        <v>2</v>
      </c>
    </row>
    <row r="345" spans="2:16" x14ac:dyDescent="0.25">
      <c r="B345" s="30">
        <v>42420</v>
      </c>
      <c r="C345">
        <v>8</v>
      </c>
      <c r="D345" s="33">
        <v>42429</v>
      </c>
      <c r="E345">
        <v>2016</v>
      </c>
      <c r="F345" t="s">
        <v>54</v>
      </c>
      <c r="G345" t="s">
        <v>28</v>
      </c>
      <c r="H345" t="s">
        <v>2</v>
      </c>
      <c r="I345" t="s">
        <v>8</v>
      </c>
      <c r="J345" s="32" t="s">
        <v>7</v>
      </c>
      <c r="M345">
        <v>-800</v>
      </c>
      <c r="N345" t="s">
        <v>126</v>
      </c>
      <c r="O345" t="s">
        <v>113</v>
      </c>
      <c r="P345">
        <v>2</v>
      </c>
    </row>
    <row r="346" spans="2:16" x14ac:dyDescent="0.25">
      <c r="B346" s="30">
        <v>42420</v>
      </c>
      <c r="C346">
        <v>8</v>
      </c>
      <c r="D346" s="33">
        <v>42429</v>
      </c>
      <c r="E346">
        <v>2016</v>
      </c>
      <c r="F346" t="s">
        <v>54</v>
      </c>
      <c r="G346" t="s">
        <v>28</v>
      </c>
      <c r="H346" t="s">
        <v>2</v>
      </c>
      <c r="I346" t="s">
        <v>15</v>
      </c>
      <c r="J346" s="32" t="s">
        <v>29</v>
      </c>
      <c r="M346">
        <v>-1400</v>
      </c>
      <c r="N346" t="s">
        <v>126</v>
      </c>
      <c r="O346" t="s">
        <v>113</v>
      </c>
      <c r="P346">
        <v>2</v>
      </c>
    </row>
    <row r="347" spans="2:16" x14ac:dyDescent="0.25">
      <c r="B347" s="30">
        <v>42420</v>
      </c>
      <c r="C347">
        <v>8</v>
      </c>
      <c r="D347" s="33">
        <v>42429</v>
      </c>
      <c r="E347">
        <v>2016</v>
      </c>
      <c r="F347" t="s">
        <v>55</v>
      </c>
      <c r="G347" t="s">
        <v>28</v>
      </c>
      <c r="H347" t="s">
        <v>2</v>
      </c>
      <c r="I347" t="s">
        <v>8</v>
      </c>
      <c r="J347" s="32" t="s">
        <v>7</v>
      </c>
      <c r="M347">
        <v>-1000</v>
      </c>
      <c r="N347" t="s">
        <v>126</v>
      </c>
      <c r="O347" t="s">
        <v>113</v>
      </c>
      <c r="P347">
        <v>2</v>
      </c>
    </row>
    <row r="348" spans="2:16" x14ac:dyDescent="0.25">
      <c r="B348" s="30">
        <v>42420</v>
      </c>
      <c r="C348">
        <v>8</v>
      </c>
      <c r="D348" s="33">
        <v>42429</v>
      </c>
      <c r="E348">
        <v>2016</v>
      </c>
      <c r="F348" t="s">
        <v>55</v>
      </c>
      <c r="G348" t="s">
        <v>28</v>
      </c>
      <c r="H348" t="s">
        <v>2</v>
      </c>
      <c r="I348" t="s">
        <v>1</v>
      </c>
      <c r="J348" s="32" t="s">
        <v>0</v>
      </c>
      <c r="M348">
        <v>-25</v>
      </c>
      <c r="N348" t="s">
        <v>126</v>
      </c>
      <c r="O348" t="s">
        <v>113</v>
      </c>
      <c r="P348">
        <v>2</v>
      </c>
    </row>
    <row r="349" spans="2:16" x14ac:dyDescent="0.25">
      <c r="B349" s="30">
        <v>42420</v>
      </c>
      <c r="C349">
        <v>8</v>
      </c>
      <c r="D349" s="33">
        <v>42429</v>
      </c>
      <c r="E349">
        <v>2016</v>
      </c>
      <c r="F349" t="s">
        <v>56</v>
      </c>
      <c r="G349" t="s">
        <v>28</v>
      </c>
      <c r="H349" t="s">
        <v>2</v>
      </c>
      <c r="I349" t="s">
        <v>8</v>
      </c>
      <c r="J349" s="32" t="s">
        <v>7</v>
      </c>
      <c r="M349">
        <v>-1200</v>
      </c>
      <c r="N349" t="s">
        <v>126</v>
      </c>
      <c r="O349" t="s">
        <v>113</v>
      </c>
      <c r="P349">
        <v>2</v>
      </c>
    </row>
    <row r="350" spans="2:16" x14ac:dyDescent="0.25">
      <c r="B350" s="30">
        <v>42420</v>
      </c>
      <c r="C350">
        <v>8</v>
      </c>
      <c r="D350" s="33">
        <v>42429</v>
      </c>
      <c r="E350">
        <v>2016</v>
      </c>
      <c r="F350" t="s">
        <v>56</v>
      </c>
      <c r="G350" t="s">
        <v>28</v>
      </c>
      <c r="H350" t="s">
        <v>2</v>
      </c>
      <c r="I350" t="s">
        <v>1</v>
      </c>
      <c r="J350" s="32" t="s">
        <v>23</v>
      </c>
      <c r="M350">
        <v>-80</v>
      </c>
      <c r="N350" t="s">
        <v>126</v>
      </c>
      <c r="O350" t="s">
        <v>113</v>
      </c>
      <c r="P350">
        <v>2</v>
      </c>
    </row>
    <row r="351" spans="2:16" x14ac:dyDescent="0.25">
      <c r="B351" s="30">
        <v>42420</v>
      </c>
      <c r="C351">
        <v>8</v>
      </c>
      <c r="D351" s="33">
        <v>42429</v>
      </c>
      <c r="E351">
        <v>2016</v>
      </c>
      <c r="F351" t="s">
        <v>57</v>
      </c>
      <c r="G351" t="s">
        <v>28</v>
      </c>
      <c r="H351" t="s">
        <v>2</v>
      </c>
      <c r="I351" t="s">
        <v>8</v>
      </c>
      <c r="J351" s="32" t="s">
        <v>7</v>
      </c>
      <c r="M351">
        <v>-1300</v>
      </c>
      <c r="N351" t="s">
        <v>126</v>
      </c>
      <c r="O351" t="s">
        <v>113</v>
      </c>
      <c r="P351">
        <v>2</v>
      </c>
    </row>
    <row r="352" spans="2:16" x14ac:dyDescent="0.25">
      <c r="B352" s="30">
        <v>42420</v>
      </c>
      <c r="C352">
        <v>8</v>
      </c>
      <c r="D352" s="33">
        <v>42429</v>
      </c>
      <c r="E352">
        <v>2016</v>
      </c>
      <c r="F352" t="s">
        <v>57</v>
      </c>
      <c r="G352" t="s">
        <v>28</v>
      </c>
      <c r="H352" t="s">
        <v>2</v>
      </c>
      <c r="I352" t="s">
        <v>1</v>
      </c>
      <c r="J352" s="32" t="s">
        <v>23</v>
      </c>
      <c r="M352">
        <v>-300</v>
      </c>
      <c r="N352" t="s">
        <v>126</v>
      </c>
      <c r="O352" t="s">
        <v>113</v>
      </c>
      <c r="P352">
        <v>2</v>
      </c>
    </row>
    <row r="353" spans="2:16" x14ac:dyDescent="0.25">
      <c r="B353" s="30">
        <v>42420</v>
      </c>
      <c r="C353">
        <v>8</v>
      </c>
      <c r="D353" s="33">
        <v>42429</v>
      </c>
      <c r="E353">
        <v>2016</v>
      </c>
      <c r="F353" t="s">
        <v>58</v>
      </c>
      <c r="G353" t="s">
        <v>28</v>
      </c>
      <c r="H353" t="s">
        <v>2</v>
      </c>
      <c r="I353" t="s">
        <v>1</v>
      </c>
      <c r="J353" s="32" t="s">
        <v>23</v>
      </c>
      <c r="M353">
        <v>-50</v>
      </c>
      <c r="N353" t="s">
        <v>126</v>
      </c>
      <c r="O353" t="s">
        <v>113</v>
      </c>
      <c r="P353">
        <v>2</v>
      </c>
    </row>
    <row r="354" spans="2:16" x14ac:dyDescent="0.25">
      <c r="B354" s="30">
        <v>42426</v>
      </c>
      <c r="C354">
        <v>9</v>
      </c>
      <c r="D354" s="33">
        <v>42429</v>
      </c>
      <c r="E354">
        <v>2016</v>
      </c>
      <c r="F354" t="s">
        <v>54</v>
      </c>
      <c r="G354" t="s">
        <v>28</v>
      </c>
      <c r="H354" t="s">
        <v>2</v>
      </c>
      <c r="I354" t="s">
        <v>6</v>
      </c>
      <c r="J354" s="32" t="s">
        <v>5</v>
      </c>
      <c r="M354">
        <v>-6300</v>
      </c>
      <c r="N354" t="s">
        <v>126</v>
      </c>
      <c r="O354" t="s">
        <v>113</v>
      </c>
      <c r="P354">
        <v>2</v>
      </c>
    </row>
    <row r="355" spans="2:16" x14ac:dyDescent="0.25">
      <c r="B355" s="30">
        <v>42426</v>
      </c>
      <c r="C355">
        <v>9</v>
      </c>
      <c r="D355" s="33">
        <v>42429</v>
      </c>
      <c r="E355">
        <v>2016</v>
      </c>
      <c r="F355" t="s">
        <v>55</v>
      </c>
      <c r="G355" t="s">
        <v>28</v>
      </c>
      <c r="H355" t="s">
        <v>2</v>
      </c>
      <c r="I355" t="s">
        <v>6</v>
      </c>
      <c r="J355" s="32" t="s">
        <v>5</v>
      </c>
      <c r="M355">
        <v>-11000</v>
      </c>
      <c r="N355" t="s">
        <v>126</v>
      </c>
      <c r="O355" t="s">
        <v>113</v>
      </c>
      <c r="P355">
        <v>2</v>
      </c>
    </row>
    <row r="356" spans="2:16" x14ac:dyDescent="0.25">
      <c r="B356" s="30">
        <v>42426</v>
      </c>
      <c r="C356">
        <v>9</v>
      </c>
      <c r="D356" s="33">
        <v>42429</v>
      </c>
      <c r="E356">
        <v>2016</v>
      </c>
      <c r="F356" t="s">
        <v>56</v>
      </c>
      <c r="G356" t="s">
        <v>28</v>
      </c>
      <c r="H356" t="s">
        <v>2</v>
      </c>
      <c r="I356" t="s">
        <v>6</v>
      </c>
      <c r="J356" s="32" t="s">
        <v>5</v>
      </c>
      <c r="M356">
        <v>-8000</v>
      </c>
      <c r="N356" t="s">
        <v>126</v>
      </c>
      <c r="O356" t="s">
        <v>113</v>
      </c>
      <c r="P356">
        <v>2</v>
      </c>
    </row>
    <row r="357" spans="2:16" x14ac:dyDescent="0.25">
      <c r="B357" s="30">
        <v>42426</v>
      </c>
      <c r="C357">
        <v>9</v>
      </c>
      <c r="D357" s="33">
        <v>42429</v>
      </c>
      <c r="E357">
        <v>2016</v>
      </c>
      <c r="F357" t="s">
        <v>57</v>
      </c>
      <c r="G357" t="s">
        <v>28</v>
      </c>
      <c r="H357" t="s">
        <v>2</v>
      </c>
      <c r="I357" t="s">
        <v>6</v>
      </c>
      <c r="J357" s="32" t="s">
        <v>5</v>
      </c>
      <c r="M357">
        <v>-15000</v>
      </c>
      <c r="N357" t="s">
        <v>126</v>
      </c>
      <c r="O357" t="s">
        <v>113</v>
      </c>
      <c r="P357">
        <v>2</v>
      </c>
    </row>
    <row r="358" spans="2:16" x14ac:dyDescent="0.25">
      <c r="B358" s="30">
        <v>42428</v>
      </c>
      <c r="C358">
        <v>10</v>
      </c>
      <c r="D358" s="33">
        <v>42429</v>
      </c>
      <c r="E358">
        <v>2016</v>
      </c>
      <c r="F358" t="s">
        <v>54</v>
      </c>
      <c r="G358" t="s">
        <v>28</v>
      </c>
      <c r="H358" t="s">
        <v>12</v>
      </c>
      <c r="I358" t="s">
        <v>11</v>
      </c>
      <c r="J358" s="32" t="s">
        <v>10</v>
      </c>
      <c r="M358">
        <v>2500</v>
      </c>
      <c r="N358" t="s">
        <v>126</v>
      </c>
      <c r="O358" t="s">
        <v>113</v>
      </c>
      <c r="P358">
        <v>2</v>
      </c>
    </row>
    <row r="359" spans="2:16" x14ac:dyDescent="0.25">
      <c r="B359" s="30">
        <v>42428</v>
      </c>
      <c r="C359">
        <v>10</v>
      </c>
      <c r="D359" s="33">
        <v>42429</v>
      </c>
      <c r="E359">
        <v>2016</v>
      </c>
      <c r="F359" t="s">
        <v>54</v>
      </c>
      <c r="G359" t="s">
        <v>28</v>
      </c>
      <c r="H359" t="s">
        <v>2</v>
      </c>
      <c r="I359" t="s">
        <v>1</v>
      </c>
      <c r="J359" s="32" t="s">
        <v>0</v>
      </c>
      <c r="M359">
        <v>-70</v>
      </c>
      <c r="N359" t="s">
        <v>126</v>
      </c>
      <c r="O359" t="s">
        <v>113</v>
      </c>
      <c r="P359">
        <v>2</v>
      </c>
    </row>
    <row r="360" spans="2:16" x14ac:dyDescent="0.25">
      <c r="B360" s="30">
        <v>42428</v>
      </c>
      <c r="C360">
        <v>10</v>
      </c>
      <c r="D360" s="33">
        <v>42429</v>
      </c>
      <c r="E360">
        <v>2016</v>
      </c>
      <c r="F360" t="s">
        <v>55</v>
      </c>
      <c r="G360" t="s">
        <v>28</v>
      </c>
      <c r="H360" t="s">
        <v>12</v>
      </c>
      <c r="I360" t="s">
        <v>11</v>
      </c>
      <c r="J360" s="32" t="s">
        <v>10</v>
      </c>
      <c r="M360">
        <v>30000</v>
      </c>
      <c r="N360" t="s">
        <v>126</v>
      </c>
      <c r="O360" t="s">
        <v>113</v>
      </c>
      <c r="P360">
        <v>2</v>
      </c>
    </row>
    <row r="361" spans="2:16" x14ac:dyDescent="0.25">
      <c r="B361" s="30">
        <v>42428</v>
      </c>
      <c r="C361">
        <v>10</v>
      </c>
      <c r="D361" s="33">
        <v>42429</v>
      </c>
      <c r="E361">
        <v>2016</v>
      </c>
      <c r="F361" t="s">
        <v>56</v>
      </c>
      <c r="G361" t="s">
        <v>28</v>
      </c>
      <c r="H361" t="s">
        <v>12</v>
      </c>
      <c r="I361" t="s">
        <v>11</v>
      </c>
      <c r="J361" s="32" t="s">
        <v>10</v>
      </c>
      <c r="M361">
        <v>25000</v>
      </c>
      <c r="N361" t="s">
        <v>126</v>
      </c>
      <c r="O361" t="s">
        <v>113</v>
      </c>
      <c r="P361">
        <v>2</v>
      </c>
    </row>
    <row r="362" spans="2:16" x14ac:dyDescent="0.25">
      <c r="B362" s="30">
        <v>42428</v>
      </c>
      <c r="C362">
        <v>10</v>
      </c>
      <c r="D362" s="33">
        <v>42429</v>
      </c>
      <c r="E362">
        <v>2016</v>
      </c>
      <c r="F362" t="s">
        <v>56</v>
      </c>
      <c r="G362" t="s">
        <v>28</v>
      </c>
      <c r="H362" t="s">
        <v>2</v>
      </c>
      <c r="I362" t="s">
        <v>1</v>
      </c>
      <c r="J362" s="32" t="s">
        <v>0</v>
      </c>
      <c r="M362">
        <v>-50</v>
      </c>
      <c r="N362" t="s">
        <v>126</v>
      </c>
      <c r="O362" t="s">
        <v>113</v>
      </c>
      <c r="P362">
        <v>2</v>
      </c>
    </row>
    <row r="363" spans="2:16" x14ac:dyDescent="0.25">
      <c r="B363" s="30">
        <v>42428</v>
      </c>
      <c r="C363">
        <v>10</v>
      </c>
      <c r="D363" s="33">
        <v>42429</v>
      </c>
      <c r="E363">
        <v>2016</v>
      </c>
      <c r="F363" t="s">
        <v>57</v>
      </c>
      <c r="G363" t="s">
        <v>28</v>
      </c>
      <c r="H363" t="s">
        <v>2</v>
      </c>
      <c r="I363" t="s">
        <v>1</v>
      </c>
      <c r="J363" s="32" t="s">
        <v>0</v>
      </c>
      <c r="M363">
        <v>-150</v>
      </c>
      <c r="N363" t="s">
        <v>126</v>
      </c>
      <c r="O363" t="s">
        <v>113</v>
      </c>
      <c r="P363">
        <v>2</v>
      </c>
    </row>
    <row r="364" spans="2:16" x14ac:dyDescent="0.25">
      <c r="B364" s="30">
        <v>42428</v>
      </c>
      <c r="C364">
        <v>10</v>
      </c>
      <c r="D364" s="33">
        <v>42429</v>
      </c>
      <c r="E364">
        <v>2016</v>
      </c>
      <c r="F364" t="s">
        <v>58</v>
      </c>
      <c r="G364" t="s">
        <v>28</v>
      </c>
      <c r="H364" t="s">
        <v>12</v>
      </c>
      <c r="I364" t="s">
        <v>11</v>
      </c>
      <c r="J364" s="32" t="s">
        <v>10</v>
      </c>
      <c r="M364">
        <v>500</v>
      </c>
      <c r="N364" t="s">
        <v>126</v>
      </c>
      <c r="O364" t="s">
        <v>113</v>
      </c>
      <c r="P364">
        <v>2</v>
      </c>
    </row>
    <row r="365" spans="2:16" x14ac:dyDescent="0.25">
      <c r="B365" s="30">
        <v>42428</v>
      </c>
      <c r="C365">
        <v>10</v>
      </c>
      <c r="D365" s="33">
        <v>42429</v>
      </c>
      <c r="E365">
        <v>2016</v>
      </c>
      <c r="F365" t="s">
        <v>58</v>
      </c>
      <c r="G365" t="s">
        <v>28</v>
      </c>
      <c r="H365" t="s">
        <v>2</v>
      </c>
      <c r="I365" t="s">
        <v>1</v>
      </c>
      <c r="J365" s="32" t="s">
        <v>0</v>
      </c>
      <c r="M365">
        <v>-50</v>
      </c>
      <c r="N365" t="s">
        <v>126</v>
      </c>
      <c r="O365" t="s">
        <v>113</v>
      </c>
      <c r="P365">
        <v>2</v>
      </c>
    </row>
    <row r="366" spans="2:16" x14ac:dyDescent="0.25">
      <c r="B366" s="30">
        <v>42430</v>
      </c>
      <c r="C366">
        <v>10</v>
      </c>
      <c r="D366" s="33">
        <v>42460</v>
      </c>
      <c r="E366">
        <v>2016</v>
      </c>
      <c r="F366" t="s">
        <v>56</v>
      </c>
      <c r="G366" t="s">
        <v>28</v>
      </c>
      <c r="H366" t="s">
        <v>2</v>
      </c>
      <c r="I366" t="s">
        <v>19</v>
      </c>
      <c r="J366" s="32" t="s">
        <v>19</v>
      </c>
      <c r="M366">
        <v>-5000</v>
      </c>
      <c r="N366" t="s">
        <v>126</v>
      </c>
      <c r="O366" t="s">
        <v>113</v>
      </c>
      <c r="P366">
        <v>3</v>
      </c>
    </row>
    <row r="367" spans="2:16" x14ac:dyDescent="0.25">
      <c r="B367" s="30">
        <v>42444</v>
      </c>
      <c r="C367">
        <v>12</v>
      </c>
      <c r="D367" s="33">
        <v>42460</v>
      </c>
      <c r="E367">
        <v>2016</v>
      </c>
      <c r="F367" t="s">
        <v>54</v>
      </c>
      <c r="G367" t="s">
        <v>28</v>
      </c>
      <c r="H367" t="s">
        <v>2</v>
      </c>
      <c r="I367" t="s">
        <v>6</v>
      </c>
      <c r="J367" s="32" t="s">
        <v>16</v>
      </c>
      <c r="M367">
        <v>-15000</v>
      </c>
      <c r="N367" t="s">
        <v>126</v>
      </c>
      <c r="O367" t="s">
        <v>113</v>
      </c>
      <c r="P367">
        <v>3</v>
      </c>
    </row>
    <row r="368" spans="2:16" x14ac:dyDescent="0.25">
      <c r="B368" s="30">
        <v>42444</v>
      </c>
      <c r="C368">
        <v>12</v>
      </c>
      <c r="D368" s="33">
        <v>42460</v>
      </c>
      <c r="E368">
        <v>2016</v>
      </c>
      <c r="F368" t="s">
        <v>55</v>
      </c>
      <c r="G368" t="s">
        <v>28</v>
      </c>
      <c r="H368" t="s">
        <v>2</v>
      </c>
      <c r="I368" t="s">
        <v>18</v>
      </c>
      <c r="J368" s="32" t="s">
        <v>18</v>
      </c>
      <c r="M368">
        <v>-600</v>
      </c>
      <c r="N368" t="s">
        <v>126</v>
      </c>
      <c r="O368" t="s">
        <v>113</v>
      </c>
      <c r="P368">
        <v>3</v>
      </c>
    </row>
    <row r="369" spans="2:16" x14ac:dyDescent="0.25">
      <c r="B369" s="30">
        <v>42444</v>
      </c>
      <c r="C369">
        <v>12</v>
      </c>
      <c r="D369" s="33">
        <v>42460</v>
      </c>
      <c r="E369">
        <v>2016</v>
      </c>
      <c r="F369" t="s">
        <v>55</v>
      </c>
      <c r="G369" t="s">
        <v>28</v>
      </c>
      <c r="H369" t="s">
        <v>2</v>
      </c>
      <c r="I369" t="s">
        <v>6</v>
      </c>
      <c r="J369" s="32" t="s">
        <v>16</v>
      </c>
      <c r="M369">
        <v>-25000</v>
      </c>
      <c r="N369" t="s">
        <v>126</v>
      </c>
      <c r="O369" t="s">
        <v>113</v>
      </c>
      <c r="P369">
        <v>3</v>
      </c>
    </row>
    <row r="370" spans="2:16" x14ac:dyDescent="0.25">
      <c r="B370" s="30">
        <v>42444</v>
      </c>
      <c r="C370">
        <v>12</v>
      </c>
      <c r="D370" s="33">
        <v>42460</v>
      </c>
      <c r="E370">
        <v>2016</v>
      </c>
      <c r="F370" t="s">
        <v>55</v>
      </c>
      <c r="G370" t="s">
        <v>28</v>
      </c>
      <c r="H370" t="s">
        <v>2</v>
      </c>
      <c r="I370" t="s">
        <v>4</v>
      </c>
      <c r="J370" s="32" t="s">
        <v>9</v>
      </c>
      <c r="M370">
        <v>-13000</v>
      </c>
      <c r="N370" t="s">
        <v>126</v>
      </c>
      <c r="O370" t="s">
        <v>113</v>
      </c>
      <c r="P370">
        <v>3</v>
      </c>
    </row>
    <row r="371" spans="2:16" x14ac:dyDescent="0.25">
      <c r="B371" s="30">
        <v>42444</v>
      </c>
      <c r="C371">
        <v>12</v>
      </c>
      <c r="D371" s="33">
        <v>42460</v>
      </c>
      <c r="E371">
        <v>2016</v>
      </c>
      <c r="F371" t="s">
        <v>56</v>
      </c>
      <c r="G371" t="s">
        <v>28</v>
      </c>
      <c r="H371" t="s">
        <v>2</v>
      </c>
      <c r="I371" t="s">
        <v>18</v>
      </c>
      <c r="J371" s="32" t="s">
        <v>18</v>
      </c>
      <c r="M371">
        <v>-1000</v>
      </c>
      <c r="N371" t="s">
        <v>126</v>
      </c>
      <c r="O371" t="s">
        <v>113</v>
      </c>
      <c r="P371">
        <v>3</v>
      </c>
    </row>
    <row r="372" spans="2:16" x14ac:dyDescent="0.25">
      <c r="B372" s="30">
        <v>42444</v>
      </c>
      <c r="C372">
        <v>12</v>
      </c>
      <c r="D372" s="33">
        <v>42460</v>
      </c>
      <c r="E372">
        <v>2016</v>
      </c>
      <c r="F372" t="s">
        <v>56</v>
      </c>
      <c r="G372" t="s">
        <v>28</v>
      </c>
      <c r="H372" t="s">
        <v>2</v>
      </c>
      <c r="I372" t="s">
        <v>6</v>
      </c>
      <c r="J372" s="32" t="s">
        <v>16</v>
      </c>
      <c r="M372">
        <v>-21000</v>
      </c>
      <c r="N372" t="s">
        <v>126</v>
      </c>
      <c r="O372" t="s">
        <v>113</v>
      </c>
      <c r="P372">
        <v>3</v>
      </c>
    </row>
    <row r="373" spans="2:16" x14ac:dyDescent="0.25">
      <c r="B373" s="30">
        <v>42444</v>
      </c>
      <c r="C373">
        <v>12</v>
      </c>
      <c r="D373" s="33">
        <v>42460</v>
      </c>
      <c r="E373">
        <v>2016</v>
      </c>
      <c r="F373" t="s">
        <v>56</v>
      </c>
      <c r="G373" t="s">
        <v>28</v>
      </c>
      <c r="H373" t="s">
        <v>2</v>
      </c>
      <c r="I373" t="s">
        <v>4</v>
      </c>
      <c r="J373" s="32" t="s">
        <v>9</v>
      </c>
      <c r="M373">
        <v>-10709</v>
      </c>
      <c r="N373" t="s">
        <v>126</v>
      </c>
      <c r="O373" t="s">
        <v>113</v>
      </c>
      <c r="P373">
        <v>3</v>
      </c>
    </row>
    <row r="374" spans="2:16" x14ac:dyDescent="0.25">
      <c r="B374" s="30">
        <v>42444</v>
      </c>
      <c r="C374">
        <v>12</v>
      </c>
      <c r="D374" s="33">
        <v>42460</v>
      </c>
      <c r="E374">
        <v>2016</v>
      </c>
      <c r="F374" t="s">
        <v>57</v>
      </c>
      <c r="G374" t="s">
        <v>28</v>
      </c>
      <c r="H374" t="s">
        <v>2</v>
      </c>
      <c r="I374" t="s">
        <v>18</v>
      </c>
      <c r="J374" s="32" t="s">
        <v>18</v>
      </c>
      <c r="M374">
        <v>-15</v>
      </c>
      <c r="N374" t="s">
        <v>126</v>
      </c>
      <c r="O374" t="s">
        <v>113</v>
      </c>
      <c r="P374">
        <v>3</v>
      </c>
    </row>
    <row r="375" spans="2:16" x14ac:dyDescent="0.25">
      <c r="B375" s="30">
        <v>42444</v>
      </c>
      <c r="C375">
        <v>12</v>
      </c>
      <c r="D375" s="33">
        <v>42460</v>
      </c>
      <c r="E375">
        <v>2016</v>
      </c>
      <c r="F375" t="s">
        <v>57</v>
      </c>
      <c r="G375" t="s">
        <v>28</v>
      </c>
      <c r="H375" t="s">
        <v>2</v>
      </c>
      <c r="I375" t="s">
        <v>6</v>
      </c>
      <c r="J375" s="32" t="s">
        <v>16</v>
      </c>
      <c r="M375">
        <v>-36000</v>
      </c>
      <c r="N375" t="s">
        <v>126</v>
      </c>
      <c r="O375" t="s">
        <v>113</v>
      </c>
      <c r="P375">
        <v>3</v>
      </c>
    </row>
    <row r="376" spans="2:16" x14ac:dyDescent="0.25">
      <c r="B376" s="30">
        <v>42444</v>
      </c>
      <c r="C376">
        <v>12</v>
      </c>
      <c r="D376" s="33">
        <v>42460</v>
      </c>
      <c r="E376">
        <v>2016</v>
      </c>
      <c r="F376" t="s">
        <v>57</v>
      </c>
      <c r="G376" t="s">
        <v>28</v>
      </c>
      <c r="H376" t="s">
        <v>2</v>
      </c>
      <c r="I376" t="s">
        <v>4</v>
      </c>
      <c r="J376" s="32" t="s">
        <v>9</v>
      </c>
      <c r="M376">
        <v>-2000</v>
      </c>
      <c r="N376" t="s">
        <v>126</v>
      </c>
      <c r="O376" t="s">
        <v>113</v>
      </c>
      <c r="P376">
        <v>3</v>
      </c>
    </row>
    <row r="377" spans="2:16" x14ac:dyDescent="0.25">
      <c r="B377" s="30">
        <v>42448</v>
      </c>
      <c r="C377">
        <v>12</v>
      </c>
      <c r="D377" s="33">
        <v>42460</v>
      </c>
      <c r="E377">
        <v>2016</v>
      </c>
      <c r="F377" t="s">
        <v>54</v>
      </c>
      <c r="G377" t="s">
        <v>28</v>
      </c>
      <c r="H377" t="s">
        <v>2</v>
      </c>
      <c r="I377" t="s">
        <v>4</v>
      </c>
      <c r="J377" s="32" t="s">
        <v>3</v>
      </c>
      <c r="M377">
        <v>-340</v>
      </c>
      <c r="N377" t="s">
        <v>126</v>
      </c>
      <c r="O377" t="s">
        <v>113</v>
      </c>
      <c r="P377">
        <v>3</v>
      </c>
    </row>
    <row r="378" spans="2:16" x14ac:dyDescent="0.25">
      <c r="B378" s="30">
        <v>42448</v>
      </c>
      <c r="C378">
        <v>12</v>
      </c>
      <c r="D378" s="33">
        <v>42460</v>
      </c>
      <c r="E378">
        <v>2016</v>
      </c>
      <c r="F378" t="s">
        <v>55</v>
      </c>
      <c r="G378" t="s">
        <v>28</v>
      </c>
      <c r="H378" t="s">
        <v>2</v>
      </c>
      <c r="I378" t="s">
        <v>4</v>
      </c>
      <c r="J378" s="32" t="s">
        <v>3</v>
      </c>
      <c r="M378">
        <v>-5680</v>
      </c>
      <c r="N378" t="s">
        <v>126</v>
      </c>
      <c r="O378" t="s">
        <v>113</v>
      </c>
      <c r="P378">
        <v>3</v>
      </c>
    </row>
    <row r="379" spans="2:16" x14ac:dyDescent="0.25">
      <c r="B379" s="30">
        <v>42448</v>
      </c>
      <c r="C379">
        <v>12</v>
      </c>
      <c r="D379" s="33">
        <v>42460</v>
      </c>
      <c r="E379">
        <v>2016</v>
      </c>
      <c r="F379" t="s">
        <v>56</v>
      </c>
      <c r="G379" t="s">
        <v>28</v>
      </c>
      <c r="H379" t="s">
        <v>2</v>
      </c>
      <c r="I379" t="s">
        <v>4</v>
      </c>
      <c r="J379" s="32" t="s">
        <v>3</v>
      </c>
      <c r="M379">
        <v>-4737</v>
      </c>
      <c r="N379" t="s">
        <v>126</v>
      </c>
      <c r="O379" t="s">
        <v>113</v>
      </c>
      <c r="P379">
        <v>3</v>
      </c>
    </row>
    <row r="380" spans="2:16" x14ac:dyDescent="0.25">
      <c r="B380" s="30">
        <v>42448</v>
      </c>
      <c r="C380">
        <v>12</v>
      </c>
      <c r="D380" s="33">
        <v>42460</v>
      </c>
      <c r="E380">
        <v>2016</v>
      </c>
      <c r="F380" t="s">
        <v>58</v>
      </c>
      <c r="G380" t="s">
        <v>28</v>
      </c>
      <c r="H380" t="s">
        <v>2</v>
      </c>
      <c r="I380" t="s">
        <v>4</v>
      </c>
      <c r="J380" s="32" t="s">
        <v>3</v>
      </c>
      <c r="M380">
        <v>0</v>
      </c>
      <c r="N380" t="s">
        <v>126</v>
      </c>
      <c r="O380" t="s">
        <v>113</v>
      </c>
      <c r="P380">
        <v>3</v>
      </c>
    </row>
    <row r="381" spans="2:16" x14ac:dyDescent="0.25">
      <c r="B381" s="30">
        <v>42449</v>
      </c>
      <c r="C381">
        <v>13</v>
      </c>
      <c r="D381" s="33">
        <v>42460</v>
      </c>
      <c r="E381">
        <v>2016</v>
      </c>
      <c r="F381" t="s">
        <v>54</v>
      </c>
      <c r="G381" t="s">
        <v>28</v>
      </c>
      <c r="H381" t="s">
        <v>2</v>
      </c>
      <c r="I381" t="s">
        <v>8</v>
      </c>
      <c r="J381" s="32" t="s">
        <v>7</v>
      </c>
      <c r="M381">
        <v>-800</v>
      </c>
      <c r="N381" t="s">
        <v>126</v>
      </c>
      <c r="O381" t="s">
        <v>113</v>
      </c>
      <c r="P381">
        <v>3</v>
      </c>
    </row>
    <row r="382" spans="2:16" x14ac:dyDescent="0.25">
      <c r="B382" s="30">
        <v>42449</v>
      </c>
      <c r="C382">
        <v>13</v>
      </c>
      <c r="D382" s="33">
        <v>42460</v>
      </c>
      <c r="E382">
        <v>2016</v>
      </c>
      <c r="F382" t="s">
        <v>54</v>
      </c>
      <c r="G382" t="s">
        <v>28</v>
      </c>
      <c r="H382" t="s">
        <v>2</v>
      </c>
      <c r="I382" t="s">
        <v>15</v>
      </c>
      <c r="J382" s="32" t="s">
        <v>29</v>
      </c>
      <c r="M382">
        <v>-1400</v>
      </c>
      <c r="N382" t="s">
        <v>126</v>
      </c>
      <c r="O382" t="s">
        <v>113</v>
      </c>
      <c r="P382">
        <v>3</v>
      </c>
    </row>
    <row r="383" spans="2:16" x14ac:dyDescent="0.25">
      <c r="B383" s="30">
        <v>42449</v>
      </c>
      <c r="C383">
        <v>13</v>
      </c>
      <c r="D383" s="33">
        <v>42460</v>
      </c>
      <c r="E383">
        <v>2016</v>
      </c>
      <c r="F383" t="s">
        <v>55</v>
      </c>
      <c r="G383" t="s">
        <v>28</v>
      </c>
      <c r="H383" t="s">
        <v>2</v>
      </c>
      <c r="I383" t="s">
        <v>8</v>
      </c>
      <c r="J383" s="32" t="s">
        <v>7</v>
      </c>
      <c r="M383">
        <v>-1000</v>
      </c>
      <c r="N383" t="s">
        <v>126</v>
      </c>
      <c r="O383" t="s">
        <v>113</v>
      </c>
      <c r="P383">
        <v>3</v>
      </c>
    </row>
    <row r="384" spans="2:16" x14ac:dyDescent="0.25">
      <c r="B384" s="30">
        <v>42449</v>
      </c>
      <c r="C384">
        <v>13</v>
      </c>
      <c r="D384" s="33">
        <v>42460</v>
      </c>
      <c r="E384">
        <v>2016</v>
      </c>
      <c r="F384" t="s">
        <v>55</v>
      </c>
      <c r="G384" t="s">
        <v>28</v>
      </c>
      <c r="H384" t="s">
        <v>2</v>
      </c>
      <c r="I384" t="s">
        <v>1</v>
      </c>
      <c r="J384" s="32" t="s">
        <v>0</v>
      </c>
      <c r="M384">
        <v>-25</v>
      </c>
      <c r="N384" t="s">
        <v>126</v>
      </c>
      <c r="O384" t="s">
        <v>113</v>
      </c>
      <c r="P384">
        <v>3</v>
      </c>
    </row>
    <row r="385" spans="2:16" x14ac:dyDescent="0.25">
      <c r="B385" s="30">
        <v>42449</v>
      </c>
      <c r="C385">
        <v>13</v>
      </c>
      <c r="D385" s="33">
        <v>42460</v>
      </c>
      <c r="E385">
        <v>2016</v>
      </c>
      <c r="F385" t="s">
        <v>56</v>
      </c>
      <c r="G385" t="s">
        <v>28</v>
      </c>
      <c r="H385" t="s">
        <v>2</v>
      </c>
      <c r="I385" t="s">
        <v>8</v>
      </c>
      <c r="J385" s="32" t="s">
        <v>7</v>
      </c>
      <c r="M385">
        <v>-1200</v>
      </c>
      <c r="N385" t="s">
        <v>126</v>
      </c>
      <c r="O385" t="s">
        <v>113</v>
      </c>
      <c r="P385">
        <v>3</v>
      </c>
    </row>
    <row r="386" spans="2:16" x14ac:dyDescent="0.25">
      <c r="B386" s="30">
        <v>42449</v>
      </c>
      <c r="C386">
        <v>13</v>
      </c>
      <c r="D386" s="33">
        <v>42460</v>
      </c>
      <c r="E386">
        <v>2016</v>
      </c>
      <c r="F386" t="s">
        <v>56</v>
      </c>
      <c r="G386" t="s">
        <v>28</v>
      </c>
      <c r="H386" t="s">
        <v>2</v>
      </c>
      <c r="I386" t="s">
        <v>1</v>
      </c>
      <c r="J386" s="32" t="s">
        <v>23</v>
      </c>
      <c r="M386">
        <v>-80</v>
      </c>
      <c r="N386" t="s">
        <v>126</v>
      </c>
      <c r="O386" t="s">
        <v>113</v>
      </c>
      <c r="P386">
        <v>3</v>
      </c>
    </row>
    <row r="387" spans="2:16" x14ac:dyDescent="0.25">
      <c r="B387" s="30">
        <v>42449</v>
      </c>
      <c r="C387">
        <v>13</v>
      </c>
      <c r="D387" s="33">
        <v>42460</v>
      </c>
      <c r="E387">
        <v>2016</v>
      </c>
      <c r="F387" t="s">
        <v>57</v>
      </c>
      <c r="G387" t="s">
        <v>28</v>
      </c>
      <c r="H387" t="s">
        <v>2</v>
      </c>
      <c r="I387" t="s">
        <v>8</v>
      </c>
      <c r="J387" s="32" t="s">
        <v>7</v>
      </c>
      <c r="M387">
        <v>-1300</v>
      </c>
      <c r="N387" t="s">
        <v>126</v>
      </c>
      <c r="O387" t="s">
        <v>113</v>
      </c>
      <c r="P387">
        <v>3</v>
      </c>
    </row>
    <row r="388" spans="2:16" x14ac:dyDescent="0.25">
      <c r="B388" s="30">
        <v>42449</v>
      </c>
      <c r="C388">
        <v>13</v>
      </c>
      <c r="D388" s="33">
        <v>42460</v>
      </c>
      <c r="E388">
        <v>2016</v>
      </c>
      <c r="F388" t="s">
        <v>57</v>
      </c>
      <c r="G388" t="s">
        <v>28</v>
      </c>
      <c r="H388" t="s">
        <v>2</v>
      </c>
      <c r="I388" t="s">
        <v>1</v>
      </c>
      <c r="J388" s="32" t="s">
        <v>23</v>
      </c>
      <c r="M388">
        <v>-300</v>
      </c>
      <c r="N388" t="s">
        <v>126</v>
      </c>
      <c r="O388" t="s">
        <v>113</v>
      </c>
      <c r="P388">
        <v>3</v>
      </c>
    </row>
    <row r="389" spans="2:16" x14ac:dyDescent="0.25">
      <c r="B389" s="30">
        <v>42449</v>
      </c>
      <c r="C389">
        <v>13</v>
      </c>
      <c r="D389" s="33">
        <v>42460</v>
      </c>
      <c r="E389">
        <v>2016</v>
      </c>
      <c r="F389" t="s">
        <v>58</v>
      </c>
      <c r="G389" t="s">
        <v>28</v>
      </c>
      <c r="H389" t="s">
        <v>2</v>
      </c>
      <c r="I389" t="s">
        <v>1</v>
      </c>
      <c r="J389" s="32" t="s">
        <v>23</v>
      </c>
      <c r="M389">
        <v>-50</v>
      </c>
      <c r="N389" t="s">
        <v>126</v>
      </c>
      <c r="O389" t="s">
        <v>113</v>
      </c>
      <c r="P389">
        <v>3</v>
      </c>
    </row>
    <row r="390" spans="2:16" x14ac:dyDescent="0.25">
      <c r="B390" s="30">
        <v>42455</v>
      </c>
      <c r="C390">
        <v>13</v>
      </c>
      <c r="D390" s="33">
        <v>42460</v>
      </c>
      <c r="E390">
        <v>2016</v>
      </c>
      <c r="F390" t="s">
        <v>54</v>
      </c>
      <c r="G390" t="s">
        <v>28</v>
      </c>
      <c r="H390" t="s">
        <v>2</v>
      </c>
      <c r="I390" t="s">
        <v>6</v>
      </c>
      <c r="J390" s="32" t="s">
        <v>5</v>
      </c>
      <c r="M390">
        <v>-6300</v>
      </c>
      <c r="N390" t="s">
        <v>126</v>
      </c>
      <c r="O390" t="s">
        <v>113</v>
      </c>
      <c r="P390">
        <v>3</v>
      </c>
    </row>
    <row r="391" spans="2:16" x14ac:dyDescent="0.25">
      <c r="B391" s="30">
        <v>42455</v>
      </c>
      <c r="C391">
        <v>13</v>
      </c>
      <c r="D391" s="33">
        <v>42460</v>
      </c>
      <c r="E391">
        <v>2016</v>
      </c>
      <c r="F391" t="s">
        <v>55</v>
      </c>
      <c r="G391" t="s">
        <v>28</v>
      </c>
      <c r="H391" t="s">
        <v>2</v>
      </c>
      <c r="I391" t="s">
        <v>6</v>
      </c>
      <c r="J391" s="32" t="s">
        <v>5</v>
      </c>
      <c r="M391">
        <v>-11000</v>
      </c>
      <c r="N391" t="s">
        <v>126</v>
      </c>
      <c r="O391" t="s">
        <v>113</v>
      </c>
      <c r="P391">
        <v>3</v>
      </c>
    </row>
    <row r="392" spans="2:16" x14ac:dyDescent="0.25">
      <c r="B392" s="30">
        <v>42455</v>
      </c>
      <c r="C392">
        <v>13</v>
      </c>
      <c r="D392" s="33">
        <v>42460</v>
      </c>
      <c r="E392">
        <v>2016</v>
      </c>
      <c r="F392" t="s">
        <v>56</v>
      </c>
      <c r="G392" t="s">
        <v>28</v>
      </c>
      <c r="H392" t="s">
        <v>2</v>
      </c>
      <c r="I392" t="s">
        <v>6</v>
      </c>
      <c r="J392" s="32" t="s">
        <v>5</v>
      </c>
      <c r="M392">
        <v>-8000</v>
      </c>
      <c r="N392" t="s">
        <v>126</v>
      </c>
      <c r="O392" t="s">
        <v>113</v>
      </c>
      <c r="P392">
        <v>3</v>
      </c>
    </row>
    <row r="393" spans="2:16" x14ac:dyDescent="0.25">
      <c r="B393" s="30">
        <v>42455</v>
      </c>
      <c r="C393">
        <v>13</v>
      </c>
      <c r="D393" s="33">
        <v>42460</v>
      </c>
      <c r="E393">
        <v>2016</v>
      </c>
      <c r="F393" t="s">
        <v>57</v>
      </c>
      <c r="G393" t="s">
        <v>28</v>
      </c>
      <c r="H393" t="s">
        <v>2</v>
      </c>
      <c r="I393" t="s">
        <v>6</v>
      </c>
      <c r="J393" s="32" t="s">
        <v>5</v>
      </c>
      <c r="M393">
        <v>-15000</v>
      </c>
      <c r="N393" t="s">
        <v>126</v>
      </c>
      <c r="O393" t="s">
        <v>113</v>
      </c>
      <c r="P393">
        <v>3</v>
      </c>
    </row>
    <row r="394" spans="2:16" x14ac:dyDescent="0.25">
      <c r="B394" s="30">
        <v>42457</v>
      </c>
      <c r="C394">
        <v>14</v>
      </c>
      <c r="D394" s="33">
        <v>42460</v>
      </c>
      <c r="E394">
        <v>2016</v>
      </c>
      <c r="F394" t="s">
        <v>54</v>
      </c>
      <c r="G394" t="s">
        <v>28</v>
      </c>
      <c r="H394" t="s">
        <v>12</v>
      </c>
      <c r="I394" t="s">
        <v>11</v>
      </c>
      <c r="J394" s="32" t="s">
        <v>10</v>
      </c>
      <c r="M394">
        <v>2500</v>
      </c>
      <c r="N394" t="s">
        <v>126</v>
      </c>
      <c r="O394" t="s">
        <v>113</v>
      </c>
      <c r="P394">
        <v>3</v>
      </c>
    </row>
    <row r="395" spans="2:16" x14ac:dyDescent="0.25">
      <c r="B395" s="30">
        <v>42457</v>
      </c>
      <c r="C395">
        <v>14</v>
      </c>
      <c r="D395" s="33">
        <v>42460</v>
      </c>
      <c r="E395">
        <v>2016</v>
      </c>
      <c r="F395" t="s">
        <v>54</v>
      </c>
      <c r="G395" t="s">
        <v>28</v>
      </c>
      <c r="H395" t="s">
        <v>2</v>
      </c>
      <c r="I395" t="s">
        <v>1</v>
      </c>
      <c r="J395" s="32" t="s">
        <v>0</v>
      </c>
      <c r="M395">
        <v>-70</v>
      </c>
      <c r="N395" t="s">
        <v>126</v>
      </c>
      <c r="O395" t="s">
        <v>113</v>
      </c>
      <c r="P395">
        <v>3</v>
      </c>
    </row>
    <row r="396" spans="2:16" x14ac:dyDescent="0.25">
      <c r="B396" s="30">
        <v>42457</v>
      </c>
      <c r="C396">
        <v>14</v>
      </c>
      <c r="D396" s="33">
        <v>42460</v>
      </c>
      <c r="E396">
        <v>2016</v>
      </c>
      <c r="F396" t="s">
        <v>55</v>
      </c>
      <c r="G396" t="s">
        <v>28</v>
      </c>
      <c r="H396" t="s">
        <v>12</v>
      </c>
      <c r="I396" t="s">
        <v>11</v>
      </c>
      <c r="J396" s="32" t="s">
        <v>10</v>
      </c>
      <c r="M396">
        <v>30000</v>
      </c>
      <c r="N396" t="s">
        <v>126</v>
      </c>
      <c r="O396" t="s">
        <v>113</v>
      </c>
      <c r="P396">
        <v>3</v>
      </c>
    </row>
    <row r="397" spans="2:16" x14ac:dyDescent="0.25">
      <c r="B397" s="30">
        <v>42457</v>
      </c>
      <c r="C397">
        <v>14</v>
      </c>
      <c r="D397" s="33">
        <v>42460</v>
      </c>
      <c r="E397">
        <v>2016</v>
      </c>
      <c r="F397" t="s">
        <v>56</v>
      </c>
      <c r="G397" t="s">
        <v>28</v>
      </c>
      <c r="H397" t="s">
        <v>12</v>
      </c>
      <c r="I397" t="s">
        <v>11</v>
      </c>
      <c r="J397" s="32" t="s">
        <v>10</v>
      </c>
      <c r="M397">
        <v>25000</v>
      </c>
      <c r="N397" t="s">
        <v>126</v>
      </c>
      <c r="O397" t="s">
        <v>113</v>
      </c>
      <c r="P397">
        <v>3</v>
      </c>
    </row>
    <row r="398" spans="2:16" x14ac:dyDescent="0.25">
      <c r="B398" s="30">
        <v>42457</v>
      </c>
      <c r="C398">
        <v>14</v>
      </c>
      <c r="D398" s="33">
        <v>42460</v>
      </c>
      <c r="E398">
        <v>2016</v>
      </c>
      <c r="F398" t="s">
        <v>56</v>
      </c>
      <c r="G398" t="s">
        <v>28</v>
      </c>
      <c r="H398" t="s">
        <v>2</v>
      </c>
      <c r="I398" t="s">
        <v>1</v>
      </c>
      <c r="J398" s="32" t="s">
        <v>0</v>
      </c>
      <c r="M398">
        <v>-50</v>
      </c>
      <c r="N398" t="s">
        <v>126</v>
      </c>
      <c r="O398" t="s">
        <v>113</v>
      </c>
      <c r="P398">
        <v>3</v>
      </c>
    </row>
    <row r="399" spans="2:16" x14ac:dyDescent="0.25">
      <c r="B399" s="30">
        <v>42457</v>
      </c>
      <c r="C399">
        <v>14</v>
      </c>
      <c r="D399" s="33">
        <v>42460</v>
      </c>
      <c r="E399">
        <v>2016</v>
      </c>
      <c r="F399" t="s">
        <v>57</v>
      </c>
      <c r="G399" t="s">
        <v>28</v>
      </c>
      <c r="H399" t="s">
        <v>2</v>
      </c>
      <c r="I399" t="s">
        <v>1</v>
      </c>
      <c r="J399" s="32" t="s">
        <v>0</v>
      </c>
      <c r="M399">
        <v>-150</v>
      </c>
      <c r="N399" t="s">
        <v>126</v>
      </c>
      <c r="O399" t="s">
        <v>113</v>
      </c>
      <c r="P399">
        <v>3</v>
      </c>
    </row>
    <row r="400" spans="2:16" x14ac:dyDescent="0.25">
      <c r="B400" s="30">
        <v>42457</v>
      </c>
      <c r="C400">
        <v>14</v>
      </c>
      <c r="D400" s="33">
        <v>42460</v>
      </c>
      <c r="E400">
        <v>2016</v>
      </c>
      <c r="F400" t="s">
        <v>58</v>
      </c>
      <c r="G400" t="s">
        <v>28</v>
      </c>
      <c r="H400" t="s">
        <v>12</v>
      </c>
      <c r="I400" t="s">
        <v>11</v>
      </c>
      <c r="J400" s="32" t="s">
        <v>10</v>
      </c>
      <c r="M400">
        <v>500</v>
      </c>
      <c r="N400" t="s">
        <v>126</v>
      </c>
      <c r="O400" t="s">
        <v>113</v>
      </c>
      <c r="P400">
        <v>3</v>
      </c>
    </row>
    <row r="401" spans="2:16" x14ac:dyDescent="0.25">
      <c r="B401" s="30">
        <v>42457</v>
      </c>
      <c r="C401">
        <v>14</v>
      </c>
      <c r="D401" s="33">
        <v>42460</v>
      </c>
      <c r="E401">
        <v>2016</v>
      </c>
      <c r="F401" t="s">
        <v>58</v>
      </c>
      <c r="G401" t="s">
        <v>28</v>
      </c>
      <c r="H401" t="s">
        <v>2</v>
      </c>
      <c r="I401" t="s">
        <v>1</v>
      </c>
      <c r="J401" s="32" t="s">
        <v>0</v>
      </c>
      <c r="M401">
        <v>-50</v>
      </c>
      <c r="N401" t="s">
        <v>126</v>
      </c>
      <c r="O401" t="s">
        <v>113</v>
      </c>
      <c r="P401">
        <v>3</v>
      </c>
    </row>
    <row r="402" spans="2:16" x14ac:dyDescent="0.25">
      <c r="B402" s="30">
        <v>42461</v>
      </c>
      <c r="C402">
        <v>14</v>
      </c>
      <c r="D402" s="33">
        <v>42490</v>
      </c>
      <c r="E402">
        <v>2016</v>
      </c>
      <c r="F402" t="s">
        <v>56</v>
      </c>
      <c r="G402" t="s">
        <v>28</v>
      </c>
      <c r="H402" t="s">
        <v>2</v>
      </c>
      <c r="I402" t="s">
        <v>19</v>
      </c>
      <c r="J402" s="32" t="s">
        <v>19</v>
      </c>
      <c r="M402">
        <v>-5000</v>
      </c>
      <c r="N402" t="s">
        <v>126</v>
      </c>
      <c r="O402" t="s">
        <v>113</v>
      </c>
      <c r="P402">
        <v>4</v>
      </c>
    </row>
    <row r="403" spans="2:16" x14ac:dyDescent="0.25">
      <c r="B403" s="30">
        <v>42475</v>
      </c>
      <c r="C403">
        <v>16</v>
      </c>
      <c r="D403" s="33">
        <v>42490</v>
      </c>
      <c r="E403">
        <v>2016</v>
      </c>
      <c r="F403" t="s">
        <v>55</v>
      </c>
      <c r="G403" t="s">
        <v>28</v>
      </c>
      <c r="H403" t="s">
        <v>2</v>
      </c>
      <c r="I403" t="s">
        <v>18</v>
      </c>
      <c r="J403" s="32" t="s">
        <v>18</v>
      </c>
      <c r="M403">
        <v>-600</v>
      </c>
      <c r="N403" t="s">
        <v>126</v>
      </c>
      <c r="O403" t="s">
        <v>113</v>
      </c>
      <c r="P403">
        <v>4</v>
      </c>
    </row>
    <row r="404" spans="2:16" x14ac:dyDescent="0.25">
      <c r="B404" s="30">
        <v>42475</v>
      </c>
      <c r="C404">
        <v>16</v>
      </c>
      <c r="D404" s="33">
        <v>42490</v>
      </c>
      <c r="E404">
        <v>2016</v>
      </c>
      <c r="F404" t="s">
        <v>56</v>
      </c>
      <c r="G404" t="s">
        <v>28</v>
      </c>
      <c r="H404" t="s">
        <v>2</v>
      </c>
      <c r="I404" t="s">
        <v>18</v>
      </c>
      <c r="J404" s="32" t="s">
        <v>18</v>
      </c>
      <c r="M404">
        <v>-1000</v>
      </c>
      <c r="N404" t="s">
        <v>126</v>
      </c>
      <c r="O404" t="s">
        <v>113</v>
      </c>
      <c r="P404">
        <v>4</v>
      </c>
    </row>
    <row r="405" spans="2:16" x14ac:dyDescent="0.25">
      <c r="B405" s="30">
        <v>42475</v>
      </c>
      <c r="C405">
        <v>16</v>
      </c>
      <c r="D405" s="33">
        <v>42490</v>
      </c>
      <c r="E405">
        <v>2016</v>
      </c>
      <c r="F405" t="s">
        <v>57</v>
      </c>
      <c r="G405" t="s">
        <v>28</v>
      </c>
      <c r="H405" t="s">
        <v>2</v>
      </c>
      <c r="I405" t="s">
        <v>18</v>
      </c>
      <c r="J405" s="32" t="s">
        <v>18</v>
      </c>
      <c r="M405">
        <v>-15</v>
      </c>
      <c r="N405" t="s">
        <v>126</v>
      </c>
      <c r="O405" t="s">
        <v>113</v>
      </c>
      <c r="P405">
        <v>4</v>
      </c>
    </row>
    <row r="406" spans="2:16" x14ac:dyDescent="0.25">
      <c r="B406" s="30">
        <v>42479</v>
      </c>
      <c r="C406">
        <v>17</v>
      </c>
      <c r="D406" s="33">
        <v>42490</v>
      </c>
      <c r="E406">
        <v>2016</v>
      </c>
      <c r="F406" t="s">
        <v>54</v>
      </c>
      <c r="G406" t="s">
        <v>28</v>
      </c>
      <c r="H406" t="s">
        <v>2</v>
      </c>
      <c r="I406" t="s">
        <v>4</v>
      </c>
      <c r="J406" s="32" t="s">
        <v>3</v>
      </c>
      <c r="M406">
        <v>-340</v>
      </c>
      <c r="N406" t="s">
        <v>126</v>
      </c>
      <c r="O406" t="s">
        <v>113</v>
      </c>
      <c r="P406">
        <v>4</v>
      </c>
    </row>
    <row r="407" spans="2:16" x14ac:dyDescent="0.25">
      <c r="B407" s="30">
        <v>42479</v>
      </c>
      <c r="C407">
        <v>17</v>
      </c>
      <c r="D407" s="33">
        <v>42490</v>
      </c>
      <c r="E407">
        <v>2016</v>
      </c>
      <c r="F407" t="s">
        <v>55</v>
      </c>
      <c r="G407" t="s">
        <v>28</v>
      </c>
      <c r="H407" t="s">
        <v>2</v>
      </c>
      <c r="I407" t="s">
        <v>4</v>
      </c>
      <c r="J407" s="32" t="s">
        <v>3</v>
      </c>
      <c r="M407">
        <v>-5680</v>
      </c>
      <c r="N407" t="s">
        <v>126</v>
      </c>
      <c r="O407" t="s">
        <v>113</v>
      </c>
      <c r="P407">
        <v>4</v>
      </c>
    </row>
    <row r="408" spans="2:16" x14ac:dyDescent="0.25">
      <c r="B408" s="30">
        <v>42479</v>
      </c>
      <c r="C408">
        <v>17</v>
      </c>
      <c r="D408" s="33">
        <v>42490</v>
      </c>
      <c r="E408">
        <v>2016</v>
      </c>
      <c r="F408" t="s">
        <v>56</v>
      </c>
      <c r="G408" t="s">
        <v>28</v>
      </c>
      <c r="H408" t="s">
        <v>2</v>
      </c>
      <c r="I408" t="s">
        <v>4</v>
      </c>
      <c r="J408" s="32" t="s">
        <v>3</v>
      </c>
      <c r="M408">
        <v>-4737</v>
      </c>
      <c r="N408" t="s">
        <v>126</v>
      </c>
      <c r="O408" t="s">
        <v>113</v>
      </c>
      <c r="P408">
        <v>4</v>
      </c>
    </row>
    <row r="409" spans="2:16" x14ac:dyDescent="0.25">
      <c r="B409" s="30">
        <v>42479</v>
      </c>
      <c r="C409">
        <v>17</v>
      </c>
      <c r="D409" s="33">
        <v>42490</v>
      </c>
      <c r="E409">
        <v>2016</v>
      </c>
      <c r="F409" t="s">
        <v>58</v>
      </c>
      <c r="G409" t="s">
        <v>28</v>
      </c>
      <c r="H409" t="s">
        <v>2</v>
      </c>
      <c r="I409" t="s">
        <v>4</v>
      </c>
      <c r="J409" s="32" t="s">
        <v>3</v>
      </c>
      <c r="M409">
        <v>0</v>
      </c>
      <c r="N409" t="s">
        <v>126</v>
      </c>
      <c r="O409" t="s">
        <v>113</v>
      </c>
      <c r="P409">
        <v>4</v>
      </c>
    </row>
    <row r="410" spans="2:16" x14ac:dyDescent="0.25">
      <c r="B410" s="30">
        <v>42480</v>
      </c>
      <c r="C410">
        <v>17</v>
      </c>
      <c r="D410" s="33">
        <v>42490</v>
      </c>
      <c r="E410">
        <v>2016</v>
      </c>
      <c r="F410" t="s">
        <v>54</v>
      </c>
      <c r="G410" t="s">
        <v>28</v>
      </c>
      <c r="H410" t="s">
        <v>2</v>
      </c>
      <c r="I410" t="s">
        <v>8</v>
      </c>
      <c r="J410" s="32" t="s">
        <v>7</v>
      </c>
      <c r="M410">
        <v>-800</v>
      </c>
      <c r="N410" t="s">
        <v>126</v>
      </c>
      <c r="O410" t="s">
        <v>113</v>
      </c>
      <c r="P410">
        <v>4</v>
      </c>
    </row>
    <row r="411" spans="2:16" x14ac:dyDescent="0.25">
      <c r="B411" s="30">
        <v>42480</v>
      </c>
      <c r="C411">
        <v>17</v>
      </c>
      <c r="D411" s="33">
        <v>42490</v>
      </c>
      <c r="E411">
        <v>2016</v>
      </c>
      <c r="F411" t="s">
        <v>54</v>
      </c>
      <c r="G411" t="s">
        <v>28</v>
      </c>
      <c r="H411" t="s">
        <v>2</v>
      </c>
      <c r="I411" t="s">
        <v>15</v>
      </c>
      <c r="J411" s="32" t="s">
        <v>29</v>
      </c>
      <c r="M411">
        <v>-1400</v>
      </c>
      <c r="N411" t="s">
        <v>126</v>
      </c>
      <c r="O411" t="s">
        <v>113</v>
      </c>
      <c r="P411">
        <v>4</v>
      </c>
    </row>
    <row r="412" spans="2:16" x14ac:dyDescent="0.25">
      <c r="B412" s="30">
        <v>42480</v>
      </c>
      <c r="C412">
        <v>17</v>
      </c>
      <c r="D412" s="33">
        <v>42490</v>
      </c>
      <c r="E412">
        <v>2016</v>
      </c>
      <c r="F412" t="s">
        <v>55</v>
      </c>
      <c r="G412" t="s">
        <v>28</v>
      </c>
      <c r="H412" t="s">
        <v>2</v>
      </c>
      <c r="I412" t="s">
        <v>8</v>
      </c>
      <c r="J412" s="32" t="s">
        <v>7</v>
      </c>
      <c r="M412">
        <v>-1000</v>
      </c>
      <c r="N412" t="s">
        <v>126</v>
      </c>
      <c r="O412" t="s">
        <v>113</v>
      </c>
      <c r="P412">
        <v>4</v>
      </c>
    </row>
    <row r="413" spans="2:16" x14ac:dyDescent="0.25">
      <c r="B413" s="30">
        <v>42480</v>
      </c>
      <c r="C413">
        <v>17</v>
      </c>
      <c r="D413" s="33">
        <v>42490</v>
      </c>
      <c r="E413">
        <v>2016</v>
      </c>
      <c r="F413" t="s">
        <v>55</v>
      </c>
      <c r="G413" t="s">
        <v>28</v>
      </c>
      <c r="H413" t="s">
        <v>2</v>
      </c>
      <c r="I413" t="s">
        <v>1</v>
      </c>
      <c r="J413" s="32" t="s">
        <v>0</v>
      </c>
      <c r="M413">
        <v>-25</v>
      </c>
      <c r="N413" t="s">
        <v>126</v>
      </c>
      <c r="O413" t="s">
        <v>113</v>
      </c>
      <c r="P413">
        <v>4</v>
      </c>
    </row>
    <row r="414" spans="2:16" x14ac:dyDescent="0.25">
      <c r="B414" s="30">
        <v>42480</v>
      </c>
      <c r="C414">
        <v>17</v>
      </c>
      <c r="D414" s="33">
        <v>42490</v>
      </c>
      <c r="E414">
        <v>2016</v>
      </c>
      <c r="F414" t="s">
        <v>56</v>
      </c>
      <c r="G414" t="s">
        <v>28</v>
      </c>
      <c r="H414" t="s">
        <v>2</v>
      </c>
      <c r="I414" t="s">
        <v>8</v>
      </c>
      <c r="J414" s="32" t="s">
        <v>7</v>
      </c>
      <c r="M414">
        <v>-1200</v>
      </c>
      <c r="N414" t="s">
        <v>126</v>
      </c>
      <c r="O414" t="s">
        <v>113</v>
      </c>
      <c r="P414">
        <v>4</v>
      </c>
    </row>
    <row r="415" spans="2:16" x14ac:dyDescent="0.25">
      <c r="B415" s="30">
        <v>42480</v>
      </c>
      <c r="C415">
        <v>17</v>
      </c>
      <c r="D415" s="33">
        <v>42490</v>
      </c>
      <c r="E415">
        <v>2016</v>
      </c>
      <c r="F415" t="s">
        <v>56</v>
      </c>
      <c r="G415" t="s">
        <v>28</v>
      </c>
      <c r="H415" t="s">
        <v>2</v>
      </c>
      <c r="I415" t="s">
        <v>1</v>
      </c>
      <c r="J415" s="32" t="s">
        <v>23</v>
      </c>
      <c r="M415">
        <v>-80</v>
      </c>
      <c r="N415" t="s">
        <v>126</v>
      </c>
      <c r="O415" t="s">
        <v>113</v>
      </c>
      <c r="P415">
        <v>4</v>
      </c>
    </row>
    <row r="416" spans="2:16" x14ac:dyDescent="0.25">
      <c r="B416" s="30">
        <v>42480</v>
      </c>
      <c r="C416">
        <v>17</v>
      </c>
      <c r="D416" s="33">
        <v>42490</v>
      </c>
      <c r="E416">
        <v>2016</v>
      </c>
      <c r="F416" t="s">
        <v>57</v>
      </c>
      <c r="G416" t="s">
        <v>28</v>
      </c>
      <c r="H416" t="s">
        <v>2</v>
      </c>
      <c r="I416" t="s">
        <v>8</v>
      </c>
      <c r="J416" s="32" t="s">
        <v>7</v>
      </c>
      <c r="M416">
        <v>-1300</v>
      </c>
      <c r="N416" t="s">
        <v>126</v>
      </c>
      <c r="O416" t="s">
        <v>113</v>
      </c>
      <c r="P416">
        <v>4</v>
      </c>
    </row>
    <row r="417" spans="2:16" x14ac:dyDescent="0.25">
      <c r="B417" s="30">
        <v>42480</v>
      </c>
      <c r="C417">
        <v>17</v>
      </c>
      <c r="D417" s="33">
        <v>42490</v>
      </c>
      <c r="E417">
        <v>2016</v>
      </c>
      <c r="F417" t="s">
        <v>57</v>
      </c>
      <c r="G417" t="s">
        <v>28</v>
      </c>
      <c r="H417" t="s">
        <v>2</v>
      </c>
      <c r="I417" t="s">
        <v>1</v>
      </c>
      <c r="J417" s="32" t="s">
        <v>23</v>
      </c>
      <c r="M417">
        <v>-300</v>
      </c>
      <c r="N417" t="s">
        <v>126</v>
      </c>
      <c r="O417" t="s">
        <v>113</v>
      </c>
      <c r="P417">
        <v>4</v>
      </c>
    </row>
    <row r="418" spans="2:16" x14ac:dyDescent="0.25">
      <c r="B418" s="30">
        <v>42480</v>
      </c>
      <c r="C418">
        <v>17</v>
      </c>
      <c r="D418" s="33">
        <v>42490</v>
      </c>
      <c r="E418">
        <v>2016</v>
      </c>
      <c r="F418" t="s">
        <v>58</v>
      </c>
      <c r="G418" t="s">
        <v>28</v>
      </c>
      <c r="H418" t="s">
        <v>2</v>
      </c>
      <c r="I418" t="s">
        <v>1</v>
      </c>
      <c r="J418" s="32" t="s">
        <v>23</v>
      </c>
      <c r="M418">
        <v>-50</v>
      </c>
      <c r="N418" t="s">
        <v>126</v>
      </c>
      <c r="O418" t="s">
        <v>113</v>
      </c>
      <c r="P418">
        <v>4</v>
      </c>
    </row>
    <row r="419" spans="2:16" x14ac:dyDescent="0.25">
      <c r="B419" s="30">
        <v>42486</v>
      </c>
      <c r="C419">
        <v>18</v>
      </c>
      <c r="D419" s="33">
        <v>42490</v>
      </c>
      <c r="E419">
        <v>2016</v>
      </c>
      <c r="F419" t="s">
        <v>54</v>
      </c>
      <c r="G419" t="s">
        <v>28</v>
      </c>
      <c r="H419" t="s">
        <v>2</v>
      </c>
      <c r="I419" t="s">
        <v>6</v>
      </c>
      <c r="J419" s="32" t="s">
        <v>5</v>
      </c>
      <c r="M419">
        <v>-6300</v>
      </c>
      <c r="N419" t="s">
        <v>126</v>
      </c>
      <c r="O419" t="s">
        <v>113</v>
      </c>
      <c r="P419">
        <v>4</v>
      </c>
    </row>
    <row r="420" spans="2:16" x14ac:dyDescent="0.25">
      <c r="B420" s="30">
        <v>42486</v>
      </c>
      <c r="C420">
        <v>18</v>
      </c>
      <c r="D420" s="33">
        <v>42490</v>
      </c>
      <c r="E420">
        <v>2016</v>
      </c>
      <c r="F420" t="s">
        <v>55</v>
      </c>
      <c r="G420" t="s">
        <v>28</v>
      </c>
      <c r="H420" t="s">
        <v>2</v>
      </c>
      <c r="I420" t="s">
        <v>6</v>
      </c>
      <c r="J420" s="32" t="s">
        <v>5</v>
      </c>
      <c r="M420">
        <v>-11000</v>
      </c>
      <c r="N420" t="s">
        <v>126</v>
      </c>
      <c r="O420" t="s">
        <v>113</v>
      </c>
      <c r="P420">
        <v>4</v>
      </c>
    </row>
    <row r="421" spans="2:16" x14ac:dyDescent="0.25">
      <c r="B421" s="30">
        <v>42486</v>
      </c>
      <c r="C421">
        <v>18</v>
      </c>
      <c r="D421" s="33">
        <v>42490</v>
      </c>
      <c r="E421">
        <v>2016</v>
      </c>
      <c r="F421" t="s">
        <v>56</v>
      </c>
      <c r="G421" t="s">
        <v>28</v>
      </c>
      <c r="H421" t="s">
        <v>2</v>
      </c>
      <c r="I421" t="s">
        <v>6</v>
      </c>
      <c r="J421" s="32" t="s">
        <v>5</v>
      </c>
      <c r="M421">
        <v>-8000</v>
      </c>
      <c r="N421" t="s">
        <v>126</v>
      </c>
      <c r="O421" t="s">
        <v>113</v>
      </c>
      <c r="P421">
        <v>4</v>
      </c>
    </row>
    <row r="422" spans="2:16" x14ac:dyDescent="0.25">
      <c r="B422" s="30">
        <v>42486</v>
      </c>
      <c r="C422">
        <v>18</v>
      </c>
      <c r="D422" s="33">
        <v>42490</v>
      </c>
      <c r="E422">
        <v>2016</v>
      </c>
      <c r="F422" t="s">
        <v>57</v>
      </c>
      <c r="G422" t="s">
        <v>28</v>
      </c>
      <c r="H422" t="s">
        <v>2</v>
      </c>
      <c r="I422" t="s">
        <v>6</v>
      </c>
      <c r="J422" s="32" t="s">
        <v>5</v>
      </c>
      <c r="M422">
        <v>-15000</v>
      </c>
      <c r="N422" t="s">
        <v>126</v>
      </c>
      <c r="O422" t="s">
        <v>113</v>
      </c>
      <c r="P422">
        <v>4</v>
      </c>
    </row>
    <row r="423" spans="2:16" x14ac:dyDescent="0.25">
      <c r="B423" s="30">
        <v>42488</v>
      </c>
      <c r="C423">
        <v>18</v>
      </c>
      <c r="D423" s="33">
        <v>42490</v>
      </c>
      <c r="E423">
        <v>2016</v>
      </c>
      <c r="F423" t="s">
        <v>54</v>
      </c>
      <c r="G423" t="s">
        <v>28</v>
      </c>
      <c r="H423" t="s">
        <v>12</v>
      </c>
      <c r="I423" t="s">
        <v>11</v>
      </c>
      <c r="J423" s="32" t="s">
        <v>10</v>
      </c>
      <c r="M423">
        <v>2500</v>
      </c>
      <c r="N423" t="s">
        <v>126</v>
      </c>
      <c r="O423" t="s">
        <v>113</v>
      </c>
      <c r="P423">
        <v>4</v>
      </c>
    </row>
    <row r="424" spans="2:16" x14ac:dyDescent="0.25">
      <c r="B424" s="30">
        <v>42488</v>
      </c>
      <c r="C424">
        <v>18</v>
      </c>
      <c r="D424" s="33">
        <v>42490</v>
      </c>
      <c r="E424">
        <v>2016</v>
      </c>
      <c r="F424" t="s">
        <v>54</v>
      </c>
      <c r="G424" t="s">
        <v>28</v>
      </c>
      <c r="H424" t="s">
        <v>2</v>
      </c>
      <c r="I424" t="s">
        <v>1</v>
      </c>
      <c r="J424" s="32" t="s">
        <v>0</v>
      </c>
      <c r="M424">
        <v>-70</v>
      </c>
      <c r="N424" t="s">
        <v>126</v>
      </c>
      <c r="O424" t="s">
        <v>113</v>
      </c>
      <c r="P424">
        <v>4</v>
      </c>
    </row>
    <row r="425" spans="2:16" x14ac:dyDescent="0.25">
      <c r="B425" s="30">
        <v>42488</v>
      </c>
      <c r="C425">
        <v>18</v>
      </c>
      <c r="D425" s="33">
        <v>42490</v>
      </c>
      <c r="E425">
        <v>2016</v>
      </c>
      <c r="F425" t="s">
        <v>55</v>
      </c>
      <c r="G425" t="s">
        <v>28</v>
      </c>
      <c r="H425" t="s">
        <v>12</v>
      </c>
      <c r="I425" t="s">
        <v>11</v>
      </c>
      <c r="J425" s="32" t="s">
        <v>10</v>
      </c>
      <c r="M425">
        <v>30000</v>
      </c>
      <c r="N425" t="s">
        <v>126</v>
      </c>
      <c r="O425" t="s">
        <v>113</v>
      </c>
      <c r="P425">
        <v>4</v>
      </c>
    </row>
    <row r="426" spans="2:16" x14ac:dyDescent="0.25">
      <c r="B426" s="30">
        <v>42488</v>
      </c>
      <c r="C426">
        <v>18</v>
      </c>
      <c r="D426" s="33">
        <v>42490</v>
      </c>
      <c r="E426">
        <v>2016</v>
      </c>
      <c r="F426" t="s">
        <v>56</v>
      </c>
      <c r="G426" t="s">
        <v>28</v>
      </c>
      <c r="H426" t="s">
        <v>12</v>
      </c>
      <c r="I426" t="s">
        <v>11</v>
      </c>
      <c r="J426" s="32" t="s">
        <v>10</v>
      </c>
      <c r="M426">
        <v>25000</v>
      </c>
      <c r="N426" t="s">
        <v>126</v>
      </c>
      <c r="O426" t="s">
        <v>113</v>
      </c>
      <c r="P426">
        <v>4</v>
      </c>
    </row>
    <row r="427" spans="2:16" x14ac:dyDescent="0.25">
      <c r="B427" s="30">
        <v>42488</v>
      </c>
      <c r="C427">
        <v>18</v>
      </c>
      <c r="D427" s="33">
        <v>42490</v>
      </c>
      <c r="E427">
        <v>2016</v>
      </c>
      <c r="F427" t="s">
        <v>56</v>
      </c>
      <c r="G427" t="s">
        <v>28</v>
      </c>
      <c r="H427" t="s">
        <v>2</v>
      </c>
      <c r="I427" t="s">
        <v>1</v>
      </c>
      <c r="J427" s="32" t="s">
        <v>0</v>
      </c>
      <c r="M427">
        <v>-50</v>
      </c>
      <c r="N427" t="s">
        <v>126</v>
      </c>
      <c r="O427" t="s">
        <v>113</v>
      </c>
      <c r="P427">
        <v>4</v>
      </c>
    </row>
    <row r="428" spans="2:16" x14ac:dyDescent="0.25">
      <c r="B428" s="30">
        <v>42488</v>
      </c>
      <c r="C428">
        <v>18</v>
      </c>
      <c r="D428" s="33">
        <v>42490</v>
      </c>
      <c r="E428">
        <v>2016</v>
      </c>
      <c r="F428" t="s">
        <v>57</v>
      </c>
      <c r="G428" t="s">
        <v>28</v>
      </c>
      <c r="H428" t="s">
        <v>2</v>
      </c>
      <c r="I428" t="s">
        <v>1</v>
      </c>
      <c r="J428" s="32" t="s">
        <v>0</v>
      </c>
      <c r="M428">
        <v>-150</v>
      </c>
      <c r="N428" t="s">
        <v>126</v>
      </c>
      <c r="O428" t="s">
        <v>113</v>
      </c>
      <c r="P428">
        <v>4</v>
      </c>
    </row>
    <row r="429" spans="2:16" x14ac:dyDescent="0.25">
      <c r="B429" s="30">
        <v>42488</v>
      </c>
      <c r="C429">
        <v>18</v>
      </c>
      <c r="D429" s="33">
        <v>42490</v>
      </c>
      <c r="E429">
        <v>2016</v>
      </c>
      <c r="F429" t="s">
        <v>58</v>
      </c>
      <c r="G429" t="s">
        <v>28</v>
      </c>
      <c r="H429" t="s">
        <v>12</v>
      </c>
      <c r="I429" t="s">
        <v>11</v>
      </c>
      <c r="J429" s="32" t="s">
        <v>10</v>
      </c>
      <c r="M429">
        <v>500</v>
      </c>
      <c r="N429" t="s">
        <v>126</v>
      </c>
      <c r="O429" t="s">
        <v>113</v>
      </c>
      <c r="P429">
        <v>4</v>
      </c>
    </row>
    <row r="430" spans="2:16" x14ac:dyDescent="0.25">
      <c r="B430" s="30">
        <v>42488</v>
      </c>
      <c r="C430">
        <v>18</v>
      </c>
      <c r="D430" s="33">
        <v>42490</v>
      </c>
      <c r="E430">
        <v>2016</v>
      </c>
      <c r="F430" t="s">
        <v>58</v>
      </c>
      <c r="G430" t="s">
        <v>28</v>
      </c>
      <c r="H430" t="s">
        <v>2</v>
      </c>
      <c r="I430" t="s">
        <v>1</v>
      </c>
      <c r="J430" s="32" t="s">
        <v>0</v>
      </c>
      <c r="M430">
        <v>-50</v>
      </c>
      <c r="N430" t="s">
        <v>126</v>
      </c>
      <c r="O430" t="s">
        <v>113</v>
      </c>
      <c r="P430">
        <v>4</v>
      </c>
    </row>
    <row r="431" spans="2:16" x14ac:dyDescent="0.25">
      <c r="B431" s="30">
        <v>42491</v>
      </c>
      <c r="C431">
        <v>19</v>
      </c>
      <c r="D431" s="33">
        <v>42521</v>
      </c>
      <c r="E431">
        <v>2016</v>
      </c>
      <c r="F431" t="s">
        <v>56</v>
      </c>
      <c r="G431" t="s">
        <v>28</v>
      </c>
      <c r="H431" t="s">
        <v>2</v>
      </c>
      <c r="I431" t="s">
        <v>19</v>
      </c>
      <c r="J431" s="32" t="s">
        <v>19</v>
      </c>
      <c r="M431">
        <v>-5000</v>
      </c>
      <c r="N431" t="s">
        <v>126</v>
      </c>
      <c r="O431" t="s">
        <v>113</v>
      </c>
      <c r="P431">
        <v>5</v>
      </c>
    </row>
    <row r="432" spans="2:16" x14ac:dyDescent="0.25">
      <c r="B432" s="30">
        <v>42505</v>
      </c>
      <c r="C432">
        <v>21</v>
      </c>
      <c r="D432" s="33">
        <v>42521</v>
      </c>
      <c r="E432">
        <v>2016</v>
      </c>
      <c r="F432" t="s">
        <v>55</v>
      </c>
      <c r="G432" t="s">
        <v>28</v>
      </c>
      <c r="H432" t="s">
        <v>2</v>
      </c>
      <c r="I432" t="s">
        <v>18</v>
      </c>
      <c r="J432" s="32" t="s">
        <v>18</v>
      </c>
      <c r="M432">
        <v>-600</v>
      </c>
      <c r="N432" t="s">
        <v>126</v>
      </c>
      <c r="O432" t="s">
        <v>113</v>
      </c>
      <c r="P432">
        <v>5</v>
      </c>
    </row>
    <row r="433" spans="2:16" x14ac:dyDescent="0.25">
      <c r="B433" s="30">
        <v>42505</v>
      </c>
      <c r="C433">
        <v>21</v>
      </c>
      <c r="D433" s="33">
        <v>42521</v>
      </c>
      <c r="E433">
        <v>2016</v>
      </c>
      <c r="F433" t="s">
        <v>56</v>
      </c>
      <c r="G433" t="s">
        <v>28</v>
      </c>
      <c r="H433" t="s">
        <v>2</v>
      </c>
      <c r="I433" t="s">
        <v>18</v>
      </c>
      <c r="J433" s="32" t="s">
        <v>18</v>
      </c>
      <c r="M433">
        <v>-1000</v>
      </c>
      <c r="N433" t="s">
        <v>126</v>
      </c>
      <c r="O433" t="s">
        <v>113</v>
      </c>
      <c r="P433">
        <v>5</v>
      </c>
    </row>
    <row r="434" spans="2:16" x14ac:dyDescent="0.25">
      <c r="B434" s="30">
        <v>42505</v>
      </c>
      <c r="C434">
        <v>21</v>
      </c>
      <c r="D434" s="33">
        <v>42521</v>
      </c>
      <c r="E434">
        <v>2016</v>
      </c>
      <c r="F434" t="s">
        <v>57</v>
      </c>
      <c r="G434" t="s">
        <v>28</v>
      </c>
      <c r="H434" t="s">
        <v>2</v>
      </c>
      <c r="I434" t="s">
        <v>18</v>
      </c>
      <c r="J434" s="32" t="s">
        <v>18</v>
      </c>
      <c r="M434">
        <v>-15</v>
      </c>
      <c r="N434" t="s">
        <v>126</v>
      </c>
      <c r="O434" t="s">
        <v>113</v>
      </c>
      <c r="P434">
        <v>5</v>
      </c>
    </row>
    <row r="435" spans="2:16" x14ac:dyDescent="0.25">
      <c r="B435" s="30">
        <v>42509</v>
      </c>
      <c r="C435">
        <v>21</v>
      </c>
      <c r="D435" s="33">
        <v>42521</v>
      </c>
      <c r="E435">
        <v>2016</v>
      </c>
      <c r="F435" t="s">
        <v>54</v>
      </c>
      <c r="G435" t="s">
        <v>28</v>
      </c>
      <c r="H435" t="s">
        <v>2</v>
      </c>
      <c r="I435" t="s">
        <v>4</v>
      </c>
      <c r="J435" s="32" t="s">
        <v>3</v>
      </c>
      <c r="M435">
        <v>-340</v>
      </c>
      <c r="N435" t="s">
        <v>126</v>
      </c>
      <c r="O435" t="s">
        <v>113</v>
      </c>
      <c r="P435">
        <v>5</v>
      </c>
    </row>
    <row r="436" spans="2:16" x14ac:dyDescent="0.25">
      <c r="B436" s="30">
        <v>42509</v>
      </c>
      <c r="C436">
        <v>21</v>
      </c>
      <c r="D436" s="33">
        <v>42521</v>
      </c>
      <c r="E436">
        <v>2016</v>
      </c>
      <c r="F436" t="s">
        <v>55</v>
      </c>
      <c r="G436" t="s">
        <v>28</v>
      </c>
      <c r="H436" t="s">
        <v>2</v>
      </c>
      <c r="I436" t="s">
        <v>4</v>
      </c>
      <c r="J436" s="32" t="s">
        <v>3</v>
      </c>
      <c r="M436">
        <v>-5680</v>
      </c>
      <c r="N436" t="s">
        <v>126</v>
      </c>
      <c r="O436" t="s">
        <v>113</v>
      </c>
      <c r="P436">
        <v>5</v>
      </c>
    </row>
    <row r="437" spans="2:16" x14ac:dyDescent="0.25">
      <c r="B437" s="30">
        <v>42509</v>
      </c>
      <c r="C437">
        <v>21</v>
      </c>
      <c r="D437" s="33">
        <v>42521</v>
      </c>
      <c r="E437">
        <v>2016</v>
      </c>
      <c r="F437" t="s">
        <v>56</v>
      </c>
      <c r="G437" t="s">
        <v>28</v>
      </c>
      <c r="H437" t="s">
        <v>2</v>
      </c>
      <c r="I437" t="s">
        <v>4</v>
      </c>
      <c r="J437" s="32" t="s">
        <v>3</v>
      </c>
      <c r="M437">
        <v>-4737</v>
      </c>
      <c r="N437" t="s">
        <v>126</v>
      </c>
      <c r="O437" t="s">
        <v>113</v>
      </c>
      <c r="P437">
        <v>5</v>
      </c>
    </row>
    <row r="438" spans="2:16" x14ac:dyDescent="0.25">
      <c r="B438" s="30">
        <v>42509</v>
      </c>
      <c r="C438">
        <v>21</v>
      </c>
      <c r="D438" s="33">
        <v>42521</v>
      </c>
      <c r="E438">
        <v>2016</v>
      </c>
      <c r="F438" t="s">
        <v>58</v>
      </c>
      <c r="G438" t="s">
        <v>28</v>
      </c>
      <c r="H438" t="s">
        <v>2</v>
      </c>
      <c r="I438" t="s">
        <v>4</v>
      </c>
      <c r="J438" s="32" t="s">
        <v>3</v>
      </c>
      <c r="M438">
        <v>0</v>
      </c>
      <c r="N438" t="s">
        <v>126</v>
      </c>
      <c r="O438" t="s">
        <v>113</v>
      </c>
      <c r="P438">
        <v>5</v>
      </c>
    </row>
    <row r="439" spans="2:16" x14ac:dyDescent="0.25">
      <c r="B439" s="30">
        <v>42510</v>
      </c>
      <c r="C439">
        <v>21</v>
      </c>
      <c r="D439" s="33">
        <v>42521</v>
      </c>
      <c r="E439">
        <v>2016</v>
      </c>
      <c r="F439" t="s">
        <v>54</v>
      </c>
      <c r="G439" t="s">
        <v>28</v>
      </c>
      <c r="H439" t="s">
        <v>2</v>
      </c>
      <c r="I439" t="s">
        <v>8</v>
      </c>
      <c r="J439" s="32" t="s">
        <v>7</v>
      </c>
      <c r="M439">
        <v>-800</v>
      </c>
      <c r="N439" t="s">
        <v>126</v>
      </c>
      <c r="O439" t="s">
        <v>113</v>
      </c>
      <c r="P439">
        <v>5</v>
      </c>
    </row>
    <row r="440" spans="2:16" x14ac:dyDescent="0.25">
      <c r="B440" s="30">
        <v>42510</v>
      </c>
      <c r="C440">
        <v>21</v>
      </c>
      <c r="D440" s="33">
        <v>42521</v>
      </c>
      <c r="E440">
        <v>2016</v>
      </c>
      <c r="F440" t="s">
        <v>54</v>
      </c>
      <c r="G440" t="s">
        <v>28</v>
      </c>
      <c r="H440" t="s">
        <v>2</v>
      </c>
      <c r="I440" t="s">
        <v>15</v>
      </c>
      <c r="J440" s="32" t="s">
        <v>29</v>
      </c>
      <c r="M440">
        <v>-1400</v>
      </c>
      <c r="N440" t="s">
        <v>126</v>
      </c>
      <c r="O440" t="s">
        <v>113</v>
      </c>
      <c r="P440">
        <v>5</v>
      </c>
    </row>
    <row r="441" spans="2:16" x14ac:dyDescent="0.25">
      <c r="B441" s="30">
        <v>42510</v>
      </c>
      <c r="C441">
        <v>21</v>
      </c>
      <c r="D441" s="33">
        <v>42521</v>
      </c>
      <c r="E441">
        <v>2016</v>
      </c>
      <c r="F441" t="s">
        <v>55</v>
      </c>
      <c r="G441" t="s">
        <v>28</v>
      </c>
      <c r="H441" t="s">
        <v>2</v>
      </c>
      <c r="I441" t="s">
        <v>8</v>
      </c>
      <c r="J441" s="32" t="s">
        <v>7</v>
      </c>
      <c r="M441">
        <v>-1000</v>
      </c>
      <c r="N441" t="s">
        <v>126</v>
      </c>
      <c r="O441" t="s">
        <v>113</v>
      </c>
      <c r="P441">
        <v>5</v>
      </c>
    </row>
    <row r="442" spans="2:16" x14ac:dyDescent="0.25">
      <c r="B442" s="30">
        <v>42510</v>
      </c>
      <c r="C442">
        <v>21</v>
      </c>
      <c r="D442" s="33">
        <v>42521</v>
      </c>
      <c r="E442">
        <v>2016</v>
      </c>
      <c r="F442" t="s">
        <v>55</v>
      </c>
      <c r="G442" t="s">
        <v>28</v>
      </c>
      <c r="H442" t="s">
        <v>2</v>
      </c>
      <c r="I442" t="s">
        <v>1</v>
      </c>
      <c r="J442" s="32" t="s">
        <v>0</v>
      </c>
      <c r="M442">
        <v>-25</v>
      </c>
      <c r="N442" t="s">
        <v>126</v>
      </c>
      <c r="O442" t="s">
        <v>113</v>
      </c>
      <c r="P442">
        <v>5</v>
      </c>
    </row>
    <row r="443" spans="2:16" x14ac:dyDescent="0.25">
      <c r="B443" s="30">
        <v>42510</v>
      </c>
      <c r="C443">
        <v>21</v>
      </c>
      <c r="D443" s="33">
        <v>42521</v>
      </c>
      <c r="E443">
        <v>2016</v>
      </c>
      <c r="F443" t="s">
        <v>56</v>
      </c>
      <c r="G443" t="s">
        <v>28</v>
      </c>
      <c r="H443" t="s">
        <v>2</v>
      </c>
      <c r="I443" t="s">
        <v>8</v>
      </c>
      <c r="J443" s="32" t="s">
        <v>7</v>
      </c>
      <c r="M443">
        <v>-1200</v>
      </c>
      <c r="N443" t="s">
        <v>126</v>
      </c>
      <c r="O443" t="s">
        <v>113</v>
      </c>
      <c r="P443">
        <v>5</v>
      </c>
    </row>
    <row r="444" spans="2:16" x14ac:dyDescent="0.25">
      <c r="B444" s="30">
        <v>42510</v>
      </c>
      <c r="C444">
        <v>21</v>
      </c>
      <c r="D444" s="33">
        <v>42521</v>
      </c>
      <c r="E444">
        <v>2016</v>
      </c>
      <c r="F444" t="s">
        <v>56</v>
      </c>
      <c r="G444" t="s">
        <v>28</v>
      </c>
      <c r="H444" t="s">
        <v>2</v>
      </c>
      <c r="I444" t="s">
        <v>1</v>
      </c>
      <c r="J444" s="32" t="s">
        <v>23</v>
      </c>
      <c r="M444">
        <v>-80</v>
      </c>
      <c r="N444" t="s">
        <v>126</v>
      </c>
      <c r="O444" t="s">
        <v>113</v>
      </c>
      <c r="P444">
        <v>5</v>
      </c>
    </row>
    <row r="445" spans="2:16" x14ac:dyDescent="0.25">
      <c r="B445" s="30">
        <v>42510</v>
      </c>
      <c r="C445">
        <v>21</v>
      </c>
      <c r="D445" s="33">
        <v>42521</v>
      </c>
      <c r="E445">
        <v>2016</v>
      </c>
      <c r="F445" t="s">
        <v>57</v>
      </c>
      <c r="G445" t="s">
        <v>28</v>
      </c>
      <c r="H445" t="s">
        <v>2</v>
      </c>
      <c r="I445" t="s">
        <v>8</v>
      </c>
      <c r="J445" s="32" t="s">
        <v>7</v>
      </c>
      <c r="M445">
        <v>-1300</v>
      </c>
      <c r="N445" t="s">
        <v>126</v>
      </c>
      <c r="O445" t="s">
        <v>113</v>
      </c>
      <c r="P445">
        <v>5</v>
      </c>
    </row>
    <row r="446" spans="2:16" x14ac:dyDescent="0.25">
      <c r="B446" s="30">
        <v>42510</v>
      </c>
      <c r="C446">
        <v>21</v>
      </c>
      <c r="D446" s="33">
        <v>42521</v>
      </c>
      <c r="E446">
        <v>2016</v>
      </c>
      <c r="F446" t="s">
        <v>57</v>
      </c>
      <c r="G446" t="s">
        <v>28</v>
      </c>
      <c r="H446" t="s">
        <v>2</v>
      </c>
      <c r="I446" t="s">
        <v>1</v>
      </c>
      <c r="J446" s="32" t="s">
        <v>23</v>
      </c>
      <c r="M446">
        <v>-300</v>
      </c>
      <c r="N446" t="s">
        <v>126</v>
      </c>
      <c r="O446" t="s">
        <v>113</v>
      </c>
      <c r="P446">
        <v>5</v>
      </c>
    </row>
    <row r="447" spans="2:16" x14ac:dyDescent="0.25">
      <c r="B447" s="30">
        <v>42510</v>
      </c>
      <c r="C447">
        <v>21</v>
      </c>
      <c r="D447" s="33">
        <v>42521</v>
      </c>
      <c r="E447">
        <v>2016</v>
      </c>
      <c r="F447" t="s">
        <v>58</v>
      </c>
      <c r="G447" t="s">
        <v>28</v>
      </c>
      <c r="H447" t="s">
        <v>2</v>
      </c>
      <c r="I447" t="s">
        <v>1</v>
      </c>
      <c r="J447" s="32" t="s">
        <v>23</v>
      </c>
      <c r="M447">
        <v>-50</v>
      </c>
      <c r="N447" t="s">
        <v>126</v>
      </c>
      <c r="O447" t="s">
        <v>113</v>
      </c>
      <c r="P447">
        <v>5</v>
      </c>
    </row>
    <row r="448" spans="2:16" x14ac:dyDescent="0.25">
      <c r="B448" s="30">
        <v>42516</v>
      </c>
      <c r="C448">
        <v>22</v>
      </c>
      <c r="D448" s="33">
        <v>42521</v>
      </c>
      <c r="E448">
        <v>2016</v>
      </c>
      <c r="F448" t="s">
        <v>54</v>
      </c>
      <c r="G448" t="s">
        <v>28</v>
      </c>
      <c r="H448" t="s">
        <v>2</v>
      </c>
      <c r="I448" t="s">
        <v>6</v>
      </c>
      <c r="J448" s="32" t="s">
        <v>5</v>
      </c>
      <c r="M448">
        <v>-6300</v>
      </c>
      <c r="N448" t="s">
        <v>126</v>
      </c>
      <c r="O448" t="s">
        <v>113</v>
      </c>
      <c r="P448">
        <v>5</v>
      </c>
    </row>
    <row r="449" spans="2:16" x14ac:dyDescent="0.25">
      <c r="B449" s="30">
        <v>42516</v>
      </c>
      <c r="C449">
        <v>22</v>
      </c>
      <c r="D449" s="33">
        <v>42521</v>
      </c>
      <c r="E449">
        <v>2016</v>
      </c>
      <c r="F449" t="s">
        <v>55</v>
      </c>
      <c r="G449" t="s">
        <v>28</v>
      </c>
      <c r="H449" t="s">
        <v>2</v>
      </c>
      <c r="I449" t="s">
        <v>6</v>
      </c>
      <c r="J449" s="32" t="s">
        <v>5</v>
      </c>
      <c r="M449">
        <v>-11000</v>
      </c>
      <c r="N449" t="s">
        <v>126</v>
      </c>
      <c r="O449" t="s">
        <v>113</v>
      </c>
      <c r="P449">
        <v>5</v>
      </c>
    </row>
    <row r="450" spans="2:16" x14ac:dyDescent="0.25">
      <c r="B450" s="30">
        <v>42516</v>
      </c>
      <c r="C450">
        <v>22</v>
      </c>
      <c r="D450" s="33">
        <v>42521</v>
      </c>
      <c r="E450">
        <v>2016</v>
      </c>
      <c r="F450" t="s">
        <v>56</v>
      </c>
      <c r="G450" t="s">
        <v>28</v>
      </c>
      <c r="H450" t="s">
        <v>2</v>
      </c>
      <c r="I450" t="s">
        <v>6</v>
      </c>
      <c r="J450" s="32" t="s">
        <v>5</v>
      </c>
      <c r="M450">
        <v>-8000</v>
      </c>
      <c r="N450" t="s">
        <v>126</v>
      </c>
      <c r="O450" t="s">
        <v>113</v>
      </c>
      <c r="P450">
        <v>5</v>
      </c>
    </row>
    <row r="451" spans="2:16" x14ac:dyDescent="0.25">
      <c r="B451" s="30">
        <v>42516</v>
      </c>
      <c r="C451">
        <v>22</v>
      </c>
      <c r="D451" s="33">
        <v>42521</v>
      </c>
      <c r="E451">
        <v>2016</v>
      </c>
      <c r="F451" t="s">
        <v>57</v>
      </c>
      <c r="G451" t="s">
        <v>28</v>
      </c>
      <c r="H451" t="s">
        <v>2</v>
      </c>
      <c r="I451" t="s">
        <v>6</v>
      </c>
      <c r="J451" s="32" t="s">
        <v>5</v>
      </c>
      <c r="M451">
        <v>-15000</v>
      </c>
      <c r="N451" t="s">
        <v>126</v>
      </c>
      <c r="O451" t="s">
        <v>113</v>
      </c>
      <c r="P451">
        <v>5</v>
      </c>
    </row>
    <row r="452" spans="2:16" x14ac:dyDescent="0.25">
      <c r="B452" s="30">
        <v>42518</v>
      </c>
      <c r="C452">
        <v>22</v>
      </c>
      <c r="D452" s="33">
        <v>42521</v>
      </c>
      <c r="E452">
        <v>2016</v>
      </c>
      <c r="F452" t="s">
        <v>54</v>
      </c>
      <c r="G452" t="s">
        <v>28</v>
      </c>
      <c r="H452" t="s">
        <v>12</v>
      </c>
      <c r="I452" t="s">
        <v>11</v>
      </c>
      <c r="J452" s="32" t="s">
        <v>10</v>
      </c>
      <c r="M452">
        <v>2500</v>
      </c>
      <c r="N452" t="s">
        <v>126</v>
      </c>
      <c r="O452" t="s">
        <v>113</v>
      </c>
      <c r="P452">
        <v>5</v>
      </c>
    </row>
    <row r="453" spans="2:16" x14ac:dyDescent="0.25">
      <c r="B453" s="30">
        <v>42518</v>
      </c>
      <c r="C453">
        <v>22</v>
      </c>
      <c r="D453" s="33">
        <v>42521</v>
      </c>
      <c r="E453">
        <v>2016</v>
      </c>
      <c r="F453" t="s">
        <v>54</v>
      </c>
      <c r="G453" t="s">
        <v>28</v>
      </c>
      <c r="H453" t="s">
        <v>2</v>
      </c>
      <c r="I453" t="s">
        <v>1</v>
      </c>
      <c r="J453" s="32" t="s">
        <v>0</v>
      </c>
      <c r="M453">
        <v>-70</v>
      </c>
      <c r="N453" t="s">
        <v>126</v>
      </c>
      <c r="O453" t="s">
        <v>113</v>
      </c>
      <c r="P453">
        <v>5</v>
      </c>
    </row>
    <row r="454" spans="2:16" x14ac:dyDescent="0.25">
      <c r="B454" s="30">
        <v>42518</v>
      </c>
      <c r="C454">
        <v>22</v>
      </c>
      <c r="D454" s="33">
        <v>42521</v>
      </c>
      <c r="E454">
        <v>2016</v>
      </c>
      <c r="F454" t="s">
        <v>55</v>
      </c>
      <c r="G454" t="s">
        <v>28</v>
      </c>
      <c r="H454" t="s">
        <v>12</v>
      </c>
      <c r="I454" t="s">
        <v>11</v>
      </c>
      <c r="J454" s="32" t="s">
        <v>10</v>
      </c>
      <c r="M454">
        <v>30000</v>
      </c>
      <c r="N454" t="s">
        <v>126</v>
      </c>
      <c r="O454" t="s">
        <v>113</v>
      </c>
      <c r="P454">
        <v>5</v>
      </c>
    </row>
    <row r="455" spans="2:16" x14ac:dyDescent="0.25">
      <c r="B455" s="30">
        <v>42518</v>
      </c>
      <c r="C455">
        <v>22</v>
      </c>
      <c r="D455" s="33">
        <v>42521</v>
      </c>
      <c r="E455">
        <v>2016</v>
      </c>
      <c r="F455" t="s">
        <v>56</v>
      </c>
      <c r="G455" t="s">
        <v>28</v>
      </c>
      <c r="H455" t="s">
        <v>12</v>
      </c>
      <c r="I455" t="s">
        <v>11</v>
      </c>
      <c r="J455" s="32" t="s">
        <v>10</v>
      </c>
      <c r="M455">
        <v>25000</v>
      </c>
      <c r="N455" t="s">
        <v>126</v>
      </c>
      <c r="O455" t="s">
        <v>113</v>
      </c>
      <c r="P455">
        <v>5</v>
      </c>
    </row>
    <row r="456" spans="2:16" x14ac:dyDescent="0.25">
      <c r="B456" s="30">
        <v>42518</v>
      </c>
      <c r="C456">
        <v>22</v>
      </c>
      <c r="D456" s="33">
        <v>42521</v>
      </c>
      <c r="E456">
        <v>2016</v>
      </c>
      <c r="F456" t="s">
        <v>56</v>
      </c>
      <c r="G456" t="s">
        <v>28</v>
      </c>
      <c r="H456" t="s">
        <v>2</v>
      </c>
      <c r="I456" t="s">
        <v>1</v>
      </c>
      <c r="J456" s="32" t="s">
        <v>0</v>
      </c>
      <c r="M456">
        <v>-50</v>
      </c>
      <c r="N456" t="s">
        <v>126</v>
      </c>
      <c r="O456" t="s">
        <v>113</v>
      </c>
      <c r="P456">
        <v>5</v>
      </c>
    </row>
    <row r="457" spans="2:16" x14ac:dyDescent="0.25">
      <c r="B457" s="30">
        <v>42518</v>
      </c>
      <c r="C457">
        <v>22</v>
      </c>
      <c r="D457" s="33">
        <v>42521</v>
      </c>
      <c r="E457">
        <v>2016</v>
      </c>
      <c r="F457" t="s">
        <v>57</v>
      </c>
      <c r="G457" t="s">
        <v>28</v>
      </c>
      <c r="H457" t="s">
        <v>2</v>
      </c>
      <c r="I457" t="s">
        <v>1</v>
      </c>
      <c r="J457" s="32" t="s">
        <v>0</v>
      </c>
      <c r="M457">
        <v>-150</v>
      </c>
      <c r="N457" t="s">
        <v>126</v>
      </c>
      <c r="O457" t="s">
        <v>113</v>
      </c>
      <c r="P457">
        <v>5</v>
      </c>
    </row>
    <row r="458" spans="2:16" x14ac:dyDescent="0.25">
      <c r="B458" s="30">
        <v>42518</v>
      </c>
      <c r="C458">
        <v>22</v>
      </c>
      <c r="D458" s="33">
        <v>42521</v>
      </c>
      <c r="E458">
        <v>2016</v>
      </c>
      <c r="F458" t="s">
        <v>58</v>
      </c>
      <c r="G458" t="s">
        <v>28</v>
      </c>
      <c r="H458" t="s">
        <v>12</v>
      </c>
      <c r="I458" t="s">
        <v>11</v>
      </c>
      <c r="J458" s="32" t="s">
        <v>10</v>
      </c>
      <c r="M458">
        <v>500</v>
      </c>
      <c r="N458" t="s">
        <v>126</v>
      </c>
      <c r="O458" t="s">
        <v>113</v>
      </c>
      <c r="P458">
        <v>5</v>
      </c>
    </row>
    <row r="459" spans="2:16" x14ac:dyDescent="0.25">
      <c r="B459" s="30">
        <v>42518</v>
      </c>
      <c r="C459">
        <v>22</v>
      </c>
      <c r="D459" s="33">
        <v>42521</v>
      </c>
      <c r="E459">
        <v>2016</v>
      </c>
      <c r="F459" t="s">
        <v>58</v>
      </c>
      <c r="G459" t="s">
        <v>28</v>
      </c>
      <c r="H459" t="s">
        <v>2</v>
      </c>
      <c r="I459" t="s">
        <v>1</v>
      </c>
      <c r="J459" s="32" t="s">
        <v>0</v>
      </c>
      <c r="M459">
        <v>-50</v>
      </c>
      <c r="N459" t="s">
        <v>126</v>
      </c>
      <c r="O459" t="s">
        <v>113</v>
      </c>
      <c r="P459">
        <v>5</v>
      </c>
    </row>
    <row r="460" spans="2:16" x14ac:dyDescent="0.25">
      <c r="B460" s="30">
        <v>42183</v>
      </c>
      <c r="C460">
        <v>27</v>
      </c>
      <c r="D460" s="33">
        <v>42185</v>
      </c>
      <c r="E460">
        <v>2015</v>
      </c>
      <c r="F460" t="s">
        <v>54</v>
      </c>
      <c r="G460" t="s">
        <v>28</v>
      </c>
      <c r="H460" t="s">
        <v>12</v>
      </c>
      <c r="I460" t="s">
        <v>11</v>
      </c>
      <c r="J460" s="32" t="s">
        <v>10</v>
      </c>
      <c r="M460">
        <v>2500</v>
      </c>
      <c r="N460" t="s">
        <v>127</v>
      </c>
      <c r="O460" t="s">
        <v>113</v>
      </c>
      <c r="P460">
        <v>6</v>
      </c>
    </row>
    <row r="461" spans="2:16" x14ac:dyDescent="0.25">
      <c r="B461" s="30">
        <v>42213</v>
      </c>
      <c r="C461">
        <v>31</v>
      </c>
      <c r="D461" s="33">
        <v>42216</v>
      </c>
      <c r="E461">
        <v>2015</v>
      </c>
      <c r="F461" t="s">
        <v>54</v>
      </c>
      <c r="G461" t="s">
        <v>28</v>
      </c>
      <c r="H461" t="s">
        <v>12</v>
      </c>
      <c r="I461" t="s">
        <v>11</v>
      </c>
      <c r="J461" s="32" t="s">
        <v>10</v>
      </c>
      <c r="M461">
        <v>2500</v>
      </c>
      <c r="N461" t="s">
        <v>127</v>
      </c>
      <c r="O461" t="s">
        <v>113</v>
      </c>
      <c r="P461">
        <v>7</v>
      </c>
    </row>
    <row r="462" spans="2:16" x14ac:dyDescent="0.25">
      <c r="B462" s="30">
        <v>42244</v>
      </c>
      <c r="C462">
        <v>35</v>
      </c>
      <c r="D462" s="33">
        <v>42247</v>
      </c>
      <c r="E462">
        <v>2015</v>
      </c>
      <c r="F462" t="s">
        <v>54</v>
      </c>
      <c r="G462" t="s">
        <v>28</v>
      </c>
      <c r="H462" t="s">
        <v>12</v>
      </c>
      <c r="I462" t="s">
        <v>11</v>
      </c>
      <c r="J462" s="32" t="s">
        <v>10</v>
      </c>
      <c r="M462">
        <v>2500</v>
      </c>
      <c r="N462" t="s">
        <v>127</v>
      </c>
      <c r="O462" t="s">
        <v>113</v>
      </c>
      <c r="P462">
        <v>8</v>
      </c>
    </row>
    <row r="463" spans="2:16" x14ac:dyDescent="0.25">
      <c r="B463" s="30">
        <v>42275</v>
      </c>
      <c r="C463">
        <v>40</v>
      </c>
      <c r="D463" s="33">
        <v>42277</v>
      </c>
      <c r="E463">
        <v>2015</v>
      </c>
      <c r="F463" t="s">
        <v>54</v>
      </c>
      <c r="G463" t="s">
        <v>28</v>
      </c>
      <c r="H463" t="s">
        <v>12</v>
      </c>
      <c r="I463" t="s">
        <v>11</v>
      </c>
      <c r="J463" s="32" t="s">
        <v>10</v>
      </c>
      <c r="M463">
        <v>2500</v>
      </c>
      <c r="N463" t="s">
        <v>127</v>
      </c>
      <c r="O463" t="s">
        <v>113</v>
      </c>
      <c r="P463">
        <v>9</v>
      </c>
    </row>
    <row r="464" spans="2:16" x14ac:dyDescent="0.25">
      <c r="B464" s="30">
        <v>42305</v>
      </c>
      <c r="C464">
        <v>44</v>
      </c>
      <c r="D464" s="33">
        <v>42308</v>
      </c>
      <c r="E464">
        <v>2015</v>
      </c>
      <c r="F464" t="s">
        <v>54</v>
      </c>
      <c r="G464" t="s">
        <v>28</v>
      </c>
      <c r="H464" t="s">
        <v>12</v>
      </c>
      <c r="I464" t="s">
        <v>11</v>
      </c>
      <c r="J464" s="32" t="s">
        <v>10</v>
      </c>
      <c r="M464">
        <v>2500</v>
      </c>
      <c r="N464" t="s">
        <v>127</v>
      </c>
      <c r="O464" t="s">
        <v>112</v>
      </c>
      <c r="P464">
        <v>10</v>
      </c>
    </row>
    <row r="465" spans="2:16" x14ac:dyDescent="0.25">
      <c r="B465" s="30">
        <v>42336</v>
      </c>
      <c r="C465">
        <v>48</v>
      </c>
      <c r="D465" s="33">
        <v>42338</v>
      </c>
      <c r="E465">
        <v>2015</v>
      </c>
      <c r="F465" t="s">
        <v>54</v>
      </c>
      <c r="G465" t="s">
        <v>28</v>
      </c>
      <c r="H465" t="s">
        <v>12</v>
      </c>
      <c r="I465" t="s">
        <v>11</v>
      </c>
      <c r="J465" s="32" t="s">
        <v>10</v>
      </c>
      <c r="M465">
        <v>2500</v>
      </c>
      <c r="N465" t="s">
        <v>127</v>
      </c>
      <c r="O465" t="s">
        <v>112</v>
      </c>
      <c r="P465">
        <v>11</v>
      </c>
    </row>
    <row r="466" spans="2:16" x14ac:dyDescent="0.25">
      <c r="B466" s="30">
        <v>42366</v>
      </c>
      <c r="C466">
        <v>53</v>
      </c>
      <c r="D466" s="33">
        <v>42369</v>
      </c>
      <c r="E466">
        <v>2015</v>
      </c>
      <c r="F466" t="s">
        <v>54</v>
      </c>
      <c r="G466" t="s">
        <v>28</v>
      </c>
      <c r="H466" t="s">
        <v>12</v>
      </c>
      <c r="I466" t="s">
        <v>11</v>
      </c>
      <c r="J466" s="32" t="s">
        <v>10</v>
      </c>
      <c r="M466">
        <v>2500</v>
      </c>
      <c r="N466" t="s">
        <v>127</v>
      </c>
      <c r="O466" t="s">
        <v>112</v>
      </c>
      <c r="P466">
        <v>12</v>
      </c>
    </row>
    <row r="467" spans="2:16" x14ac:dyDescent="0.25">
      <c r="B467" s="30">
        <v>42397</v>
      </c>
      <c r="C467">
        <v>5</v>
      </c>
      <c r="D467" s="33">
        <v>42400</v>
      </c>
      <c r="E467">
        <v>2016</v>
      </c>
      <c r="F467" t="s">
        <v>54</v>
      </c>
      <c r="G467" t="s">
        <v>28</v>
      </c>
      <c r="H467" t="s">
        <v>12</v>
      </c>
      <c r="I467" t="s">
        <v>11</v>
      </c>
      <c r="J467" s="32" t="s">
        <v>10</v>
      </c>
      <c r="M467">
        <v>2500</v>
      </c>
      <c r="N467" t="s">
        <v>127</v>
      </c>
      <c r="O467" t="s">
        <v>112</v>
      </c>
      <c r="P467">
        <v>1</v>
      </c>
    </row>
    <row r="468" spans="2:16" x14ac:dyDescent="0.25">
      <c r="B468" s="30">
        <v>42428</v>
      </c>
      <c r="C468">
        <v>10</v>
      </c>
      <c r="D468" s="33">
        <v>42429</v>
      </c>
      <c r="E468">
        <v>2016</v>
      </c>
      <c r="F468" t="s">
        <v>54</v>
      </c>
      <c r="G468" t="s">
        <v>28</v>
      </c>
      <c r="H468" t="s">
        <v>12</v>
      </c>
      <c r="I468" t="s">
        <v>11</v>
      </c>
      <c r="J468" s="32" t="s">
        <v>10</v>
      </c>
      <c r="M468">
        <v>2500</v>
      </c>
      <c r="N468" t="s">
        <v>127</v>
      </c>
      <c r="O468" t="s">
        <v>112</v>
      </c>
      <c r="P468">
        <v>2</v>
      </c>
    </row>
    <row r="469" spans="2:16" x14ac:dyDescent="0.25">
      <c r="B469" s="30">
        <v>42457</v>
      </c>
      <c r="C469">
        <v>14</v>
      </c>
      <c r="D469" s="33">
        <v>42460</v>
      </c>
      <c r="E469">
        <v>2016</v>
      </c>
      <c r="F469" t="s">
        <v>54</v>
      </c>
      <c r="G469" t="s">
        <v>28</v>
      </c>
      <c r="H469" t="s">
        <v>12</v>
      </c>
      <c r="I469" t="s">
        <v>11</v>
      </c>
      <c r="J469" s="32" t="s">
        <v>10</v>
      </c>
      <c r="M469">
        <v>2500</v>
      </c>
      <c r="N469" t="s">
        <v>127</v>
      </c>
      <c r="O469" t="s">
        <v>112</v>
      </c>
      <c r="P469">
        <v>3</v>
      </c>
    </row>
    <row r="470" spans="2:16" x14ac:dyDescent="0.25">
      <c r="B470" s="30">
        <v>42488</v>
      </c>
      <c r="C470">
        <v>18</v>
      </c>
      <c r="D470" s="33">
        <v>42490</v>
      </c>
      <c r="E470">
        <v>2016</v>
      </c>
      <c r="F470" t="s">
        <v>54</v>
      </c>
      <c r="G470" t="s">
        <v>28</v>
      </c>
      <c r="H470" t="s">
        <v>12</v>
      </c>
      <c r="I470" t="s">
        <v>11</v>
      </c>
      <c r="J470" s="32" t="s">
        <v>10</v>
      </c>
      <c r="M470">
        <v>2500</v>
      </c>
      <c r="N470" t="s">
        <v>127</v>
      </c>
      <c r="O470" t="s">
        <v>112</v>
      </c>
      <c r="P470">
        <v>4</v>
      </c>
    </row>
    <row r="471" spans="2:16" x14ac:dyDescent="0.25">
      <c r="B471" s="30">
        <v>42518</v>
      </c>
      <c r="C471">
        <v>22</v>
      </c>
      <c r="D471" s="33">
        <v>42521</v>
      </c>
      <c r="E471">
        <v>2016</v>
      </c>
      <c r="F471" t="s">
        <v>54</v>
      </c>
      <c r="G471" t="s">
        <v>28</v>
      </c>
      <c r="H471" t="s">
        <v>12</v>
      </c>
      <c r="I471" t="s">
        <v>11</v>
      </c>
      <c r="J471" s="32" t="s">
        <v>10</v>
      </c>
      <c r="M471">
        <v>2500</v>
      </c>
      <c r="N471" t="s">
        <v>127</v>
      </c>
      <c r="O471" t="s">
        <v>112</v>
      </c>
      <c r="P471">
        <v>5</v>
      </c>
    </row>
    <row r="472" spans="2:16" x14ac:dyDescent="0.25">
      <c r="B472" s="30">
        <v>42175</v>
      </c>
      <c r="C472">
        <v>25</v>
      </c>
      <c r="D472" s="33">
        <v>42185</v>
      </c>
      <c r="E472">
        <v>2015</v>
      </c>
      <c r="F472" t="s">
        <v>54</v>
      </c>
      <c r="G472" t="s">
        <v>28</v>
      </c>
      <c r="H472" t="s">
        <v>2</v>
      </c>
      <c r="I472" t="s">
        <v>8</v>
      </c>
      <c r="J472" s="32" t="s">
        <v>7</v>
      </c>
      <c r="M472">
        <v>-800</v>
      </c>
      <c r="N472" t="s">
        <v>127</v>
      </c>
      <c r="O472" t="s">
        <v>113</v>
      </c>
      <c r="P472">
        <v>6</v>
      </c>
    </row>
    <row r="473" spans="2:16" x14ac:dyDescent="0.25">
      <c r="B473" s="30">
        <v>42181</v>
      </c>
      <c r="C473">
        <v>26</v>
      </c>
      <c r="D473" s="33">
        <v>42185</v>
      </c>
      <c r="E473">
        <v>2015</v>
      </c>
      <c r="F473" t="s">
        <v>54</v>
      </c>
      <c r="G473" t="s">
        <v>28</v>
      </c>
      <c r="H473" t="s">
        <v>2</v>
      </c>
      <c r="I473" t="s">
        <v>6</v>
      </c>
      <c r="J473" s="32" t="s">
        <v>5</v>
      </c>
      <c r="M473">
        <v>-6300</v>
      </c>
      <c r="N473" t="s">
        <v>127</v>
      </c>
      <c r="O473" t="s">
        <v>113</v>
      </c>
      <c r="P473">
        <v>6</v>
      </c>
    </row>
    <row r="474" spans="2:16" x14ac:dyDescent="0.25">
      <c r="B474" s="30">
        <v>42170</v>
      </c>
      <c r="C474">
        <v>25</v>
      </c>
      <c r="D474" s="33">
        <v>42185</v>
      </c>
      <c r="E474">
        <v>2015</v>
      </c>
      <c r="F474" t="s">
        <v>54</v>
      </c>
      <c r="G474" t="s">
        <v>28</v>
      </c>
      <c r="H474" t="s">
        <v>2</v>
      </c>
      <c r="I474" t="s">
        <v>6</v>
      </c>
      <c r="J474" s="32" t="s">
        <v>16</v>
      </c>
      <c r="M474">
        <v>-15000</v>
      </c>
      <c r="N474" t="s">
        <v>127</v>
      </c>
      <c r="O474" t="s">
        <v>113</v>
      </c>
      <c r="P474">
        <v>6</v>
      </c>
    </row>
    <row r="475" spans="2:16" x14ac:dyDescent="0.25">
      <c r="B475" s="30">
        <v>42174</v>
      </c>
      <c r="C475">
        <v>25</v>
      </c>
      <c r="D475" s="33">
        <v>42185</v>
      </c>
      <c r="E475">
        <v>2015</v>
      </c>
      <c r="F475" t="s">
        <v>54</v>
      </c>
      <c r="G475" t="s">
        <v>28</v>
      </c>
      <c r="H475" t="s">
        <v>2</v>
      </c>
      <c r="I475" t="s">
        <v>4</v>
      </c>
      <c r="J475" s="32" t="s">
        <v>3</v>
      </c>
      <c r="M475">
        <v>0</v>
      </c>
      <c r="N475" t="s">
        <v>127</v>
      </c>
      <c r="O475" t="s">
        <v>113</v>
      </c>
      <c r="P475">
        <v>6</v>
      </c>
    </row>
    <row r="476" spans="2:16" x14ac:dyDescent="0.25">
      <c r="B476" s="30">
        <v>42183</v>
      </c>
      <c r="C476">
        <v>27</v>
      </c>
      <c r="D476" s="33">
        <v>42185</v>
      </c>
      <c r="E476">
        <v>2015</v>
      </c>
      <c r="F476" t="s">
        <v>54</v>
      </c>
      <c r="G476" t="s">
        <v>28</v>
      </c>
      <c r="H476" t="s">
        <v>2</v>
      </c>
      <c r="I476" t="s">
        <v>1</v>
      </c>
      <c r="J476" s="32" t="s">
        <v>0</v>
      </c>
      <c r="M476">
        <v>-70</v>
      </c>
      <c r="N476" t="s">
        <v>127</v>
      </c>
      <c r="O476" t="s">
        <v>113</v>
      </c>
      <c r="P476">
        <v>6</v>
      </c>
    </row>
    <row r="477" spans="2:16" x14ac:dyDescent="0.25">
      <c r="B477" s="30">
        <v>42175</v>
      </c>
      <c r="C477">
        <v>25</v>
      </c>
      <c r="D477" s="33">
        <v>42185</v>
      </c>
      <c r="E477">
        <v>2015</v>
      </c>
      <c r="F477" t="s">
        <v>54</v>
      </c>
      <c r="G477" t="s">
        <v>28</v>
      </c>
      <c r="H477" t="s">
        <v>2</v>
      </c>
      <c r="I477" t="s">
        <v>15</v>
      </c>
      <c r="J477" s="32" t="s">
        <v>29</v>
      </c>
      <c r="M477">
        <v>-1400</v>
      </c>
      <c r="N477" t="s">
        <v>127</v>
      </c>
      <c r="O477" t="s">
        <v>113</v>
      </c>
      <c r="P477">
        <v>6</v>
      </c>
    </row>
    <row r="478" spans="2:16" x14ac:dyDescent="0.25">
      <c r="B478" s="30">
        <v>42205</v>
      </c>
      <c r="C478">
        <v>30</v>
      </c>
      <c r="D478" s="33">
        <v>42216</v>
      </c>
      <c r="E478">
        <v>2015</v>
      </c>
      <c r="F478" t="s">
        <v>54</v>
      </c>
      <c r="G478" t="s">
        <v>28</v>
      </c>
      <c r="H478" t="s">
        <v>2</v>
      </c>
      <c r="I478" t="s">
        <v>8</v>
      </c>
      <c r="J478" s="32" t="s">
        <v>7</v>
      </c>
      <c r="M478">
        <v>-800</v>
      </c>
      <c r="N478" t="s">
        <v>127</v>
      </c>
      <c r="O478" t="s">
        <v>113</v>
      </c>
      <c r="P478">
        <v>7</v>
      </c>
    </row>
    <row r="479" spans="2:16" x14ac:dyDescent="0.25">
      <c r="B479" s="30">
        <v>42211</v>
      </c>
      <c r="C479">
        <v>31</v>
      </c>
      <c r="D479" s="33">
        <v>42216</v>
      </c>
      <c r="E479">
        <v>2015</v>
      </c>
      <c r="F479" t="s">
        <v>54</v>
      </c>
      <c r="G479" t="s">
        <v>28</v>
      </c>
      <c r="H479" t="s">
        <v>2</v>
      </c>
      <c r="I479" t="s">
        <v>6</v>
      </c>
      <c r="J479" s="32" t="s">
        <v>5</v>
      </c>
      <c r="M479">
        <v>-6300</v>
      </c>
      <c r="N479" t="s">
        <v>127</v>
      </c>
      <c r="O479" t="s">
        <v>113</v>
      </c>
      <c r="P479">
        <v>7</v>
      </c>
    </row>
    <row r="480" spans="2:16" x14ac:dyDescent="0.25">
      <c r="B480" s="30">
        <v>42204</v>
      </c>
      <c r="C480">
        <v>30</v>
      </c>
      <c r="D480" s="33">
        <v>42216</v>
      </c>
      <c r="E480">
        <v>2015</v>
      </c>
      <c r="F480" t="s">
        <v>54</v>
      </c>
      <c r="G480" t="s">
        <v>28</v>
      </c>
      <c r="H480" t="s">
        <v>2</v>
      </c>
      <c r="I480" t="s">
        <v>4</v>
      </c>
      <c r="J480" s="32" t="s">
        <v>3</v>
      </c>
      <c r="M480">
        <v>0</v>
      </c>
      <c r="N480" t="s">
        <v>127</v>
      </c>
      <c r="O480" t="s">
        <v>113</v>
      </c>
      <c r="P480">
        <v>7</v>
      </c>
    </row>
    <row r="481" spans="2:16" x14ac:dyDescent="0.25">
      <c r="B481" s="30">
        <v>42213</v>
      </c>
      <c r="C481">
        <v>31</v>
      </c>
      <c r="D481" s="33">
        <v>42216</v>
      </c>
      <c r="E481">
        <v>2015</v>
      </c>
      <c r="F481" t="s">
        <v>54</v>
      </c>
      <c r="G481" t="s">
        <v>28</v>
      </c>
      <c r="H481" t="s">
        <v>2</v>
      </c>
      <c r="I481" t="s">
        <v>1</v>
      </c>
      <c r="J481" s="32" t="s">
        <v>0</v>
      </c>
      <c r="M481">
        <v>-70</v>
      </c>
      <c r="N481" t="s">
        <v>127</v>
      </c>
      <c r="O481" t="s">
        <v>113</v>
      </c>
      <c r="P481">
        <v>7</v>
      </c>
    </row>
    <row r="482" spans="2:16" x14ac:dyDescent="0.25">
      <c r="B482" s="30">
        <v>42205</v>
      </c>
      <c r="C482">
        <v>30</v>
      </c>
      <c r="D482" s="33">
        <v>42216</v>
      </c>
      <c r="E482">
        <v>2015</v>
      </c>
      <c r="F482" t="s">
        <v>54</v>
      </c>
      <c r="G482" t="s">
        <v>28</v>
      </c>
      <c r="H482" t="s">
        <v>2</v>
      </c>
      <c r="I482" t="s">
        <v>15</v>
      </c>
      <c r="J482" s="32" t="s">
        <v>29</v>
      </c>
      <c r="M482">
        <v>-1400</v>
      </c>
      <c r="N482" t="s">
        <v>127</v>
      </c>
      <c r="O482" t="s">
        <v>113</v>
      </c>
      <c r="P482">
        <v>7</v>
      </c>
    </row>
    <row r="483" spans="2:16" x14ac:dyDescent="0.25">
      <c r="B483" s="30">
        <v>42236</v>
      </c>
      <c r="C483">
        <v>34</v>
      </c>
      <c r="D483" s="33">
        <v>42247</v>
      </c>
      <c r="E483">
        <v>2015</v>
      </c>
      <c r="F483" t="s">
        <v>54</v>
      </c>
      <c r="G483" t="s">
        <v>28</v>
      </c>
      <c r="H483" t="s">
        <v>2</v>
      </c>
      <c r="I483" t="s">
        <v>8</v>
      </c>
      <c r="J483" s="32" t="s">
        <v>7</v>
      </c>
      <c r="M483">
        <v>-800</v>
      </c>
      <c r="N483" t="s">
        <v>127</v>
      </c>
      <c r="O483" t="s">
        <v>113</v>
      </c>
      <c r="P483">
        <v>8</v>
      </c>
    </row>
    <row r="484" spans="2:16" x14ac:dyDescent="0.25">
      <c r="B484" s="30">
        <v>42242</v>
      </c>
      <c r="C484">
        <v>35</v>
      </c>
      <c r="D484" s="33">
        <v>42247</v>
      </c>
      <c r="E484">
        <v>2015</v>
      </c>
      <c r="F484" t="s">
        <v>54</v>
      </c>
      <c r="G484" t="s">
        <v>28</v>
      </c>
      <c r="H484" t="s">
        <v>2</v>
      </c>
      <c r="I484" t="s">
        <v>6</v>
      </c>
      <c r="J484" s="32" t="s">
        <v>5</v>
      </c>
      <c r="M484">
        <v>-6300</v>
      </c>
      <c r="N484" t="s">
        <v>127</v>
      </c>
      <c r="O484" t="s">
        <v>113</v>
      </c>
      <c r="P484">
        <v>8</v>
      </c>
    </row>
    <row r="485" spans="2:16" x14ac:dyDescent="0.25">
      <c r="B485" s="30">
        <v>42235</v>
      </c>
      <c r="C485">
        <v>34</v>
      </c>
      <c r="D485" s="33">
        <v>42247</v>
      </c>
      <c r="E485">
        <v>2015</v>
      </c>
      <c r="F485" t="s">
        <v>54</v>
      </c>
      <c r="G485" t="s">
        <v>28</v>
      </c>
      <c r="H485" t="s">
        <v>2</v>
      </c>
      <c r="I485" t="s">
        <v>4</v>
      </c>
      <c r="J485" s="32" t="s">
        <v>3</v>
      </c>
      <c r="M485">
        <v>0</v>
      </c>
      <c r="N485" t="s">
        <v>127</v>
      </c>
      <c r="O485" t="s">
        <v>113</v>
      </c>
      <c r="P485">
        <v>8</v>
      </c>
    </row>
    <row r="486" spans="2:16" x14ac:dyDescent="0.25">
      <c r="B486" s="30">
        <v>42244</v>
      </c>
      <c r="C486">
        <v>35</v>
      </c>
      <c r="D486" s="33">
        <v>42247</v>
      </c>
      <c r="E486">
        <v>2015</v>
      </c>
      <c r="F486" t="s">
        <v>54</v>
      </c>
      <c r="G486" t="s">
        <v>28</v>
      </c>
      <c r="H486" t="s">
        <v>2</v>
      </c>
      <c r="I486" t="s">
        <v>1</v>
      </c>
      <c r="J486" s="32" t="s">
        <v>0</v>
      </c>
      <c r="M486">
        <v>-70</v>
      </c>
      <c r="N486" t="s">
        <v>127</v>
      </c>
      <c r="O486" t="s">
        <v>113</v>
      </c>
      <c r="P486">
        <v>8</v>
      </c>
    </row>
    <row r="487" spans="2:16" x14ac:dyDescent="0.25">
      <c r="B487" s="30">
        <v>42236</v>
      </c>
      <c r="C487">
        <v>34</v>
      </c>
      <c r="D487" s="33">
        <v>42247</v>
      </c>
      <c r="E487">
        <v>2015</v>
      </c>
      <c r="F487" t="s">
        <v>54</v>
      </c>
      <c r="G487" t="s">
        <v>28</v>
      </c>
      <c r="H487" t="s">
        <v>2</v>
      </c>
      <c r="I487" t="s">
        <v>15</v>
      </c>
      <c r="J487" s="32" t="s">
        <v>29</v>
      </c>
      <c r="M487">
        <v>-1400</v>
      </c>
      <c r="N487" t="s">
        <v>127</v>
      </c>
      <c r="O487" t="s">
        <v>113</v>
      </c>
      <c r="P487">
        <v>8</v>
      </c>
    </row>
    <row r="488" spans="2:16" x14ac:dyDescent="0.25">
      <c r="B488" s="30">
        <v>42267</v>
      </c>
      <c r="C488">
        <v>39</v>
      </c>
      <c r="D488" s="33">
        <v>42277</v>
      </c>
      <c r="E488">
        <v>2015</v>
      </c>
      <c r="F488" t="s">
        <v>54</v>
      </c>
      <c r="G488" t="s">
        <v>28</v>
      </c>
      <c r="H488" t="s">
        <v>2</v>
      </c>
      <c r="I488" t="s">
        <v>8</v>
      </c>
      <c r="J488" s="32" t="s">
        <v>7</v>
      </c>
      <c r="M488">
        <v>-800</v>
      </c>
      <c r="N488" t="s">
        <v>127</v>
      </c>
      <c r="O488" t="s">
        <v>113</v>
      </c>
      <c r="P488">
        <v>9</v>
      </c>
    </row>
    <row r="489" spans="2:16" x14ac:dyDescent="0.25">
      <c r="B489" s="30">
        <v>42273</v>
      </c>
      <c r="C489">
        <v>39</v>
      </c>
      <c r="D489" s="33">
        <v>42277</v>
      </c>
      <c r="E489">
        <v>2015</v>
      </c>
      <c r="F489" t="s">
        <v>54</v>
      </c>
      <c r="G489" t="s">
        <v>28</v>
      </c>
      <c r="H489" t="s">
        <v>2</v>
      </c>
      <c r="I489" t="s">
        <v>6</v>
      </c>
      <c r="J489" s="32" t="s">
        <v>5</v>
      </c>
      <c r="M489">
        <v>-6300</v>
      </c>
      <c r="N489" t="s">
        <v>127</v>
      </c>
      <c r="O489" t="s">
        <v>113</v>
      </c>
      <c r="P489">
        <v>9</v>
      </c>
    </row>
    <row r="490" spans="2:16" x14ac:dyDescent="0.25">
      <c r="B490" s="30">
        <v>42262</v>
      </c>
      <c r="C490">
        <v>38</v>
      </c>
      <c r="D490" s="33">
        <v>42277</v>
      </c>
      <c r="E490">
        <v>2015</v>
      </c>
      <c r="F490" t="s">
        <v>54</v>
      </c>
      <c r="G490" t="s">
        <v>28</v>
      </c>
      <c r="H490" t="s">
        <v>2</v>
      </c>
      <c r="I490" t="s">
        <v>6</v>
      </c>
      <c r="J490" s="32" t="s">
        <v>16</v>
      </c>
      <c r="M490">
        <v>-15000</v>
      </c>
      <c r="N490" t="s">
        <v>127</v>
      </c>
      <c r="O490" t="s">
        <v>113</v>
      </c>
      <c r="P490">
        <v>9</v>
      </c>
    </row>
    <row r="491" spans="2:16" x14ac:dyDescent="0.25">
      <c r="B491" s="30">
        <v>42266</v>
      </c>
      <c r="C491">
        <v>38</v>
      </c>
      <c r="D491" s="33">
        <v>42277</v>
      </c>
      <c r="E491">
        <v>2015</v>
      </c>
      <c r="F491" t="s">
        <v>54</v>
      </c>
      <c r="G491" t="s">
        <v>28</v>
      </c>
      <c r="H491" t="s">
        <v>2</v>
      </c>
      <c r="I491" t="s">
        <v>4</v>
      </c>
      <c r="J491" s="32" t="s">
        <v>3</v>
      </c>
      <c r="M491">
        <v>0</v>
      </c>
      <c r="N491" t="s">
        <v>127</v>
      </c>
      <c r="O491" t="s">
        <v>113</v>
      </c>
      <c r="P491">
        <v>9</v>
      </c>
    </row>
    <row r="492" spans="2:16" x14ac:dyDescent="0.25">
      <c r="B492" s="30">
        <v>42275</v>
      </c>
      <c r="C492">
        <v>40</v>
      </c>
      <c r="D492" s="33">
        <v>42277</v>
      </c>
      <c r="E492">
        <v>2015</v>
      </c>
      <c r="F492" t="s">
        <v>54</v>
      </c>
      <c r="G492" t="s">
        <v>28</v>
      </c>
      <c r="H492" t="s">
        <v>2</v>
      </c>
      <c r="I492" t="s">
        <v>1</v>
      </c>
      <c r="J492" s="32" t="s">
        <v>0</v>
      </c>
      <c r="M492">
        <v>-70</v>
      </c>
      <c r="N492" t="s">
        <v>127</v>
      </c>
      <c r="O492" t="s">
        <v>113</v>
      </c>
      <c r="P492">
        <v>9</v>
      </c>
    </row>
    <row r="493" spans="2:16" x14ac:dyDescent="0.25">
      <c r="B493" s="30">
        <v>42267</v>
      </c>
      <c r="C493">
        <v>39</v>
      </c>
      <c r="D493" s="33">
        <v>42277</v>
      </c>
      <c r="E493">
        <v>2015</v>
      </c>
      <c r="F493" t="s">
        <v>54</v>
      </c>
      <c r="G493" t="s">
        <v>28</v>
      </c>
      <c r="H493" t="s">
        <v>2</v>
      </c>
      <c r="I493" t="s">
        <v>15</v>
      </c>
      <c r="J493" s="32" t="s">
        <v>29</v>
      </c>
      <c r="M493">
        <v>-1400</v>
      </c>
      <c r="N493" t="s">
        <v>127</v>
      </c>
      <c r="O493" t="s">
        <v>113</v>
      </c>
      <c r="P493">
        <v>9</v>
      </c>
    </row>
    <row r="494" spans="2:16" x14ac:dyDescent="0.25">
      <c r="B494" s="30">
        <v>42297</v>
      </c>
      <c r="C494">
        <v>43</v>
      </c>
      <c r="D494" s="33">
        <v>42308</v>
      </c>
      <c r="E494">
        <v>2015</v>
      </c>
      <c r="F494" t="s">
        <v>54</v>
      </c>
      <c r="G494" t="s">
        <v>28</v>
      </c>
      <c r="H494" t="s">
        <v>2</v>
      </c>
      <c r="I494" t="s">
        <v>8</v>
      </c>
      <c r="J494" s="32" t="s">
        <v>7</v>
      </c>
      <c r="M494">
        <v>-800</v>
      </c>
      <c r="N494" t="s">
        <v>127</v>
      </c>
      <c r="O494" t="s">
        <v>112</v>
      </c>
      <c r="P494">
        <v>10</v>
      </c>
    </row>
    <row r="495" spans="2:16" x14ac:dyDescent="0.25">
      <c r="B495" s="30">
        <v>42303</v>
      </c>
      <c r="C495">
        <v>44</v>
      </c>
      <c r="D495" s="33">
        <v>42308</v>
      </c>
      <c r="E495">
        <v>2015</v>
      </c>
      <c r="F495" t="s">
        <v>54</v>
      </c>
      <c r="G495" t="s">
        <v>28</v>
      </c>
      <c r="H495" t="s">
        <v>2</v>
      </c>
      <c r="I495" t="s">
        <v>6</v>
      </c>
      <c r="J495" s="32" t="s">
        <v>5</v>
      </c>
      <c r="M495">
        <v>-6300</v>
      </c>
      <c r="N495" t="s">
        <v>127</v>
      </c>
      <c r="O495" t="s">
        <v>112</v>
      </c>
      <c r="P495">
        <v>10</v>
      </c>
    </row>
    <row r="496" spans="2:16" x14ac:dyDescent="0.25">
      <c r="B496" s="30">
        <v>42296</v>
      </c>
      <c r="C496">
        <v>43</v>
      </c>
      <c r="D496" s="33">
        <v>42308</v>
      </c>
      <c r="E496">
        <v>2015</v>
      </c>
      <c r="F496" t="s">
        <v>54</v>
      </c>
      <c r="G496" t="s">
        <v>28</v>
      </c>
      <c r="H496" t="s">
        <v>2</v>
      </c>
      <c r="I496" t="s">
        <v>4</v>
      </c>
      <c r="J496" s="32" t="s">
        <v>3</v>
      </c>
      <c r="M496">
        <v>0</v>
      </c>
      <c r="N496" t="s">
        <v>127</v>
      </c>
      <c r="O496" t="s">
        <v>112</v>
      </c>
      <c r="P496">
        <v>10</v>
      </c>
    </row>
    <row r="497" spans="2:16" x14ac:dyDescent="0.25">
      <c r="B497" s="30">
        <v>42305</v>
      </c>
      <c r="C497">
        <v>44</v>
      </c>
      <c r="D497" s="33">
        <v>42308</v>
      </c>
      <c r="E497">
        <v>2015</v>
      </c>
      <c r="F497" t="s">
        <v>54</v>
      </c>
      <c r="G497" t="s">
        <v>28</v>
      </c>
      <c r="H497" t="s">
        <v>2</v>
      </c>
      <c r="I497" t="s">
        <v>1</v>
      </c>
      <c r="J497" s="32" t="s">
        <v>0</v>
      </c>
      <c r="M497">
        <v>-70</v>
      </c>
      <c r="N497" t="s">
        <v>127</v>
      </c>
      <c r="O497" t="s">
        <v>112</v>
      </c>
      <c r="P497">
        <v>10</v>
      </c>
    </row>
    <row r="498" spans="2:16" x14ac:dyDescent="0.25">
      <c r="B498" s="30">
        <v>42297</v>
      </c>
      <c r="C498">
        <v>43</v>
      </c>
      <c r="D498" s="33">
        <v>42308</v>
      </c>
      <c r="E498">
        <v>2015</v>
      </c>
      <c r="F498" t="s">
        <v>54</v>
      </c>
      <c r="G498" t="s">
        <v>28</v>
      </c>
      <c r="H498" t="s">
        <v>2</v>
      </c>
      <c r="I498" t="s">
        <v>15</v>
      </c>
      <c r="J498" s="32" t="s">
        <v>29</v>
      </c>
      <c r="M498">
        <v>-1400</v>
      </c>
      <c r="N498" t="s">
        <v>127</v>
      </c>
      <c r="O498" t="s">
        <v>112</v>
      </c>
      <c r="P498">
        <v>10</v>
      </c>
    </row>
    <row r="499" spans="2:16" x14ac:dyDescent="0.25">
      <c r="B499" s="30">
        <v>42328</v>
      </c>
      <c r="C499">
        <v>47</v>
      </c>
      <c r="D499" s="33">
        <v>42338</v>
      </c>
      <c r="E499">
        <v>2015</v>
      </c>
      <c r="F499" t="s">
        <v>54</v>
      </c>
      <c r="G499" t="s">
        <v>28</v>
      </c>
      <c r="H499" t="s">
        <v>2</v>
      </c>
      <c r="I499" t="s">
        <v>8</v>
      </c>
      <c r="J499" s="32" t="s">
        <v>7</v>
      </c>
      <c r="M499">
        <v>-800</v>
      </c>
      <c r="N499" t="s">
        <v>127</v>
      </c>
      <c r="O499" t="s">
        <v>112</v>
      </c>
      <c r="P499">
        <v>11</v>
      </c>
    </row>
    <row r="500" spans="2:16" x14ac:dyDescent="0.25">
      <c r="B500" s="30">
        <v>42334</v>
      </c>
      <c r="C500">
        <v>48</v>
      </c>
      <c r="D500" s="33">
        <v>42338</v>
      </c>
      <c r="E500">
        <v>2015</v>
      </c>
      <c r="F500" t="s">
        <v>54</v>
      </c>
      <c r="G500" t="s">
        <v>28</v>
      </c>
      <c r="H500" t="s">
        <v>2</v>
      </c>
      <c r="I500" t="s">
        <v>6</v>
      </c>
      <c r="J500" s="32" t="s">
        <v>5</v>
      </c>
      <c r="M500">
        <v>-6300</v>
      </c>
      <c r="N500" t="s">
        <v>127</v>
      </c>
      <c r="O500" t="s">
        <v>112</v>
      </c>
      <c r="P500">
        <v>11</v>
      </c>
    </row>
    <row r="501" spans="2:16" x14ac:dyDescent="0.25">
      <c r="B501" s="30">
        <v>42327</v>
      </c>
      <c r="C501">
        <v>47</v>
      </c>
      <c r="D501" s="33">
        <v>42338</v>
      </c>
      <c r="E501">
        <v>2015</v>
      </c>
      <c r="F501" t="s">
        <v>54</v>
      </c>
      <c r="G501" t="s">
        <v>28</v>
      </c>
      <c r="H501" t="s">
        <v>2</v>
      </c>
      <c r="I501" t="s">
        <v>4</v>
      </c>
      <c r="J501" s="32" t="s">
        <v>3</v>
      </c>
      <c r="M501">
        <v>0</v>
      </c>
      <c r="N501" t="s">
        <v>127</v>
      </c>
      <c r="O501" t="s">
        <v>112</v>
      </c>
      <c r="P501">
        <v>11</v>
      </c>
    </row>
    <row r="502" spans="2:16" x14ac:dyDescent="0.25">
      <c r="B502" s="30">
        <v>42336</v>
      </c>
      <c r="C502">
        <v>48</v>
      </c>
      <c r="D502" s="33">
        <v>42338</v>
      </c>
      <c r="E502">
        <v>2015</v>
      </c>
      <c r="F502" t="s">
        <v>54</v>
      </c>
      <c r="G502" t="s">
        <v>28</v>
      </c>
      <c r="H502" t="s">
        <v>2</v>
      </c>
      <c r="I502" t="s">
        <v>1</v>
      </c>
      <c r="J502" s="32" t="s">
        <v>0</v>
      </c>
      <c r="M502">
        <v>-70</v>
      </c>
      <c r="N502" t="s">
        <v>127</v>
      </c>
      <c r="O502" t="s">
        <v>112</v>
      </c>
      <c r="P502">
        <v>11</v>
      </c>
    </row>
    <row r="503" spans="2:16" x14ac:dyDescent="0.25">
      <c r="B503" s="30">
        <v>42328</v>
      </c>
      <c r="C503">
        <v>47</v>
      </c>
      <c r="D503" s="33">
        <v>42338</v>
      </c>
      <c r="E503">
        <v>2015</v>
      </c>
      <c r="F503" t="s">
        <v>54</v>
      </c>
      <c r="G503" t="s">
        <v>28</v>
      </c>
      <c r="H503" t="s">
        <v>2</v>
      </c>
      <c r="I503" t="s">
        <v>15</v>
      </c>
      <c r="J503" s="32" t="s">
        <v>29</v>
      </c>
      <c r="M503">
        <v>-1400</v>
      </c>
      <c r="N503" t="s">
        <v>127</v>
      </c>
      <c r="O503" t="s">
        <v>112</v>
      </c>
      <c r="P503">
        <v>11</v>
      </c>
    </row>
    <row r="504" spans="2:16" x14ac:dyDescent="0.25">
      <c r="B504" s="30">
        <v>42358</v>
      </c>
      <c r="C504">
        <v>52</v>
      </c>
      <c r="D504" s="33">
        <v>42369</v>
      </c>
      <c r="E504">
        <v>2015</v>
      </c>
      <c r="F504" t="s">
        <v>54</v>
      </c>
      <c r="G504" t="s">
        <v>28</v>
      </c>
      <c r="H504" t="s">
        <v>2</v>
      </c>
      <c r="I504" t="s">
        <v>8</v>
      </c>
      <c r="J504" s="32" t="s">
        <v>7</v>
      </c>
      <c r="M504">
        <v>-800</v>
      </c>
      <c r="N504" t="s">
        <v>127</v>
      </c>
      <c r="O504" t="s">
        <v>112</v>
      </c>
      <c r="P504">
        <v>12</v>
      </c>
    </row>
    <row r="505" spans="2:16" x14ac:dyDescent="0.25">
      <c r="B505" s="30">
        <v>42364</v>
      </c>
      <c r="C505">
        <v>52</v>
      </c>
      <c r="D505" s="33">
        <v>42369</v>
      </c>
      <c r="E505">
        <v>2015</v>
      </c>
      <c r="F505" t="s">
        <v>54</v>
      </c>
      <c r="G505" t="s">
        <v>28</v>
      </c>
      <c r="H505" t="s">
        <v>2</v>
      </c>
      <c r="I505" t="s">
        <v>6</v>
      </c>
      <c r="J505" s="32" t="s">
        <v>5</v>
      </c>
      <c r="M505">
        <v>-6300</v>
      </c>
      <c r="N505" t="s">
        <v>127</v>
      </c>
      <c r="O505" t="s">
        <v>112</v>
      </c>
      <c r="P505">
        <v>12</v>
      </c>
    </row>
    <row r="506" spans="2:16" x14ac:dyDescent="0.25">
      <c r="B506" s="30">
        <v>42353</v>
      </c>
      <c r="C506">
        <v>51</v>
      </c>
      <c r="D506" s="33">
        <v>42369</v>
      </c>
      <c r="E506">
        <v>2015</v>
      </c>
      <c r="F506" t="s">
        <v>54</v>
      </c>
      <c r="G506" t="s">
        <v>28</v>
      </c>
      <c r="H506" t="s">
        <v>2</v>
      </c>
      <c r="I506" t="s">
        <v>6</v>
      </c>
      <c r="J506" s="32" t="s">
        <v>16</v>
      </c>
      <c r="M506">
        <v>-15000</v>
      </c>
      <c r="N506" t="s">
        <v>127</v>
      </c>
      <c r="O506" t="s">
        <v>112</v>
      </c>
      <c r="P506">
        <v>12</v>
      </c>
    </row>
    <row r="507" spans="2:16" x14ac:dyDescent="0.25">
      <c r="B507" s="30">
        <v>42357</v>
      </c>
      <c r="C507">
        <v>51</v>
      </c>
      <c r="D507" s="33">
        <v>42369</v>
      </c>
      <c r="E507">
        <v>2015</v>
      </c>
      <c r="F507" t="s">
        <v>54</v>
      </c>
      <c r="G507" t="s">
        <v>28</v>
      </c>
      <c r="H507" t="s">
        <v>2</v>
      </c>
      <c r="I507" t="s">
        <v>4</v>
      </c>
      <c r="J507" s="32" t="s">
        <v>3</v>
      </c>
      <c r="M507">
        <v>0</v>
      </c>
      <c r="N507" t="s">
        <v>127</v>
      </c>
      <c r="O507" t="s">
        <v>112</v>
      </c>
      <c r="P507">
        <v>12</v>
      </c>
    </row>
    <row r="508" spans="2:16" x14ac:dyDescent="0.25">
      <c r="B508" s="30">
        <v>42366</v>
      </c>
      <c r="C508">
        <v>53</v>
      </c>
      <c r="D508" s="33">
        <v>42369</v>
      </c>
      <c r="E508">
        <v>2015</v>
      </c>
      <c r="F508" t="s">
        <v>54</v>
      </c>
      <c r="G508" t="s">
        <v>28</v>
      </c>
      <c r="H508" t="s">
        <v>2</v>
      </c>
      <c r="I508" t="s">
        <v>1</v>
      </c>
      <c r="J508" s="32" t="s">
        <v>0</v>
      </c>
      <c r="M508">
        <v>-70</v>
      </c>
      <c r="N508" t="s">
        <v>127</v>
      </c>
      <c r="O508" t="s">
        <v>112</v>
      </c>
      <c r="P508">
        <v>12</v>
      </c>
    </row>
    <row r="509" spans="2:16" x14ac:dyDescent="0.25">
      <c r="B509" s="30">
        <v>42358</v>
      </c>
      <c r="C509">
        <v>52</v>
      </c>
      <c r="D509" s="33">
        <v>42369</v>
      </c>
      <c r="E509">
        <v>2015</v>
      </c>
      <c r="F509" t="s">
        <v>54</v>
      </c>
      <c r="G509" t="s">
        <v>28</v>
      </c>
      <c r="H509" t="s">
        <v>2</v>
      </c>
      <c r="I509" t="s">
        <v>15</v>
      </c>
      <c r="J509" s="32" t="s">
        <v>29</v>
      </c>
      <c r="M509">
        <v>-1400</v>
      </c>
      <c r="N509" t="s">
        <v>127</v>
      </c>
      <c r="O509" t="s">
        <v>112</v>
      </c>
      <c r="P509">
        <v>12</v>
      </c>
    </row>
    <row r="510" spans="2:16" x14ac:dyDescent="0.25">
      <c r="B510" s="30">
        <v>42389</v>
      </c>
      <c r="C510">
        <v>4</v>
      </c>
      <c r="D510" s="33">
        <v>42400</v>
      </c>
      <c r="E510">
        <v>2016</v>
      </c>
      <c r="F510" t="s">
        <v>54</v>
      </c>
      <c r="G510" t="s">
        <v>28</v>
      </c>
      <c r="H510" t="s">
        <v>2</v>
      </c>
      <c r="I510" t="s">
        <v>8</v>
      </c>
      <c r="J510" s="32" t="s">
        <v>7</v>
      </c>
      <c r="M510">
        <v>-800</v>
      </c>
      <c r="N510" t="s">
        <v>127</v>
      </c>
      <c r="O510" t="s">
        <v>112</v>
      </c>
      <c r="P510">
        <v>1</v>
      </c>
    </row>
    <row r="511" spans="2:16" x14ac:dyDescent="0.25">
      <c r="B511" s="30">
        <v>42395</v>
      </c>
      <c r="C511">
        <v>5</v>
      </c>
      <c r="D511" s="33">
        <v>42400</v>
      </c>
      <c r="E511">
        <v>2016</v>
      </c>
      <c r="F511" t="s">
        <v>54</v>
      </c>
      <c r="G511" t="s">
        <v>28</v>
      </c>
      <c r="H511" t="s">
        <v>2</v>
      </c>
      <c r="I511" t="s">
        <v>6</v>
      </c>
      <c r="J511" s="32" t="s">
        <v>5</v>
      </c>
      <c r="M511">
        <v>-6300</v>
      </c>
      <c r="N511" t="s">
        <v>127</v>
      </c>
      <c r="O511" t="s">
        <v>112</v>
      </c>
      <c r="P511">
        <v>1</v>
      </c>
    </row>
    <row r="512" spans="2:16" x14ac:dyDescent="0.25">
      <c r="B512" s="30">
        <v>42388</v>
      </c>
      <c r="C512">
        <v>4</v>
      </c>
      <c r="D512" s="33">
        <v>42400</v>
      </c>
      <c r="E512">
        <v>2016</v>
      </c>
      <c r="F512" t="s">
        <v>54</v>
      </c>
      <c r="G512" t="s">
        <v>28</v>
      </c>
      <c r="H512" t="s">
        <v>2</v>
      </c>
      <c r="I512" t="s">
        <v>4</v>
      </c>
      <c r="J512" s="32" t="s">
        <v>3</v>
      </c>
      <c r="M512">
        <v>0</v>
      </c>
      <c r="N512" t="s">
        <v>127</v>
      </c>
      <c r="O512" t="s">
        <v>112</v>
      </c>
      <c r="P512">
        <v>1</v>
      </c>
    </row>
    <row r="513" spans="2:16" x14ac:dyDescent="0.25">
      <c r="B513" s="30">
        <v>42397</v>
      </c>
      <c r="C513">
        <v>5</v>
      </c>
      <c r="D513" s="33">
        <v>42400</v>
      </c>
      <c r="E513">
        <v>2016</v>
      </c>
      <c r="F513" t="s">
        <v>54</v>
      </c>
      <c r="G513" t="s">
        <v>28</v>
      </c>
      <c r="H513" t="s">
        <v>2</v>
      </c>
      <c r="I513" t="s">
        <v>1</v>
      </c>
      <c r="J513" s="32" t="s">
        <v>0</v>
      </c>
      <c r="M513">
        <v>-70</v>
      </c>
      <c r="N513" t="s">
        <v>127</v>
      </c>
      <c r="O513" t="s">
        <v>112</v>
      </c>
      <c r="P513">
        <v>1</v>
      </c>
    </row>
    <row r="514" spans="2:16" x14ac:dyDescent="0.25">
      <c r="B514" s="30">
        <v>42389</v>
      </c>
      <c r="C514">
        <v>4</v>
      </c>
      <c r="D514" s="33">
        <v>42400</v>
      </c>
      <c r="E514">
        <v>2016</v>
      </c>
      <c r="F514" t="s">
        <v>54</v>
      </c>
      <c r="G514" t="s">
        <v>28</v>
      </c>
      <c r="H514" t="s">
        <v>2</v>
      </c>
      <c r="I514" t="s">
        <v>15</v>
      </c>
      <c r="J514" s="32" t="s">
        <v>29</v>
      </c>
      <c r="M514">
        <v>-1400</v>
      </c>
      <c r="N514" t="s">
        <v>127</v>
      </c>
      <c r="O514" t="s">
        <v>112</v>
      </c>
      <c r="P514">
        <v>1</v>
      </c>
    </row>
    <row r="515" spans="2:16" x14ac:dyDescent="0.25">
      <c r="B515" s="30">
        <v>42420</v>
      </c>
      <c r="C515">
        <v>8</v>
      </c>
      <c r="D515" s="33">
        <v>42429</v>
      </c>
      <c r="E515">
        <v>2016</v>
      </c>
      <c r="F515" t="s">
        <v>54</v>
      </c>
      <c r="G515" t="s">
        <v>28</v>
      </c>
      <c r="H515" t="s">
        <v>2</v>
      </c>
      <c r="I515" t="s">
        <v>8</v>
      </c>
      <c r="J515" s="32" t="s">
        <v>7</v>
      </c>
      <c r="M515">
        <v>-800</v>
      </c>
      <c r="N515" t="s">
        <v>127</v>
      </c>
      <c r="O515" t="s">
        <v>112</v>
      </c>
      <c r="P515">
        <v>2</v>
      </c>
    </row>
    <row r="516" spans="2:16" x14ac:dyDescent="0.25">
      <c r="B516" s="30">
        <v>42426</v>
      </c>
      <c r="C516">
        <v>9</v>
      </c>
      <c r="D516" s="33">
        <v>42429</v>
      </c>
      <c r="E516">
        <v>2016</v>
      </c>
      <c r="F516" t="s">
        <v>54</v>
      </c>
      <c r="G516" t="s">
        <v>28</v>
      </c>
      <c r="H516" t="s">
        <v>2</v>
      </c>
      <c r="I516" t="s">
        <v>6</v>
      </c>
      <c r="J516" s="32" t="s">
        <v>5</v>
      </c>
      <c r="M516">
        <v>-6300</v>
      </c>
      <c r="N516" t="s">
        <v>127</v>
      </c>
      <c r="O516" t="s">
        <v>112</v>
      </c>
      <c r="P516">
        <v>2</v>
      </c>
    </row>
    <row r="517" spans="2:16" x14ac:dyDescent="0.25">
      <c r="B517" s="30">
        <v>42401</v>
      </c>
      <c r="C517">
        <v>6</v>
      </c>
      <c r="D517" s="33">
        <v>42429</v>
      </c>
      <c r="E517">
        <v>2016</v>
      </c>
      <c r="F517" t="s">
        <v>54</v>
      </c>
      <c r="G517" t="s">
        <v>28</v>
      </c>
      <c r="H517" t="s">
        <v>2</v>
      </c>
      <c r="I517" t="s">
        <v>17</v>
      </c>
      <c r="J517" s="32" t="s">
        <v>20</v>
      </c>
      <c r="M517">
        <v>-1000</v>
      </c>
      <c r="N517" t="s">
        <v>127</v>
      </c>
      <c r="O517" t="s">
        <v>112</v>
      </c>
      <c r="P517">
        <v>2</v>
      </c>
    </row>
    <row r="518" spans="2:16" x14ac:dyDescent="0.25">
      <c r="B518" s="30">
        <v>42401</v>
      </c>
      <c r="C518">
        <v>6</v>
      </c>
      <c r="D518" s="33">
        <v>42429</v>
      </c>
      <c r="E518">
        <v>2016</v>
      </c>
      <c r="F518" t="s">
        <v>54</v>
      </c>
      <c r="G518" t="s">
        <v>28</v>
      </c>
      <c r="H518" t="s">
        <v>2</v>
      </c>
      <c r="I518" t="s">
        <v>22</v>
      </c>
      <c r="J518" s="32" t="s">
        <v>21</v>
      </c>
      <c r="M518">
        <v>-1000</v>
      </c>
      <c r="N518" t="s">
        <v>127</v>
      </c>
      <c r="O518" t="s">
        <v>112</v>
      </c>
      <c r="P518">
        <v>2</v>
      </c>
    </row>
    <row r="519" spans="2:16" x14ac:dyDescent="0.25">
      <c r="B519" s="30">
        <v>42419</v>
      </c>
      <c r="C519">
        <v>8</v>
      </c>
      <c r="D519" s="33">
        <v>42429</v>
      </c>
      <c r="E519">
        <v>2016</v>
      </c>
      <c r="F519" t="s">
        <v>54</v>
      </c>
      <c r="G519" t="s">
        <v>28</v>
      </c>
      <c r="H519" t="s">
        <v>2</v>
      </c>
      <c r="I519" t="s">
        <v>4</v>
      </c>
      <c r="J519" s="32" t="s">
        <v>3</v>
      </c>
      <c r="M519">
        <v>0</v>
      </c>
      <c r="N519" t="s">
        <v>127</v>
      </c>
      <c r="O519" t="s">
        <v>112</v>
      </c>
      <c r="P519">
        <v>2</v>
      </c>
    </row>
    <row r="520" spans="2:16" x14ac:dyDescent="0.25">
      <c r="B520" s="30">
        <v>42428</v>
      </c>
      <c r="C520">
        <v>10</v>
      </c>
      <c r="D520" s="33">
        <v>42429</v>
      </c>
      <c r="E520">
        <v>2016</v>
      </c>
      <c r="F520" t="s">
        <v>54</v>
      </c>
      <c r="G520" t="s">
        <v>28</v>
      </c>
      <c r="H520" t="s">
        <v>2</v>
      </c>
      <c r="I520" t="s">
        <v>1</v>
      </c>
      <c r="J520" s="32" t="s">
        <v>0</v>
      </c>
      <c r="M520">
        <v>-70</v>
      </c>
      <c r="N520" t="s">
        <v>127</v>
      </c>
      <c r="O520" t="s">
        <v>112</v>
      </c>
      <c r="P520">
        <v>2</v>
      </c>
    </row>
    <row r="521" spans="2:16" x14ac:dyDescent="0.25">
      <c r="B521" s="30">
        <v>42420</v>
      </c>
      <c r="C521">
        <v>8</v>
      </c>
      <c r="D521" s="33">
        <v>42429</v>
      </c>
      <c r="E521">
        <v>2016</v>
      </c>
      <c r="F521" t="s">
        <v>54</v>
      </c>
      <c r="G521" t="s">
        <v>28</v>
      </c>
      <c r="H521" t="s">
        <v>2</v>
      </c>
      <c r="I521" t="s">
        <v>15</v>
      </c>
      <c r="J521" s="32" t="s">
        <v>29</v>
      </c>
      <c r="M521">
        <v>-1400</v>
      </c>
      <c r="N521" t="s">
        <v>127</v>
      </c>
      <c r="O521" t="s">
        <v>112</v>
      </c>
      <c r="P521">
        <v>2</v>
      </c>
    </row>
    <row r="522" spans="2:16" x14ac:dyDescent="0.25">
      <c r="B522" s="30">
        <v>42449</v>
      </c>
      <c r="C522">
        <v>13</v>
      </c>
      <c r="D522" s="33">
        <v>42460</v>
      </c>
      <c r="E522">
        <v>2016</v>
      </c>
      <c r="F522" t="s">
        <v>54</v>
      </c>
      <c r="G522" t="s">
        <v>28</v>
      </c>
      <c r="H522" t="s">
        <v>2</v>
      </c>
      <c r="I522" t="s">
        <v>8</v>
      </c>
      <c r="J522" s="32" t="s">
        <v>7</v>
      </c>
      <c r="M522">
        <v>-800</v>
      </c>
      <c r="N522" t="s">
        <v>127</v>
      </c>
      <c r="O522" t="s">
        <v>112</v>
      </c>
      <c r="P522">
        <v>3</v>
      </c>
    </row>
    <row r="523" spans="2:16" x14ac:dyDescent="0.25">
      <c r="B523" s="30">
        <v>42455</v>
      </c>
      <c r="C523">
        <v>13</v>
      </c>
      <c r="D523" s="33">
        <v>42460</v>
      </c>
      <c r="E523">
        <v>2016</v>
      </c>
      <c r="F523" t="s">
        <v>54</v>
      </c>
      <c r="G523" t="s">
        <v>28</v>
      </c>
      <c r="H523" t="s">
        <v>2</v>
      </c>
      <c r="I523" t="s">
        <v>6</v>
      </c>
      <c r="J523" s="32" t="s">
        <v>5</v>
      </c>
      <c r="M523">
        <v>-6300</v>
      </c>
      <c r="N523" t="s">
        <v>127</v>
      </c>
      <c r="O523" t="s">
        <v>112</v>
      </c>
      <c r="P523">
        <v>3</v>
      </c>
    </row>
    <row r="524" spans="2:16" x14ac:dyDescent="0.25">
      <c r="B524" s="30">
        <v>42444</v>
      </c>
      <c r="C524">
        <v>12</v>
      </c>
      <c r="D524" s="33">
        <v>42460</v>
      </c>
      <c r="E524">
        <v>2016</v>
      </c>
      <c r="F524" t="s">
        <v>54</v>
      </c>
      <c r="G524" t="s">
        <v>28</v>
      </c>
      <c r="H524" t="s">
        <v>2</v>
      </c>
      <c r="I524" t="s">
        <v>6</v>
      </c>
      <c r="J524" s="32" t="s">
        <v>16</v>
      </c>
      <c r="M524">
        <v>-15000</v>
      </c>
      <c r="N524" t="s">
        <v>127</v>
      </c>
      <c r="O524" t="s">
        <v>112</v>
      </c>
      <c r="P524">
        <v>3</v>
      </c>
    </row>
    <row r="525" spans="2:16" x14ac:dyDescent="0.25">
      <c r="B525" s="30">
        <v>42448</v>
      </c>
      <c r="C525">
        <v>12</v>
      </c>
      <c r="D525" s="33">
        <v>42460</v>
      </c>
      <c r="E525">
        <v>2016</v>
      </c>
      <c r="F525" t="s">
        <v>54</v>
      </c>
      <c r="G525" t="s">
        <v>28</v>
      </c>
      <c r="H525" t="s">
        <v>2</v>
      </c>
      <c r="I525" t="s">
        <v>4</v>
      </c>
      <c r="J525" s="32" t="s">
        <v>3</v>
      </c>
      <c r="M525">
        <v>0</v>
      </c>
      <c r="N525" t="s">
        <v>127</v>
      </c>
      <c r="O525" t="s">
        <v>112</v>
      </c>
      <c r="P525">
        <v>3</v>
      </c>
    </row>
    <row r="526" spans="2:16" x14ac:dyDescent="0.25">
      <c r="B526" s="30">
        <v>42457</v>
      </c>
      <c r="C526">
        <v>14</v>
      </c>
      <c r="D526" s="33">
        <v>42460</v>
      </c>
      <c r="E526">
        <v>2016</v>
      </c>
      <c r="F526" t="s">
        <v>54</v>
      </c>
      <c r="G526" t="s">
        <v>28</v>
      </c>
      <c r="H526" t="s">
        <v>2</v>
      </c>
      <c r="I526" t="s">
        <v>1</v>
      </c>
      <c r="J526" s="32" t="s">
        <v>0</v>
      </c>
      <c r="M526">
        <v>-70</v>
      </c>
      <c r="N526" t="s">
        <v>127</v>
      </c>
      <c r="O526" t="s">
        <v>112</v>
      </c>
      <c r="P526">
        <v>3</v>
      </c>
    </row>
    <row r="527" spans="2:16" x14ac:dyDescent="0.25">
      <c r="B527" s="30">
        <v>42449</v>
      </c>
      <c r="C527">
        <v>13</v>
      </c>
      <c r="D527" s="33">
        <v>42460</v>
      </c>
      <c r="E527">
        <v>2016</v>
      </c>
      <c r="F527" t="s">
        <v>54</v>
      </c>
      <c r="G527" t="s">
        <v>28</v>
      </c>
      <c r="H527" t="s">
        <v>2</v>
      </c>
      <c r="I527" t="s">
        <v>15</v>
      </c>
      <c r="J527" s="32" t="s">
        <v>29</v>
      </c>
      <c r="M527">
        <v>-1400</v>
      </c>
      <c r="N527" t="s">
        <v>127</v>
      </c>
      <c r="O527" t="s">
        <v>112</v>
      </c>
      <c r="P527">
        <v>3</v>
      </c>
    </row>
    <row r="528" spans="2:16" x14ac:dyDescent="0.25">
      <c r="B528" s="30">
        <v>42480</v>
      </c>
      <c r="C528">
        <v>17</v>
      </c>
      <c r="D528" s="33">
        <v>42490</v>
      </c>
      <c r="E528">
        <v>2016</v>
      </c>
      <c r="F528" t="s">
        <v>54</v>
      </c>
      <c r="G528" t="s">
        <v>28</v>
      </c>
      <c r="H528" t="s">
        <v>2</v>
      </c>
      <c r="I528" t="s">
        <v>8</v>
      </c>
      <c r="J528" s="32" t="s">
        <v>7</v>
      </c>
      <c r="M528">
        <v>-800</v>
      </c>
      <c r="N528" t="s">
        <v>127</v>
      </c>
      <c r="O528" t="s">
        <v>112</v>
      </c>
      <c r="P528">
        <v>4</v>
      </c>
    </row>
    <row r="529" spans="2:16" x14ac:dyDescent="0.25">
      <c r="B529" s="30">
        <v>42486</v>
      </c>
      <c r="C529">
        <v>18</v>
      </c>
      <c r="D529" s="33">
        <v>42490</v>
      </c>
      <c r="E529">
        <v>2016</v>
      </c>
      <c r="F529" t="s">
        <v>54</v>
      </c>
      <c r="G529" t="s">
        <v>28</v>
      </c>
      <c r="H529" t="s">
        <v>2</v>
      </c>
      <c r="I529" t="s">
        <v>6</v>
      </c>
      <c r="J529" s="32" t="s">
        <v>5</v>
      </c>
      <c r="M529">
        <v>-6300</v>
      </c>
      <c r="N529" t="s">
        <v>127</v>
      </c>
      <c r="O529" t="s">
        <v>112</v>
      </c>
      <c r="P529">
        <v>4</v>
      </c>
    </row>
    <row r="530" spans="2:16" x14ac:dyDescent="0.25">
      <c r="B530" s="30">
        <v>42479</v>
      </c>
      <c r="C530">
        <v>17</v>
      </c>
      <c r="D530" s="33">
        <v>42490</v>
      </c>
      <c r="E530">
        <v>2016</v>
      </c>
      <c r="F530" t="s">
        <v>54</v>
      </c>
      <c r="G530" t="s">
        <v>28</v>
      </c>
      <c r="H530" t="s">
        <v>2</v>
      </c>
      <c r="I530" t="s">
        <v>4</v>
      </c>
      <c r="J530" s="32" t="s">
        <v>3</v>
      </c>
      <c r="M530">
        <v>0</v>
      </c>
      <c r="N530" t="s">
        <v>127</v>
      </c>
      <c r="O530" t="s">
        <v>112</v>
      </c>
      <c r="P530">
        <v>4</v>
      </c>
    </row>
    <row r="531" spans="2:16" x14ac:dyDescent="0.25">
      <c r="B531" s="30">
        <v>42488</v>
      </c>
      <c r="C531">
        <v>18</v>
      </c>
      <c r="D531" s="33">
        <v>42490</v>
      </c>
      <c r="E531">
        <v>2016</v>
      </c>
      <c r="F531" t="s">
        <v>54</v>
      </c>
      <c r="G531" t="s">
        <v>28</v>
      </c>
      <c r="H531" t="s">
        <v>2</v>
      </c>
      <c r="I531" t="s">
        <v>1</v>
      </c>
      <c r="J531" s="32" t="s">
        <v>0</v>
      </c>
      <c r="M531">
        <v>-70</v>
      </c>
      <c r="N531" t="s">
        <v>127</v>
      </c>
      <c r="O531" t="s">
        <v>112</v>
      </c>
      <c r="P531">
        <v>4</v>
      </c>
    </row>
    <row r="532" spans="2:16" x14ac:dyDescent="0.25">
      <c r="B532" s="30">
        <v>42480</v>
      </c>
      <c r="C532">
        <v>17</v>
      </c>
      <c r="D532" s="33">
        <v>42490</v>
      </c>
      <c r="E532">
        <v>2016</v>
      </c>
      <c r="F532" t="s">
        <v>54</v>
      </c>
      <c r="G532" t="s">
        <v>28</v>
      </c>
      <c r="H532" t="s">
        <v>2</v>
      </c>
      <c r="I532" t="s">
        <v>15</v>
      </c>
      <c r="J532" s="32" t="s">
        <v>29</v>
      </c>
      <c r="M532">
        <v>-1400</v>
      </c>
      <c r="N532" t="s">
        <v>127</v>
      </c>
      <c r="O532" t="s">
        <v>112</v>
      </c>
      <c r="P532">
        <v>4</v>
      </c>
    </row>
    <row r="533" spans="2:16" x14ac:dyDescent="0.25">
      <c r="B533" s="30">
        <v>42510</v>
      </c>
      <c r="C533">
        <v>21</v>
      </c>
      <c r="D533" s="33">
        <v>42521</v>
      </c>
      <c r="E533">
        <v>2016</v>
      </c>
      <c r="F533" t="s">
        <v>54</v>
      </c>
      <c r="G533" t="s">
        <v>28</v>
      </c>
      <c r="H533" t="s">
        <v>2</v>
      </c>
      <c r="I533" t="s">
        <v>8</v>
      </c>
      <c r="J533" s="32" t="s">
        <v>7</v>
      </c>
      <c r="M533">
        <v>-800</v>
      </c>
      <c r="N533" t="s">
        <v>127</v>
      </c>
      <c r="O533" t="s">
        <v>112</v>
      </c>
      <c r="P533">
        <v>5</v>
      </c>
    </row>
    <row r="534" spans="2:16" x14ac:dyDescent="0.25">
      <c r="B534" s="30">
        <v>42516</v>
      </c>
      <c r="C534">
        <v>22</v>
      </c>
      <c r="D534" s="33">
        <v>42521</v>
      </c>
      <c r="E534">
        <v>2016</v>
      </c>
      <c r="F534" t="s">
        <v>54</v>
      </c>
      <c r="G534" t="s">
        <v>28</v>
      </c>
      <c r="H534" t="s">
        <v>2</v>
      </c>
      <c r="I534" t="s">
        <v>6</v>
      </c>
      <c r="J534" s="32" t="s">
        <v>5</v>
      </c>
      <c r="M534">
        <v>-6300</v>
      </c>
      <c r="N534" t="s">
        <v>127</v>
      </c>
      <c r="O534" t="s">
        <v>112</v>
      </c>
      <c r="P534">
        <v>5</v>
      </c>
    </row>
    <row r="535" spans="2:16" x14ac:dyDescent="0.25">
      <c r="B535" s="30">
        <v>42509</v>
      </c>
      <c r="C535">
        <v>21</v>
      </c>
      <c r="D535" s="33">
        <v>42521</v>
      </c>
      <c r="E535">
        <v>2016</v>
      </c>
      <c r="F535" t="s">
        <v>54</v>
      </c>
      <c r="G535" t="s">
        <v>28</v>
      </c>
      <c r="H535" t="s">
        <v>2</v>
      </c>
      <c r="I535" t="s">
        <v>4</v>
      </c>
      <c r="J535" s="32" t="s">
        <v>3</v>
      </c>
      <c r="M535">
        <v>0</v>
      </c>
      <c r="N535" t="s">
        <v>127</v>
      </c>
      <c r="O535" t="s">
        <v>112</v>
      </c>
      <c r="P535">
        <v>5</v>
      </c>
    </row>
    <row r="536" spans="2:16" x14ac:dyDescent="0.25">
      <c r="B536" s="30">
        <v>42518</v>
      </c>
      <c r="C536">
        <v>22</v>
      </c>
      <c r="D536" s="33">
        <v>42521</v>
      </c>
      <c r="E536">
        <v>2016</v>
      </c>
      <c r="F536" t="s">
        <v>54</v>
      </c>
      <c r="G536" t="s">
        <v>28</v>
      </c>
      <c r="H536" t="s">
        <v>2</v>
      </c>
      <c r="I536" t="s">
        <v>1</v>
      </c>
      <c r="J536" s="32" t="s">
        <v>0</v>
      </c>
      <c r="M536">
        <v>-70</v>
      </c>
      <c r="N536" t="s">
        <v>127</v>
      </c>
      <c r="O536" t="s">
        <v>112</v>
      </c>
      <c r="P536">
        <v>5</v>
      </c>
    </row>
    <row r="537" spans="2:16" x14ac:dyDescent="0.25">
      <c r="B537" s="30">
        <v>42510</v>
      </c>
      <c r="C537">
        <v>21</v>
      </c>
      <c r="D537" s="33">
        <v>42521</v>
      </c>
      <c r="E537">
        <v>2016</v>
      </c>
      <c r="F537" t="s">
        <v>54</v>
      </c>
      <c r="G537" t="s">
        <v>28</v>
      </c>
      <c r="H537" t="s">
        <v>2</v>
      </c>
      <c r="I537" t="s">
        <v>15</v>
      </c>
      <c r="J537" s="32" t="s">
        <v>29</v>
      </c>
      <c r="M537">
        <v>-1400</v>
      </c>
      <c r="N537" t="s">
        <v>127</v>
      </c>
      <c r="O537" t="s">
        <v>112</v>
      </c>
      <c r="P537">
        <v>5</v>
      </c>
    </row>
    <row r="538" spans="2:16" x14ac:dyDescent="0.25">
      <c r="B538" s="30">
        <v>42183</v>
      </c>
      <c r="C538">
        <v>27</v>
      </c>
      <c r="D538" s="33">
        <v>42185</v>
      </c>
      <c r="E538">
        <v>2015</v>
      </c>
      <c r="F538" t="s">
        <v>55</v>
      </c>
      <c r="G538" t="s">
        <v>28</v>
      </c>
      <c r="H538" t="s">
        <v>12</v>
      </c>
      <c r="I538" t="s">
        <v>11</v>
      </c>
      <c r="J538" s="32" t="s">
        <v>10</v>
      </c>
      <c r="M538">
        <v>30000</v>
      </c>
      <c r="N538" t="s">
        <v>127</v>
      </c>
      <c r="O538" t="s">
        <v>113</v>
      </c>
      <c r="P538">
        <v>6</v>
      </c>
    </row>
    <row r="539" spans="2:16" x14ac:dyDescent="0.25">
      <c r="B539" s="30">
        <v>42213</v>
      </c>
      <c r="C539">
        <v>31</v>
      </c>
      <c r="D539" s="33">
        <v>42216</v>
      </c>
      <c r="E539">
        <v>2015</v>
      </c>
      <c r="F539" t="s">
        <v>55</v>
      </c>
      <c r="G539" t="s">
        <v>28</v>
      </c>
      <c r="H539" t="s">
        <v>12</v>
      </c>
      <c r="I539" t="s">
        <v>11</v>
      </c>
      <c r="J539" s="32" t="s">
        <v>10</v>
      </c>
      <c r="M539">
        <v>30000</v>
      </c>
      <c r="N539" t="s">
        <v>127</v>
      </c>
      <c r="O539" t="s">
        <v>113</v>
      </c>
      <c r="P539">
        <v>7</v>
      </c>
    </row>
    <row r="540" spans="2:16" x14ac:dyDescent="0.25">
      <c r="B540" s="30">
        <v>42244</v>
      </c>
      <c r="C540">
        <v>35</v>
      </c>
      <c r="D540" s="33">
        <v>42247</v>
      </c>
      <c r="E540">
        <v>2015</v>
      </c>
      <c r="F540" t="s">
        <v>55</v>
      </c>
      <c r="G540" t="s">
        <v>28</v>
      </c>
      <c r="H540" t="s">
        <v>12</v>
      </c>
      <c r="I540" t="s">
        <v>11</v>
      </c>
      <c r="J540" s="32" t="s">
        <v>10</v>
      </c>
      <c r="M540">
        <v>30000</v>
      </c>
      <c r="N540" t="s">
        <v>127</v>
      </c>
      <c r="O540" t="s">
        <v>113</v>
      </c>
      <c r="P540">
        <v>8</v>
      </c>
    </row>
    <row r="541" spans="2:16" x14ac:dyDescent="0.25">
      <c r="B541" s="30">
        <v>42275</v>
      </c>
      <c r="C541">
        <v>40</v>
      </c>
      <c r="D541" s="33">
        <v>42277</v>
      </c>
      <c r="E541">
        <v>2015</v>
      </c>
      <c r="F541" t="s">
        <v>55</v>
      </c>
      <c r="G541" t="s">
        <v>28</v>
      </c>
      <c r="H541" t="s">
        <v>12</v>
      </c>
      <c r="I541" t="s">
        <v>11</v>
      </c>
      <c r="J541" s="32" t="s">
        <v>10</v>
      </c>
      <c r="M541">
        <v>30000</v>
      </c>
      <c r="N541" t="s">
        <v>127</v>
      </c>
      <c r="O541" t="s">
        <v>113</v>
      </c>
      <c r="P541">
        <v>9</v>
      </c>
    </row>
    <row r="542" spans="2:16" x14ac:dyDescent="0.25">
      <c r="B542" s="30">
        <v>42305</v>
      </c>
      <c r="C542">
        <v>44</v>
      </c>
      <c r="D542" s="33">
        <v>42308</v>
      </c>
      <c r="E542">
        <v>2015</v>
      </c>
      <c r="F542" t="s">
        <v>55</v>
      </c>
      <c r="G542" t="s">
        <v>28</v>
      </c>
      <c r="H542" t="s">
        <v>12</v>
      </c>
      <c r="I542" t="s">
        <v>11</v>
      </c>
      <c r="J542" s="32" t="s">
        <v>10</v>
      </c>
      <c r="M542">
        <v>30000</v>
      </c>
      <c r="N542" t="s">
        <v>127</v>
      </c>
      <c r="O542" t="s">
        <v>112</v>
      </c>
      <c r="P542">
        <v>10</v>
      </c>
    </row>
    <row r="543" spans="2:16" x14ac:dyDescent="0.25">
      <c r="B543" s="30">
        <v>42336</v>
      </c>
      <c r="C543">
        <v>48</v>
      </c>
      <c r="D543" s="33">
        <v>42338</v>
      </c>
      <c r="E543">
        <v>2015</v>
      </c>
      <c r="F543" t="s">
        <v>55</v>
      </c>
      <c r="G543" t="s">
        <v>28</v>
      </c>
      <c r="H543" t="s">
        <v>12</v>
      </c>
      <c r="I543" t="s">
        <v>11</v>
      </c>
      <c r="J543" s="32" t="s">
        <v>10</v>
      </c>
      <c r="M543">
        <v>30000</v>
      </c>
      <c r="N543" t="s">
        <v>127</v>
      </c>
      <c r="O543" t="s">
        <v>112</v>
      </c>
      <c r="P543">
        <v>11</v>
      </c>
    </row>
    <row r="544" spans="2:16" x14ac:dyDescent="0.25">
      <c r="B544" s="30">
        <v>42366</v>
      </c>
      <c r="C544">
        <v>53</v>
      </c>
      <c r="D544" s="33">
        <v>42369</v>
      </c>
      <c r="E544">
        <v>2015</v>
      </c>
      <c r="F544" t="s">
        <v>55</v>
      </c>
      <c r="G544" t="s">
        <v>28</v>
      </c>
      <c r="H544" t="s">
        <v>12</v>
      </c>
      <c r="I544" t="s">
        <v>11</v>
      </c>
      <c r="J544" s="32" t="s">
        <v>10</v>
      </c>
      <c r="M544">
        <v>30000</v>
      </c>
      <c r="N544" t="s">
        <v>127</v>
      </c>
      <c r="O544" t="s">
        <v>112</v>
      </c>
      <c r="P544">
        <v>12</v>
      </c>
    </row>
    <row r="545" spans="2:16" x14ac:dyDescent="0.25">
      <c r="B545" s="30">
        <v>42397</v>
      </c>
      <c r="C545">
        <v>5</v>
      </c>
      <c r="D545" s="33">
        <v>42400</v>
      </c>
      <c r="E545">
        <v>2016</v>
      </c>
      <c r="F545" t="s">
        <v>55</v>
      </c>
      <c r="G545" t="s">
        <v>28</v>
      </c>
      <c r="H545" t="s">
        <v>12</v>
      </c>
      <c r="I545" t="s">
        <v>11</v>
      </c>
      <c r="J545" s="32" t="s">
        <v>10</v>
      </c>
      <c r="M545">
        <v>30000</v>
      </c>
      <c r="N545" t="s">
        <v>127</v>
      </c>
      <c r="O545" t="s">
        <v>112</v>
      </c>
      <c r="P545">
        <v>1</v>
      </c>
    </row>
    <row r="546" spans="2:16" x14ac:dyDescent="0.25">
      <c r="B546" s="30">
        <v>42428</v>
      </c>
      <c r="C546">
        <v>10</v>
      </c>
      <c r="D546" s="33">
        <v>42429</v>
      </c>
      <c r="E546">
        <v>2016</v>
      </c>
      <c r="F546" t="s">
        <v>55</v>
      </c>
      <c r="G546" t="s">
        <v>28</v>
      </c>
      <c r="H546" t="s">
        <v>12</v>
      </c>
      <c r="I546" t="s">
        <v>11</v>
      </c>
      <c r="J546" s="32" t="s">
        <v>10</v>
      </c>
      <c r="M546">
        <v>30000</v>
      </c>
      <c r="N546" t="s">
        <v>127</v>
      </c>
      <c r="O546" t="s">
        <v>112</v>
      </c>
      <c r="P546">
        <v>2</v>
      </c>
    </row>
    <row r="547" spans="2:16" x14ac:dyDescent="0.25">
      <c r="B547" s="30">
        <v>42457</v>
      </c>
      <c r="C547">
        <v>14</v>
      </c>
      <c r="D547" s="33">
        <v>42460</v>
      </c>
      <c r="E547">
        <v>2016</v>
      </c>
      <c r="F547" t="s">
        <v>55</v>
      </c>
      <c r="G547" t="s">
        <v>28</v>
      </c>
      <c r="H547" t="s">
        <v>12</v>
      </c>
      <c r="I547" t="s">
        <v>11</v>
      </c>
      <c r="J547" s="32" t="s">
        <v>10</v>
      </c>
      <c r="M547">
        <v>30000</v>
      </c>
      <c r="N547" t="s">
        <v>127</v>
      </c>
      <c r="O547" t="s">
        <v>112</v>
      </c>
      <c r="P547">
        <v>3</v>
      </c>
    </row>
    <row r="548" spans="2:16" x14ac:dyDescent="0.25">
      <c r="B548" s="30">
        <v>42488</v>
      </c>
      <c r="C548">
        <v>18</v>
      </c>
      <c r="D548" s="33">
        <v>42490</v>
      </c>
      <c r="E548">
        <v>2016</v>
      </c>
      <c r="F548" t="s">
        <v>55</v>
      </c>
      <c r="G548" t="s">
        <v>28</v>
      </c>
      <c r="H548" t="s">
        <v>12</v>
      </c>
      <c r="I548" t="s">
        <v>11</v>
      </c>
      <c r="J548" s="32" t="s">
        <v>10</v>
      </c>
      <c r="M548">
        <v>30000</v>
      </c>
      <c r="N548" t="s">
        <v>127</v>
      </c>
      <c r="O548" t="s">
        <v>112</v>
      </c>
      <c r="P548">
        <v>4</v>
      </c>
    </row>
    <row r="549" spans="2:16" x14ac:dyDescent="0.25">
      <c r="B549" s="30">
        <v>42518</v>
      </c>
      <c r="C549">
        <v>22</v>
      </c>
      <c r="D549" s="33">
        <v>42521</v>
      </c>
      <c r="E549">
        <v>2016</v>
      </c>
      <c r="F549" t="s">
        <v>55</v>
      </c>
      <c r="G549" t="s">
        <v>28</v>
      </c>
      <c r="H549" t="s">
        <v>12</v>
      </c>
      <c r="I549" t="s">
        <v>11</v>
      </c>
      <c r="J549" s="32" t="s">
        <v>10</v>
      </c>
      <c r="M549">
        <v>30000</v>
      </c>
      <c r="N549" t="s">
        <v>127</v>
      </c>
      <c r="O549" t="s">
        <v>112</v>
      </c>
      <c r="P549">
        <v>5</v>
      </c>
    </row>
    <row r="550" spans="2:16" x14ac:dyDescent="0.25">
      <c r="B550" s="30">
        <v>42175</v>
      </c>
      <c r="C550">
        <v>25</v>
      </c>
      <c r="D550" s="33">
        <v>42185</v>
      </c>
      <c r="E550">
        <v>2015</v>
      </c>
      <c r="F550" t="s">
        <v>55</v>
      </c>
      <c r="G550" t="s">
        <v>28</v>
      </c>
      <c r="H550" t="s">
        <v>2</v>
      </c>
      <c r="I550" t="s">
        <v>8</v>
      </c>
      <c r="J550" s="32" t="s">
        <v>7</v>
      </c>
      <c r="M550">
        <v>-1000</v>
      </c>
      <c r="N550" t="s">
        <v>127</v>
      </c>
      <c r="O550" t="s">
        <v>113</v>
      </c>
      <c r="P550">
        <v>6</v>
      </c>
    </row>
    <row r="551" spans="2:16" x14ac:dyDescent="0.25">
      <c r="B551" s="30">
        <v>42170</v>
      </c>
      <c r="C551">
        <v>25</v>
      </c>
      <c r="D551" s="33">
        <v>42185</v>
      </c>
      <c r="E551">
        <v>2015</v>
      </c>
      <c r="F551" t="s">
        <v>55</v>
      </c>
      <c r="G551" t="s">
        <v>28</v>
      </c>
      <c r="H551" t="s">
        <v>2</v>
      </c>
      <c r="I551" t="s">
        <v>18</v>
      </c>
      <c r="J551" s="32" t="s">
        <v>18</v>
      </c>
      <c r="M551">
        <v>-600</v>
      </c>
      <c r="N551" t="s">
        <v>127</v>
      </c>
      <c r="O551" t="s">
        <v>113</v>
      </c>
      <c r="P551">
        <v>6</v>
      </c>
    </row>
    <row r="552" spans="2:16" x14ac:dyDescent="0.25">
      <c r="B552" s="30">
        <v>42181</v>
      </c>
      <c r="C552">
        <v>26</v>
      </c>
      <c r="D552" s="33">
        <v>42185</v>
      </c>
      <c r="E552">
        <v>2015</v>
      </c>
      <c r="F552" t="s">
        <v>55</v>
      </c>
      <c r="G552" t="s">
        <v>28</v>
      </c>
      <c r="H552" t="s">
        <v>2</v>
      </c>
      <c r="I552" t="s">
        <v>6</v>
      </c>
      <c r="J552" s="32" t="s">
        <v>5</v>
      </c>
      <c r="M552">
        <v>-11000</v>
      </c>
      <c r="N552" t="s">
        <v>127</v>
      </c>
      <c r="O552" t="s">
        <v>113</v>
      </c>
      <c r="P552">
        <v>6</v>
      </c>
    </row>
    <row r="553" spans="2:16" x14ac:dyDescent="0.25">
      <c r="B553" s="30">
        <v>42170</v>
      </c>
      <c r="C553">
        <v>25</v>
      </c>
      <c r="D553" s="33">
        <v>42185</v>
      </c>
      <c r="E553">
        <v>2015</v>
      </c>
      <c r="F553" t="s">
        <v>55</v>
      </c>
      <c r="G553" t="s">
        <v>28</v>
      </c>
      <c r="H553" t="s">
        <v>2</v>
      </c>
      <c r="I553" t="s">
        <v>6</v>
      </c>
      <c r="J553" s="32" t="s">
        <v>16</v>
      </c>
      <c r="M553">
        <v>-25000</v>
      </c>
      <c r="N553" t="s">
        <v>127</v>
      </c>
      <c r="O553" t="s">
        <v>113</v>
      </c>
      <c r="P553">
        <v>6</v>
      </c>
    </row>
    <row r="554" spans="2:16" x14ac:dyDescent="0.25">
      <c r="B554" s="30">
        <v>42170</v>
      </c>
      <c r="C554">
        <v>25</v>
      </c>
      <c r="D554" s="33">
        <v>42185</v>
      </c>
      <c r="E554">
        <v>2015</v>
      </c>
      <c r="F554" t="s">
        <v>55</v>
      </c>
      <c r="G554" t="s">
        <v>28</v>
      </c>
      <c r="H554" t="s">
        <v>2</v>
      </c>
      <c r="I554" t="s">
        <v>4</v>
      </c>
      <c r="J554" s="32" t="s">
        <v>9</v>
      </c>
      <c r="M554">
        <v>-13000</v>
      </c>
      <c r="N554" t="s">
        <v>127</v>
      </c>
      <c r="O554" t="s">
        <v>113</v>
      </c>
      <c r="P554">
        <v>6</v>
      </c>
    </row>
    <row r="555" spans="2:16" x14ac:dyDescent="0.25">
      <c r="B555" s="30">
        <v>42174</v>
      </c>
      <c r="C555">
        <v>25</v>
      </c>
      <c r="D555" s="33">
        <v>42185</v>
      </c>
      <c r="E555">
        <v>2015</v>
      </c>
      <c r="F555" t="s">
        <v>55</v>
      </c>
      <c r="G555" t="s">
        <v>28</v>
      </c>
      <c r="H555" t="s">
        <v>2</v>
      </c>
      <c r="I555" t="s">
        <v>4</v>
      </c>
      <c r="J555" s="32" t="s">
        <v>3</v>
      </c>
      <c r="M555">
        <v>0</v>
      </c>
      <c r="N555" t="s">
        <v>127</v>
      </c>
      <c r="O555" t="s">
        <v>113</v>
      </c>
      <c r="P555">
        <v>6</v>
      </c>
    </row>
    <row r="556" spans="2:16" x14ac:dyDescent="0.25">
      <c r="B556" s="30">
        <v>42175</v>
      </c>
      <c r="C556">
        <v>25</v>
      </c>
      <c r="D556" s="33">
        <v>42185</v>
      </c>
      <c r="E556">
        <v>2015</v>
      </c>
      <c r="F556" t="s">
        <v>55</v>
      </c>
      <c r="G556" t="s">
        <v>28</v>
      </c>
      <c r="H556" t="s">
        <v>2</v>
      </c>
      <c r="I556" t="s">
        <v>1</v>
      </c>
      <c r="J556" s="32" t="s">
        <v>0</v>
      </c>
      <c r="M556">
        <v>-25</v>
      </c>
      <c r="N556" t="s">
        <v>127</v>
      </c>
      <c r="O556" t="s">
        <v>113</v>
      </c>
      <c r="P556">
        <v>6</v>
      </c>
    </row>
    <row r="557" spans="2:16" x14ac:dyDescent="0.25">
      <c r="B557" s="30">
        <v>42205</v>
      </c>
      <c r="C557">
        <v>30</v>
      </c>
      <c r="D557" s="33">
        <v>42216</v>
      </c>
      <c r="E557">
        <v>2015</v>
      </c>
      <c r="F557" t="s">
        <v>55</v>
      </c>
      <c r="G557" t="s">
        <v>28</v>
      </c>
      <c r="H557" t="s">
        <v>2</v>
      </c>
      <c r="I557" t="s">
        <v>8</v>
      </c>
      <c r="J557" s="32" t="s">
        <v>7</v>
      </c>
      <c r="M557">
        <v>-1000</v>
      </c>
      <c r="N557" t="s">
        <v>127</v>
      </c>
      <c r="O557" t="s">
        <v>113</v>
      </c>
      <c r="P557">
        <v>7</v>
      </c>
    </row>
    <row r="558" spans="2:16" x14ac:dyDescent="0.25">
      <c r="B558" s="30">
        <v>42200</v>
      </c>
      <c r="C558">
        <v>29</v>
      </c>
      <c r="D558" s="33">
        <v>42216</v>
      </c>
      <c r="E558">
        <v>2015</v>
      </c>
      <c r="F558" t="s">
        <v>55</v>
      </c>
      <c r="G558" t="s">
        <v>28</v>
      </c>
      <c r="H558" t="s">
        <v>2</v>
      </c>
      <c r="I558" t="s">
        <v>18</v>
      </c>
      <c r="J558" s="32" t="s">
        <v>18</v>
      </c>
      <c r="M558">
        <v>-600</v>
      </c>
      <c r="N558" t="s">
        <v>127</v>
      </c>
      <c r="O558" t="s">
        <v>113</v>
      </c>
      <c r="P558">
        <v>7</v>
      </c>
    </row>
    <row r="559" spans="2:16" x14ac:dyDescent="0.25">
      <c r="B559" s="30">
        <v>42211</v>
      </c>
      <c r="C559">
        <v>31</v>
      </c>
      <c r="D559" s="33">
        <v>42216</v>
      </c>
      <c r="E559">
        <v>2015</v>
      </c>
      <c r="F559" t="s">
        <v>55</v>
      </c>
      <c r="G559" t="s">
        <v>28</v>
      </c>
      <c r="H559" t="s">
        <v>2</v>
      </c>
      <c r="I559" t="s">
        <v>6</v>
      </c>
      <c r="J559" s="32" t="s">
        <v>5</v>
      </c>
      <c r="M559">
        <v>-11000</v>
      </c>
      <c r="N559" t="s">
        <v>127</v>
      </c>
      <c r="O559" t="s">
        <v>113</v>
      </c>
      <c r="P559">
        <v>7</v>
      </c>
    </row>
    <row r="560" spans="2:16" x14ac:dyDescent="0.25">
      <c r="B560" s="30">
        <v>42204</v>
      </c>
      <c r="C560">
        <v>30</v>
      </c>
      <c r="D560" s="33">
        <v>42216</v>
      </c>
      <c r="E560">
        <v>2015</v>
      </c>
      <c r="F560" t="s">
        <v>55</v>
      </c>
      <c r="G560" t="s">
        <v>28</v>
      </c>
      <c r="H560" t="s">
        <v>2</v>
      </c>
      <c r="I560" t="s">
        <v>4</v>
      </c>
      <c r="J560" s="32" t="s">
        <v>3</v>
      </c>
      <c r="M560">
        <v>0</v>
      </c>
      <c r="N560" t="s">
        <v>127</v>
      </c>
      <c r="O560" t="s">
        <v>113</v>
      </c>
      <c r="P560">
        <v>7</v>
      </c>
    </row>
    <row r="561" spans="2:16" x14ac:dyDescent="0.25">
      <c r="B561" s="30">
        <v>42205</v>
      </c>
      <c r="C561">
        <v>30</v>
      </c>
      <c r="D561" s="33">
        <v>42216</v>
      </c>
      <c r="E561">
        <v>2015</v>
      </c>
      <c r="F561" t="s">
        <v>55</v>
      </c>
      <c r="G561" t="s">
        <v>28</v>
      </c>
      <c r="H561" t="s">
        <v>2</v>
      </c>
      <c r="I561" t="s">
        <v>1</v>
      </c>
      <c r="J561" s="32" t="s">
        <v>0</v>
      </c>
      <c r="M561">
        <v>-25</v>
      </c>
      <c r="N561" t="s">
        <v>127</v>
      </c>
      <c r="O561" t="s">
        <v>113</v>
      </c>
      <c r="P561">
        <v>7</v>
      </c>
    </row>
    <row r="562" spans="2:16" x14ac:dyDescent="0.25">
      <c r="B562" s="30">
        <v>42236</v>
      </c>
      <c r="C562">
        <v>34</v>
      </c>
      <c r="D562" s="33">
        <v>42247</v>
      </c>
      <c r="E562">
        <v>2015</v>
      </c>
      <c r="F562" t="s">
        <v>55</v>
      </c>
      <c r="G562" t="s">
        <v>28</v>
      </c>
      <c r="H562" t="s">
        <v>2</v>
      </c>
      <c r="I562" t="s">
        <v>8</v>
      </c>
      <c r="J562" s="32" t="s">
        <v>7</v>
      </c>
      <c r="M562">
        <v>-1000</v>
      </c>
      <c r="N562" t="s">
        <v>127</v>
      </c>
      <c r="O562" t="s">
        <v>113</v>
      </c>
      <c r="P562">
        <v>8</v>
      </c>
    </row>
    <row r="563" spans="2:16" x14ac:dyDescent="0.25">
      <c r="B563" s="30">
        <v>42231</v>
      </c>
      <c r="C563">
        <v>33</v>
      </c>
      <c r="D563" s="33">
        <v>42247</v>
      </c>
      <c r="E563">
        <v>2015</v>
      </c>
      <c r="F563" t="s">
        <v>55</v>
      </c>
      <c r="G563" t="s">
        <v>28</v>
      </c>
      <c r="H563" t="s">
        <v>2</v>
      </c>
      <c r="I563" t="s">
        <v>18</v>
      </c>
      <c r="J563" s="32" t="s">
        <v>18</v>
      </c>
      <c r="M563">
        <v>-600</v>
      </c>
      <c r="N563" t="s">
        <v>127</v>
      </c>
      <c r="O563" t="s">
        <v>113</v>
      </c>
      <c r="P563">
        <v>8</v>
      </c>
    </row>
    <row r="564" spans="2:16" x14ac:dyDescent="0.25">
      <c r="B564" s="30">
        <v>42242</v>
      </c>
      <c r="C564">
        <v>35</v>
      </c>
      <c r="D564" s="33">
        <v>42247</v>
      </c>
      <c r="E564">
        <v>2015</v>
      </c>
      <c r="F564" t="s">
        <v>55</v>
      </c>
      <c r="G564" t="s">
        <v>28</v>
      </c>
      <c r="H564" t="s">
        <v>2</v>
      </c>
      <c r="I564" t="s">
        <v>6</v>
      </c>
      <c r="J564" s="32" t="s">
        <v>5</v>
      </c>
      <c r="M564">
        <v>-11000</v>
      </c>
      <c r="N564" t="s">
        <v>127</v>
      </c>
      <c r="O564" t="s">
        <v>113</v>
      </c>
      <c r="P564">
        <v>8</v>
      </c>
    </row>
    <row r="565" spans="2:16" x14ac:dyDescent="0.25">
      <c r="B565" s="30">
        <v>42235</v>
      </c>
      <c r="C565">
        <v>34</v>
      </c>
      <c r="D565" s="33">
        <v>42247</v>
      </c>
      <c r="E565">
        <v>2015</v>
      </c>
      <c r="F565" t="s">
        <v>55</v>
      </c>
      <c r="G565" t="s">
        <v>28</v>
      </c>
      <c r="H565" t="s">
        <v>2</v>
      </c>
      <c r="I565" t="s">
        <v>4</v>
      </c>
      <c r="J565" s="32" t="s">
        <v>3</v>
      </c>
      <c r="M565">
        <v>0</v>
      </c>
      <c r="N565" t="s">
        <v>127</v>
      </c>
      <c r="O565" t="s">
        <v>113</v>
      </c>
      <c r="P565">
        <v>8</v>
      </c>
    </row>
    <row r="566" spans="2:16" x14ac:dyDescent="0.25">
      <c r="B566" s="30">
        <v>42236</v>
      </c>
      <c r="C566">
        <v>34</v>
      </c>
      <c r="D566" s="33">
        <v>42247</v>
      </c>
      <c r="E566">
        <v>2015</v>
      </c>
      <c r="F566" t="s">
        <v>55</v>
      </c>
      <c r="G566" t="s">
        <v>28</v>
      </c>
      <c r="H566" t="s">
        <v>2</v>
      </c>
      <c r="I566" t="s">
        <v>1</v>
      </c>
      <c r="J566" s="32" t="s">
        <v>0</v>
      </c>
      <c r="M566">
        <v>-25</v>
      </c>
      <c r="N566" t="s">
        <v>127</v>
      </c>
      <c r="O566" t="s">
        <v>113</v>
      </c>
      <c r="P566">
        <v>8</v>
      </c>
    </row>
    <row r="567" spans="2:16" x14ac:dyDescent="0.25">
      <c r="B567" s="30">
        <v>42267</v>
      </c>
      <c r="C567">
        <v>39</v>
      </c>
      <c r="D567" s="33">
        <v>42277</v>
      </c>
      <c r="E567">
        <v>2015</v>
      </c>
      <c r="F567" t="s">
        <v>55</v>
      </c>
      <c r="G567" t="s">
        <v>28</v>
      </c>
      <c r="H567" t="s">
        <v>2</v>
      </c>
      <c r="I567" t="s">
        <v>8</v>
      </c>
      <c r="J567" s="32" t="s">
        <v>7</v>
      </c>
      <c r="M567">
        <v>-1000</v>
      </c>
      <c r="N567" t="s">
        <v>127</v>
      </c>
      <c r="O567" t="s">
        <v>113</v>
      </c>
      <c r="P567">
        <v>9</v>
      </c>
    </row>
    <row r="568" spans="2:16" x14ac:dyDescent="0.25">
      <c r="B568" s="30">
        <v>42262</v>
      </c>
      <c r="C568">
        <v>38</v>
      </c>
      <c r="D568" s="33">
        <v>42277</v>
      </c>
      <c r="E568">
        <v>2015</v>
      </c>
      <c r="F568" t="s">
        <v>55</v>
      </c>
      <c r="G568" t="s">
        <v>28</v>
      </c>
      <c r="H568" t="s">
        <v>2</v>
      </c>
      <c r="I568" t="s">
        <v>18</v>
      </c>
      <c r="J568" s="32" t="s">
        <v>18</v>
      </c>
      <c r="M568">
        <v>-600</v>
      </c>
      <c r="N568" t="s">
        <v>127</v>
      </c>
      <c r="O568" t="s">
        <v>113</v>
      </c>
      <c r="P568">
        <v>9</v>
      </c>
    </row>
    <row r="569" spans="2:16" x14ac:dyDescent="0.25">
      <c r="B569" s="30">
        <v>42273</v>
      </c>
      <c r="C569">
        <v>39</v>
      </c>
      <c r="D569" s="33">
        <v>42277</v>
      </c>
      <c r="E569">
        <v>2015</v>
      </c>
      <c r="F569" t="s">
        <v>55</v>
      </c>
      <c r="G569" t="s">
        <v>28</v>
      </c>
      <c r="H569" t="s">
        <v>2</v>
      </c>
      <c r="I569" t="s">
        <v>6</v>
      </c>
      <c r="J569" s="32" t="s">
        <v>5</v>
      </c>
      <c r="M569">
        <v>-11000</v>
      </c>
      <c r="N569" t="s">
        <v>127</v>
      </c>
      <c r="O569" t="s">
        <v>113</v>
      </c>
      <c r="P569">
        <v>9</v>
      </c>
    </row>
    <row r="570" spans="2:16" x14ac:dyDescent="0.25">
      <c r="B570" s="30">
        <v>42262</v>
      </c>
      <c r="C570">
        <v>38</v>
      </c>
      <c r="D570" s="33">
        <v>42277</v>
      </c>
      <c r="E570">
        <v>2015</v>
      </c>
      <c r="F570" t="s">
        <v>55</v>
      </c>
      <c r="G570" t="s">
        <v>28</v>
      </c>
      <c r="H570" t="s">
        <v>2</v>
      </c>
      <c r="I570" t="s">
        <v>6</v>
      </c>
      <c r="J570" s="32" t="s">
        <v>16</v>
      </c>
      <c r="M570">
        <v>-25000</v>
      </c>
      <c r="N570" t="s">
        <v>127</v>
      </c>
      <c r="O570" t="s">
        <v>113</v>
      </c>
      <c r="P570">
        <v>9</v>
      </c>
    </row>
    <row r="571" spans="2:16" x14ac:dyDescent="0.25">
      <c r="B571" s="30">
        <v>42262</v>
      </c>
      <c r="C571">
        <v>38</v>
      </c>
      <c r="D571" s="33">
        <v>42277</v>
      </c>
      <c r="E571">
        <v>2015</v>
      </c>
      <c r="F571" t="s">
        <v>55</v>
      </c>
      <c r="G571" t="s">
        <v>28</v>
      </c>
      <c r="H571" t="s">
        <v>2</v>
      </c>
      <c r="I571" t="s">
        <v>4</v>
      </c>
      <c r="J571" s="32" t="s">
        <v>9</v>
      </c>
      <c r="M571">
        <v>-13000</v>
      </c>
      <c r="N571" t="s">
        <v>127</v>
      </c>
      <c r="O571" t="s">
        <v>113</v>
      </c>
      <c r="P571">
        <v>9</v>
      </c>
    </row>
    <row r="572" spans="2:16" x14ac:dyDescent="0.25">
      <c r="B572" s="30">
        <v>42266</v>
      </c>
      <c r="C572">
        <v>38</v>
      </c>
      <c r="D572" s="33">
        <v>42277</v>
      </c>
      <c r="E572">
        <v>2015</v>
      </c>
      <c r="F572" t="s">
        <v>55</v>
      </c>
      <c r="G572" t="s">
        <v>28</v>
      </c>
      <c r="H572" t="s">
        <v>2</v>
      </c>
      <c r="I572" t="s">
        <v>4</v>
      </c>
      <c r="J572" s="32" t="s">
        <v>3</v>
      </c>
      <c r="M572">
        <v>0</v>
      </c>
      <c r="N572" t="s">
        <v>127</v>
      </c>
      <c r="O572" t="s">
        <v>113</v>
      </c>
      <c r="P572">
        <v>9</v>
      </c>
    </row>
    <row r="573" spans="2:16" x14ac:dyDescent="0.25">
      <c r="B573" s="30">
        <v>42267</v>
      </c>
      <c r="C573">
        <v>39</v>
      </c>
      <c r="D573" s="33">
        <v>42277</v>
      </c>
      <c r="E573">
        <v>2015</v>
      </c>
      <c r="F573" t="s">
        <v>55</v>
      </c>
      <c r="G573" t="s">
        <v>28</v>
      </c>
      <c r="H573" t="s">
        <v>2</v>
      </c>
      <c r="I573" t="s">
        <v>1</v>
      </c>
      <c r="J573" s="32" t="s">
        <v>0</v>
      </c>
      <c r="M573">
        <v>-25</v>
      </c>
      <c r="N573" t="s">
        <v>127</v>
      </c>
      <c r="O573" t="s">
        <v>113</v>
      </c>
      <c r="P573">
        <v>9</v>
      </c>
    </row>
    <row r="574" spans="2:16" x14ac:dyDescent="0.25">
      <c r="B574" s="30">
        <v>42297</v>
      </c>
      <c r="C574">
        <v>43</v>
      </c>
      <c r="D574" s="33">
        <v>42308</v>
      </c>
      <c r="E574">
        <v>2015</v>
      </c>
      <c r="F574" t="s">
        <v>55</v>
      </c>
      <c r="G574" t="s">
        <v>28</v>
      </c>
      <c r="H574" t="s">
        <v>2</v>
      </c>
      <c r="I574" t="s">
        <v>8</v>
      </c>
      <c r="J574" s="32" t="s">
        <v>7</v>
      </c>
      <c r="M574">
        <v>-1000</v>
      </c>
      <c r="N574" t="s">
        <v>127</v>
      </c>
      <c r="O574" t="s">
        <v>112</v>
      </c>
      <c r="P574">
        <v>10</v>
      </c>
    </row>
    <row r="575" spans="2:16" x14ac:dyDescent="0.25">
      <c r="B575" s="30">
        <v>42292</v>
      </c>
      <c r="C575">
        <v>42</v>
      </c>
      <c r="D575" s="33">
        <v>42308</v>
      </c>
      <c r="E575">
        <v>2015</v>
      </c>
      <c r="F575" t="s">
        <v>55</v>
      </c>
      <c r="G575" t="s">
        <v>28</v>
      </c>
      <c r="H575" t="s">
        <v>2</v>
      </c>
      <c r="I575" t="s">
        <v>18</v>
      </c>
      <c r="J575" s="32" t="s">
        <v>18</v>
      </c>
      <c r="M575">
        <v>-600</v>
      </c>
      <c r="N575" t="s">
        <v>127</v>
      </c>
      <c r="O575" t="s">
        <v>112</v>
      </c>
      <c r="P575">
        <v>10</v>
      </c>
    </row>
    <row r="576" spans="2:16" x14ac:dyDescent="0.25">
      <c r="B576" s="30">
        <v>42303</v>
      </c>
      <c r="C576">
        <v>44</v>
      </c>
      <c r="D576" s="33">
        <v>42308</v>
      </c>
      <c r="E576">
        <v>2015</v>
      </c>
      <c r="F576" t="s">
        <v>55</v>
      </c>
      <c r="G576" t="s">
        <v>28</v>
      </c>
      <c r="H576" t="s">
        <v>2</v>
      </c>
      <c r="I576" t="s">
        <v>6</v>
      </c>
      <c r="J576" s="32" t="s">
        <v>5</v>
      </c>
      <c r="M576">
        <v>-11000</v>
      </c>
      <c r="N576" t="s">
        <v>127</v>
      </c>
      <c r="O576" t="s">
        <v>112</v>
      </c>
      <c r="P576">
        <v>10</v>
      </c>
    </row>
    <row r="577" spans="2:16" x14ac:dyDescent="0.25">
      <c r="B577" s="30">
        <v>42296</v>
      </c>
      <c r="C577">
        <v>43</v>
      </c>
      <c r="D577" s="33">
        <v>42308</v>
      </c>
      <c r="E577">
        <v>2015</v>
      </c>
      <c r="F577" t="s">
        <v>55</v>
      </c>
      <c r="G577" t="s">
        <v>28</v>
      </c>
      <c r="H577" t="s">
        <v>2</v>
      </c>
      <c r="I577" t="s">
        <v>4</v>
      </c>
      <c r="J577" s="32" t="s">
        <v>3</v>
      </c>
      <c r="M577">
        <v>0</v>
      </c>
      <c r="N577" t="s">
        <v>127</v>
      </c>
      <c r="O577" t="s">
        <v>112</v>
      </c>
      <c r="P577">
        <v>10</v>
      </c>
    </row>
    <row r="578" spans="2:16" x14ac:dyDescent="0.25">
      <c r="B578" s="30">
        <v>42297</v>
      </c>
      <c r="C578">
        <v>43</v>
      </c>
      <c r="D578" s="33">
        <v>42308</v>
      </c>
      <c r="E578">
        <v>2015</v>
      </c>
      <c r="F578" t="s">
        <v>55</v>
      </c>
      <c r="G578" t="s">
        <v>28</v>
      </c>
      <c r="H578" t="s">
        <v>2</v>
      </c>
      <c r="I578" t="s">
        <v>1</v>
      </c>
      <c r="J578" s="32" t="s">
        <v>0</v>
      </c>
      <c r="M578">
        <v>-25</v>
      </c>
      <c r="N578" t="s">
        <v>127</v>
      </c>
      <c r="O578" t="s">
        <v>112</v>
      </c>
      <c r="P578">
        <v>10</v>
      </c>
    </row>
    <row r="579" spans="2:16" x14ac:dyDescent="0.25">
      <c r="B579" s="30">
        <v>42328</v>
      </c>
      <c r="C579">
        <v>47</v>
      </c>
      <c r="D579" s="33">
        <v>42338</v>
      </c>
      <c r="E579">
        <v>2015</v>
      </c>
      <c r="F579" t="s">
        <v>55</v>
      </c>
      <c r="G579" t="s">
        <v>28</v>
      </c>
      <c r="H579" t="s">
        <v>2</v>
      </c>
      <c r="I579" t="s">
        <v>8</v>
      </c>
      <c r="J579" s="32" t="s">
        <v>7</v>
      </c>
      <c r="M579">
        <v>-1000</v>
      </c>
      <c r="N579" t="s">
        <v>127</v>
      </c>
      <c r="O579" t="s">
        <v>112</v>
      </c>
      <c r="P579">
        <v>11</v>
      </c>
    </row>
    <row r="580" spans="2:16" x14ac:dyDescent="0.25">
      <c r="B580" s="30">
        <v>42323</v>
      </c>
      <c r="C580">
        <v>47</v>
      </c>
      <c r="D580" s="33">
        <v>42338</v>
      </c>
      <c r="E580">
        <v>2015</v>
      </c>
      <c r="F580" t="s">
        <v>55</v>
      </c>
      <c r="G580" t="s">
        <v>28</v>
      </c>
      <c r="H580" t="s">
        <v>2</v>
      </c>
      <c r="I580" t="s">
        <v>18</v>
      </c>
      <c r="J580" s="32" t="s">
        <v>18</v>
      </c>
      <c r="M580">
        <v>-600</v>
      </c>
      <c r="N580" t="s">
        <v>127</v>
      </c>
      <c r="O580" t="s">
        <v>112</v>
      </c>
      <c r="P580">
        <v>11</v>
      </c>
    </row>
    <row r="581" spans="2:16" x14ac:dyDescent="0.25">
      <c r="B581" s="30">
        <v>42334</v>
      </c>
      <c r="C581">
        <v>48</v>
      </c>
      <c r="D581" s="33">
        <v>42338</v>
      </c>
      <c r="E581">
        <v>2015</v>
      </c>
      <c r="F581" t="s">
        <v>55</v>
      </c>
      <c r="G581" t="s">
        <v>28</v>
      </c>
      <c r="H581" t="s">
        <v>2</v>
      </c>
      <c r="I581" t="s">
        <v>6</v>
      </c>
      <c r="J581" s="32" t="s">
        <v>5</v>
      </c>
      <c r="M581">
        <v>-11000</v>
      </c>
      <c r="N581" t="s">
        <v>127</v>
      </c>
      <c r="O581" t="s">
        <v>112</v>
      </c>
      <c r="P581">
        <v>11</v>
      </c>
    </row>
    <row r="582" spans="2:16" x14ac:dyDescent="0.25">
      <c r="B582" s="30">
        <v>42327</v>
      </c>
      <c r="C582">
        <v>47</v>
      </c>
      <c r="D582" s="33">
        <v>42338</v>
      </c>
      <c r="E582">
        <v>2015</v>
      </c>
      <c r="F582" t="s">
        <v>55</v>
      </c>
      <c r="G582" t="s">
        <v>28</v>
      </c>
      <c r="H582" t="s">
        <v>2</v>
      </c>
      <c r="I582" t="s">
        <v>4</v>
      </c>
      <c r="J582" s="32" t="s">
        <v>3</v>
      </c>
      <c r="M582">
        <v>0</v>
      </c>
      <c r="N582" t="s">
        <v>127</v>
      </c>
      <c r="O582" t="s">
        <v>112</v>
      </c>
      <c r="P582">
        <v>11</v>
      </c>
    </row>
    <row r="583" spans="2:16" x14ac:dyDescent="0.25">
      <c r="B583" s="30">
        <v>42328</v>
      </c>
      <c r="C583">
        <v>47</v>
      </c>
      <c r="D583" s="33">
        <v>42338</v>
      </c>
      <c r="E583">
        <v>2015</v>
      </c>
      <c r="F583" t="s">
        <v>55</v>
      </c>
      <c r="G583" t="s">
        <v>28</v>
      </c>
      <c r="H583" t="s">
        <v>2</v>
      </c>
      <c r="I583" t="s">
        <v>1</v>
      </c>
      <c r="J583" s="32" t="s">
        <v>0</v>
      </c>
      <c r="M583">
        <v>-25</v>
      </c>
      <c r="N583" t="s">
        <v>127</v>
      </c>
      <c r="O583" t="s">
        <v>112</v>
      </c>
      <c r="P583">
        <v>11</v>
      </c>
    </row>
    <row r="584" spans="2:16" x14ac:dyDescent="0.25">
      <c r="B584" s="30">
        <v>42358</v>
      </c>
      <c r="C584">
        <v>52</v>
      </c>
      <c r="D584" s="33">
        <v>42369</v>
      </c>
      <c r="E584">
        <v>2015</v>
      </c>
      <c r="F584" t="s">
        <v>55</v>
      </c>
      <c r="G584" t="s">
        <v>28</v>
      </c>
      <c r="H584" t="s">
        <v>2</v>
      </c>
      <c r="I584" t="s">
        <v>8</v>
      </c>
      <c r="J584" s="32" t="s">
        <v>7</v>
      </c>
      <c r="M584">
        <v>-1000</v>
      </c>
      <c r="N584" t="s">
        <v>127</v>
      </c>
      <c r="O584" t="s">
        <v>112</v>
      </c>
      <c r="P584">
        <v>12</v>
      </c>
    </row>
    <row r="585" spans="2:16" x14ac:dyDescent="0.25">
      <c r="B585" s="30">
        <v>42353</v>
      </c>
      <c r="C585">
        <v>51</v>
      </c>
      <c r="D585" s="33">
        <v>42369</v>
      </c>
      <c r="E585">
        <v>2015</v>
      </c>
      <c r="F585" t="s">
        <v>55</v>
      </c>
      <c r="G585" t="s">
        <v>28</v>
      </c>
      <c r="H585" t="s">
        <v>2</v>
      </c>
      <c r="I585" t="s">
        <v>18</v>
      </c>
      <c r="J585" s="32" t="s">
        <v>18</v>
      </c>
      <c r="M585">
        <v>-600</v>
      </c>
      <c r="N585" t="s">
        <v>127</v>
      </c>
      <c r="O585" t="s">
        <v>112</v>
      </c>
      <c r="P585">
        <v>12</v>
      </c>
    </row>
    <row r="586" spans="2:16" x14ac:dyDescent="0.25">
      <c r="B586" s="30">
        <v>42364</v>
      </c>
      <c r="C586">
        <v>52</v>
      </c>
      <c r="D586" s="33">
        <v>42369</v>
      </c>
      <c r="E586">
        <v>2015</v>
      </c>
      <c r="F586" t="s">
        <v>55</v>
      </c>
      <c r="G586" t="s">
        <v>28</v>
      </c>
      <c r="H586" t="s">
        <v>2</v>
      </c>
      <c r="I586" t="s">
        <v>6</v>
      </c>
      <c r="J586" s="32" t="s">
        <v>5</v>
      </c>
      <c r="M586">
        <v>-11000</v>
      </c>
      <c r="N586" t="s">
        <v>127</v>
      </c>
      <c r="O586" t="s">
        <v>112</v>
      </c>
      <c r="P586">
        <v>12</v>
      </c>
    </row>
    <row r="587" spans="2:16" x14ac:dyDescent="0.25">
      <c r="B587" s="30">
        <v>42353</v>
      </c>
      <c r="C587">
        <v>51</v>
      </c>
      <c r="D587" s="33">
        <v>42369</v>
      </c>
      <c r="E587">
        <v>2015</v>
      </c>
      <c r="F587" t="s">
        <v>55</v>
      </c>
      <c r="G587" t="s">
        <v>28</v>
      </c>
      <c r="H587" t="s">
        <v>2</v>
      </c>
      <c r="I587" t="s">
        <v>6</v>
      </c>
      <c r="J587" s="32" t="s">
        <v>16</v>
      </c>
      <c r="M587">
        <v>-25000</v>
      </c>
      <c r="N587" t="s">
        <v>127</v>
      </c>
      <c r="O587" t="s">
        <v>112</v>
      </c>
      <c r="P587">
        <v>12</v>
      </c>
    </row>
    <row r="588" spans="2:16" x14ac:dyDescent="0.25">
      <c r="B588" s="30">
        <v>42353</v>
      </c>
      <c r="C588">
        <v>51</v>
      </c>
      <c r="D588" s="33">
        <v>42369</v>
      </c>
      <c r="E588">
        <v>2015</v>
      </c>
      <c r="F588" t="s">
        <v>55</v>
      </c>
      <c r="G588" t="s">
        <v>28</v>
      </c>
      <c r="H588" t="s">
        <v>2</v>
      </c>
      <c r="I588" t="s">
        <v>4</v>
      </c>
      <c r="J588" s="32" t="s">
        <v>9</v>
      </c>
      <c r="M588">
        <v>-13000</v>
      </c>
      <c r="N588" t="s">
        <v>127</v>
      </c>
      <c r="O588" t="s">
        <v>112</v>
      </c>
      <c r="P588">
        <v>12</v>
      </c>
    </row>
    <row r="589" spans="2:16" x14ac:dyDescent="0.25">
      <c r="B589" s="30">
        <v>42357</v>
      </c>
      <c r="C589">
        <v>51</v>
      </c>
      <c r="D589" s="33">
        <v>42369</v>
      </c>
      <c r="E589">
        <v>2015</v>
      </c>
      <c r="F589" t="s">
        <v>55</v>
      </c>
      <c r="G589" t="s">
        <v>28</v>
      </c>
      <c r="H589" t="s">
        <v>2</v>
      </c>
      <c r="I589" t="s">
        <v>4</v>
      </c>
      <c r="J589" s="32" t="s">
        <v>3</v>
      </c>
      <c r="M589">
        <v>0</v>
      </c>
      <c r="N589" t="s">
        <v>127</v>
      </c>
      <c r="O589" t="s">
        <v>112</v>
      </c>
      <c r="P589">
        <v>12</v>
      </c>
    </row>
    <row r="590" spans="2:16" x14ac:dyDescent="0.25">
      <c r="B590" s="30">
        <v>42358</v>
      </c>
      <c r="C590">
        <v>52</v>
      </c>
      <c r="D590" s="33">
        <v>42369</v>
      </c>
      <c r="E590">
        <v>2015</v>
      </c>
      <c r="F590" t="s">
        <v>55</v>
      </c>
      <c r="G590" t="s">
        <v>28</v>
      </c>
      <c r="H590" t="s">
        <v>2</v>
      </c>
      <c r="I590" t="s">
        <v>1</v>
      </c>
      <c r="J590" s="32" t="s">
        <v>0</v>
      </c>
      <c r="M590">
        <v>-25</v>
      </c>
      <c r="N590" t="s">
        <v>127</v>
      </c>
      <c r="O590" t="s">
        <v>112</v>
      </c>
      <c r="P590">
        <v>12</v>
      </c>
    </row>
    <row r="591" spans="2:16" x14ac:dyDescent="0.25">
      <c r="B591" s="30">
        <v>42389</v>
      </c>
      <c r="C591">
        <v>4</v>
      </c>
      <c r="D591" s="33">
        <v>42400</v>
      </c>
      <c r="E591">
        <v>2016</v>
      </c>
      <c r="F591" t="s">
        <v>55</v>
      </c>
      <c r="G591" t="s">
        <v>28</v>
      </c>
      <c r="H591" t="s">
        <v>2</v>
      </c>
      <c r="I591" t="s">
        <v>8</v>
      </c>
      <c r="J591" s="32" t="s">
        <v>7</v>
      </c>
      <c r="M591">
        <v>-1000</v>
      </c>
      <c r="N591" t="s">
        <v>127</v>
      </c>
      <c r="O591" t="s">
        <v>112</v>
      </c>
      <c r="P591">
        <v>1</v>
      </c>
    </row>
    <row r="592" spans="2:16" x14ac:dyDescent="0.25">
      <c r="B592" s="30">
        <v>42384</v>
      </c>
      <c r="C592">
        <v>3</v>
      </c>
      <c r="D592" s="33">
        <v>42400</v>
      </c>
      <c r="E592">
        <v>2016</v>
      </c>
      <c r="F592" t="s">
        <v>55</v>
      </c>
      <c r="G592" t="s">
        <v>28</v>
      </c>
      <c r="H592" t="s">
        <v>2</v>
      </c>
      <c r="I592" t="s">
        <v>18</v>
      </c>
      <c r="J592" s="32" t="s">
        <v>18</v>
      </c>
      <c r="M592">
        <v>-600</v>
      </c>
      <c r="N592" t="s">
        <v>127</v>
      </c>
      <c r="O592" t="s">
        <v>112</v>
      </c>
      <c r="P592">
        <v>1</v>
      </c>
    </row>
    <row r="593" spans="2:16" x14ac:dyDescent="0.25">
      <c r="B593" s="30">
        <v>42395</v>
      </c>
      <c r="C593">
        <v>5</v>
      </c>
      <c r="D593" s="33">
        <v>42400</v>
      </c>
      <c r="E593">
        <v>2016</v>
      </c>
      <c r="F593" t="s">
        <v>55</v>
      </c>
      <c r="G593" t="s">
        <v>28</v>
      </c>
      <c r="H593" t="s">
        <v>2</v>
      </c>
      <c r="I593" t="s">
        <v>6</v>
      </c>
      <c r="J593" s="32" t="s">
        <v>5</v>
      </c>
      <c r="M593">
        <v>-11000</v>
      </c>
      <c r="N593" t="s">
        <v>127</v>
      </c>
      <c r="O593" t="s">
        <v>112</v>
      </c>
      <c r="P593">
        <v>1</v>
      </c>
    </row>
    <row r="594" spans="2:16" x14ac:dyDescent="0.25">
      <c r="B594" s="30">
        <v>42388</v>
      </c>
      <c r="C594">
        <v>4</v>
      </c>
      <c r="D594" s="33">
        <v>42400</v>
      </c>
      <c r="E594">
        <v>2016</v>
      </c>
      <c r="F594" t="s">
        <v>55</v>
      </c>
      <c r="G594" t="s">
        <v>28</v>
      </c>
      <c r="H594" t="s">
        <v>2</v>
      </c>
      <c r="I594" t="s">
        <v>4</v>
      </c>
      <c r="J594" s="32" t="s">
        <v>3</v>
      </c>
      <c r="M594">
        <v>0</v>
      </c>
      <c r="N594" t="s">
        <v>127</v>
      </c>
      <c r="O594" t="s">
        <v>112</v>
      </c>
      <c r="P594">
        <v>1</v>
      </c>
    </row>
    <row r="595" spans="2:16" x14ac:dyDescent="0.25">
      <c r="B595" s="30">
        <v>42389</v>
      </c>
      <c r="C595">
        <v>4</v>
      </c>
      <c r="D595" s="33">
        <v>42400</v>
      </c>
      <c r="E595">
        <v>2016</v>
      </c>
      <c r="F595" t="s">
        <v>55</v>
      </c>
      <c r="G595" t="s">
        <v>28</v>
      </c>
      <c r="H595" t="s">
        <v>2</v>
      </c>
      <c r="I595" t="s">
        <v>1</v>
      </c>
      <c r="J595" s="32" t="s">
        <v>0</v>
      </c>
      <c r="M595">
        <v>-25</v>
      </c>
      <c r="N595" t="s">
        <v>127</v>
      </c>
      <c r="O595" t="s">
        <v>112</v>
      </c>
      <c r="P595">
        <v>1</v>
      </c>
    </row>
    <row r="596" spans="2:16" x14ac:dyDescent="0.25">
      <c r="B596" s="30">
        <v>42420</v>
      </c>
      <c r="C596">
        <v>8</v>
      </c>
      <c r="D596" s="33">
        <v>42429</v>
      </c>
      <c r="E596">
        <v>2016</v>
      </c>
      <c r="F596" t="s">
        <v>55</v>
      </c>
      <c r="G596" t="s">
        <v>28</v>
      </c>
      <c r="H596" t="s">
        <v>2</v>
      </c>
      <c r="I596" t="s">
        <v>8</v>
      </c>
      <c r="J596" s="32" t="s">
        <v>7</v>
      </c>
      <c r="M596">
        <v>-1000</v>
      </c>
      <c r="N596" t="s">
        <v>127</v>
      </c>
      <c r="O596" t="s">
        <v>112</v>
      </c>
      <c r="P596">
        <v>2</v>
      </c>
    </row>
    <row r="597" spans="2:16" x14ac:dyDescent="0.25">
      <c r="B597" s="30">
        <v>42415</v>
      </c>
      <c r="C597">
        <v>8</v>
      </c>
      <c r="D597" s="33">
        <v>42429</v>
      </c>
      <c r="E597">
        <v>2016</v>
      </c>
      <c r="F597" t="s">
        <v>55</v>
      </c>
      <c r="G597" t="s">
        <v>28</v>
      </c>
      <c r="H597" t="s">
        <v>2</v>
      </c>
      <c r="I597" t="s">
        <v>18</v>
      </c>
      <c r="J597" s="32" t="s">
        <v>18</v>
      </c>
      <c r="M597">
        <v>-600</v>
      </c>
      <c r="N597" t="s">
        <v>127</v>
      </c>
      <c r="O597" t="s">
        <v>112</v>
      </c>
      <c r="P597">
        <v>2</v>
      </c>
    </row>
    <row r="598" spans="2:16" x14ac:dyDescent="0.25">
      <c r="B598" s="30">
        <v>42426</v>
      </c>
      <c r="C598">
        <v>9</v>
      </c>
      <c r="D598" s="33">
        <v>42429</v>
      </c>
      <c r="E598">
        <v>2016</v>
      </c>
      <c r="F598" t="s">
        <v>55</v>
      </c>
      <c r="G598" t="s">
        <v>28</v>
      </c>
      <c r="H598" t="s">
        <v>2</v>
      </c>
      <c r="I598" t="s">
        <v>6</v>
      </c>
      <c r="J598" s="32" t="s">
        <v>5</v>
      </c>
      <c r="M598">
        <v>-11000</v>
      </c>
      <c r="N598" t="s">
        <v>127</v>
      </c>
      <c r="O598" t="s">
        <v>112</v>
      </c>
      <c r="P598">
        <v>2</v>
      </c>
    </row>
    <row r="599" spans="2:16" x14ac:dyDescent="0.25">
      <c r="B599" s="30">
        <v>42401</v>
      </c>
      <c r="C599">
        <v>6</v>
      </c>
      <c r="D599" s="33">
        <v>42429</v>
      </c>
      <c r="E599">
        <v>2016</v>
      </c>
      <c r="F599" t="s">
        <v>55</v>
      </c>
      <c r="G599" t="s">
        <v>28</v>
      </c>
      <c r="H599" t="s">
        <v>2</v>
      </c>
      <c r="I599" t="s">
        <v>17</v>
      </c>
      <c r="J599" s="32" t="s">
        <v>20</v>
      </c>
      <c r="M599">
        <v>-2000</v>
      </c>
      <c r="N599" t="s">
        <v>127</v>
      </c>
      <c r="O599" t="s">
        <v>112</v>
      </c>
      <c r="P599">
        <v>2</v>
      </c>
    </row>
    <row r="600" spans="2:16" x14ac:dyDescent="0.25">
      <c r="B600" s="30">
        <v>42401</v>
      </c>
      <c r="C600">
        <v>6</v>
      </c>
      <c r="D600" s="33">
        <v>42429</v>
      </c>
      <c r="E600">
        <v>2016</v>
      </c>
      <c r="F600" t="s">
        <v>55</v>
      </c>
      <c r="G600" t="s">
        <v>28</v>
      </c>
      <c r="H600" t="s">
        <v>2</v>
      </c>
      <c r="I600" t="s">
        <v>22</v>
      </c>
      <c r="J600" s="32" t="s">
        <v>21</v>
      </c>
      <c r="M600">
        <v>-2000</v>
      </c>
      <c r="N600" t="s">
        <v>127</v>
      </c>
      <c r="O600" t="s">
        <v>112</v>
      </c>
      <c r="P600">
        <v>2</v>
      </c>
    </row>
    <row r="601" spans="2:16" x14ac:dyDescent="0.25">
      <c r="B601" s="30">
        <v>42419</v>
      </c>
      <c r="C601">
        <v>8</v>
      </c>
      <c r="D601" s="33">
        <v>42429</v>
      </c>
      <c r="E601">
        <v>2016</v>
      </c>
      <c r="F601" t="s">
        <v>55</v>
      </c>
      <c r="G601" t="s">
        <v>28</v>
      </c>
      <c r="H601" t="s">
        <v>2</v>
      </c>
      <c r="I601" t="s">
        <v>4</v>
      </c>
      <c r="J601" s="32" t="s">
        <v>3</v>
      </c>
      <c r="M601">
        <v>0</v>
      </c>
      <c r="N601" t="s">
        <v>127</v>
      </c>
      <c r="O601" t="s">
        <v>112</v>
      </c>
      <c r="P601">
        <v>2</v>
      </c>
    </row>
    <row r="602" spans="2:16" x14ac:dyDescent="0.25">
      <c r="B602" s="30">
        <v>42420</v>
      </c>
      <c r="C602">
        <v>8</v>
      </c>
      <c r="D602" s="33">
        <v>42429</v>
      </c>
      <c r="E602">
        <v>2016</v>
      </c>
      <c r="F602" t="s">
        <v>55</v>
      </c>
      <c r="G602" t="s">
        <v>28</v>
      </c>
      <c r="H602" t="s">
        <v>2</v>
      </c>
      <c r="I602" t="s">
        <v>1</v>
      </c>
      <c r="J602" s="32" t="s">
        <v>0</v>
      </c>
      <c r="M602">
        <v>-25</v>
      </c>
      <c r="N602" t="s">
        <v>127</v>
      </c>
      <c r="O602" t="s">
        <v>112</v>
      </c>
      <c r="P602">
        <v>2</v>
      </c>
    </row>
    <row r="603" spans="2:16" x14ac:dyDescent="0.25">
      <c r="B603" s="30">
        <v>42449</v>
      </c>
      <c r="C603">
        <v>13</v>
      </c>
      <c r="D603" s="33">
        <v>42460</v>
      </c>
      <c r="E603">
        <v>2016</v>
      </c>
      <c r="F603" t="s">
        <v>55</v>
      </c>
      <c r="G603" t="s">
        <v>28</v>
      </c>
      <c r="H603" t="s">
        <v>2</v>
      </c>
      <c r="I603" t="s">
        <v>8</v>
      </c>
      <c r="J603" s="32" t="s">
        <v>7</v>
      </c>
      <c r="M603">
        <v>-1000</v>
      </c>
      <c r="N603" t="s">
        <v>127</v>
      </c>
      <c r="O603" t="s">
        <v>112</v>
      </c>
      <c r="P603">
        <v>3</v>
      </c>
    </row>
    <row r="604" spans="2:16" x14ac:dyDescent="0.25">
      <c r="B604" s="30">
        <v>42444</v>
      </c>
      <c r="C604">
        <v>12</v>
      </c>
      <c r="D604" s="33">
        <v>42460</v>
      </c>
      <c r="E604">
        <v>2016</v>
      </c>
      <c r="F604" t="s">
        <v>55</v>
      </c>
      <c r="G604" t="s">
        <v>28</v>
      </c>
      <c r="H604" t="s">
        <v>2</v>
      </c>
      <c r="I604" t="s">
        <v>18</v>
      </c>
      <c r="J604" s="32" t="s">
        <v>18</v>
      </c>
      <c r="M604">
        <v>-600</v>
      </c>
      <c r="N604" t="s">
        <v>127</v>
      </c>
      <c r="O604" t="s">
        <v>112</v>
      </c>
      <c r="P604">
        <v>3</v>
      </c>
    </row>
    <row r="605" spans="2:16" x14ac:dyDescent="0.25">
      <c r="B605" s="30">
        <v>42455</v>
      </c>
      <c r="C605">
        <v>13</v>
      </c>
      <c r="D605" s="33">
        <v>42460</v>
      </c>
      <c r="E605">
        <v>2016</v>
      </c>
      <c r="F605" t="s">
        <v>55</v>
      </c>
      <c r="G605" t="s">
        <v>28</v>
      </c>
      <c r="H605" t="s">
        <v>2</v>
      </c>
      <c r="I605" t="s">
        <v>6</v>
      </c>
      <c r="J605" s="32" t="s">
        <v>5</v>
      </c>
      <c r="M605">
        <v>-11000</v>
      </c>
      <c r="N605" t="s">
        <v>127</v>
      </c>
      <c r="O605" t="s">
        <v>112</v>
      </c>
      <c r="P605">
        <v>3</v>
      </c>
    </row>
    <row r="606" spans="2:16" x14ac:dyDescent="0.25">
      <c r="B606" s="30">
        <v>42444</v>
      </c>
      <c r="C606">
        <v>12</v>
      </c>
      <c r="D606" s="33">
        <v>42460</v>
      </c>
      <c r="E606">
        <v>2016</v>
      </c>
      <c r="F606" t="s">
        <v>55</v>
      </c>
      <c r="G606" t="s">
        <v>28</v>
      </c>
      <c r="H606" t="s">
        <v>2</v>
      </c>
      <c r="I606" t="s">
        <v>6</v>
      </c>
      <c r="J606" s="32" t="s">
        <v>16</v>
      </c>
      <c r="M606">
        <v>-25000</v>
      </c>
      <c r="N606" t="s">
        <v>127</v>
      </c>
      <c r="O606" t="s">
        <v>112</v>
      </c>
      <c r="P606">
        <v>3</v>
      </c>
    </row>
    <row r="607" spans="2:16" x14ac:dyDescent="0.25">
      <c r="B607" s="30">
        <v>42444</v>
      </c>
      <c r="C607">
        <v>12</v>
      </c>
      <c r="D607" s="33">
        <v>42460</v>
      </c>
      <c r="E607">
        <v>2016</v>
      </c>
      <c r="F607" t="s">
        <v>55</v>
      </c>
      <c r="G607" t="s">
        <v>28</v>
      </c>
      <c r="H607" t="s">
        <v>2</v>
      </c>
      <c r="I607" t="s">
        <v>4</v>
      </c>
      <c r="J607" s="32" t="s">
        <v>9</v>
      </c>
      <c r="M607">
        <v>-13000</v>
      </c>
      <c r="N607" t="s">
        <v>127</v>
      </c>
      <c r="O607" t="s">
        <v>112</v>
      </c>
      <c r="P607">
        <v>3</v>
      </c>
    </row>
    <row r="608" spans="2:16" x14ac:dyDescent="0.25">
      <c r="B608" s="30">
        <v>42448</v>
      </c>
      <c r="C608">
        <v>12</v>
      </c>
      <c r="D608" s="33">
        <v>42460</v>
      </c>
      <c r="E608">
        <v>2016</v>
      </c>
      <c r="F608" t="s">
        <v>55</v>
      </c>
      <c r="G608" t="s">
        <v>28</v>
      </c>
      <c r="H608" t="s">
        <v>2</v>
      </c>
      <c r="I608" t="s">
        <v>4</v>
      </c>
      <c r="J608" s="32" t="s">
        <v>3</v>
      </c>
      <c r="M608">
        <v>0</v>
      </c>
      <c r="N608" t="s">
        <v>127</v>
      </c>
      <c r="O608" t="s">
        <v>112</v>
      </c>
      <c r="P608">
        <v>3</v>
      </c>
    </row>
    <row r="609" spans="2:16" x14ac:dyDescent="0.25">
      <c r="B609" s="30">
        <v>42449</v>
      </c>
      <c r="C609">
        <v>13</v>
      </c>
      <c r="D609" s="33">
        <v>42460</v>
      </c>
      <c r="E609">
        <v>2016</v>
      </c>
      <c r="F609" t="s">
        <v>55</v>
      </c>
      <c r="G609" t="s">
        <v>28</v>
      </c>
      <c r="H609" t="s">
        <v>2</v>
      </c>
      <c r="I609" t="s">
        <v>1</v>
      </c>
      <c r="J609" s="32" t="s">
        <v>0</v>
      </c>
      <c r="M609">
        <v>-25</v>
      </c>
      <c r="N609" t="s">
        <v>127</v>
      </c>
      <c r="O609" t="s">
        <v>112</v>
      </c>
      <c r="P609">
        <v>3</v>
      </c>
    </row>
    <row r="610" spans="2:16" x14ac:dyDescent="0.25">
      <c r="B610" s="30">
        <v>42480</v>
      </c>
      <c r="C610">
        <v>17</v>
      </c>
      <c r="D610" s="33">
        <v>42490</v>
      </c>
      <c r="E610">
        <v>2016</v>
      </c>
      <c r="F610" t="s">
        <v>55</v>
      </c>
      <c r="G610" t="s">
        <v>28</v>
      </c>
      <c r="H610" t="s">
        <v>2</v>
      </c>
      <c r="I610" t="s">
        <v>8</v>
      </c>
      <c r="J610" s="32" t="s">
        <v>7</v>
      </c>
      <c r="M610">
        <v>-1000</v>
      </c>
      <c r="N610" t="s">
        <v>127</v>
      </c>
      <c r="O610" t="s">
        <v>112</v>
      </c>
      <c r="P610">
        <v>4</v>
      </c>
    </row>
    <row r="611" spans="2:16" x14ac:dyDescent="0.25">
      <c r="B611" s="30">
        <v>42475</v>
      </c>
      <c r="C611">
        <v>16</v>
      </c>
      <c r="D611" s="33">
        <v>42490</v>
      </c>
      <c r="E611">
        <v>2016</v>
      </c>
      <c r="F611" t="s">
        <v>55</v>
      </c>
      <c r="G611" t="s">
        <v>28</v>
      </c>
      <c r="H611" t="s">
        <v>2</v>
      </c>
      <c r="I611" t="s">
        <v>18</v>
      </c>
      <c r="J611" s="32" t="s">
        <v>18</v>
      </c>
      <c r="M611">
        <v>-600</v>
      </c>
      <c r="N611" t="s">
        <v>127</v>
      </c>
      <c r="O611" t="s">
        <v>112</v>
      </c>
      <c r="P611">
        <v>4</v>
      </c>
    </row>
    <row r="612" spans="2:16" x14ac:dyDescent="0.25">
      <c r="B612" s="30">
        <v>42486</v>
      </c>
      <c r="C612">
        <v>18</v>
      </c>
      <c r="D612" s="33">
        <v>42490</v>
      </c>
      <c r="E612">
        <v>2016</v>
      </c>
      <c r="F612" t="s">
        <v>55</v>
      </c>
      <c r="G612" t="s">
        <v>28</v>
      </c>
      <c r="H612" t="s">
        <v>2</v>
      </c>
      <c r="I612" t="s">
        <v>6</v>
      </c>
      <c r="J612" s="32" t="s">
        <v>5</v>
      </c>
      <c r="M612">
        <v>-11000</v>
      </c>
      <c r="N612" t="s">
        <v>127</v>
      </c>
      <c r="O612" t="s">
        <v>112</v>
      </c>
      <c r="P612">
        <v>4</v>
      </c>
    </row>
    <row r="613" spans="2:16" x14ac:dyDescent="0.25">
      <c r="B613" s="30">
        <v>42479</v>
      </c>
      <c r="C613">
        <v>17</v>
      </c>
      <c r="D613" s="33">
        <v>42490</v>
      </c>
      <c r="E613">
        <v>2016</v>
      </c>
      <c r="F613" t="s">
        <v>55</v>
      </c>
      <c r="G613" t="s">
        <v>28</v>
      </c>
      <c r="H613" t="s">
        <v>2</v>
      </c>
      <c r="I613" t="s">
        <v>4</v>
      </c>
      <c r="J613" s="32" t="s">
        <v>3</v>
      </c>
      <c r="M613">
        <v>0</v>
      </c>
      <c r="N613" t="s">
        <v>127</v>
      </c>
      <c r="O613" t="s">
        <v>112</v>
      </c>
      <c r="P613">
        <v>4</v>
      </c>
    </row>
    <row r="614" spans="2:16" x14ac:dyDescent="0.25">
      <c r="B614" s="30">
        <v>42480</v>
      </c>
      <c r="C614">
        <v>17</v>
      </c>
      <c r="D614" s="33">
        <v>42490</v>
      </c>
      <c r="E614">
        <v>2016</v>
      </c>
      <c r="F614" t="s">
        <v>55</v>
      </c>
      <c r="G614" t="s">
        <v>28</v>
      </c>
      <c r="H614" t="s">
        <v>2</v>
      </c>
      <c r="I614" t="s">
        <v>1</v>
      </c>
      <c r="J614" s="32" t="s">
        <v>0</v>
      </c>
      <c r="M614">
        <v>-25</v>
      </c>
      <c r="N614" t="s">
        <v>127</v>
      </c>
      <c r="O614" t="s">
        <v>112</v>
      </c>
      <c r="P614">
        <v>4</v>
      </c>
    </row>
    <row r="615" spans="2:16" x14ac:dyDescent="0.25">
      <c r="B615" s="30">
        <v>42510</v>
      </c>
      <c r="C615">
        <v>21</v>
      </c>
      <c r="D615" s="33">
        <v>42521</v>
      </c>
      <c r="E615">
        <v>2016</v>
      </c>
      <c r="F615" t="s">
        <v>55</v>
      </c>
      <c r="G615" t="s">
        <v>28</v>
      </c>
      <c r="H615" t="s">
        <v>2</v>
      </c>
      <c r="I615" t="s">
        <v>8</v>
      </c>
      <c r="J615" s="32" t="s">
        <v>7</v>
      </c>
      <c r="M615">
        <v>-1000</v>
      </c>
      <c r="N615" t="s">
        <v>127</v>
      </c>
      <c r="O615" t="s">
        <v>112</v>
      </c>
      <c r="P615">
        <v>5</v>
      </c>
    </row>
    <row r="616" spans="2:16" x14ac:dyDescent="0.25">
      <c r="B616" s="30">
        <v>42505</v>
      </c>
      <c r="C616">
        <v>21</v>
      </c>
      <c r="D616" s="33">
        <v>42521</v>
      </c>
      <c r="E616">
        <v>2016</v>
      </c>
      <c r="F616" t="s">
        <v>55</v>
      </c>
      <c r="G616" t="s">
        <v>28</v>
      </c>
      <c r="H616" t="s">
        <v>2</v>
      </c>
      <c r="I616" t="s">
        <v>18</v>
      </c>
      <c r="J616" s="32" t="s">
        <v>18</v>
      </c>
      <c r="M616">
        <v>-600</v>
      </c>
      <c r="N616" t="s">
        <v>127</v>
      </c>
      <c r="O616" t="s">
        <v>112</v>
      </c>
      <c r="P616">
        <v>5</v>
      </c>
    </row>
    <row r="617" spans="2:16" x14ac:dyDescent="0.25">
      <c r="B617" s="30">
        <v>42516</v>
      </c>
      <c r="C617">
        <v>22</v>
      </c>
      <c r="D617" s="33">
        <v>42521</v>
      </c>
      <c r="E617">
        <v>2016</v>
      </c>
      <c r="F617" t="s">
        <v>55</v>
      </c>
      <c r="G617" t="s">
        <v>28</v>
      </c>
      <c r="H617" t="s">
        <v>2</v>
      </c>
      <c r="I617" t="s">
        <v>6</v>
      </c>
      <c r="J617" s="32" t="s">
        <v>5</v>
      </c>
      <c r="M617">
        <v>-11000</v>
      </c>
      <c r="N617" t="s">
        <v>127</v>
      </c>
      <c r="O617" t="s">
        <v>112</v>
      </c>
      <c r="P617">
        <v>5</v>
      </c>
    </row>
    <row r="618" spans="2:16" x14ac:dyDescent="0.25">
      <c r="B618" s="30">
        <v>42509</v>
      </c>
      <c r="C618">
        <v>21</v>
      </c>
      <c r="D618" s="33">
        <v>42521</v>
      </c>
      <c r="E618">
        <v>2016</v>
      </c>
      <c r="F618" t="s">
        <v>55</v>
      </c>
      <c r="G618" t="s">
        <v>28</v>
      </c>
      <c r="H618" t="s">
        <v>2</v>
      </c>
      <c r="I618" t="s">
        <v>4</v>
      </c>
      <c r="J618" s="32" t="s">
        <v>3</v>
      </c>
      <c r="M618">
        <v>0</v>
      </c>
      <c r="N618" t="s">
        <v>127</v>
      </c>
      <c r="O618" t="s">
        <v>112</v>
      </c>
      <c r="P618">
        <v>5</v>
      </c>
    </row>
    <row r="619" spans="2:16" x14ac:dyDescent="0.25">
      <c r="B619" s="30">
        <v>42510</v>
      </c>
      <c r="C619">
        <v>21</v>
      </c>
      <c r="D619" s="33">
        <v>42521</v>
      </c>
      <c r="E619">
        <v>2016</v>
      </c>
      <c r="F619" t="s">
        <v>55</v>
      </c>
      <c r="G619" t="s">
        <v>28</v>
      </c>
      <c r="H619" t="s">
        <v>2</v>
      </c>
      <c r="I619" t="s">
        <v>1</v>
      </c>
      <c r="J619" s="32" t="s">
        <v>0</v>
      </c>
      <c r="M619">
        <v>-25</v>
      </c>
      <c r="N619" t="s">
        <v>127</v>
      </c>
      <c r="O619" t="s">
        <v>112</v>
      </c>
      <c r="P619">
        <v>5</v>
      </c>
    </row>
    <row r="620" spans="2:16" x14ac:dyDescent="0.25">
      <c r="B620" s="30">
        <v>42183</v>
      </c>
      <c r="C620">
        <v>27</v>
      </c>
      <c r="D620" s="33">
        <v>42185</v>
      </c>
      <c r="E620">
        <v>2015</v>
      </c>
      <c r="F620" t="s">
        <v>56</v>
      </c>
      <c r="G620" t="s">
        <v>28</v>
      </c>
      <c r="H620" t="s">
        <v>12</v>
      </c>
      <c r="I620" t="s">
        <v>11</v>
      </c>
      <c r="J620" s="32" t="s">
        <v>10</v>
      </c>
      <c r="M620">
        <v>25000</v>
      </c>
      <c r="N620" t="s">
        <v>127</v>
      </c>
      <c r="O620" t="s">
        <v>113</v>
      </c>
      <c r="P620">
        <v>6</v>
      </c>
    </row>
    <row r="621" spans="2:16" x14ac:dyDescent="0.25">
      <c r="B621" s="30">
        <v>42213</v>
      </c>
      <c r="C621">
        <v>31</v>
      </c>
      <c r="D621" s="33">
        <v>42216</v>
      </c>
      <c r="E621">
        <v>2015</v>
      </c>
      <c r="F621" t="s">
        <v>56</v>
      </c>
      <c r="G621" t="s">
        <v>28</v>
      </c>
      <c r="H621" t="s">
        <v>12</v>
      </c>
      <c r="I621" t="s">
        <v>11</v>
      </c>
      <c r="J621" s="32" t="s">
        <v>10</v>
      </c>
      <c r="M621">
        <v>25000</v>
      </c>
      <c r="N621" t="s">
        <v>127</v>
      </c>
      <c r="O621" t="s">
        <v>113</v>
      </c>
      <c r="P621">
        <v>7</v>
      </c>
    </row>
    <row r="622" spans="2:16" x14ac:dyDescent="0.25">
      <c r="B622" s="30">
        <v>42244</v>
      </c>
      <c r="C622">
        <v>35</v>
      </c>
      <c r="D622" s="33">
        <v>42247</v>
      </c>
      <c r="E622">
        <v>2015</v>
      </c>
      <c r="F622" t="s">
        <v>56</v>
      </c>
      <c r="G622" t="s">
        <v>28</v>
      </c>
      <c r="H622" t="s">
        <v>12</v>
      </c>
      <c r="I622" t="s">
        <v>11</v>
      </c>
      <c r="J622" s="32" t="s">
        <v>10</v>
      </c>
      <c r="M622">
        <v>25000</v>
      </c>
      <c r="N622" t="s">
        <v>127</v>
      </c>
      <c r="O622" t="s">
        <v>113</v>
      </c>
      <c r="P622">
        <v>8</v>
      </c>
    </row>
    <row r="623" spans="2:16" x14ac:dyDescent="0.25">
      <c r="B623" s="30">
        <v>42275</v>
      </c>
      <c r="C623">
        <v>40</v>
      </c>
      <c r="D623" s="33">
        <v>42277</v>
      </c>
      <c r="E623">
        <v>2015</v>
      </c>
      <c r="F623" t="s">
        <v>56</v>
      </c>
      <c r="G623" t="s">
        <v>28</v>
      </c>
      <c r="H623" t="s">
        <v>12</v>
      </c>
      <c r="I623" t="s">
        <v>11</v>
      </c>
      <c r="J623" s="32" t="s">
        <v>10</v>
      </c>
      <c r="M623">
        <v>25000</v>
      </c>
      <c r="N623" t="s">
        <v>127</v>
      </c>
      <c r="O623" t="s">
        <v>113</v>
      </c>
      <c r="P623">
        <v>9</v>
      </c>
    </row>
    <row r="624" spans="2:16" x14ac:dyDescent="0.25">
      <c r="B624" s="30">
        <v>42305</v>
      </c>
      <c r="C624">
        <v>44</v>
      </c>
      <c r="D624" s="33">
        <v>42308</v>
      </c>
      <c r="E624">
        <v>2015</v>
      </c>
      <c r="F624" t="s">
        <v>56</v>
      </c>
      <c r="G624" t="s">
        <v>28</v>
      </c>
      <c r="H624" t="s">
        <v>12</v>
      </c>
      <c r="I624" t="s">
        <v>11</v>
      </c>
      <c r="J624" s="32" t="s">
        <v>10</v>
      </c>
      <c r="M624">
        <v>25000</v>
      </c>
      <c r="N624" t="s">
        <v>127</v>
      </c>
      <c r="O624" t="s">
        <v>112</v>
      </c>
      <c r="P624">
        <v>10</v>
      </c>
    </row>
    <row r="625" spans="2:16" x14ac:dyDescent="0.25">
      <c r="B625" s="30">
        <v>42336</v>
      </c>
      <c r="C625">
        <v>48</v>
      </c>
      <c r="D625" s="33">
        <v>42338</v>
      </c>
      <c r="E625">
        <v>2015</v>
      </c>
      <c r="F625" t="s">
        <v>56</v>
      </c>
      <c r="G625" t="s">
        <v>28</v>
      </c>
      <c r="H625" t="s">
        <v>12</v>
      </c>
      <c r="I625" t="s">
        <v>11</v>
      </c>
      <c r="J625" s="32" t="s">
        <v>10</v>
      </c>
      <c r="M625">
        <v>25000</v>
      </c>
      <c r="N625" t="s">
        <v>127</v>
      </c>
      <c r="O625" t="s">
        <v>112</v>
      </c>
      <c r="P625">
        <v>11</v>
      </c>
    </row>
    <row r="626" spans="2:16" x14ac:dyDescent="0.25">
      <c r="B626" s="30">
        <v>42366</v>
      </c>
      <c r="C626">
        <v>53</v>
      </c>
      <c r="D626" s="33">
        <v>42369</v>
      </c>
      <c r="E626">
        <v>2015</v>
      </c>
      <c r="F626" t="s">
        <v>56</v>
      </c>
      <c r="G626" t="s">
        <v>28</v>
      </c>
      <c r="H626" t="s">
        <v>12</v>
      </c>
      <c r="I626" t="s">
        <v>11</v>
      </c>
      <c r="J626" s="32" t="s">
        <v>10</v>
      </c>
      <c r="M626">
        <v>25000</v>
      </c>
      <c r="N626" t="s">
        <v>127</v>
      </c>
      <c r="O626" t="s">
        <v>112</v>
      </c>
      <c r="P626">
        <v>12</v>
      </c>
    </row>
    <row r="627" spans="2:16" x14ac:dyDescent="0.25">
      <c r="B627" s="30">
        <v>42397</v>
      </c>
      <c r="C627">
        <v>5</v>
      </c>
      <c r="D627" s="33">
        <v>42400</v>
      </c>
      <c r="E627">
        <v>2016</v>
      </c>
      <c r="F627" t="s">
        <v>56</v>
      </c>
      <c r="G627" t="s">
        <v>28</v>
      </c>
      <c r="H627" t="s">
        <v>12</v>
      </c>
      <c r="I627" t="s">
        <v>11</v>
      </c>
      <c r="J627" s="32" t="s">
        <v>10</v>
      </c>
      <c r="M627">
        <v>25000</v>
      </c>
      <c r="N627" t="s">
        <v>127</v>
      </c>
      <c r="O627" t="s">
        <v>112</v>
      </c>
      <c r="P627">
        <v>1</v>
      </c>
    </row>
    <row r="628" spans="2:16" x14ac:dyDescent="0.25">
      <c r="B628" s="30">
        <v>42428</v>
      </c>
      <c r="C628">
        <v>10</v>
      </c>
      <c r="D628" s="33">
        <v>42429</v>
      </c>
      <c r="E628">
        <v>2016</v>
      </c>
      <c r="F628" t="s">
        <v>56</v>
      </c>
      <c r="G628" t="s">
        <v>28</v>
      </c>
      <c r="H628" t="s">
        <v>12</v>
      </c>
      <c r="I628" t="s">
        <v>11</v>
      </c>
      <c r="J628" s="32" t="s">
        <v>10</v>
      </c>
      <c r="M628">
        <v>25000</v>
      </c>
      <c r="N628" t="s">
        <v>127</v>
      </c>
      <c r="O628" t="s">
        <v>112</v>
      </c>
      <c r="P628">
        <v>2</v>
      </c>
    </row>
    <row r="629" spans="2:16" x14ac:dyDescent="0.25">
      <c r="B629" s="30">
        <v>42457</v>
      </c>
      <c r="C629">
        <v>14</v>
      </c>
      <c r="D629" s="33">
        <v>42460</v>
      </c>
      <c r="E629">
        <v>2016</v>
      </c>
      <c r="F629" t="s">
        <v>56</v>
      </c>
      <c r="G629" t="s">
        <v>28</v>
      </c>
      <c r="H629" t="s">
        <v>12</v>
      </c>
      <c r="I629" t="s">
        <v>11</v>
      </c>
      <c r="J629" s="32" t="s">
        <v>10</v>
      </c>
      <c r="M629">
        <v>25000</v>
      </c>
      <c r="N629" t="s">
        <v>127</v>
      </c>
      <c r="O629" t="s">
        <v>112</v>
      </c>
      <c r="P629">
        <v>3</v>
      </c>
    </row>
    <row r="630" spans="2:16" x14ac:dyDescent="0.25">
      <c r="B630" s="30">
        <v>42488</v>
      </c>
      <c r="C630">
        <v>18</v>
      </c>
      <c r="D630" s="33">
        <v>42490</v>
      </c>
      <c r="E630">
        <v>2016</v>
      </c>
      <c r="F630" t="s">
        <v>56</v>
      </c>
      <c r="G630" t="s">
        <v>28</v>
      </c>
      <c r="H630" t="s">
        <v>12</v>
      </c>
      <c r="I630" t="s">
        <v>11</v>
      </c>
      <c r="J630" s="32" t="s">
        <v>10</v>
      </c>
      <c r="M630">
        <v>25000</v>
      </c>
      <c r="N630" t="s">
        <v>127</v>
      </c>
      <c r="O630" t="s">
        <v>112</v>
      </c>
      <c r="P630">
        <v>4</v>
      </c>
    </row>
    <row r="631" spans="2:16" x14ac:dyDescent="0.25">
      <c r="B631" s="30">
        <v>42518</v>
      </c>
      <c r="C631">
        <v>22</v>
      </c>
      <c r="D631" s="33">
        <v>42521</v>
      </c>
      <c r="E631">
        <v>2016</v>
      </c>
      <c r="F631" t="s">
        <v>56</v>
      </c>
      <c r="G631" t="s">
        <v>28</v>
      </c>
      <c r="H631" t="s">
        <v>12</v>
      </c>
      <c r="I631" t="s">
        <v>11</v>
      </c>
      <c r="J631" s="32" t="s">
        <v>10</v>
      </c>
      <c r="M631">
        <v>25000</v>
      </c>
      <c r="N631" t="s">
        <v>127</v>
      </c>
      <c r="O631" t="s">
        <v>112</v>
      </c>
      <c r="P631">
        <v>5</v>
      </c>
    </row>
    <row r="632" spans="2:16" x14ac:dyDescent="0.25">
      <c r="B632" s="30">
        <v>42175</v>
      </c>
      <c r="C632">
        <v>25</v>
      </c>
      <c r="D632" s="33">
        <v>42185</v>
      </c>
      <c r="E632">
        <v>2015</v>
      </c>
      <c r="F632" t="s">
        <v>56</v>
      </c>
      <c r="G632" t="s">
        <v>28</v>
      </c>
      <c r="H632" t="s">
        <v>2</v>
      </c>
      <c r="I632" t="s">
        <v>8</v>
      </c>
      <c r="J632" s="32" t="s">
        <v>7</v>
      </c>
      <c r="M632">
        <v>-1200</v>
      </c>
      <c r="N632" t="s">
        <v>127</v>
      </c>
      <c r="O632" t="s">
        <v>113</v>
      </c>
      <c r="P632">
        <v>6</v>
      </c>
    </row>
    <row r="633" spans="2:16" x14ac:dyDescent="0.25">
      <c r="B633" s="30">
        <v>42156</v>
      </c>
      <c r="C633">
        <v>23</v>
      </c>
      <c r="D633" s="33">
        <v>42185</v>
      </c>
      <c r="E633">
        <v>2015</v>
      </c>
      <c r="F633" t="s">
        <v>56</v>
      </c>
      <c r="G633" t="s">
        <v>28</v>
      </c>
      <c r="H633" t="s">
        <v>2</v>
      </c>
      <c r="I633" t="s">
        <v>19</v>
      </c>
      <c r="J633" s="32" t="s">
        <v>19</v>
      </c>
      <c r="M633">
        <v>-5000</v>
      </c>
      <c r="N633" t="s">
        <v>127</v>
      </c>
      <c r="O633" t="s">
        <v>113</v>
      </c>
      <c r="P633">
        <v>6</v>
      </c>
    </row>
    <row r="634" spans="2:16" x14ac:dyDescent="0.25">
      <c r="B634" s="30">
        <v>42170</v>
      </c>
      <c r="C634">
        <v>25</v>
      </c>
      <c r="D634" s="33">
        <v>42185</v>
      </c>
      <c r="E634">
        <v>2015</v>
      </c>
      <c r="F634" t="s">
        <v>56</v>
      </c>
      <c r="G634" t="s">
        <v>28</v>
      </c>
      <c r="H634" t="s">
        <v>2</v>
      </c>
      <c r="I634" t="s">
        <v>18</v>
      </c>
      <c r="J634" s="32" t="s">
        <v>18</v>
      </c>
      <c r="M634">
        <v>-1000</v>
      </c>
      <c r="N634" t="s">
        <v>127</v>
      </c>
      <c r="O634" t="s">
        <v>113</v>
      </c>
      <c r="P634">
        <v>6</v>
      </c>
    </row>
    <row r="635" spans="2:16" x14ac:dyDescent="0.25">
      <c r="B635" s="30">
        <v>42181</v>
      </c>
      <c r="C635">
        <v>26</v>
      </c>
      <c r="D635" s="33">
        <v>42185</v>
      </c>
      <c r="E635">
        <v>2015</v>
      </c>
      <c r="F635" t="s">
        <v>56</v>
      </c>
      <c r="G635" t="s">
        <v>28</v>
      </c>
      <c r="H635" t="s">
        <v>2</v>
      </c>
      <c r="I635" t="s">
        <v>6</v>
      </c>
      <c r="J635" s="32" t="s">
        <v>5</v>
      </c>
      <c r="M635">
        <v>-8000</v>
      </c>
      <c r="N635" t="s">
        <v>127</v>
      </c>
      <c r="O635" t="s">
        <v>113</v>
      </c>
      <c r="P635">
        <v>6</v>
      </c>
    </row>
    <row r="636" spans="2:16" x14ac:dyDescent="0.25">
      <c r="B636" s="30">
        <v>42170</v>
      </c>
      <c r="C636">
        <v>25</v>
      </c>
      <c r="D636" s="33">
        <v>42185</v>
      </c>
      <c r="E636">
        <v>2015</v>
      </c>
      <c r="F636" t="s">
        <v>56</v>
      </c>
      <c r="G636" t="s">
        <v>28</v>
      </c>
      <c r="H636" t="s">
        <v>2</v>
      </c>
      <c r="I636" t="s">
        <v>6</v>
      </c>
      <c r="J636" s="32" t="s">
        <v>16</v>
      </c>
      <c r="M636">
        <v>-21000</v>
      </c>
      <c r="N636" t="s">
        <v>127</v>
      </c>
      <c r="O636" t="s">
        <v>113</v>
      </c>
      <c r="P636">
        <v>6</v>
      </c>
    </row>
    <row r="637" spans="2:16" x14ac:dyDescent="0.25">
      <c r="B637" s="30">
        <v>42170</v>
      </c>
      <c r="C637">
        <v>25</v>
      </c>
      <c r="D637" s="33">
        <v>42185</v>
      </c>
      <c r="E637">
        <v>2015</v>
      </c>
      <c r="F637" t="s">
        <v>56</v>
      </c>
      <c r="G637" t="s">
        <v>28</v>
      </c>
      <c r="H637" t="s">
        <v>2</v>
      </c>
      <c r="I637" t="s">
        <v>4</v>
      </c>
      <c r="J637" s="32" t="s">
        <v>9</v>
      </c>
      <c r="M637">
        <v>-10709</v>
      </c>
      <c r="N637" t="s">
        <v>127</v>
      </c>
      <c r="O637" t="s">
        <v>113</v>
      </c>
      <c r="P637">
        <v>6</v>
      </c>
    </row>
    <row r="638" spans="2:16" x14ac:dyDescent="0.25">
      <c r="B638" s="30">
        <v>42174</v>
      </c>
      <c r="C638">
        <v>25</v>
      </c>
      <c r="D638" s="33">
        <v>42185</v>
      </c>
      <c r="E638">
        <v>2015</v>
      </c>
      <c r="F638" t="s">
        <v>56</v>
      </c>
      <c r="G638" t="s">
        <v>28</v>
      </c>
      <c r="H638" t="s">
        <v>2</v>
      </c>
      <c r="I638" t="s">
        <v>4</v>
      </c>
      <c r="J638" s="32" t="s">
        <v>3</v>
      </c>
      <c r="M638">
        <v>0</v>
      </c>
      <c r="N638" t="s">
        <v>127</v>
      </c>
      <c r="O638" t="s">
        <v>113</v>
      </c>
      <c r="P638">
        <v>6</v>
      </c>
    </row>
    <row r="639" spans="2:16" x14ac:dyDescent="0.25">
      <c r="B639" s="30">
        <v>42183</v>
      </c>
      <c r="C639">
        <v>27</v>
      </c>
      <c r="D639" s="33">
        <v>42185</v>
      </c>
      <c r="E639">
        <v>2015</v>
      </c>
      <c r="F639" t="s">
        <v>56</v>
      </c>
      <c r="G639" t="s">
        <v>28</v>
      </c>
      <c r="H639" t="s">
        <v>2</v>
      </c>
      <c r="I639" t="s">
        <v>1</v>
      </c>
      <c r="J639" s="32" t="s">
        <v>0</v>
      </c>
      <c r="M639">
        <v>-50</v>
      </c>
      <c r="N639" t="s">
        <v>127</v>
      </c>
      <c r="O639" t="s">
        <v>113</v>
      </c>
      <c r="P639">
        <v>6</v>
      </c>
    </row>
    <row r="640" spans="2:16" x14ac:dyDescent="0.25">
      <c r="B640" s="30">
        <v>42175</v>
      </c>
      <c r="C640">
        <v>25</v>
      </c>
      <c r="D640" s="33">
        <v>42185</v>
      </c>
      <c r="E640">
        <v>2015</v>
      </c>
      <c r="F640" t="s">
        <v>56</v>
      </c>
      <c r="G640" t="s">
        <v>28</v>
      </c>
      <c r="H640" t="s">
        <v>2</v>
      </c>
      <c r="I640" t="s">
        <v>1</v>
      </c>
      <c r="J640" s="32" t="s">
        <v>23</v>
      </c>
      <c r="M640">
        <v>-80</v>
      </c>
      <c r="N640" t="s">
        <v>127</v>
      </c>
      <c r="O640" t="s">
        <v>113</v>
      </c>
      <c r="P640">
        <v>6</v>
      </c>
    </row>
    <row r="641" spans="2:16" x14ac:dyDescent="0.25">
      <c r="B641" s="30">
        <v>42205</v>
      </c>
      <c r="C641">
        <v>30</v>
      </c>
      <c r="D641" s="33">
        <v>42216</v>
      </c>
      <c r="E641">
        <v>2015</v>
      </c>
      <c r="F641" t="s">
        <v>56</v>
      </c>
      <c r="G641" t="s">
        <v>28</v>
      </c>
      <c r="H641" t="s">
        <v>2</v>
      </c>
      <c r="I641" t="s">
        <v>8</v>
      </c>
      <c r="J641" s="32" t="s">
        <v>7</v>
      </c>
      <c r="M641">
        <v>-1200</v>
      </c>
      <c r="N641" t="s">
        <v>127</v>
      </c>
      <c r="O641" t="s">
        <v>113</v>
      </c>
      <c r="P641">
        <v>7</v>
      </c>
    </row>
    <row r="642" spans="2:16" x14ac:dyDescent="0.25">
      <c r="B642" s="30">
        <v>42186</v>
      </c>
      <c r="C642">
        <v>27</v>
      </c>
      <c r="D642" s="33">
        <v>42216</v>
      </c>
      <c r="E642">
        <v>2015</v>
      </c>
      <c r="F642" t="s">
        <v>56</v>
      </c>
      <c r="G642" t="s">
        <v>28</v>
      </c>
      <c r="H642" t="s">
        <v>2</v>
      </c>
      <c r="I642" t="s">
        <v>19</v>
      </c>
      <c r="J642" s="32" t="s">
        <v>19</v>
      </c>
      <c r="M642">
        <v>-5000</v>
      </c>
      <c r="N642" t="s">
        <v>127</v>
      </c>
      <c r="O642" t="s">
        <v>113</v>
      </c>
      <c r="P642">
        <v>7</v>
      </c>
    </row>
    <row r="643" spans="2:16" x14ac:dyDescent="0.25">
      <c r="B643" s="30">
        <v>42200</v>
      </c>
      <c r="C643">
        <v>29</v>
      </c>
      <c r="D643" s="33">
        <v>42216</v>
      </c>
      <c r="E643">
        <v>2015</v>
      </c>
      <c r="F643" t="s">
        <v>56</v>
      </c>
      <c r="G643" t="s">
        <v>28</v>
      </c>
      <c r="H643" t="s">
        <v>2</v>
      </c>
      <c r="I643" t="s">
        <v>18</v>
      </c>
      <c r="J643" s="32" t="s">
        <v>18</v>
      </c>
      <c r="M643">
        <v>-1000</v>
      </c>
      <c r="N643" t="s">
        <v>127</v>
      </c>
      <c r="O643" t="s">
        <v>113</v>
      </c>
      <c r="P643">
        <v>7</v>
      </c>
    </row>
    <row r="644" spans="2:16" x14ac:dyDescent="0.25">
      <c r="B644" s="30">
        <v>42211</v>
      </c>
      <c r="C644">
        <v>31</v>
      </c>
      <c r="D644" s="33">
        <v>42216</v>
      </c>
      <c r="E644">
        <v>2015</v>
      </c>
      <c r="F644" t="s">
        <v>56</v>
      </c>
      <c r="G644" t="s">
        <v>28</v>
      </c>
      <c r="H644" t="s">
        <v>2</v>
      </c>
      <c r="I644" t="s">
        <v>6</v>
      </c>
      <c r="J644" s="32" t="s">
        <v>5</v>
      </c>
      <c r="M644">
        <v>-8000</v>
      </c>
      <c r="N644" t="s">
        <v>127</v>
      </c>
      <c r="O644" t="s">
        <v>113</v>
      </c>
      <c r="P644">
        <v>7</v>
      </c>
    </row>
    <row r="645" spans="2:16" x14ac:dyDescent="0.25">
      <c r="B645" s="30">
        <v>42204</v>
      </c>
      <c r="C645">
        <v>30</v>
      </c>
      <c r="D645" s="33">
        <v>42216</v>
      </c>
      <c r="E645">
        <v>2015</v>
      </c>
      <c r="F645" t="s">
        <v>56</v>
      </c>
      <c r="G645" t="s">
        <v>28</v>
      </c>
      <c r="H645" t="s">
        <v>2</v>
      </c>
      <c r="I645" t="s">
        <v>4</v>
      </c>
      <c r="J645" s="32" t="s">
        <v>3</v>
      </c>
      <c r="M645">
        <v>0</v>
      </c>
      <c r="N645" t="s">
        <v>127</v>
      </c>
      <c r="O645" t="s">
        <v>113</v>
      </c>
      <c r="P645">
        <v>7</v>
      </c>
    </row>
    <row r="646" spans="2:16" x14ac:dyDescent="0.25">
      <c r="B646" s="30">
        <v>42213</v>
      </c>
      <c r="C646">
        <v>31</v>
      </c>
      <c r="D646" s="33">
        <v>42216</v>
      </c>
      <c r="E646">
        <v>2015</v>
      </c>
      <c r="F646" t="s">
        <v>56</v>
      </c>
      <c r="G646" t="s">
        <v>28</v>
      </c>
      <c r="H646" t="s">
        <v>2</v>
      </c>
      <c r="I646" t="s">
        <v>1</v>
      </c>
      <c r="J646" s="32" t="s">
        <v>0</v>
      </c>
      <c r="M646">
        <v>-50</v>
      </c>
      <c r="N646" t="s">
        <v>127</v>
      </c>
      <c r="O646" t="s">
        <v>113</v>
      </c>
      <c r="P646">
        <v>7</v>
      </c>
    </row>
    <row r="647" spans="2:16" x14ac:dyDescent="0.25">
      <c r="B647" s="30">
        <v>42205</v>
      </c>
      <c r="C647">
        <v>30</v>
      </c>
      <c r="D647" s="33">
        <v>42216</v>
      </c>
      <c r="E647">
        <v>2015</v>
      </c>
      <c r="F647" t="s">
        <v>56</v>
      </c>
      <c r="G647" t="s">
        <v>28</v>
      </c>
      <c r="H647" t="s">
        <v>2</v>
      </c>
      <c r="I647" t="s">
        <v>1</v>
      </c>
      <c r="J647" s="32" t="s">
        <v>23</v>
      </c>
      <c r="M647">
        <v>-80</v>
      </c>
      <c r="N647" t="s">
        <v>127</v>
      </c>
      <c r="O647" t="s">
        <v>113</v>
      </c>
      <c r="P647">
        <v>7</v>
      </c>
    </row>
    <row r="648" spans="2:16" x14ac:dyDescent="0.25">
      <c r="B648" s="30">
        <v>42236</v>
      </c>
      <c r="C648">
        <v>34</v>
      </c>
      <c r="D648" s="33">
        <v>42247</v>
      </c>
      <c r="E648">
        <v>2015</v>
      </c>
      <c r="F648" t="s">
        <v>56</v>
      </c>
      <c r="G648" t="s">
        <v>28</v>
      </c>
      <c r="H648" t="s">
        <v>2</v>
      </c>
      <c r="I648" t="s">
        <v>8</v>
      </c>
      <c r="J648" s="32" t="s">
        <v>7</v>
      </c>
      <c r="M648">
        <v>-1200</v>
      </c>
      <c r="N648" t="s">
        <v>127</v>
      </c>
      <c r="O648" t="s">
        <v>113</v>
      </c>
      <c r="P648">
        <v>8</v>
      </c>
    </row>
    <row r="649" spans="2:16" x14ac:dyDescent="0.25">
      <c r="B649" s="30">
        <v>42217</v>
      </c>
      <c r="C649">
        <v>31</v>
      </c>
      <c r="D649" s="33">
        <v>42247</v>
      </c>
      <c r="E649">
        <v>2015</v>
      </c>
      <c r="F649" t="s">
        <v>56</v>
      </c>
      <c r="G649" t="s">
        <v>28</v>
      </c>
      <c r="H649" t="s">
        <v>2</v>
      </c>
      <c r="I649" t="s">
        <v>19</v>
      </c>
      <c r="J649" s="32" t="s">
        <v>19</v>
      </c>
      <c r="M649">
        <v>-5000</v>
      </c>
      <c r="N649" t="s">
        <v>127</v>
      </c>
      <c r="O649" t="s">
        <v>113</v>
      </c>
      <c r="P649">
        <v>8</v>
      </c>
    </row>
    <row r="650" spans="2:16" x14ac:dyDescent="0.25">
      <c r="B650" s="30">
        <v>42231</v>
      </c>
      <c r="C650">
        <v>33</v>
      </c>
      <c r="D650" s="33">
        <v>42247</v>
      </c>
      <c r="E650">
        <v>2015</v>
      </c>
      <c r="F650" t="s">
        <v>56</v>
      </c>
      <c r="G650" t="s">
        <v>28</v>
      </c>
      <c r="H650" t="s">
        <v>2</v>
      </c>
      <c r="I650" t="s">
        <v>18</v>
      </c>
      <c r="J650" s="32" t="s">
        <v>18</v>
      </c>
      <c r="M650">
        <v>-1000</v>
      </c>
      <c r="N650" t="s">
        <v>127</v>
      </c>
      <c r="O650" t="s">
        <v>113</v>
      </c>
      <c r="P650">
        <v>8</v>
      </c>
    </row>
    <row r="651" spans="2:16" x14ac:dyDescent="0.25">
      <c r="B651" s="30">
        <v>42242</v>
      </c>
      <c r="C651">
        <v>35</v>
      </c>
      <c r="D651" s="33">
        <v>42247</v>
      </c>
      <c r="E651">
        <v>2015</v>
      </c>
      <c r="F651" t="s">
        <v>56</v>
      </c>
      <c r="G651" t="s">
        <v>28</v>
      </c>
      <c r="H651" t="s">
        <v>2</v>
      </c>
      <c r="I651" t="s">
        <v>6</v>
      </c>
      <c r="J651" s="32" t="s">
        <v>5</v>
      </c>
      <c r="M651">
        <v>-8000</v>
      </c>
      <c r="N651" t="s">
        <v>127</v>
      </c>
      <c r="O651" t="s">
        <v>113</v>
      </c>
      <c r="P651">
        <v>8</v>
      </c>
    </row>
    <row r="652" spans="2:16" x14ac:dyDescent="0.25">
      <c r="B652" s="30">
        <v>42235</v>
      </c>
      <c r="C652">
        <v>34</v>
      </c>
      <c r="D652" s="33">
        <v>42247</v>
      </c>
      <c r="E652">
        <v>2015</v>
      </c>
      <c r="F652" t="s">
        <v>56</v>
      </c>
      <c r="G652" t="s">
        <v>28</v>
      </c>
      <c r="H652" t="s">
        <v>2</v>
      </c>
      <c r="I652" t="s">
        <v>4</v>
      </c>
      <c r="J652" s="32" t="s">
        <v>3</v>
      </c>
      <c r="M652">
        <v>0</v>
      </c>
      <c r="N652" t="s">
        <v>127</v>
      </c>
      <c r="O652" t="s">
        <v>113</v>
      </c>
      <c r="P652">
        <v>8</v>
      </c>
    </row>
    <row r="653" spans="2:16" x14ac:dyDescent="0.25">
      <c r="B653" s="30">
        <v>42244</v>
      </c>
      <c r="C653">
        <v>35</v>
      </c>
      <c r="D653" s="33">
        <v>42247</v>
      </c>
      <c r="E653">
        <v>2015</v>
      </c>
      <c r="F653" t="s">
        <v>56</v>
      </c>
      <c r="G653" t="s">
        <v>28</v>
      </c>
      <c r="H653" t="s">
        <v>2</v>
      </c>
      <c r="I653" t="s">
        <v>1</v>
      </c>
      <c r="J653" s="32" t="s">
        <v>0</v>
      </c>
      <c r="M653">
        <v>-50</v>
      </c>
      <c r="N653" t="s">
        <v>127</v>
      </c>
      <c r="O653" t="s">
        <v>113</v>
      </c>
      <c r="P653">
        <v>8</v>
      </c>
    </row>
    <row r="654" spans="2:16" x14ac:dyDescent="0.25">
      <c r="B654" s="30">
        <v>42236</v>
      </c>
      <c r="C654">
        <v>34</v>
      </c>
      <c r="D654" s="33">
        <v>42247</v>
      </c>
      <c r="E654">
        <v>2015</v>
      </c>
      <c r="F654" t="s">
        <v>56</v>
      </c>
      <c r="G654" t="s">
        <v>28</v>
      </c>
      <c r="H654" t="s">
        <v>2</v>
      </c>
      <c r="I654" t="s">
        <v>1</v>
      </c>
      <c r="J654" s="32" t="s">
        <v>23</v>
      </c>
      <c r="M654">
        <v>-80</v>
      </c>
      <c r="N654" t="s">
        <v>127</v>
      </c>
      <c r="O654" t="s">
        <v>113</v>
      </c>
      <c r="P654">
        <v>8</v>
      </c>
    </row>
    <row r="655" spans="2:16" x14ac:dyDescent="0.25">
      <c r="B655" s="30">
        <v>42267</v>
      </c>
      <c r="C655">
        <v>39</v>
      </c>
      <c r="D655" s="33">
        <v>42277</v>
      </c>
      <c r="E655">
        <v>2015</v>
      </c>
      <c r="F655" t="s">
        <v>56</v>
      </c>
      <c r="G655" t="s">
        <v>28</v>
      </c>
      <c r="H655" t="s">
        <v>2</v>
      </c>
      <c r="I655" t="s">
        <v>8</v>
      </c>
      <c r="J655" s="32" t="s">
        <v>7</v>
      </c>
      <c r="M655">
        <v>-1200</v>
      </c>
      <c r="N655" t="s">
        <v>127</v>
      </c>
      <c r="O655" t="s">
        <v>113</v>
      </c>
      <c r="P655">
        <v>9</v>
      </c>
    </row>
    <row r="656" spans="2:16" x14ac:dyDescent="0.25">
      <c r="B656" s="30">
        <v>42248</v>
      </c>
      <c r="C656">
        <v>36</v>
      </c>
      <c r="D656" s="33">
        <v>42277</v>
      </c>
      <c r="E656">
        <v>2015</v>
      </c>
      <c r="F656" t="s">
        <v>56</v>
      </c>
      <c r="G656" t="s">
        <v>28</v>
      </c>
      <c r="H656" t="s">
        <v>2</v>
      </c>
      <c r="I656" t="s">
        <v>19</v>
      </c>
      <c r="J656" s="32" t="s">
        <v>19</v>
      </c>
      <c r="M656">
        <v>-5000</v>
      </c>
      <c r="N656" t="s">
        <v>127</v>
      </c>
      <c r="O656" t="s">
        <v>113</v>
      </c>
      <c r="P656">
        <v>9</v>
      </c>
    </row>
    <row r="657" spans="2:16" x14ac:dyDescent="0.25">
      <c r="B657" s="30">
        <v>42262</v>
      </c>
      <c r="C657">
        <v>38</v>
      </c>
      <c r="D657" s="33">
        <v>42277</v>
      </c>
      <c r="E657">
        <v>2015</v>
      </c>
      <c r="F657" t="s">
        <v>56</v>
      </c>
      <c r="G657" t="s">
        <v>28</v>
      </c>
      <c r="H657" t="s">
        <v>2</v>
      </c>
      <c r="I657" t="s">
        <v>18</v>
      </c>
      <c r="J657" s="32" t="s">
        <v>18</v>
      </c>
      <c r="M657">
        <v>-1000</v>
      </c>
      <c r="N657" t="s">
        <v>127</v>
      </c>
      <c r="O657" t="s">
        <v>113</v>
      </c>
      <c r="P657">
        <v>9</v>
      </c>
    </row>
    <row r="658" spans="2:16" x14ac:dyDescent="0.25">
      <c r="B658" s="30">
        <v>42273</v>
      </c>
      <c r="C658">
        <v>39</v>
      </c>
      <c r="D658" s="33">
        <v>42277</v>
      </c>
      <c r="E658">
        <v>2015</v>
      </c>
      <c r="F658" t="s">
        <v>56</v>
      </c>
      <c r="G658" t="s">
        <v>28</v>
      </c>
      <c r="H658" t="s">
        <v>2</v>
      </c>
      <c r="I658" t="s">
        <v>6</v>
      </c>
      <c r="J658" s="32" t="s">
        <v>5</v>
      </c>
      <c r="M658">
        <v>-8000</v>
      </c>
      <c r="N658" t="s">
        <v>127</v>
      </c>
      <c r="O658" t="s">
        <v>113</v>
      </c>
      <c r="P658">
        <v>9</v>
      </c>
    </row>
    <row r="659" spans="2:16" x14ac:dyDescent="0.25">
      <c r="B659" s="30">
        <v>42262</v>
      </c>
      <c r="C659">
        <v>38</v>
      </c>
      <c r="D659" s="33">
        <v>42277</v>
      </c>
      <c r="E659">
        <v>2015</v>
      </c>
      <c r="F659" t="s">
        <v>56</v>
      </c>
      <c r="G659" t="s">
        <v>28</v>
      </c>
      <c r="H659" t="s">
        <v>2</v>
      </c>
      <c r="I659" t="s">
        <v>6</v>
      </c>
      <c r="J659" s="32" t="s">
        <v>16</v>
      </c>
      <c r="M659">
        <v>-21000</v>
      </c>
      <c r="N659" t="s">
        <v>127</v>
      </c>
      <c r="O659" t="s">
        <v>113</v>
      </c>
      <c r="P659">
        <v>9</v>
      </c>
    </row>
    <row r="660" spans="2:16" x14ac:dyDescent="0.25">
      <c r="B660" s="30">
        <v>42262</v>
      </c>
      <c r="C660">
        <v>38</v>
      </c>
      <c r="D660" s="33">
        <v>42277</v>
      </c>
      <c r="E660">
        <v>2015</v>
      </c>
      <c r="F660" t="s">
        <v>56</v>
      </c>
      <c r="G660" t="s">
        <v>28</v>
      </c>
      <c r="H660" t="s">
        <v>2</v>
      </c>
      <c r="I660" t="s">
        <v>4</v>
      </c>
      <c r="J660" s="32" t="s">
        <v>9</v>
      </c>
      <c r="M660">
        <v>-10709</v>
      </c>
      <c r="N660" t="s">
        <v>127</v>
      </c>
      <c r="O660" t="s">
        <v>113</v>
      </c>
      <c r="P660">
        <v>9</v>
      </c>
    </row>
    <row r="661" spans="2:16" x14ac:dyDescent="0.25">
      <c r="B661" s="30">
        <v>42266</v>
      </c>
      <c r="C661">
        <v>38</v>
      </c>
      <c r="D661" s="33">
        <v>42277</v>
      </c>
      <c r="E661">
        <v>2015</v>
      </c>
      <c r="F661" t="s">
        <v>56</v>
      </c>
      <c r="G661" t="s">
        <v>28</v>
      </c>
      <c r="H661" t="s">
        <v>2</v>
      </c>
      <c r="I661" t="s">
        <v>4</v>
      </c>
      <c r="J661" s="32" t="s">
        <v>3</v>
      </c>
      <c r="M661">
        <v>0</v>
      </c>
      <c r="N661" t="s">
        <v>127</v>
      </c>
      <c r="O661" t="s">
        <v>113</v>
      </c>
      <c r="P661">
        <v>9</v>
      </c>
    </row>
    <row r="662" spans="2:16" x14ac:dyDescent="0.25">
      <c r="B662" s="30">
        <v>42275</v>
      </c>
      <c r="C662">
        <v>40</v>
      </c>
      <c r="D662" s="33">
        <v>42277</v>
      </c>
      <c r="E662">
        <v>2015</v>
      </c>
      <c r="F662" t="s">
        <v>56</v>
      </c>
      <c r="G662" t="s">
        <v>28</v>
      </c>
      <c r="H662" t="s">
        <v>2</v>
      </c>
      <c r="I662" t="s">
        <v>1</v>
      </c>
      <c r="J662" s="32" t="s">
        <v>0</v>
      </c>
      <c r="M662">
        <v>-50</v>
      </c>
      <c r="N662" t="s">
        <v>127</v>
      </c>
      <c r="O662" t="s">
        <v>113</v>
      </c>
      <c r="P662">
        <v>9</v>
      </c>
    </row>
    <row r="663" spans="2:16" x14ac:dyDescent="0.25">
      <c r="B663" s="30">
        <v>42267</v>
      </c>
      <c r="C663">
        <v>39</v>
      </c>
      <c r="D663" s="33">
        <v>42277</v>
      </c>
      <c r="E663">
        <v>2015</v>
      </c>
      <c r="F663" t="s">
        <v>56</v>
      </c>
      <c r="G663" t="s">
        <v>28</v>
      </c>
      <c r="H663" t="s">
        <v>2</v>
      </c>
      <c r="I663" t="s">
        <v>1</v>
      </c>
      <c r="J663" s="32" t="s">
        <v>23</v>
      </c>
      <c r="M663">
        <v>-80</v>
      </c>
      <c r="N663" t="s">
        <v>127</v>
      </c>
      <c r="O663" t="s">
        <v>113</v>
      </c>
      <c r="P663">
        <v>9</v>
      </c>
    </row>
    <row r="664" spans="2:16" x14ac:dyDescent="0.25">
      <c r="B664" s="30">
        <v>42297</v>
      </c>
      <c r="C664">
        <v>43</v>
      </c>
      <c r="D664" s="33">
        <v>42308</v>
      </c>
      <c r="E664">
        <v>2015</v>
      </c>
      <c r="F664" t="s">
        <v>56</v>
      </c>
      <c r="G664" t="s">
        <v>28</v>
      </c>
      <c r="H664" t="s">
        <v>2</v>
      </c>
      <c r="I664" t="s">
        <v>8</v>
      </c>
      <c r="J664" s="32" t="s">
        <v>7</v>
      </c>
      <c r="M664">
        <v>-1200</v>
      </c>
      <c r="N664" t="s">
        <v>127</v>
      </c>
      <c r="O664" t="s">
        <v>112</v>
      </c>
      <c r="P664">
        <v>10</v>
      </c>
    </row>
    <row r="665" spans="2:16" x14ac:dyDescent="0.25">
      <c r="B665" s="30">
        <v>42278</v>
      </c>
      <c r="C665">
        <v>40</v>
      </c>
      <c r="D665" s="33">
        <v>42308</v>
      </c>
      <c r="E665">
        <v>2015</v>
      </c>
      <c r="F665" t="s">
        <v>56</v>
      </c>
      <c r="G665" t="s">
        <v>28</v>
      </c>
      <c r="H665" t="s">
        <v>2</v>
      </c>
      <c r="I665" t="s">
        <v>19</v>
      </c>
      <c r="J665" s="32" t="s">
        <v>19</v>
      </c>
      <c r="M665">
        <v>-5000</v>
      </c>
      <c r="N665" t="s">
        <v>127</v>
      </c>
      <c r="O665" t="s">
        <v>113</v>
      </c>
      <c r="P665">
        <v>10</v>
      </c>
    </row>
    <row r="666" spans="2:16" x14ac:dyDescent="0.25">
      <c r="B666" s="30">
        <v>42292</v>
      </c>
      <c r="C666">
        <v>42</v>
      </c>
      <c r="D666" s="33">
        <v>42308</v>
      </c>
      <c r="E666">
        <v>2015</v>
      </c>
      <c r="F666" t="s">
        <v>56</v>
      </c>
      <c r="G666" t="s">
        <v>28</v>
      </c>
      <c r="H666" t="s">
        <v>2</v>
      </c>
      <c r="I666" t="s">
        <v>18</v>
      </c>
      <c r="J666" s="32" t="s">
        <v>18</v>
      </c>
      <c r="M666">
        <v>-1000</v>
      </c>
      <c r="N666" t="s">
        <v>127</v>
      </c>
      <c r="O666" t="s">
        <v>112</v>
      </c>
      <c r="P666">
        <v>10</v>
      </c>
    </row>
    <row r="667" spans="2:16" x14ac:dyDescent="0.25">
      <c r="B667" s="30">
        <v>42303</v>
      </c>
      <c r="C667">
        <v>44</v>
      </c>
      <c r="D667" s="33">
        <v>42308</v>
      </c>
      <c r="E667">
        <v>2015</v>
      </c>
      <c r="F667" t="s">
        <v>56</v>
      </c>
      <c r="G667" t="s">
        <v>28</v>
      </c>
      <c r="H667" t="s">
        <v>2</v>
      </c>
      <c r="I667" t="s">
        <v>6</v>
      </c>
      <c r="J667" s="32" t="s">
        <v>5</v>
      </c>
      <c r="M667">
        <v>-8000</v>
      </c>
      <c r="N667" t="s">
        <v>127</v>
      </c>
      <c r="O667" t="s">
        <v>112</v>
      </c>
      <c r="P667">
        <v>10</v>
      </c>
    </row>
    <row r="668" spans="2:16" x14ac:dyDescent="0.25">
      <c r="B668" s="30">
        <v>42296</v>
      </c>
      <c r="C668">
        <v>43</v>
      </c>
      <c r="D668" s="33">
        <v>42308</v>
      </c>
      <c r="E668">
        <v>2015</v>
      </c>
      <c r="F668" t="s">
        <v>56</v>
      </c>
      <c r="G668" t="s">
        <v>28</v>
      </c>
      <c r="H668" t="s">
        <v>2</v>
      </c>
      <c r="I668" t="s">
        <v>4</v>
      </c>
      <c r="J668" s="32" t="s">
        <v>3</v>
      </c>
      <c r="M668">
        <v>0</v>
      </c>
      <c r="N668" t="s">
        <v>127</v>
      </c>
      <c r="O668" t="s">
        <v>112</v>
      </c>
      <c r="P668">
        <v>10</v>
      </c>
    </row>
    <row r="669" spans="2:16" x14ac:dyDescent="0.25">
      <c r="B669" s="30">
        <v>42305</v>
      </c>
      <c r="C669">
        <v>44</v>
      </c>
      <c r="D669" s="33">
        <v>42308</v>
      </c>
      <c r="E669">
        <v>2015</v>
      </c>
      <c r="F669" t="s">
        <v>56</v>
      </c>
      <c r="G669" t="s">
        <v>28</v>
      </c>
      <c r="H669" t="s">
        <v>2</v>
      </c>
      <c r="I669" t="s">
        <v>1</v>
      </c>
      <c r="J669" s="32" t="s">
        <v>0</v>
      </c>
      <c r="M669">
        <v>-50</v>
      </c>
      <c r="N669" t="s">
        <v>127</v>
      </c>
      <c r="O669" t="s">
        <v>112</v>
      </c>
      <c r="P669">
        <v>10</v>
      </c>
    </row>
    <row r="670" spans="2:16" x14ac:dyDescent="0.25">
      <c r="B670" s="30">
        <v>42297</v>
      </c>
      <c r="C670">
        <v>43</v>
      </c>
      <c r="D670" s="33">
        <v>42308</v>
      </c>
      <c r="E670">
        <v>2015</v>
      </c>
      <c r="F670" t="s">
        <v>56</v>
      </c>
      <c r="G670" t="s">
        <v>28</v>
      </c>
      <c r="H670" t="s">
        <v>2</v>
      </c>
      <c r="I670" t="s">
        <v>1</v>
      </c>
      <c r="J670" s="32" t="s">
        <v>23</v>
      </c>
      <c r="M670">
        <v>-80</v>
      </c>
      <c r="N670" t="s">
        <v>127</v>
      </c>
      <c r="O670" t="s">
        <v>112</v>
      </c>
      <c r="P670">
        <v>10</v>
      </c>
    </row>
    <row r="671" spans="2:16" x14ac:dyDescent="0.25">
      <c r="B671" s="30">
        <v>42328</v>
      </c>
      <c r="C671">
        <v>47</v>
      </c>
      <c r="D671" s="33">
        <v>42338</v>
      </c>
      <c r="E671">
        <v>2015</v>
      </c>
      <c r="F671" t="s">
        <v>56</v>
      </c>
      <c r="G671" t="s">
        <v>28</v>
      </c>
      <c r="H671" t="s">
        <v>2</v>
      </c>
      <c r="I671" t="s">
        <v>8</v>
      </c>
      <c r="J671" s="32" t="s">
        <v>7</v>
      </c>
      <c r="M671">
        <v>-1200</v>
      </c>
      <c r="N671" t="s">
        <v>127</v>
      </c>
      <c r="O671" t="s">
        <v>112</v>
      </c>
      <c r="P671">
        <v>11</v>
      </c>
    </row>
    <row r="672" spans="2:16" x14ac:dyDescent="0.25">
      <c r="B672" s="30">
        <v>42309</v>
      </c>
      <c r="C672">
        <v>45</v>
      </c>
      <c r="D672" s="33">
        <v>42338</v>
      </c>
      <c r="E672">
        <v>2015</v>
      </c>
      <c r="F672" t="s">
        <v>56</v>
      </c>
      <c r="G672" t="s">
        <v>28</v>
      </c>
      <c r="H672" t="s">
        <v>2</v>
      </c>
      <c r="I672" t="s">
        <v>19</v>
      </c>
      <c r="J672" s="32" t="s">
        <v>19</v>
      </c>
      <c r="M672">
        <v>-5000</v>
      </c>
      <c r="N672" t="s">
        <v>127</v>
      </c>
      <c r="O672" t="s">
        <v>112</v>
      </c>
      <c r="P672">
        <v>11</v>
      </c>
    </row>
    <row r="673" spans="2:16" x14ac:dyDescent="0.25">
      <c r="B673" s="30">
        <v>42323</v>
      </c>
      <c r="C673">
        <v>47</v>
      </c>
      <c r="D673" s="33">
        <v>42338</v>
      </c>
      <c r="E673">
        <v>2015</v>
      </c>
      <c r="F673" t="s">
        <v>56</v>
      </c>
      <c r="G673" t="s">
        <v>28</v>
      </c>
      <c r="H673" t="s">
        <v>2</v>
      </c>
      <c r="I673" t="s">
        <v>18</v>
      </c>
      <c r="J673" s="32" t="s">
        <v>18</v>
      </c>
      <c r="M673">
        <v>-1000</v>
      </c>
      <c r="N673" t="s">
        <v>127</v>
      </c>
      <c r="O673" t="s">
        <v>112</v>
      </c>
      <c r="P673">
        <v>11</v>
      </c>
    </row>
    <row r="674" spans="2:16" x14ac:dyDescent="0.25">
      <c r="B674" s="30">
        <v>42334</v>
      </c>
      <c r="C674">
        <v>48</v>
      </c>
      <c r="D674" s="33">
        <v>42338</v>
      </c>
      <c r="E674">
        <v>2015</v>
      </c>
      <c r="F674" t="s">
        <v>56</v>
      </c>
      <c r="G674" t="s">
        <v>28</v>
      </c>
      <c r="H674" t="s">
        <v>2</v>
      </c>
      <c r="I674" t="s">
        <v>6</v>
      </c>
      <c r="J674" s="32" t="s">
        <v>5</v>
      </c>
      <c r="M674">
        <v>-8000</v>
      </c>
      <c r="N674" t="s">
        <v>127</v>
      </c>
      <c r="O674" t="s">
        <v>112</v>
      </c>
      <c r="P674">
        <v>11</v>
      </c>
    </row>
    <row r="675" spans="2:16" x14ac:dyDescent="0.25">
      <c r="B675" s="30">
        <v>42327</v>
      </c>
      <c r="C675">
        <v>47</v>
      </c>
      <c r="D675" s="33">
        <v>42338</v>
      </c>
      <c r="E675">
        <v>2015</v>
      </c>
      <c r="F675" t="s">
        <v>56</v>
      </c>
      <c r="G675" t="s">
        <v>28</v>
      </c>
      <c r="H675" t="s">
        <v>2</v>
      </c>
      <c r="I675" t="s">
        <v>4</v>
      </c>
      <c r="J675" s="32" t="s">
        <v>3</v>
      </c>
      <c r="M675">
        <v>0</v>
      </c>
      <c r="N675" t="s">
        <v>127</v>
      </c>
      <c r="O675" t="s">
        <v>112</v>
      </c>
      <c r="P675">
        <v>11</v>
      </c>
    </row>
    <row r="676" spans="2:16" x14ac:dyDescent="0.25">
      <c r="B676" s="30">
        <v>42336</v>
      </c>
      <c r="C676">
        <v>48</v>
      </c>
      <c r="D676" s="33">
        <v>42338</v>
      </c>
      <c r="E676">
        <v>2015</v>
      </c>
      <c r="F676" t="s">
        <v>56</v>
      </c>
      <c r="G676" t="s">
        <v>28</v>
      </c>
      <c r="H676" t="s">
        <v>2</v>
      </c>
      <c r="I676" t="s">
        <v>1</v>
      </c>
      <c r="J676" s="32" t="s">
        <v>0</v>
      </c>
      <c r="M676">
        <v>-50</v>
      </c>
      <c r="N676" t="s">
        <v>127</v>
      </c>
      <c r="O676" t="s">
        <v>112</v>
      </c>
      <c r="P676">
        <v>11</v>
      </c>
    </row>
    <row r="677" spans="2:16" x14ac:dyDescent="0.25">
      <c r="B677" s="30">
        <v>42328</v>
      </c>
      <c r="C677">
        <v>47</v>
      </c>
      <c r="D677" s="33">
        <v>42338</v>
      </c>
      <c r="E677">
        <v>2015</v>
      </c>
      <c r="F677" t="s">
        <v>56</v>
      </c>
      <c r="G677" t="s">
        <v>28</v>
      </c>
      <c r="H677" t="s">
        <v>2</v>
      </c>
      <c r="I677" t="s">
        <v>1</v>
      </c>
      <c r="J677" s="32" t="s">
        <v>23</v>
      </c>
      <c r="M677">
        <v>-80</v>
      </c>
      <c r="N677" t="s">
        <v>127</v>
      </c>
      <c r="O677" t="s">
        <v>112</v>
      </c>
      <c r="P677">
        <v>11</v>
      </c>
    </row>
    <row r="678" spans="2:16" x14ac:dyDescent="0.25">
      <c r="B678" s="30">
        <v>42358</v>
      </c>
      <c r="C678">
        <v>52</v>
      </c>
      <c r="D678" s="33">
        <v>42369</v>
      </c>
      <c r="E678">
        <v>2015</v>
      </c>
      <c r="F678" t="s">
        <v>56</v>
      </c>
      <c r="G678" t="s">
        <v>28</v>
      </c>
      <c r="H678" t="s">
        <v>2</v>
      </c>
      <c r="I678" t="s">
        <v>8</v>
      </c>
      <c r="J678" s="32" t="s">
        <v>7</v>
      </c>
      <c r="M678">
        <v>-1200</v>
      </c>
      <c r="N678" t="s">
        <v>127</v>
      </c>
      <c r="O678" t="s">
        <v>112</v>
      </c>
      <c r="P678">
        <v>12</v>
      </c>
    </row>
    <row r="679" spans="2:16" x14ac:dyDescent="0.25">
      <c r="B679" s="30">
        <v>42339</v>
      </c>
      <c r="C679">
        <v>49</v>
      </c>
      <c r="D679" s="33">
        <v>42369</v>
      </c>
      <c r="E679">
        <v>2015</v>
      </c>
      <c r="F679" t="s">
        <v>56</v>
      </c>
      <c r="G679" t="s">
        <v>28</v>
      </c>
      <c r="H679" t="s">
        <v>2</v>
      </c>
      <c r="I679" t="s">
        <v>19</v>
      </c>
      <c r="J679" s="32" t="s">
        <v>19</v>
      </c>
      <c r="M679">
        <v>-5000</v>
      </c>
      <c r="N679" t="s">
        <v>127</v>
      </c>
      <c r="O679" t="s">
        <v>112</v>
      </c>
      <c r="P679">
        <v>12</v>
      </c>
    </row>
    <row r="680" spans="2:16" x14ac:dyDescent="0.25">
      <c r="B680" s="30">
        <v>42353</v>
      </c>
      <c r="C680">
        <v>51</v>
      </c>
      <c r="D680" s="33">
        <v>42369</v>
      </c>
      <c r="E680">
        <v>2015</v>
      </c>
      <c r="F680" t="s">
        <v>56</v>
      </c>
      <c r="G680" t="s">
        <v>28</v>
      </c>
      <c r="H680" t="s">
        <v>2</v>
      </c>
      <c r="I680" t="s">
        <v>18</v>
      </c>
      <c r="J680" s="32" t="s">
        <v>18</v>
      </c>
      <c r="M680">
        <v>-1000</v>
      </c>
      <c r="N680" t="s">
        <v>127</v>
      </c>
      <c r="O680" t="s">
        <v>112</v>
      </c>
      <c r="P680">
        <v>12</v>
      </c>
    </row>
    <row r="681" spans="2:16" x14ac:dyDescent="0.25">
      <c r="B681" s="30">
        <v>42364</v>
      </c>
      <c r="C681">
        <v>52</v>
      </c>
      <c r="D681" s="33">
        <v>42369</v>
      </c>
      <c r="E681">
        <v>2015</v>
      </c>
      <c r="F681" t="s">
        <v>56</v>
      </c>
      <c r="G681" t="s">
        <v>28</v>
      </c>
      <c r="H681" t="s">
        <v>2</v>
      </c>
      <c r="I681" t="s">
        <v>6</v>
      </c>
      <c r="J681" s="32" t="s">
        <v>5</v>
      </c>
      <c r="M681">
        <v>-8000</v>
      </c>
      <c r="N681" t="s">
        <v>127</v>
      </c>
      <c r="O681" t="s">
        <v>112</v>
      </c>
      <c r="P681">
        <v>12</v>
      </c>
    </row>
    <row r="682" spans="2:16" x14ac:dyDescent="0.25">
      <c r="B682" s="30">
        <v>42353</v>
      </c>
      <c r="C682">
        <v>51</v>
      </c>
      <c r="D682" s="33">
        <v>42369</v>
      </c>
      <c r="E682">
        <v>2015</v>
      </c>
      <c r="F682" t="s">
        <v>56</v>
      </c>
      <c r="G682" t="s">
        <v>28</v>
      </c>
      <c r="H682" t="s">
        <v>2</v>
      </c>
      <c r="I682" t="s">
        <v>6</v>
      </c>
      <c r="J682" s="32" t="s">
        <v>16</v>
      </c>
      <c r="M682">
        <v>-21000</v>
      </c>
      <c r="N682" t="s">
        <v>127</v>
      </c>
      <c r="O682" t="s">
        <v>112</v>
      </c>
      <c r="P682">
        <v>12</v>
      </c>
    </row>
    <row r="683" spans="2:16" x14ac:dyDescent="0.25">
      <c r="B683" s="30">
        <v>42353</v>
      </c>
      <c r="C683">
        <v>51</v>
      </c>
      <c r="D683" s="33">
        <v>42369</v>
      </c>
      <c r="E683">
        <v>2015</v>
      </c>
      <c r="F683" t="s">
        <v>56</v>
      </c>
      <c r="G683" t="s">
        <v>28</v>
      </c>
      <c r="H683" t="s">
        <v>2</v>
      </c>
      <c r="I683" t="s">
        <v>4</v>
      </c>
      <c r="J683" s="32" t="s">
        <v>9</v>
      </c>
      <c r="M683">
        <v>-10709</v>
      </c>
      <c r="N683" t="s">
        <v>127</v>
      </c>
      <c r="O683" t="s">
        <v>112</v>
      </c>
      <c r="P683">
        <v>12</v>
      </c>
    </row>
    <row r="684" spans="2:16" x14ac:dyDescent="0.25">
      <c r="B684" s="30">
        <v>42357</v>
      </c>
      <c r="C684">
        <v>51</v>
      </c>
      <c r="D684" s="33">
        <v>42369</v>
      </c>
      <c r="E684">
        <v>2015</v>
      </c>
      <c r="F684" t="s">
        <v>56</v>
      </c>
      <c r="G684" t="s">
        <v>28</v>
      </c>
      <c r="H684" t="s">
        <v>2</v>
      </c>
      <c r="I684" t="s">
        <v>4</v>
      </c>
      <c r="J684" s="32" t="s">
        <v>3</v>
      </c>
      <c r="M684">
        <v>0</v>
      </c>
      <c r="N684" t="s">
        <v>127</v>
      </c>
      <c r="O684" t="s">
        <v>112</v>
      </c>
      <c r="P684">
        <v>12</v>
      </c>
    </row>
    <row r="685" spans="2:16" x14ac:dyDescent="0.25">
      <c r="B685" s="30">
        <v>42366</v>
      </c>
      <c r="C685">
        <v>53</v>
      </c>
      <c r="D685" s="33">
        <v>42369</v>
      </c>
      <c r="E685">
        <v>2015</v>
      </c>
      <c r="F685" t="s">
        <v>56</v>
      </c>
      <c r="G685" t="s">
        <v>28</v>
      </c>
      <c r="H685" t="s">
        <v>2</v>
      </c>
      <c r="I685" t="s">
        <v>1</v>
      </c>
      <c r="J685" s="32" t="s">
        <v>0</v>
      </c>
      <c r="M685">
        <v>-50</v>
      </c>
      <c r="N685" t="s">
        <v>127</v>
      </c>
      <c r="O685" t="s">
        <v>112</v>
      </c>
      <c r="P685">
        <v>12</v>
      </c>
    </row>
    <row r="686" spans="2:16" x14ac:dyDescent="0.25">
      <c r="B686" s="30">
        <v>42358</v>
      </c>
      <c r="C686">
        <v>52</v>
      </c>
      <c r="D686" s="33">
        <v>42369</v>
      </c>
      <c r="E686">
        <v>2015</v>
      </c>
      <c r="F686" t="s">
        <v>56</v>
      </c>
      <c r="G686" t="s">
        <v>28</v>
      </c>
      <c r="H686" t="s">
        <v>2</v>
      </c>
      <c r="I686" t="s">
        <v>1</v>
      </c>
      <c r="J686" s="32" t="s">
        <v>23</v>
      </c>
      <c r="M686">
        <v>-80</v>
      </c>
      <c r="N686" t="s">
        <v>127</v>
      </c>
      <c r="O686" t="s">
        <v>112</v>
      </c>
      <c r="P686">
        <v>12</v>
      </c>
    </row>
    <row r="687" spans="2:16" x14ac:dyDescent="0.25">
      <c r="B687" s="30">
        <v>42389</v>
      </c>
      <c r="C687">
        <v>4</v>
      </c>
      <c r="D687" s="33">
        <v>42400</v>
      </c>
      <c r="E687">
        <v>2016</v>
      </c>
      <c r="F687" t="s">
        <v>56</v>
      </c>
      <c r="G687" t="s">
        <v>28</v>
      </c>
      <c r="H687" t="s">
        <v>2</v>
      </c>
      <c r="I687" t="s">
        <v>8</v>
      </c>
      <c r="J687" s="32" t="s">
        <v>7</v>
      </c>
      <c r="M687">
        <v>-1200</v>
      </c>
      <c r="N687" t="s">
        <v>127</v>
      </c>
      <c r="O687" t="s">
        <v>112</v>
      </c>
      <c r="P687">
        <v>1</v>
      </c>
    </row>
    <row r="688" spans="2:16" x14ac:dyDescent="0.25">
      <c r="B688" s="30">
        <v>42370</v>
      </c>
      <c r="C688">
        <v>1</v>
      </c>
      <c r="D688" s="33">
        <v>42400</v>
      </c>
      <c r="E688">
        <v>2016</v>
      </c>
      <c r="F688" t="s">
        <v>56</v>
      </c>
      <c r="G688" t="s">
        <v>28</v>
      </c>
      <c r="H688" t="s">
        <v>2</v>
      </c>
      <c r="I688" t="s">
        <v>19</v>
      </c>
      <c r="J688" s="32" t="s">
        <v>19</v>
      </c>
      <c r="M688">
        <v>-5000</v>
      </c>
      <c r="N688" t="s">
        <v>127</v>
      </c>
      <c r="O688" t="s">
        <v>112</v>
      </c>
      <c r="P688">
        <v>1</v>
      </c>
    </row>
    <row r="689" spans="2:16" x14ac:dyDescent="0.25">
      <c r="B689" s="30">
        <v>42384</v>
      </c>
      <c r="C689">
        <v>3</v>
      </c>
      <c r="D689" s="33">
        <v>42400</v>
      </c>
      <c r="E689">
        <v>2016</v>
      </c>
      <c r="F689" t="s">
        <v>56</v>
      </c>
      <c r="G689" t="s">
        <v>28</v>
      </c>
      <c r="H689" t="s">
        <v>2</v>
      </c>
      <c r="I689" t="s">
        <v>18</v>
      </c>
      <c r="J689" s="32" t="s">
        <v>18</v>
      </c>
      <c r="M689">
        <v>-1000</v>
      </c>
      <c r="N689" t="s">
        <v>127</v>
      </c>
      <c r="O689" t="s">
        <v>112</v>
      </c>
      <c r="P689">
        <v>1</v>
      </c>
    </row>
    <row r="690" spans="2:16" x14ac:dyDescent="0.25">
      <c r="B690" s="30">
        <v>42395</v>
      </c>
      <c r="C690">
        <v>5</v>
      </c>
      <c r="D690" s="33">
        <v>42400</v>
      </c>
      <c r="E690">
        <v>2016</v>
      </c>
      <c r="F690" t="s">
        <v>56</v>
      </c>
      <c r="G690" t="s">
        <v>28</v>
      </c>
      <c r="H690" t="s">
        <v>2</v>
      </c>
      <c r="I690" t="s">
        <v>6</v>
      </c>
      <c r="J690" s="32" t="s">
        <v>5</v>
      </c>
      <c r="M690">
        <v>-8000</v>
      </c>
      <c r="N690" t="s">
        <v>127</v>
      </c>
      <c r="O690" t="s">
        <v>112</v>
      </c>
      <c r="P690">
        <v>1</v>
      </c>
    </row>
    <row r="691" spans="2:16" x14ac:dyDescent="0.25">
      <c r="B691" s="30">
        <v>42388</v>
      </c>
      <c r="C691">
        <v>4</v>
      </c>
      <c r="D691" s="33">
        <v>42400</v>
      </c>
      <c r="E691">
        <v>2016</v>
      </c>
      <c r="F691" t="s">
        <v>56</v>
      </c>
      <c r="G691" t="s">
        <v>28</v>
      </c>
      <c r="H691" t="s">
        <v>2</v>
      </c>
      <c r="I691" t="s">
        <v>4</v>
      </c>
      <c r="J691" s="32" t="s">
        <v>3</v>
      </c>
      <c r="M691">
        <v>0</v>
      </c>
      <c r="N691" t="s">
        <v>127</v>
      </c>
      <c r="O691" t="s">
        <v>112</v>
      </c>
      <c r="P691">
        <v>1</v>
      </c>
    </row>
    <row r="692" spans="2:16" x14ac:dyDescent="0.25">
      <c r="B692" s="30">
        <v>42397</v>
      </c>
      <c r="C692">
        <v>5</v>
      </c>
      <c r="D692" s="33">
        <v>42400</v>
      </c>
      <c r="E692">
        <v>2016</v>
      </c>
      <c r="F692" t="s">
        <v>56</v>
      </c>
      <c r="G692" t="s">
        <v>28</v>
      </c>
      <c r="H692" t="s">
        <v>2</v>
      </c>
      <c r="I692" t="s">
        <v>1</v>
      </c>
      <c r="J692" s="32" t="s">
        <v>0</v>
      </c>
      <c r="M692">
        <v>-50</v>
      </c>
      <c r="N692" t="s">
        <v>127</v>
      </c>
      <c r="O692" t="s">
        <v>112</v>
      </c>
      <c r="P692">
        <v>1</v>
      </c>
    </row>
    <row r="693" spans="2:16" x14ac:dyDescent="0.25">
      <c r="B693" s="30">
        <v>42389</v>
      </c>
      <c r="C693">
        <v>4</v>
      </c>
      <c r="D693" s="33">
        <v>42400</v>
      </c>
      <c r="E693">
        <v>2016</v>
      </c>
      <c r="F693" t="s">
        <v>56</v>
      </c>
      <c r="G693" t="s">
        <v>28</v>
      </c>
      <c r="H693" t="s">
        <v>2</v>
      </c>
      <c r="I693" t="s">
        <v>1</v>
      </c>
      <c r="J693" s="32" t="s">
        <v>23</v>
      </c>
      <c r="M693">
        <v>-80</v>
      </c>
      <c r="N693" t="s">
        <v>127</v>
      </c>
      <c r="O693" t="s">
        <v>112</v>
      </c>
      <c r="P693">
        <v>1</v>
      </c>
    </row>
    <row r="694" spans="2:16" x14ac:dyDescent="0.25">
      <c r="B694" s="30">
        <v>42420</v>
      </c>
      <c r="C694">
        <v>8</v>
      </c>
      <c r="D694" s="33">
        <v>42429</v>
      </c>
      <c r="E694">
        <v>2016</v>
      </c>
      <c r="F694" t="s">
        <v>56</v>
      </c>
      <c r="G694" t="s">
        <v>28</v>
      </c>
      <c r="H694" t="s">
        <v>2</v>
      </c>
      <c r="I694" t="s">
        <v>8</v>
      </c>
      <c r="J694" s="32" t="s">
        <v>7</v>
      </c>
      <c r="M694">
        <v>-1200</v>
      </c>
      <c r="N694" t="s">
        <v>127</v>
      </c>
      <c r="O694" t="s">
        <v>112</v>
      </c>
      <c r="P694">
        <v>2</v>
      </c>
    </row>
    <row r="695" spans="2:16" x14ac:dyDescent="0.25">
      <c r="B695" s="30">
        <v>42401</v>
      </c>
      <c r="C695">
        <v>6</v>
      </c>
      <c r="D695" s="33">
        <v>42429</v>
      </c>
      <c r="E695">
        <v>2016</v>
      </c>
      <c r="F695" t="s">
        <v>56</v>
      </c>
      <c r="G695" t="s">
        <v>28</v>
      </c>
      <c r="H695" t="s">
        <v>2</v>
      </c>
      <c r="I695" t="s">
        <v>19</v>
      </c>
      <c r="J695" s="32" t="s">
        <v>19</v>
      </c>
      <c r="M695">
        <v>-5000</v>
      </c>
      <c r="N695" t="s">
        <v>127</v>
      </c>
      <c r="O695" t="s">
        <v>112</v>
      </c>
      <c r="P695">
        <v>2</v>
      </c>
    </row>
    <row r="696" spans="2:16" x14ac:dyDescent="0.25">
      <c r="B696" s="30">
        <v>42415</v>
      </c>
      <c r="C696">
        <v>8</v>
      </c>
      <c r="D696" s="33">
        <v>42429</v>
      </c>
      <c r="E696">
        <v>2016</v>
      </c>
      <c r="F696" t="s">
        <v>56</v>
      </c>
      <c r="G696" t="s">
        <v>28</v>
      </c>
      <c r="H696" t="s">
        <v>2</v>
      </c>
      <c r="I696" t="s">
        <v>18</v>
      </c>
      <c r="J696" s="32" t="s">
        <v>18</v>
      </c>
      <c r="M696">
        <v>-1000</v>
      </c>
      <c r="N696" t="s">
        <v>127</v>
      </c>
      <c r="O696" t="s">
        <v>112</v>
      </c>
      <c r="P696">
        <v>2</v>
      </c>
    </row>
    <row r="697" spans="2:16" x14ac:dyDescent="0.25">
      <c r="B697" s="30">
        <v>42426</v>
      </c>
      <c r="C697">
        <v>9</v>
      </c>
      <c r="D697" s="33">
        <v>42429</v>
      </c>
      <c r="E697">
        <v>2016</v>
      </c>
      <c r="F697" t="s">
        <v>56</v>
      </c>
      <c r="G697" t="s">
        <v>28</v>
      </c>
      <c r="H697" t="s">
        <v>2</v>
      </c>
      <c r="I697" t="s">
        <v>6</v>
      </c>
      <c r="J697" s="32" t="s">
        <v>5</v>
      </c>
      <c r="M697">
        <v>-8000</v>
      </c>
      <c r="N697" t="s">
        <v>127</v>
      </c>
      <c r="O697" t="s">
        <v>112</v>
      </c>
      <c r="P697">
        <v>2</v>
      </c>
    </row>
    <row r="698" spans="2:16" x14ac:dyDescent="0.25">
      <c r="B698" s="30">
        <v>42401</v>
      </c>
      <c r="C698">
        <v>6</v>
      </c>
      <c r="D698" s="33">
        <v>42429</v>
      </c>
      <c r="E698">
        <v>2016</v>
      </c>
      <c r="F698" t="s">
        <v>56</v>
      </c>
      <c r="G698" t="s">
        <v>28</v>
      </c>
      <c r="H698" t="s">
        <v>2</v>
      </c>
      <c r="I698" t="s">
        <v>17</v>
      </c>
      <c r="J698" s="32" t="s">
        <v>20</v>
      </c>
      <c r="M698">
        <v>-2000</v>
      </c>
      <c r="N698" t="s">
        <v>127</v>
      </c>
      <c r="O698" t="s">
        <v>112</v>
      </c>
      <c r="P698">
        <v>2</v>
      </c>
    </row>
    <row r="699" spans="2:16" x14ac:dyDescent="0.25">
      <c r="B699" s="30">
        <v>42401</v>
      </c>
      <c r="C699">
        <v>6</v>
      </c>
      <c r="D699" s="33">
        <v>42429</v>
      </c>
      <c r="E699">
        <v>2016</v>
      </c>
      <c r="F699" t="s">
        <v>56</v>
      </c>
      <c r="G699" t="s">
        <v>28</v>
      </c>
      <c r="H699" t="s">
        <v>2</v>
      </c>
      <c r="I699" t="s">
        <v>22</v>
      </c>
      <c r="J699" s="32" t="s">
        <v>21</v>
      </c>
      <c r="M699">
        <v>-2000</v>
      </c>
      <c r="N699" t="s">
        <v>127</v>
      </c>
      <c r="O699" t="s">
        <v>112</v>
      </c>
      <c r="P699">
        <v>2</v>
      </c>
    </row>
    <row r="700" spans="2:16" x14ac:dyDescent="0.25">
      <c r="B700" s="30">
        <v>42419</v>
      </c>
      <c r="C700">
        <v>8</v>
      </c>
      <c r="D700" s="33">
        <v>42429</v>
      </c>
      <c r="E700">
        <v>2016</v>
      </c>
      <c r="F700" t="s">
        <v>56</v>
      </c>
      <c r="G700" t="s">
        <v>28</v>
      </c>
      <c r="H700" t="s">
        <v>2</v>
      </c>
      <c r="I700" t="s">
        <v>4</v>
      </c>
      <c r="J700" s="32" t="s">
        <v>3</v>
      </c>
      <c r="M700">
        <v>0</v>
      </c>
      <c r="N700" t="s">
        <v>127</v>
      </c>
      <c r="O700" t="s">
        <v>112</v>
      </c>
      <c r="P700">
        <v>2</v>
      </c>
    </row>
    <row r="701" spans="2:16" x14ac:dyDescent="0.25">
      <c r="B701" s="30">
        <v>42428</v>
      </c>
      <c r="C701">
        <v>10</v>
      </c>
      <c r="D701" s="33">
        <v>42429</v>
      </c>
      <c r="E701">
        <v>2016</v>
      </c>
      <c r="F701" t="s">
        <v>56</v>
      </c>
      <c r="G701" t="s">
        <v>28</v>
      </c>
      <c r="H701" t="s">
        <v>2</v>
      </c>
      <c r="I701" t="s">
        <v>1</v>
      </c>
      <c r="J701" s="32" t="s">
        <v>0</v>
      </c>
      <c r="M701">
        <v>-50</v>
      </c>
      <c r="N701" t="s">
        <v>127</v>
      </c>
      <c r="O701" t="s">
        <v>112</v>
      </c>
      <c r="P701">
        <v>2</v>
      </c>
    </row>
    <row r="702" spans="2:16" x14ac:dyDescent="0.25">
      <c r="B702" s="30">
        <v>42420</v>
      </c>
      <c r="C702">
        <v>8</v>
      </c>
      <c r="D702" s="33">
        <v>42429</v>
      </c>
      <c r="E702">
        <v>2016</v>
      </c>
      <c r="F702" t="s">
        <v>56</v>
      </c>
      <c r="G702" t="s">
        <v>28</v>
      </c>
      <c r="H702" t="s">
        <v>2</v>
      </c>
      <c r="I702" t="s">
        <v>1</v>
      </c>
      <c r="J702" s="32" t="s">
        <v>23</v>
      </c>
      <c r="M702">
        <v>-80</v>
      </c>
      <c r="N702" t="s">
        <v>127</v>
      </c>
      <c r="O702" t="s">
        <v>112</v>
      </c>
      <c r="P702">
        <v>2</v>
      </c>
    </row>
    <row r="703" spans="2:16" x14ac:dyDescent="0.25">
      <c r="B703" s="30">
        <v>42449</v>
      </c>
      <c r="C703">
        <v>13</v>
      </c>
      <c r="D703" s="33">
        <v>42460</v>
      </c>
      <c r="E703">
        <v>2016</v>
      </c>
      <c r="F703" t="s">
        <v>56</v>
      </c>
      <c r="G703" t="s">
        <v>28</v>
      </c>
      <c r="H703" t="s">
        <v>2</v>
      </c>
      <c r="I703" t="s">
        <v>8</v>
      </c>
      <c r="J703" s="32" t="s">
        <v>7</v>
      </c>
      <c r="M703">
        <v>-1200</v>
      </c>
      <c r="N703" t="s">
        <v>127</v>
      </c>
      <c r="O703" t="s">
        <v>112</v>
      </c>
      <c r="P703">
        <v>3</v>
      </c>
    </row>
    <row r="704" spans="2:16" x14ac:dyDescent="0.25">
      <c r="B704" s="30">
        <v>42430</v>
      </c>
      <c r="C704">
        <v>10</v>
      </c>
      <c r="D704" s="33">
        <v>42460</v>
      </c>
      <c r="E704">
        <v>2016</v>
      </c>
      <c r="F704" t="s">
        <v>56</v>
      </c>
      <c r="G704" t="s">
        <v>28</v>
      </c>
      <c r="H704" t="s">
        <v>2</v>
      </c>
      <c r="I704" t="s">
        <v>19</v>
      </c>
      <c r="J704" s="32" t="s">
        <v>19</v>
      </c>
      <c r="M704">
        <v>-5000</v>
      </c>
      <c r="N704" t="s">
        <v>127</v>
      </c>
      <c r="O704" t="s">
        <v>112</v>
      </c>
      <c r="P704">
        <v>3</v>
      </c>
    </row>
    <row r="705" spans="2:16" x14ac:dyDescent="0.25">
      <c r="B705" s="30">
        <v>42444</v>
      </c>
      <c r="C705">
        <v>12</v>
      </c>
      <c r="D705" s="33">
        <v>42460</v>
      </c>
      <c r="E705">
        <v>2016</v>
      </c>
      <c r="F705" t="s">
        <v>56</v>
      </c>
      <c r="G705" t="s">
        <v>28</v>
      </c>
      <c r="H705" t="s">
        <v>2</v>
      </c>
      <c r="I705" t="s">
        <v>18</v>
      </c>
      <c r="J705" s="32" t="s">
        <v>18</v>
      </c>
      <c r="M705">
        <v>-1000</v>
      </c>
      <c r="N705" t="s">
        <v>127</v>
      </c>
      <c r="O705" t="s">
        <v>112</v>
      </c>
      <c r="P705">
        <v>3</v>
      </c>
    </row>
    <row r="706" spans="2:16" x14ac:dyDescent="0.25">
      <c r="B706" s="30">
        <v>42455</v>
      </c>
      <c r="C706">
        <v>13</v>
      </c>
      <c r="D706" s="33">
        <v>42460</v>
      </c>
      <c r="E706">
        <v>2016</v>
      </c>
      <c r="F706" t="s">
        <v>56</v>
      </c>
      <c r="G706" t="s">
        <v>28</v>
      </c>
      <c r="H706" t="s">
        <v>2</v>
      </c>
      <c r="I706" t="s">
        <v>6</v>
      </c>
      <c r="J706" s="32" t="s">
        <v>5</v>
      </c>
      <c r="M706">
        <v>-8000</v>
      </c>
      <c r="N706" t="s">
        <v>127</v>
      </c>
      <c r="O706" t="s">
        <v>112</v>
      </c>
      <c r="P706">
        <v>3</v>
      </c>
    </row>
    <row r="707" spans="2:16" x14ac:dyDescent="0.25">
      <c r="B707" s="30">
        <v>42444</v>
      </c>
      <c r="C707">
        <v>12</v>
      </c>
      <c r="D707" s="33">
        <v>42460</v>
      </c>
      <c r="E707">
        <v>2016</v>
      </c>
      <c r="F707" t="s">
        <v>56</v>
      </c>
      <c r="G707" t="s">
        <v>28</v>
      </c>
      <c r="H707" t="s">
        <v>2</v>
      </c>
      <c r="I707" t="s">
        <v>6</v>
      </c>
      <c r="J707" s="32" t="s">
        <v>16</v>
      </c>
      <c r="M707">
        <v>-21000</v>
      </c>
      <c r="N707" t="s">
        <v>127</v>
      </c>
      <c r="O707" t="s">
        <v>112</v>
      </c>
      <c r="P707">
        <v>3</v>
      </c>
    </row>
    <row r="708" spans="2:16" x14ac:dyDescent="0.25">
      <c r="B708" s="30">
        <v>42444</v>
      </c>
      <c r="C708">
        <v>12</v>
      </c>
      <c r="D708" s="33">
        <v>42460</v>
      </c>
      <c r="E708">
        <v>2016</v>
      </c>
      <c r="F708" t="s">
        <v>56</v>
      </c>
      <c r="G708" t="s">
        <v>28</v>
      </c>
      <c r="H708" t="s">
        <v>2</v>
      </c>
      <c r="I708" t="s">
        <v>4</v>
      </c>
      <c r="J708" s="32" t="s">
        <v>9</v>
      </c>
      <c r="M708">
        <v>-10709</v>
      </c>
      <c r="N708" t="s">
        <v>127</v>
      </c>
      <c r="O708" t="s">
        <v>112</v>
      </c>
      <c r="P708">
        <v>3</v>
      </c>
    </row>
    <row r="709" spans="2:16" x14ac:dyDescent="0.25">
      <c r="B709" s="30">
        <v>42448</v>
      </c>
      <c r="C709">
        <v>12</v>
      </c>
      <c r="D709" s="33">
        <v>42460</v>
      </c>
      <c r="E709">
        <v>2016</v>
      </c>
      <c r="F709" t="s">
        <v>56</v>
      </c>
      <c r="G709" t="s">
        <v>28</v>
      </c>
      <c r="H709" t="s">
        <v>2</v>
      </c>
      <c r="I709" t="s">
        <v>4</v>
      </c>
      <c r="J709" s="32" t="s">
        <v>3</v>
      </c>
      <c r="M709">
        <v>0</v>
      </c>
      <c r="N709" t="s">
        <v>127</v>
      </c>
      <c r="O709" t="s">
        <v>112</v>
      </c>
      <c r="P709">
        <v>3</v>
      </c>
    </row>
    <row r="710" spans="2:16" x14ac:dyDescent="0.25">
      <c r="B710" s="30">
        <v>42457</v>
      </c>
      <c r="C710">
        <v>14</v>
      </c>
      <c r="D710" s="33">
        <v>42460</v>
      </c>
      <c r="E710">
        <v>2016</v>
      </c>
      <c r="F710" t="s">
        <v>56</v>
      </c>
      <c r="G710" t="s">
        <v>28</v>
      </c>
      <c r="H710" t="s">
        <v>2</v>
      </c>
      <c r="I710" t="s">
        <v>1</v>
      </c>
      <c r="J710" s="32" t="s">
        <v>0</v>
      </c>
      <c r="M710">
        <v>-50</v>
      </c>
      <c r="N710" t="s">
        <v>127</v>
      </c>
      <c r="O710" t="s">
        <v>112</v>
      </c>
      <c r="P710">
        <v>3</v>
      </c>
    </row>
    <row r="711" spans="2:16" x14ac:dyDescent="0.25">
      <c r="B711" s="30">
        <v>42449</v>
      </c>
      <c r="C711">
        <v>13</v>
      </c>
      <c r="D711" s="33">
        <v>42460</v>
      </c>
      <c r="E711">
        <v>2016</v>
      </c>
      <c r="F711" t="s">
        <v>56</v>
      </c>
      <c r="G711" t="s">
        <v>28</v>
      </c>
      <c r="H711" t="s">
        <v>2</v>
      </c>
      <c r="I711" t="s">
        <v>1</v>
      </c>
      <c r="J711" s="32" t="s">
        <v>23</v>
      </c>
      <c r="M711">
        <v>-80</v>
      </c>
      <c r="N711" t="s">
        <v>127</v>
      </c>
      <c r="O711" t="s">
        <v>112</v>
      </c>
      <c r="P711">
        <v>3</v>
      </c>
    </row>
    <row r="712" spans="2:16" x14ac:dyDescent="0.25">
      <c r="B712" s="30">
        <v>42480</v>
      </c>
      <c r="C712">
        <v>17</v>
      </c>
      <c r="D712" s="33">
        <v>42490</v>
      </c>
      <c r="E712">
        <v>2016</v>
      </c>
      <c r="F712" t="s">
        <v>56</v>
      </c>
      <c r="G712" t="s">
        <v>28</v>
      </c>
      <c r="H712" t="s">
        <v>2</v>
      </c>
      <c r="I712" t="s">
        <v>8</v>
      </c>
      <c r="J712" s="32" t="s">
        <v>7</v>
      </c>
      <c r="M712">
        <v>-1200</v>
      </c>
      <c r="N712" t="s">
        <v>127</v>
      </c>
      <c r="O712" t="s">
        <v>112</v>
      </c>
      <c r="P712">
        <v>4</v>
      </c>
    </row>
    <row r="713" spans="2:16" x14ac:dyDescent="0.25">
      <c r="B713" s="30">
        <v>42461</v>
      </c>
      <c r="C713">
        <v>14</v>
      </c>
      <c r="D713" s="33">
        <v>42490</v>
      </c>
      <c r="E713">
        <v>2016</v>
      </c>
      <c r="F713" t="s">
        <v>56</v>
      </c>
      <c r="G713" t="s">
        <v>28</v>
      </c>
      <c r="H713" t="s">
        <v>2</v>
      </c>
      <c r="I713" t="s">
        <v>19</v>
      </c>
      <c r="J713" s="32" t="s">
        <v>19</v>
      </c>
      <c r="M713">
        <v>-5000</v>
      </c>
      <c r="N713" t="s">
        <v>127</v>
      </c>
      <c r="O713" t="s">
        <v>112</v>
      </c>
      <c r="P713">
        <v>4</v>
      </c>
    </row>
    <row r="714" spans="2:16" x14ac:dyDescent="0.25">
      <c r="B714" s="30">
        <v>42475</v>
      </c>
      <c r="C714">
        <v>16</v>
      </c>
      <c r="D714" s="33">
        <v>42490</v>
      </c>
      <c r="E714">
        <v>2016</v>
      </c>
      <c r="F714" t="s">
        <v>56</v>
      </c>
      <c r="G714" t="s">
        <v>28</v>
      </c>
      <c r="H714" t="s">
        <v>2</v>
      </c>
      <c r="I714" t="s">
        <v>18</v>
      </c>
      <c r="J714" s="32" t="s">
        <v>18</v>
      </c>
      <c r="M714">
        <v>-1000</v>
      </c>
      <c r="N714" t="s">
        <v>127</v>
      </c>
      <c r="O714" t="s">
        <v>112</v>
      </c>
      <c r="P714">
        <v>4</v>
      </c>
    </row>
    <row r="715" spans="2:16" x14ac:dyDescent="0.25">
      <c r="B715" s="30">
        <v>42486</v>
      </c>
      <c r="C715">
        <v>18</v>
      </c>
      <c r="D715" s="33">
        <v>42490</v>
      </c>
      <c r="E715">
        <v>2016</v>
      </c>
      <c r="F715" t="s">
        <v>56</v>
      </c>
      <c r="G715" t="s">
        <v>28</v>
      </c>
      <c r="H715" t="s">
        <v>2</v>
      </c>
      <c r="I715" t="s">
        <v>6</v>
      </c>
      <c r="J715" s="32" t="s">
        <v>5</v>
      </c>
      <c r="M715">
        <v>-8000</v>
      </c>
      <c r="N715" t="s">
        <v>127</v>
      </c>
      <c r="O715" t="s">
        <v>112</v>
      </c>
      <c r="P715">
        <v>4</v>
      </c>
    </row>
    <row r="716" spans="2:16" x14ac:dyDescent="0.25">
      <c r="B716" s="30">
        <v>42479</v>
      </c>
      <c r="C716">
        <v>17</v>
      </c>
      <c r="D716" s="33">
        <v>42490</v>
      </c>
      <c r="E716">
        <v>2016</v>
      </c>
      <c r="F716" t="s">
        <v>56</v>
      </c>
      <c r="G716" t="s">
        <v>28</v>
      </c>
      <c r="H716" t="s">
        <v>2</v>
      </c>
      <c r="I716" t="s">
        <v>4</v>
      </c>
      <c r="J716" s="32" t="s">
        <v>3</v>
      </c>
      <c r="M716">
        <v>0</v>
      </c>
      <c r="N716" t="s">
        <v>127</v>
      </c>
      <c r="O716" t="s">
        <v>112</v>
      </c>
      <c r="P716">
        <v>4</v>
      </c>
    </row>
    <row r="717" spans="2:16" x14ac:dyDescent="0.25">
      <c r="B717" s="30">
        <v>42488</v>
      </c>
      <c r="C717">
        <v>18</v>
      </c>
      <c r="D717" s="33">
        <v>42490</v>
      </c>
      <c r="E717">
        <v>2016</v>
      </c>
      <c r="F717" t="s">
        <v>56</v>
      </c>
      <c r="G717" t="s">
        <v>28</v>
      </c>
      <c r="H717" t="s">
        <v>2</v>
      </c>
      <c r="I717" t="s">
        <v>1</v>
      </c>
      <c r="J717" s="32" t="s">
        <v>0</v>
      </c>
      <c r="M717">
        <v>-50</v>
      </c>
      <c r="N717" t="s">
        <v>127</v>
      </c>
      <c r="O717" t="s">
        <v>112</v>
      </c>
      <c r="P717">
        <v>4</v>
      </c>
    </row>
    <row r="718" spans="2:16" x14ac:dyDescent="0.25">
      <c r="B718" s="30">
        <v>42480</v>
      </c>
      <c r="C718">
        <v>17</v>
      </c>
      <c r="D718" s="33">
        <v>42490</v>
      </c>
      <c r="E718">
        <v>2016</v>
      </c>
      <c r="F718" t="s">
        <v>56</v>
      </c>
      <c r="G718" t="s">
        <v>28</v>
      </c>
      <c r="H718" t="s">
        <v>2</v>
      </c>
      <c r="I718" t="s">
        <v>1</v>
      </c>
      <c r="J718" s="32" t="s">
        <v>23</v>
      </c>
      <c r="M718">
        <v>-80</v>
      </c>
      <c r="N718" t="s">
        <v>127</v>
      </c>
      <c r="O718" t="s">
        <v>112</v>
      </c>
      <c r="P718">
        <v>4</v>
      </c>
    </row>
    <row r="719" spans="2:16" x14ac:dyDescent="0.25">
      <c r="B719" s="30">
        <v>42510</v>
      </c>
      <c r="C719">
        <v>21</v>
      </c>
      <c r="D719" s="33">
        <v>42521</v>
      </c>
      <c r="E719">
        <v>2016</v>
      </c>
      <c r="F719" t="s">
        <v>56</v>
      </c>
      <c r="G719" t="s">
        <v>28</v>
      </c>
      <c r="H719" t="s">
        <v>2</v>
      </c>
      <c r="I719" t="s">
        <v>8</v>
      </c>
      <c r="J719" s="32" t="s">
        <v>7</v>
      </c>
      <c r="M719">
        <v>-1200</v>
      </c>
      <c r="N719" t="s">
        <v>127</v>
      </c>
      <c r="O719" t="s">
        <v>112</v>
      </c>
      <c r="P719">
        <v>5</v>
      </c>
    </row>
    <row r="720" spans="2:16" x14ac:dyDescent="0.25">
      <c r="B720" s="30">
        <v>42491</v>
      </c>
      <c r="C720">
        <v>19</v>
      </c>
      <c r="D720" s="33">
        <v>42521</v>
      </c>
      <c r="E720">
        <v>2016</v>
      </c>
      <c r="F720" t="s">
        <v>56</v>
      </c>
      <c r="G720" t="s">
        <v>28</v>
      </c>
      <c r="H720" t="s">
        <v>2</v>
      </c>
      <c r="I720" t="s">
        <v>19</v>
      </c>
      <c r="J720" s="32" t="s">
        <v>19</v>
      </c>
      <c r="M720">
        <v>-5000</v>
      </c>
      <c r="N720" t="s">
        <v>127</v>
      </c>
      <c r="O720" t="s">
        <v>112</v>
      </c>
      <c r="P720">
        <v>5</v>
      </c>
    </row>
    <row r="721" spans="2:16" x14ac:dyDescent="0.25">
      <c r="B721" s="30">
        <v>42505</v>
      </c>
      <c r="C721">
        <v>21</v>
      </c>
      <c r="D721" s="33">
        <v>42521</v>
      </c>
      <c r="E721">
        <v>2016</v>
      </c>
      <c r="F721" t="s">
        <v>56</v>
      </c>
      <c r="G721" t="s">
        <v>28</v>
      </c>
      <c r="H721" t="s">
        <v>2</v>
      </c>
      <c r="I721" t="s">
        <v>18</v>
      </c>
      <c r="J721" s="32" t="s">
        <v>18</v>
      </c>
      <c r="M721">
        <v>-1000</v>
      </c>
      <c r="N721" t="s">
        <v>127</v>
      </c>
      <c r="O721" t="s">
        <v>112</v>
      </c>
      <c r="P721">
        <v>5</v>
      </c>
    </row>
    <row r="722" spans="2:16" x14ac:dyDescent="0.25">
      <c r="B722" s="30">
        <v>42516</v>
      </c>
      <c r="C722">
        <v>22</v>
      </c>
      <c r="D722" s="33">
        <v>42521</v>
      </c>
      <c r="E722">
        <v>2016</v>
      </c>
      <c r="F722" t="s">
        <v>56</v>
      </c>
      <c r="G722" t="s">
        <v>28</v>
      </c>
      <c r="H722" t="s">
        <v>2</v>
      </c>
      <c r="I722" t="s">
        <v>6</v>
      </c>
      <c r="J722" s="32" t="s">
        <v>5</v>
      </c>
      <c r="M722">
        <v>-8000</v>
      </c>
      <c r="N722" t="s">
        <v>127</v>
      </c>
      <c r="O722" t="s">
        <v>112</v>
      </c>
      <c r="P722">
        <v>5</v>
      </c>
    </row>
    <row r="723" spans="2:16" x14ac:dyDescent="0.25">
      <c r="B723" s="30">
        <v>42509</v>
      </c>
      <c r="C723">
        <v>21</v>
      </c>
      <c r="D723" s="33">
        <v>42521</v>
      </c>
      <c r="E723">
        <v>2016</v>
      </c>
      <c r="F723" t="s">
        <v>56</v>
      </c>
      <c r="G723" t="s">
        <v>28</v>
      </c>
      <c r="H723" t="s">
        <v>2</v>
      </c>
      <c r="I723" t="s">
        <v>4</v>
      </c>
      <c r="J723" s="32" t="s">
        <v>3</v>
      </c>
      <c r="M723">
        <v>0</v>
      </c>
      <c r="N723" t="s">
        <v>127</v>
      </c>
      <c r="O723" t="s">
        <v>112</v>
      </c>
      <c r="P723">
        <v>5</v>
      </c>
    </row>
    <row r="724" spans="2:16" x14ac:dyDescent="0.25">
      <c r="B724" s="30">
        <v>42518</v>
      </c>
      <c r="C724">
        <v>22</v>
      </c>
      <c r="D724" s="33">
        <v>42521</v>
      </c>
      <c r="E724">
        <v>2016</v>
      </c>
      <c r="F724" t="s">
        <v>56</v>
      </c>
      <c r="G724" t="s">
        <v>28</v>
      </c>
      <c r="H724" t="s">
        <v>2</v>
      </c>
      <c r="I724" t="s">
        <v>1</v>
      </c>
      <c r="J724" s="32" t="s">
        <v>0</v>
      </c>
      <c r="M724">
        <v>-50</v>
      </c>
      <c r="N724" t="s">
        <v>127</v>
      </c>
      <c r="O724" t="s">
        <v>112</v>
      </c>
      <c r="P724">
        <v>5</v>
      </c>
    </row>
    <row r="725" spans="2:16" x14ac:dyDescent="0.25">
      <c r="B725" s="30">
        <v>42510</v>
      </c>
      <c r="C725">
        <v>21</v>
      </c>
      <c r="D725" s="33">
        <v>42521</v>
      </c>
      <c r="E725">
        <v>2016</v>
      </c>
      <c r="F725" t="s">
        <v>56</v>
      </c>
      <c r="G725" t="s">
        <v>28</v>
      </c>
      <c r="H725" t="s">
        <v>2</v>
      </c>
      <c r="I725" t="s">
        <v>1</v>
      </c>
      <c r="J725" s="32" t="s">
        <v>23</v>
      </c>
      <c r="M725">
        <v>-80</v>
      </c>
      <c r="N725" t="s">
        <v>127</v>
      </c>
      <c r="O725" t="s">
        <v>112</v>
      </c>
      <c r="P725">
        <v>5</v>
      </c>
    </row>
    <row r="726" spans="2:16" x14ac:dyDescent="0.25">
      <c r="B726" s="30">
        <v>42175</v>
      </c>
      <c r="C726">
        <v>25</v>
      </c>
      <c r="D726" s="33">
        <v>42185</v>
      </c>
      <c r="E726">
        <v>2015</v>
      </c>
      <c r="F726" t="s">
        <v>57</v>
      </c>
      <c r="G726" t="s">
        <v>28</v>
      </c>
      <c r="H726" t="s">
        <v>2</v>
      </c>
      <c r="I726" t="s">
        <v>8</v>
      </c>
      <c r="J726" s="32" t="s">
        <v>7</v>
      </c>
      <c r="M726">
        <v>-1300</v>
      </c>
      <c r="N726" t="s">
        <v>127</v>
      </c>
      <c r="O726" t="s">
        <v>113</v>
      </c>
      <c r="P726">
        <v>6</v>
      </c>
    </row>
    <row r="727" spans="2:16" x14ac:dyDescent="0.25">
      <c r="B727" s="30">
        <v>42170</v>
      </c>
      <c r="C727">
        <v>25</v>
      </c>
      <c r="D727" s="33">
        <v>42185</v>
      </c>
      <c r="E727">
        <v>2015</v>
      </c>
      <c r="F727" t="s">
        <v>57</v>
      </c>
      <c r="G727" t="s">
        <v>28</v>
      </c>
      <c r="H727" t="s">
        <v>2</v>
      </c>
      <c r="I727" t="s">
        <v>18</v>
      </c>
      <c r="J727" s="32" t="s">
        <v>18</v>
      </c>
      <c r="M727">
        <v>-15</v>
      </c>
      <c r="N727" t="s">
        <v>127</v>
      </c>
      <c r="O727" t="s">
        <v>113</v>
      </c>
      <c r="P727">
        <v>6</v>
      </c>
    </row>
    <row r="728" spans="2:16" x14ac:dyDescent="0.25">
      <c r="B728" s="30">
        <v>42181</v>
      </c>
      <c r="C728">
        <v>26</v>
      </c>
      <c r="D728" s="33">
        <v>42185</v>
      </c>
      <c r="E728">
        <v>2015</v>
      </c>
      <c r="F728" t="s">
        <v>57</v>
      </c>
      <c r="G728" t="s">
        <v>28</v>
      </c>
      <c r="H728" t="s">
        <v>2</v>
      </c>
      <c r="I728" t="s">
        <v>6</v>
      </c>
      <c r="J728" s="32" t="s">
        <v>5</v>
      </c>
      <c r="M728">
        <v>-15000</v>
      </c>
      <c r="N728" t="s">
        <v>127</v>
      </c>
      <c r="O728" t="s">
        <v>113</v>
      </c>
      <c r="P728">
        <v>6</v>
      </c>
    </row>
    <row r="729" spans="2:16" x14ac:dyDescent="0.25">
      <c r="B729" s="30">
        <v>42170</v>
      </c>
      <c r="C729">
        <v>25</v>
      </c>
      <c r="D729" s="33">
        <v>42185</v>
      </c>
      <c r="E729">
        <v>2015</v>
      </c>
      <c r="F729" t="s">
        <v>57</v>
      </c>
      <c r="G729" t="s">
        <v>28</v>
      </c>
      <c r="H729" t="s">
        <v>2</v>
      </c>
      <c r="I729" t="s">
        <v>6</v>
      </c>
      <c r="J729" s="32" t="s">
        <v>16</v>
      </c>
      <c r="M729">
        <v>-36000</v>
      </c>
      <c r="N729" t="s">
        <v>127</v>
      </c>
      <c r="O729" t="s">
        <v>113</v>
      </c>
      <c r="P729">
        <v>6</v>
      </c>
    </row>
    <row r="730" spans="2:16" x14ac:dyDescent="0.25">
      <c r="B730" s="30">
        <v>42170</v>
      </c>
      <c r="C730">
        <v>25</v>
      </c>
      <c r="D730" s="33">
        <v>42185</v>
      </c>
      <c r="E730">
        <v>2015</v>
      </c>
      <c r="F730" t="s">
        <v>57</v>
      </c>
      <c r="G730" t="s">
        <v>28</v>
      </c>
      <c r="H730" t="s">
        <v>2</v>
      </c>
      <c r="I730" t="s">
        <v>4</v>
      </c>
      <c r="J730" s="32" t="s">
        <v>9</v>
      </c>
      <c r="M730">
        <v>-2000</v>
      </c>
      <c r="N730" t="s">
        <v>127</v>
      </c>
      <c r="O730" t="s">
        <v>113</v>
      </c>
      <c r="P730">
        <v>6</v>
      </c>
    </row>
    <row r="731" spans="2:16" x14ac:dyDescent="0.25">
      <c r="B731" s="30">
        <v>42183</v>
      </c>
      <c r="C731">
        <v>27</v>
      </c>
      <c r="D731" s="33">
        <v>42185</v>
      </c>
      <c r="E731">
        <v>2015</v>
      </c>
      <c r="F731" t="s">
        <v>57</v>
      </c>
      <c r="G731" t="s">
        <v>28</v>
      </c>
      <c r="H731" t="s">
        <v>2</v>
      </c>
      <c r="I731" t="s">
        <v>1</v>
      </c>
      <c r="J731" s="32" t="s">
        <v>0</v>
      </c>
      <c r="M731">
        <v>-150</v>
      </c>
      <c r="N731" t="s">
        <v>127</v>
      </c>
      <c r="O731" t="s">
        <v>113</v>
      </c>
      <c r="P731">
        <v>6</v>
      </c>
    </row>
    <row r="732" spans="2:16" x14ac:dyDescent="0.25">
      <c r="B732" s="30">
        <v>42175</v>
      </c>
      <c r="C732">
        <v>25</v>
      </c>
      <c r="D732" s="33">
        <v>42185</v>
      </c>
      <c r="E732">
        <v>2015</v>
      </c>
      <c r="F732" t="s">
        <v>57</v>
      </c>
      <c r="G732" t="s">
        <v>28</v>
      </c>
      <c r="H732" t="s">
        <v>2</v>
      </c>
      <c r="I732" t="s">
        <v>1</v>
      </c>
      <c r="J732" s="32" t="s">
        <v>23</v>
      </c>
      <c r="M732">
        <v>-300</v>
      </c>
      <c r="N732" t="s">
        <v>127</v>
      </c>
      <c r="O732" t="s">
        <v>113</v>
      </c>
      <c r="P732">
        <v>6</v>
      </c>
    </row>
    <row r="733" spans="2:16" x14ac:dyDescent="0.25">
      <c r="B733" s="30">
        <v>42205</v>
      </c>
      <c r="C733">
        <v>30</v>
      </c>
      <c r="D733" s="33">
        <v>42216</v>
      </c>
      <c r="E733">
        <v>2015</v>
      </c>
      <c r="F733" t="s">
        <v>57</v>
      </c>
      <c r="G733" t="s">
        <v>28</v>
      </c>
      <c r="H733" t="s">
        <v>2</v>
      </c>
      <c r="I733" t="s">
        <v>8</v>
      </c>
      <c r="J733" s="32" t="s">
        <v>7</v>
      </c>
      <c r="M733">
        <v>-1300</v>
      </c>
      <c r="N733" t="s">
        <v>127</v>
      </c>
      <c r="O733" t="s">
        <v>113</v>
      </c>
      <c r="P733">
        <v>7</v>
      </c>
    </row>
    <row r="734" spans="2:16" x14ac:dyDescent="0.25">
      <c r="B734" s="30">
        <v>42200</v>
      </c>
      <c r="C734">
        <v>29</v>
      </c>
      <c r="D734" s="33">
        <v>42216</v>
      </c>
      <c r="E734">
        <v>2015</v>
      </c>
      <c r="F734" t="s">
        <v>57</v>
      </c>
      <c r="G734" t="s">
        <v>28</v>
      </c>
      <c r="H734" t="s">
        <v>2</v>
      </c>
      <c r="I734" t="s">
        <v>18</v>
      </c>
      <c r="J734" s="32" t="s">
        <v>18</v>
      </c>
      <c r="M734">
        <v>-15</v>
      </c>
      <c r="N734" t="s">
        <v>127</v>
      </c>
      <c r="O734" t="s">
        <v>113</v>
      </c>
      <c r="P734">
        <v>7</v>
      </c>
    </row>
    <row r="735" spans="2:16" x14ac:dyDescent="0.25">
      <c r="B735" s="30">
        <v>42211</v>
      </c>
      <c r="C735">
        <v>31</v>
      </c>
      <c r="D735" s="33">
        <v>42216</v>
      </c>
      <c r="E735">
        <v>2015</v>
      </c>
      <c r="F735" t="s">
        <v>57</v>
      </c>
      <c r="G735" t="s">
        <v>28</v>
      </c>
      <c r="H735" t="s">
        <v>2</v>
      </c>
      <c r="I735" t="s">
        <v>6</v>
      </c>
      <c r="J735" s="32" t="s">
        <v>5</v>
      </c>
      <c r="M735">
        <v>-15000</v>
      </c>
      <c r="N735" t="s">
        <v>127</v>
      </c>
      <c r="O735" t="s">
        <v>113</v>
      </c>
      <c r="P735">
        <v>7</v>
      </c>
    </row>
    <row r="736" spans="2:16" x14ac:dyDescent="0.25">
      <c r="B736" s="30">
        <v>42213</v>
      </c>
      <c r="C736">
        <v>31</v>
      </c>
      <c r="D736" s="33">
        <v>42216</v>
      </c>
      <c r="E736">
        <v>2015</v>
      </c>
      <c r="F736" t="s">
        <v>57</v>
      </c>
      <c r="G736" t="s">
        <v>28</v>
      </c>
      <c r="H736" t="s">
        <v>2</v>
      </c>
      <c r="I736" t="s">
        <v>1</v>
      </c>
      <c r="J736" s="32" t="s">
        <v>0</v>
      </c>
      <c r="M736">
        <v>-150</v>
      </c>
      <c r="N736" t="s">
        <v>127</v>
      </c>
      <c r="O736" t="s">
        <v>113</v>
      </c>
      <c r="P736">
        <v>7</v>
      </c>
    </row>
    <row r="737" spans="2:16" x14ac:dyDescent="0.25">
      <c r="B737" s="30">
        <v>42205</v>
      </c>
      <c r="C737">
        <v>30</v>
      </c>
      <c r="D737" s="33">
        <v>42216</v>
      </c>
      <c r="E737">
        <v>2015</v>
      </c>
      <c r="F737" t="s">
        <v>57</v>
      </c>
      <c r="G737" t="s">
        <v>28</v>
      </c>
      <c r="H737" t="s">
        <v>2</v>
      </c>
      <c r="I737" t="s">
        <v>1</v>
      </c>
      <c r="J737" s="32" t="s">
        <v>23</v>
      </c>
      <c r="M737">
        <v>-300</v>
      </c>
      <c r="N737" t="s">
        <v>127</v>
      </c>
      <c r="O737" t="s">
        <v>113</v>
      </c>
      <c r="P737">
        <v>7</v>
      </c>
    </row>
    <row r="738" spans="2:16" x14ac:dyDescent="0.25">
      <c r="B738" s="30">
        <v>42236</v>
      </c>
      <c r="C738">
        <v>34</v>
      </c>
      <c r="D738" s="33">
        <v>42247</v>
      </c>
      <c r="E738">
        <v>2015</v>
      </c>
      <c r="F738" t="s">
        <v>57</v>
      </c>
      <c r="G738" t="s">
        <v>28</v>
      </c>
      <c r="H738" t="s">
        <v>2</v>
      </c>
      <c r="I738" t="s">
        <v>8</v>
      </c>
      <c r="J738" s="32" t="s">
        <v>7</v>
      </c>
      <c r="M738">
        <v>-1300</v>
      </c>
      <c r="N738" t="s">
        <v>127</v>
      </c>
      <c r="O738" t="s">
        <v>113</v>
      </c>
      <c r="P738">
        <v>8</v>
      </c>
    </row>
    <row r="739" spans="2:16" x14ac:dyDescent="0.25">
      <c r="B739" s="30">
        <v>42231</v>
      </c>
      <c r="C739">
        <v>33</v>
      </c>
      <c r="D739" s="33">
        <v>42247</v>
      </c>
      <c r="E739">
        <v>2015</v>
      </c>
      <c r="F739" t="s">
        <v>57</v>
      </c>
      <c r="G739" t="s">
        <v>28</v>
      </c>
      <c r="H739" t="s">
        <v>2</v>
      </c>
      <c r="I739" t="s">
        <v>18</v>
      </c>
      <c r="J739" s="32" t="s">
        <v>18</v>
      </c>
      <c r="M739">
        <v>-15</v>
      </c>
      <c r="N739" t="s">
        <v>127</v>
      </c>
      <c r="O739" t="s">
        <v>113</v>
      </c>
      <c r="P739">
        <v>8</v>
      </c>
    </row>
    <row r="740" spans="2:16" x14ac:dyDescent="0.25">
      <c r="B740" s="30">
        <v>42242</v>
      </c>
      <c r="C740">
        <v>35</v>
      </c>
      <c r="D740" s="33">
        <v>42247</v>
      </c>
      <c r="E740">
        <v>2015</v>
      </c>
      <c r="F740" t="s">
        <v>57</v>
      </c>
      <c r="G740" t="s">
        <v>28</v>
      </c>
      <c r="H740" t="s">
        <v>2</v>
      </c>
      <c r="I740" t="s">
        <v>6</v>
      </c>
      <c r="J740" s="32" t="s">
        <v>5</v>
      </c>
      <c r="M740">
        <v>-15000</v>
      </c>
      <c r="N740" t="s">
        <v>127</v>
      </c>
      <c r="O740" t="s">
        <v>113</v>
      </c>
      <c r="P740">
        <v>8</v>
      </c>
    </row>
    <row r="741" spans="2:16" x14ac:dyDescent="0.25">
      <c r="B741" s="30">
        <v>42244</v>
      </c>
      <c r="C741">
        <v>35</v>
      </c>
      <c r="D741" s="33">
        <v>42247</v>
      </c>
      <c r="E741">
        <v>2015</v>
      </c>
      <c r="F741" t="s">
        <v>57</v>
      </c>
      <c r="G741" t="s">
        <v>28</v>
      </c>
      <c r="H741" t="s">
        <v>2</v>
      </c>
      <c r="I741" t="s">
        <v>1</v>
      </c>
      <c r="J741" s="32" t="s">
        <v>0</v>
      </c>
      <c r="M741">
        <v>-150</v>
      </c>
      <c r="N741" t="s">
        <v>127</v>
      </c>
      <c r="O741" t="s">
        <v>113</v>
      </c>
      <c r="P741">
        <v>8</v>
      </c>
    </row>
    <row r="742" spans="2:16" x14ac:dyDescent="0.25">
      <c r="B742" s="30">
        <v>42236</v>
      </c>
      <c r="C742">
        <v>34</v>
      </c>
      <c r="D742" s="33">
        <v>42247</v>
      </c>
      <c r="E742">
        <v>2015</v>
      </c>
      <c r="F742" t="s">
        <v>57</v>
      </c>
      <c r="G742" t="s">
        <v>28</v>
      </c>
      <c r="H742" t="s">
        <v>2</v>
      </c>
      <c r="I742" t="s">
        <v>1</v>
      </c>
      <c r="J742" s="32" t="s">
        <v>23</v>
      </c>
      <c r="M742">
        <v>-300</v>
      </c>
      <c r="N742" t="s">
        <v>127</v>
      </c>
      <c r="O742" t="s">
        <v>113</v>
      </c>
      <c r="P742">
        <v>8</v>
      </c>
    </row>
    <row r="743" spans="2:16" x14ac:dyDescent="0.25">
      <c r="B743" s="30">
        <v>42267</v>
      </c>
      <c r="C743">
        <v>39</v>
      </c>
      <c r="D743" s="33">
        <v>42277</v>
      </c>
      <c r="E743">
        <v>2015</v>
      </c>
      <c r="F743" t="s">
        <v>57</v>
      </c>
      <c r="G743" t="s">
        <v>28</v>
      </c>
      <c r="H743" t="s">
        <v>2</v>
      </c>
      <c r="I743" t="s">
        <v>8</v>
      </c>
      <c r="J743" s="32" t="s">
        <v>7</v>
      </c>
      <c r="M743">
        <v>-1300</v>
      </c>
      <c r="N743" t="s">
        <v>127</v>
      </c>
      <c r="O743" t="s">
        <v>113</v>
      </c>
      <c r="P743">
        <v>9</v>
      </c>
    </row>
    <row r="744" spans="2:16" x14ac:dyDescent="0.25">
      <c r="B744" s="30">
        <v>42262</v>
      </c>
      <c r="C744">
        <v>38</v>
      </c>
      <c r="D744" s="33">
        <v>42277</v>
      </c>
      <c r="E744">
        <v>2015</v>
      </c>
      <c r="F744" t="s">
        <v>57</v>
      </c>
      <c r="G744" t="s">
        <v>28</v>
      </c>
      <c r="H744" t="s">
        <v>2</v>
      </c>
      <c r="I744" t="s">
        <v>18</v>
      </c>
      <c r="J744" s="32" t="s">
        <v>18</v>
      </c>
      <c r="M744">
        <v>-15</v>
      </c>
      <c r="N744" t="s">
        <v>127</v>
      </c>
      <c r="O744" t="s">
        <v>113</v>
      </c>
      <c r="P744">
        <v>9</v>
      </c>
    </row>
    <row r="745" spans="2:16" x14ac:dyDescent="0.25">
      <c r="B745" s="30">
        <v>42273</v>
      </c>
      <c r="C745">
        <v>39</v>
      </c>
      <c r="D745" s="33">
        <v>42277</v>
      </c>
      <c r="E745">
        <v>2015</v>
      </c>
      <c r="F745" t="s">
        <v>57</v>
      </c>
      <c r="G745" t="s">
        <v>28</v>
      </c>
      <c r="H745" t="s">
        <v>2</v>
      </c>
      <c r="I745" t="s">
        <v>6</v>
      </c>
      <c r="J745" s="32" t="s">
        <v>5</v>
      </c>
      <c r="M745">
        <v>-15000</v>
      </c>
      <c r="N745" t="s">
        <v>127</v>
      </c>
      <c r="O745" t="s">
        <v>113</v>
      </c>
      <c r="P745">
        <v>9</v>
      </c>
    </row>
    <row r="746" spans="2:16" x14ac:dyDescent="0.25">
      <c r="B746" s="30">
        <v>42262</v>
      </c>
      <c r="C746">
        <v>38</v>
      </c>
      <c r="D746" s="33">
        <v>42277</v>
      </c>
      <c r="E746">
        <v>2015</v>
      </c>
      <c r="F746" t="s">
        <v>57</v>
      </c>
      <c r="G746" t="s">
        <v>28</v>
      </c>
      <c r="H746" t="s">
        <v>2</v>
      </c>
      <c r="I746" t="s">
        <v>6</v>
      </c>
      <c r="J746" s="32" t="s">
        <v>16</v>
      </c>
      <c r="M746">
        <v>-36000</v>
      </c>
      <c r="N746" t="s">
        <v>127</v>
      </c>
      <c r="O746" t="s">
        <v>113</v>
      </c>
      <c r="P746">
        <v>9</v>
      </c>
    </row>
    <row r="747" spans="2:16" x14ac:dyDescent="0.25">
      <c r="B747" s="30">
        <v>42262</v>
      </c>
      <c r="C747">
        <v>38</v>
      </c>
      <c r="D747" s="33">
        <v>42277</v>
      </c>
      <c r="E747">
        <v>2015</v>
      </c>
      <c r="F747" t="s">
        <v>57</v>
      </c>
      <c r="G747" t="s">
        <v>28</v>
      </c>
      <c r="H747" t="s">
        <v>2</v>
      </c>
      <c r="I747" t="s">
        <v>4</v>
      </c>
      <c r="J747" s="32" t="s">
        <v>9</v>
      </c>
      <c r="M747">
        <v>-2000</v>
      </c>
      <c r="N747" t="s">
        <v>127</v>
      </c>
      <c r="O747" t="s">
        <v>113</v>
      </c>
      <c r="P747">
        <v>9</v>
      </c>
    </row>
    <row r="748" spans="2:16" x14ac:dyDescent="0.25">
      <c r="B748" s="30">
        <v>42275</v>
      </c>
      <c r="C748">
        <v>40</v>
      </c>
      <c r="D748" s="33">
        <v>42277</v>
      </c>
      <c r="E748">
        <v>2015</v>
      </c>
      <c r="F748" t="s">
        <v>57</v>
      </c>
      <c r="G748" t="s">
        <v>28</v>
      </c>
      <c r="H748" t="s">
        <v>2</v>
      </c>
      <c r="I748" t="s">
        <v>1</v>
      </c>
      <c r="J748" s="32" t="s">
        <v>0</v>
      </c>
      <c r="M748">
        <v>-150</v>
      </c>
      <c r="N748" t="s">
        <v>127</v>
      </c>
      <c r="O748" t="s">
        <v>113</v>
      </c>
      <c r="P748">
        <v>9</v>
      </c>
    </row>
    <row r="749" spans="2:16" x14ac:dyDescent="0.25">
      <c r="B749" s="30">
        <v>42267</v>
      </c>
      <c r="C749">
        <v>39</v>
      </c>
      <c r="D749" s="33">
        <v>42277</v>
      </c>
      <c r="E749">
        <v>2015</v>
      </c>
      <c r="F749" t="s">
        <v>57</v>
      </c>
      <c r="G749" t="s">
        <v>28</v>
      </c>
      <c r="H749" t="s">
        <v>2</v>
      </c>
      <c r="I749" t="s">
        <v>1</v>
      </c>
      <c r="J749" s="32" t="s">
        <v>23</v>
      </c>
      <c r="M749">
        <v>-300</v>
      </c>
      <c r="N749" t="s">
        <v>127</v>
      </c>
      <c r="O749" t="s">
        <v>113</v>
      </c>
      <c r="P749">
        <v>9</v>
      </c>
    </row>
    <row r="750" spans="2:16" x14ac:dyDescent="0.25">
      <c r="B750" s="30">
        <v>42297</v>
      </c>
      <c r="C750">
        <v>43</v>
      </c>
      <c r="D750" s="33">
        <v>42308</v>
      </c>
      <c r="E750">
        <v>2015</v>
      </c>
      <c r="F750" t="s">
        <v>57</v>
      </c>
      <c r="G750" t="s">
        <v>28</v>
      </c>
      <c r="H750" t="s">
        <v>2</v>
      </c>
      <c r="I750" t="s">
        <v>8</v>
      </c>
      <c r="J750" s="32" t="s">
        <v>7</v>
      </c>
      <c r="M750">
        <v>-1300</v>
      </c>
      <c r="N750" t="s">
        <v>127</v>
      </c>
      <c r="O750" t="s">
        <v>112</v>
      </c>
      <c r="P750">
        <v>10</v>
      </c>
    </row>
    <row r="751" spans="2:16" x14ac:dyDescent="0.25">
      <c r="B751" s="30">
        <v>42292</v>
      </c>
      <c r="C751">
        <v>42</v>
      </c>
      <c r="D751" s="33">
        <v>42308</v>
      </c>
      <c r="E751">
        <v>2015</v>
      </c>
      <c r="F751" t="s">
        <v>57</v>
      </c>
      <c r="G751" t="s">
        <v>28</v>
      </c>
      <c r="H751" t="s">
        <v>2</v>
      </c>
      <c r="I751" t="s">
        <v>18</v>
      </c>
      <c r="J751" s="32" t="s">
        <v>18</v>
      </c>
      <c r="M751">
        <v>-15</v>
      </c>
      <c r="N751" t="s">
        <v>127</v>
      </c>
      <c r="O751" t="s">
        <v>112</v>
      </c>
      <c r="P751">
        <v>10</v>
      </c>
    </row>
    <row r="752" spans="2:16" x14ac:dyDescent="0.25">
      <c r="B752" s="30">
        <v>42303</v>
      </c>
      <c r="C752">
        <v>44</v>
      </c>
      <c r="D752" s="33">
        <v>42308</v>
      </c>
      <c r="E752">
        <v>2015</v>
      </c>
      <c r="F752" t="s">
        <v>57</v>
      </c>
      <c r="G752" t="s">
        <v>28</v>
      </c>
      <c r="H752" t="s">
        <v>2</v>
      </c>
      <c r="I752" t="s">
        <v>6</v>
      </c>
      <c r="J752" s="32" t="s">
        <v>5</v>
      </c>
      <c r="M752">
        <v>-15000</v>
      </c>
      <c r="N752" t="s">
        <v>127</v>
      </c>
      <c r="O752" t="s">
        <v>112</v>
      </c>
      <c r="P752">
        <v>10</v>
      </c>
    </row>
    <row r="753" spans="2:16" x14ac:dyDescent="0.25">
      <c r="B753" s="30">
        <v>42305</v>
      </c>
      <c r="C753">
        <v>44</v>
      </c>
      <c r="D753" s="33">
        <v>42308</v>
      </c>
      <c r="E753">
        <v>2015</v>
      </c>
      <c r="F753" t="s">
        <v>57</v>
      </c>
      <c r="G753" t="s">
        <v>28</v>
      </c>
      <c r="H753" t="s">
        <v>2</v>
      </c>
      <c r="I753" t="s">
        <v>1</v>
      </c>
      <c r="J753" s="32" t="s">
        <v>0</v>
      </c>
      <c r="M753">
        <v>-150</v>
      </c>
      <c r="N753" t="s">
        <v>127</v>
      </c>
      <c r="O753" t="s">
        <v>112</v>
      </c>
      <c r="P753">
        <v>10</v>
      </c>
    </row>
    <row r="754" spans="2:16" x14ac:dyDescent="0.25">
      <c r="B754" s="30">
        <v>42297</v>
      </c>
      <c r="C754">
        <v>43</v>
      </c>
      <c r="D754" s="33">
        <v>42308</v>
      </c>
      <c r="E754">
        <v>2015</v>
      </c>
      <c r="F754" t="s">
        <v>57</v>
      </c>
      <c r="G754" t="s">
        <v>28</v>
      </c>
      <c r="H754" t="s">
        <v>2</v>
      </c>
      <c r="I754" t="s">
        <v>1</v>
      </c>
      <c r="J754" s="32" t="s">
        <v>23</v>
      </c>
      <c r="M754">
        <v>-300</v>
      </c>
      <c r="N754" t="s">
        <v>127</v>
      </c>
      <c r="O754" t="s">
        <v>112</v>
      </c>
      <c r="P754">
        <v>10</v>
      </c>
    </row>
    <row r="755" spans="2:16" x14ac:dyDescent="0.25">
      <c r="B755" s="30">
        <v>42328</v>
      </c>
      <c r="C755">
        <v>47</v>
      </c>
      <c r="D755" s="33">
        <v>42338</v>
      </c>
      <c r="E755">
        <v>2015</v>
      </c>
      <c r="F755" t="s">
        <v>57</v>
      </c>
      <c r="G755" t="s">
        <v>28</v>
      </c>
      <c r="H755" t="s">
        <v>2</v>
      </c>
      <c r="I755" t="s">
        <v>8</v>
      </c>
      <c r="J755" s="32" t="s">
        <v>7</v>
      </c>
      <c r="M755">
        <v>-1300</v>
      </c>
      <c r="N755" t="s">
        <v>127</v>
      </c>
      <c r="O755" t="s">
        <v>112</v>
      </c>
      <c r="P755">
        <v>11</v>
      </c>
    </row>
    <row r="756" spans="2:16" x14ac:dyDescent="0.25">
      <c r="B756" s="30">
        <v>42323</v>
      </c>
      <c r="C756">
        <v>47</v>
      </c>
      <c r="D756" s="33">
        <v>42338</v>
      </c>
      <c r="E756">
        <v>2015</v>
      </c>
      <c r="F756" t="s">
        <v>57</v>
      </c>
      <c r="G756" t="s">
        <v>28</v>
      </c>
      <c r="H756" t="s">
        <v>2</v>
      </c>
      <c r="I756" t="s">
        <v>18</v>
      </c>
      <c r="J756" s="32" t="s">
        <v>18</v>
      </c>
      <c r="M756">
        <v>-15</v>
      </c>
      <c r="N756" t="s">
        <v>127</v>
      </c>
      <c r="O756" t="s">
        <v>112</v>
      </c>
      <c r="P756">
        <v>11</v>
      </c>
    </row>
    <row r="757" spans="2:16" x14ac:dyDescent="0.25">
      <c r="B757" s="30">
        <v>42334</v>
      </c>
      <c r="C757">
        <v>48</v>
      </c>
      <c r="D757" s="33">
        <v>42338</v>
      </c>
      <c r="E757">
        <v>2015</v>
      </c>
      <c r="F757" t="s">
        <v>57</v>
      </c>
      <c r="G757" t="s">
        <v>28</v>
      </c>
      <c r="H757" t="s">
        <v>2</v>
      </c>
      <c r="I757" t="s">
        <v>6</v>
      </c>
      <c r="J757" s="32" t="s">
        <v>5</v>
      </c>
      <c r="M757">
        <v>-15000</v>
      </c>
      <c r="N757" t="s">
        <v>127</v>
      </c>
      <c r="O757" t="s">
        <v>112</v>
      </c>
      <c r="P757">
        <v>11</v>
      </c>
    </row>
    <row r="758" spans="2:16" x14ac:dyDescent="0.25">
      <c r="B758" s="30">
        <v>42336</v>
      </c>
      <c r="C758">
        <v>48</v>
      </c>
      <c r="D758" s="33">
        <v>42338</v>
      </c>
      <c r="E758">
        <v>2015</v>
      </c>
      <c r="F758" t="s">
        <v>57</v>
      </c>
      <c r="G758" t="s">
        <v>28</v>
      </c>
      <c r="H758" t="s">
        <v>2</v>
      </c>
      <c r="I758" t="s">
        <v>1</v>
      </c>
      <c r="J758" s="32" t="s">
        <v>0</v>
      </c>
      <c r="M758">
        <v>-150</v>
      </c>
      <c r="N758" t="s">
        <v>127</v>
      </c>
      <c r="O758" t="s">
        <v>112</v>
      </c>
      <c r="P758">
        <v>11</v>
      </c>
    </row>
    <row r="759" spans="2:16" x14ac:dyDescent="0.25">
      <c r="B759" s="30">
        <v>42328</v>
      </c>
      <c r="C759">
        <v>47</v>
      </c>
      <c r="D759" s="33">
        <v>42338</v>
      </c>
      <c r="E759">
        <v>2015</v>
      </c>
      <c r="F759" t="s">
        <v>57</v>
      </c>
      <c r="G759" t="s">
        <v>28</v>
      </c>
      <c r="H759" t="s">
        <v>2</v>
      </c>
      <c r="I759" t="s">
        <v>1</v>
      </c>
      <c r="J759" s="32" t="s">
        <v>23</v>
      </c>
      <c r="M759">
        <v>-300</v>
      </c>
      <c r="N759" t="s">
        <v>127</v>
      </c>
      <c r="O759" t="s">
        <v>112</v>
      </c>
      <c r="P759">
        <v>11</v>
      </c>
    </row>
    <row r="760" spans="2:16" x14ac:dyDescent="0.25">
      <c r="B760" s="30">
        <v>42358</v>
      </c>
      <c r="C760">
        <v>52</v>
      </c>
      <c r="D760" s="33">
        <v>42369</v>
      </c>
      <c r="E760">
        <v>2015</v>
      </c>
      <c r="F760" t="s">
        <v>57</v>
      </c>
      <c r="G760" t="s">
        <v>28</v>
      </c>
      <c r="H760" t="s">
        <v>2</v>
      </c>
      <c r="I760" t="s">
        <v>8</v>
      </c>
      <c r="J760" s="32" t="s">
        <v>7</v>
      </c>
      <c r="M760">
        <v>-1300</v>
      </c>
      <c r="N760" t="s">
        <v>127</v>
      </c>
      <c r="O760" t="s">
        <v>112</v>
      </c>
      <c r="P760">
        <v>12</v>
      </c>
    </row>
    <row r="761" spans="2:16" x14ac:dyDescent="0.25">
      <c r="B761" s="30">
        <v>42353</v>
      </c>
      <c r="C761">
        <v>51</v>
      </c>
      <c r="D761" s="33">
        <v>42369</v>
      </c>
      <c r="E761">
        <v>2015</v>
      </c>
      <c r="F761" t="s">
        <v>57</v>
      </c>
      <c r="G761" t="s">
        <v>28</v>
      </c>
      <c r="H761" t="s">
        <v>2</v>
      </c>
      <c r="I761" t="s">
        <v>18</v>
      </c>
      <c r="J761" s="32" t="s">
        <v>18</v>
      </c>
      <c r="M761">
        <v>-15</v>
      </c>
      <c r="N761" t="s">
        <v>127</v>
      </c>
      <c r="O761" t="s">
        <v>112</v>
      </c>
      <c r="P761">
        <v>12</v>
      </c>
    </row>
    <row r="762" spans="2:16" x14ac:dyDescent="0.25">
      <c r="B762" s="30">
        <v>42364</v>
      </c>
      <c r="C762">
        <v>52</v>
      </c>
      <c r="D762" s="33">
        <v>42369</v>
      </c>
      <c r="E762">
        <v>2015</v>
      </c>
      <c r="F762" t="s">
        <v>57</v>
      </c>
      <c r="G762" t="s">
        <v>28</v>
      </c>
      <c r="H762" t="s">
        <v>2</v>
      </c>
      <c r="I762" t="s">
        <v>6</v>
      </c>
      <c r="J762" s="32" t="s">
        <v>5</v>
      </c>
      <c r="M762">
        <v>-15000</v>
      </c>
      <c r="N762" t="s">
        <v>127</v>
      </c>
      <c r="O762" t="s">
        <v>112</v>
      </c>
      <c r="P762">
        <v>12</v>
      </c>
    </row>
    <row r="763" spans="2:16" x14ac:dyDescent="0.25">
      <c r="B763" s="30">
        <v>42353</v>
      </c>
      <c r="C763">
        <v>51</v>
      </c>
      <c r="D763" s="33">
        <v>42369</v>
      </c>
      <c r="E763">
        <v>2015</v>
      </c>
      <c r="F763" t="s">
        <v>57</v>
      </c>
      <c r="G763" t="s">
        <v>28</v>
      </c>
      <c r="H763" t="s">
        <v>2</v>
      </c>
      <c r="I763" t="s">
        <v>6</v>
      </c>
      <c r="J763" s="32" t="s">
        <v>16</v>
      </c>
      <c r="M763">
        <v>-36000</v>
      </c>
      <c r="N763" t="s">
        <v>127</v>
      </c>
      <c r="O763" t="s">
        <v>112</v>
      </c>
      <c r="P763">
        <v>12</v>
      </c>
    </row>
    <row r="764" spans="2:16" x14ac:dyDescent="0.25">
      <c r="B764" s="30">
        <v>42353</v>
      </c>
      <c r="C764">
        <v>51</v>
      </c>
      <c r="D764" s="33">
        <v>42369</v>
      </c>
      <c r="E764">
        <v>2015</v>
      </c>
      <c r="F764" t="s">
        <v>57</v>
      </c>
      <c r="G764" t="s">
        <v>28</v>
      </c>
      <c r="H764" t="s">
        <v>2</v>
      </c>
      <c r="I764" t="s">
        <v>4</v>
      </c>
      <c r="J764" s="32" t="s">
        <v>9</v>
      </c>
      <c r="M764">
        <v>-2000</v>
      </c>
      <c r="N764" t="s">
        <v>127</v>
      </c>
      <c r="O764" t="s">
        <v>112</v>
      </c>
      <c r="P764">
        <v>12</v>
      </c>
    </row>
    <row r="765" spans="2:16" x14ac:dyDescent="0.25">
      <c r="B765" s="30">
        <v>42366</v>
      </c>
      <c r="C765">
        <v>53</v>
      </c>
      <c r="D765" s="33">
        <v>42369</v>
      </c>
      <c r="E765">
        <v>2015</v>
      </c>
      <c r="F765" t="s">
        <v>57</v>
      </c>
      <c r="G765" t="s">
        <v>28</v>
      </c>
      <c r="H765" t="s">
        <v>2</v>
      </c>
      <c r="I765" t="s">
        <v>1</v>
      </c>
      <c r="J765" s="32" t="s">
        <v>0</v>
      </c>
      <c r="M765">
        <v>-150</v>
      </c>
      <c r="N765" t="s">
        <v>127</v>
      </c>
      <c r="O765" t="s">
        <v>112</v>
      </c>
      <c r="P765">
        <v>12</v>
      </c>
    </row>
    <row r="766" spans="2:16" x14ac:dyDescent="0.25">
      <c r="B766" s="30">
        <v>42358</v>
      </c>
      <c r="C766">
        <v>52</v>
      </c>
      <c r="D766" s="33">
        <v>42369</v>
      </c>
      <c r="E766">
        <v>2015</v>
      </c>
      <c r="F766" t="s">
        <v>57</v>
      </c>
      <c r="G766" t="s">
        <v>28</v>
      </c>
      <c r="H766" t="s">
        <v>2</v>
      </c>
      <c r="I766" t="s">
        <v>1</v>
      </c>
      <c r="J766" s="32" t="s">
        <v>23</v>
      </c>
      <c r="M766">
        <v>-300</v>
      </c>
      <c r="N766" t="s">
        <v>127</v>
      </c>
      <c r="O766" t="s">
        <v>112</v>
      </c>
      <c r="P766">
        <v>12</v>
      </c>
    </row>
    <row r="767" spans="2:16" x14ac:dyDescent="0.25">
      <c r="B767" s="30">
        <v>42389</v>
      </c>
      <c r="C767">
        <v>4</v>
      </c>
      <c r="D767" s="33">
        <v>42400</v>
      </c>
      <c r="E767">
        <v>2016</v>
      </c>
      <c r="F767" t="s">
        <v>57</v>
      </c>
      <c r="G767" t="s">
        <v>28</v>
      </c>
      <c r="H767" t="s">
        <v>2</v>
      </c>
      <c r="I767" t="s">
        <v>8</v>
      </c>
      <c r="J767" s="32" t="s">
        <v>7</v>
      </c>
      <c r="M767">
        <v>-1300</v>
      </c>
      <c r="N767" t="s">
        <v>127</v>
      </c>
      <c r="O767" t="s">
        <v>112</v>
      </c>
      <c r="P767">
        <v>1</v>
      </c>
    </row>
    <row r="768" spans="2:16" x14ac:dyDescent="0.25">
      <c r="B768" s="30">
        <v>42384</v>
      </c>
      <c r="C768">
        <v>3</v>
      </c>
      <c r="D768" s="33">
        <v>42400</v>
      </c>
      <c r="E768">
        <v>2016</v>
      </c>
      <c r="F768" t="s">
        <v>57</v>
      </c>
      <c r="G768" t="s">
        <v>28</v>
      </c>
      <c r="H768" t="s">
        <v>2</v>
      </c>
      <c r="I768" t="s">
        <v>18</v>
      </c>
      <c r="J768" s="32" t="s">
        <v>18</v>
      </c>
      <c r="M768">
        <v>-15</v>
      </c>
      <c r="N768" t="s">
        <v>127</v>
      </c>
      <c r="O768" t="s">
        <v>112</v>
      </c>
      <c r="P768">
        <v>1</v>
      </c>
    </row>
    <row r="769" spans="2:16" x14ac:dyDescent="0.25">
      <c r="B769" s="30">
        <v>42395</v>
      </c>
      <c r="C769">
        <v>5</v>
      </c>
      <c r="D769" s="33">
        <v>42400</v>
      </c>
      <c r="E769">
        <v>2016</v>
      </c>
      <c r="F769" t="s">
        <v>57</v>
      </c>
      <c r="G769" t="s">
        <v>28</v>
      </c>
      <c r="H769" t="s">
        <v>2</v>
      </c>
      <c r="I769" t="s">
        <v>6</v>
      </c>
      <c r="J769" s="32" t="s">
        <v>5</v>
      </c>
      <c r="M769">
        <v>-15000</v>
      </c>
      <c r="N769" t="s">
        <v>127</v>
      </c>
      <c r="O769" t="s">
        <v>112</v>
      </c>
      <c r="P769">
        <v>1</v>
      </c>
    </row>
    <row r="770" spans="2:16" x14ac:dyDescent="0.25">
      <c r="B770" s="30">
        <v>42397</v>
      </c>
      <c r="C770">
        <v>5</v>
      </c>
      <c r="D770" s="33">
        <v>42400</v>
      </c>
      <c r="E770">
        <v>2016</v>
      </c>
      <c r="F770" t="s">
        <v>57</v>
      </c>
      <c r="G770" t="s">
        <v>28</v>
      </c>
      <c r="H770" t="s">
        <v>2</v>
      </c>
      <c r="I770" t="s">
        <v>1</v>
      </c>
      <c r="J770" s="32" t="s">
        <v>0</v>
      </c>
      <c r="M770">
        <v>-150</v>
      </c>
      <c r="N770" t="s">
        <v>127</v>
      </c>
      <c r="O770" t="s">
        <v>112</v>
      </c>
      <c r="P770">
        <v>1</v>
      </c>
    </row>
    <row r="771" spans="2:16" x14ac:dyDescent="0.25">
      <c r="B771" s="30">
        <v>42389</v>
      </c>
      <c r="C771">
        <v>4</v>
      </c>
      <c r="D771" s="33">
        <v>42400</v>
      </c>
      <c r="E771">
        <v>2016</v>
      </c>
      <c r="F771" t="s">
        <v>57</v>
      </c>
      <c r="G771" t="s">
        <v>28</v>
      </c>
      <c r="H771" t="s">
        <v>2</v>
      </c>
      <c r="I771" t="s">
        <v>1</v>
      </c>
      <c r="J771" s="32" t="s">
        <v>23</v>
      </c>
      <c r="M771">
        <v>-300</v>
      </c>
      <c r="N771" t="s">
        <v>127</v>
      </c>
      <c r="O771" t="s">
        <v>112</v>
      </c>
      <c r="P771">
        <v>1</v>
      </c>
    </row>
    <row r="772" spans="2:16" x14ac:dyDescent="0.25">
      <c r="B772" s="30">
        <v>42420</v>
      </c>
      <c r="C772">
        <v>8</v>
      </c>
      <c r="D772" s="33">
        <v>42429</v>
      </c>
      <c r="E772">
        <v>2016</v>
      </c>
      <c r="F772" t="s">
        <v>57</v>
      </c>
      <c r="G772" t="s">
        <v>28</v>
      </c>
      <c r="H772" t="s">
        <v>2</v>
      </c>
      <c r="I772" t="s">
        <v>8</v>
      </c>
      <c r="J772" s="32" t="s">
        <v>7</v>
      </c>
      <c r="M772">
        <v>-1300</v>
      </c>
      <c r="N772" t="s">
        <v>127</v>
      </c>
      <c r="O772" t="s">
        <v>112</v>
      </c>
      <c r="P772">
        <v>2</v>
      </c>
    </row>
    <row r="773" spans="2:16" x14ac:dyDescent="0.25">
      <c r="B773" s="30">
        <v>42415</v>
      </c>
      <c r="C773">
        <v>8</v>
      </c>
      <c r="D773" s="33">
        <v>42429</v>
      </c>
      <c r="E773">
        <v>2016</v>
      </c>
      <c r="F773" t="s">
        <v>57</v>
      </c>
      <c r="G773" t="s">
        <v>28</v>
      </c>
      <c r="H773" t="s">
        <v>2</v>
      </c>
      <c r="I773" t="s">
        <v>18</v>
      </c>
      <c r="J773" s="32" t="s">
        <v>18</v>
      </c>
      <c r="M773">
        <v>-15</v>
      </c>
      <c r="N773" t="s">
        <v>127</v>
      </c>
      <c r="O773" t="s">
        <v>112</v>
      </c>
      <c r="P773">
        <v>2</v>
      </c>
    </row>
    <row r="774" spans="2:16" x14ac:dyDescent="0.25">
      <c r="B774" s="30">
        <v>42426</v>
      </c>
      <c r="C774">
        <v>9</v>
      </c>
      <c r="D774" s="33">
        <v>42429</v>
      </c>
      <c r="E774">
        <v>2016</v>
      </c>
      <c r="F774" t="s">
        <v>57</v>
      </c>
      <c r="G774" t="s">
        <v>28</v>
      </c>
      <c r="H774" t="s">
        <v>2</v>
      </c>
      <c r="I774" t="s">
        <v>6</v>
      </c>
      <c r="J774" s="32" t="s">
        <v>5</v>
      </c>
      <c r="M774">
        <v>-15000</v>
      </c>
      <c r="N774" t="s">
        <v>127</v>
      </c>
      <c r="O774" t="s">
        <v>112</v>
      </c>
      <c r="P774">
        <v>2</v>
      </c>
    </row>
    <row r="775" spans="2:16" x14ac:dyDescent="0.25">
      <c r="B775" s="30">
        <v>42401</v>
      </c>
      <c r="C775">
        <v>6</v>
      </c>
      <c r="D775" s="33">
        <v>42429</v>
      </c>
      <c r="E775">
        <v>2016</v>
      </c>
      <c r="F775" t="s">
        <v>57</v>
      </c>
      <c r="G775" t="s">
        <v>28</v>
      </c>
      <c r="H775" t="s">
        <v>2</v>
      </c>
      <c r="I775" t="s">
        <v>17</v>
      </c>
      <c r="J775" s="32" t="s">
        <v>20</v>
      </c>
      <c r="M775">
        <v>-2000</v>
      </c>
      <c r="N775" t="s">
        <v>127</v>
      </c>
      <c r="O775" t="s">
        <v>112</v>
      </c>
      <c r="P775">
        <v>2</v>
      </c>
    </row>
    <row r="776" spans="2:16" x14ac:dyDescent="0.25">
      <c r="B776" s="30">
        <v>42401</v>
      </c>
      <c r="C776">
        <v>6</v>
      </c>
      <c r="D776" s="33">
        <v>42429</v>
      </c>
      <c r="E776">
        <v>2016</v>
      </c>
      <c r="F776" t="s">
        <v>57</v>
      </c>
      <c r="G776" t="s">
        <v>28</v>
      </c>
      <c r="H776" t="s">
        <v>2</v>
      </c>
      <c r="I776" t="s">
        <v>22</v>
      </c>
      <c r="J776" s="32" t="s">
        <v>21</v>
      </c>
      <c r="M776">
        <v>-2000</v>
      </c>
      <c r="N776" t="s">
        <v>127</v>
      </c>
      <c r="O776" t="s">
        <v>112</v>
      </c>
      <c r="P776">
        <v>2</v>
      </c>
    </row>
    <row r="777" spans="2:16" x14ac:dyDescent="0.25">
      <c r="B777" s="30">
        <v>42428</v>
      </c>
      <c r="C777">
        <v>10</v>
      </c>
      <c r="D777" s="33">
        <v>42429</v>
      </c>
      <c r="E777">
        <v>2016</v>
      </c>
      <c r="F777" t="s">
        <v>57</v>
      </c>
      <c r="G777" t="s">
        <v>28</v>
      </c>
      <c r="H777" t="s">
        <v>2</v>
      </c>
      <c r="I777" t="s">
        <v>1</v>
      </c>
      <c r="J777" s="32" t="s">
        <v>0</v>
      </c>
      <c r="M777">
        <v>-150</v>
      </c>
      <c r="N777" t="s">
        <v>127</v>
      </c>
      <c r="O777" t="s">
        <v>112</v>
      </c>
      <c r="P777">
        <v>2</v>
      </c>
    </row>
    <row r="778" spans="2:16" x14ac:dyDescent="0.25">
      <c r="B778" s="30">
        <v>42420</v>
      </c>
      <c r="C778">
        <v>8</v>
      </c>
      <c r="D778" s="33">
        <v>42429</v>
      </c>
      <c r="E778">
        <v>2016</v>
      </c>
      <c r="F778" t="s">
        <v>57</v>
      </c>
      <c r="G778" t="s">
        <v>28</v>
      </c>
      <c r="H778" t="s">
        <v>2</v>
      </c>
      <c r="I778" t="s">
        <v>1</v>
      </c>
      <c r="J778" s="32" t="s">
        <v>23</v>
      </c>
      <c r="M778">
        <v>-300</v>
      </c>
      <c r="N778" t="s">
        <v>127</v>
      </c>
      <c r="O778" t="s">
        <v>112</v>
      </c>
      <c r="P778">
        <v>2</v>
      </c>
    </row>
    <row r="779" spans="2:16" x14ac:dyDescent="0.25">
      <c r="B779" s="30">
        <v>42449</v>
      </c>
      <c r="C779">
        <v>13</v>
      </c>
      <c r="D779" s="33">
        <v>42460</v>
      </c>
      <c r="E779">
        <v>2016</v>
      </c>
      <c r="F779" t="s">
        <v>57</v>
      </c>
      <c r="G779" t="s">
        <v>28</v>
      </c>
      <c r="H779" t="s">
        <v>2</v>
      </c>
      <c r="I779" t="s">
        <v>8</v>
      </c>
      <c r="J779" s="32" t="s">
        <v>7</v>
      </c>
      <c r="M779">
        <v>-1300</v>
      </c>
      <c r="N779" t="s">
        <v>127</v>
      </c>
      <c r="O779" t="s">
        <v>112</v>
      </c>
      <c r="P779">
        <v>3</v>
      </c>
    </row>
    <row r="780" spans="2:16" x14ac:dyDescent="0.25">
      <c r="B780" s="30">
        <v>42444</v>
      </c>
      <c r="C780">
        <v>12</v>
      </c>
      <c r="D780" s="33">
        <v>42460</v>
      </c>
      <c r="E780">
        <v>2016</v>
      </c>
      <c r="F780" t="s">
        <v>57</v>
      </c>
      <c r="G780" t="s">
        <v>28</v>
      </c>
      <c r="H780" t="s">
        <v>2</v>
      </c>
      <c r="I780" t="s">
        <v>18</v>
      </c>
      <c r="J780" s="32" t="s">
        <v>18</v>
      </c>
      <c r="M780">
        <v>-15</v>
      </c>
      <c r="N780" t="s">
        <v>127</v>
      </c>
      <c r="O780" t="s">
        <v>112</v>
      </c>
      <c r="P780">
        <v>3</v>
      </c>
    </row>
    <row r="781" spans="2:16" x14ac:dyDescent="0.25">
      <c r="B781" s="30">
        <v>42455</v>
      </c>
      <c r="C781">
        <v>13</v>
      </c>
      <c r="D781" s="33">
        <v>42460</v>
      </c>
      <c r="E781">
        <v>2016</v>
      </c>
      <c r="F781" t="s">
        <v>57</v>
      </c>
      <c r="G781" t="s">
        <v>28</v>
      </c>
      <c r="H781" t="s">
        <v>2</v>
      </c>
      <c r="I781" t="s">
        <v>6</v>
      </c>
      <c r="J781" s="32" t="s">
        <v>5</v>
      </c>
      <c r="M781">
        <v>-15000</v>
      </c>
      <c r="N781" t="s">
        <v>127</v>
      </c>
      <c r="O781" t="s">
        <v>112</v>
      </c>
      <c r="P781">
        <v>3</v>
      </c>
    </row>
    <row r="782" spans="2:16" x14ac:dyDescent="0.25">
      <c r="B782" s="30">
        <v>42444</v>
      </c>
      <c r="C782">
        <v>12</v>
      </c>
      <c r="D782" s="33">
        <v>42460</v>
      </c>
      <c r="E782">
        <v>2016</v>
      </c>
      <c r="F782" t="s">
        <v>57</v>
      </c>
      <c r="G782" t="s">
        <v>28</v>
      </c>
      <c r="H782" t="s">
        <v>2</v>
      </c>
      <c r="I782" t="s">
        <v>6</v>
      </c>
      <c r="J782" s="32" t="s">
        <v>16</v>
      </c>
      <c r="M782">
        <v>-36000</v>
      </c>
      <c r="N782" t="s">
        <v>127</v>
      </c>
      <c r="O782" t="s">
        <v>112</v>
      </c>
      <c r="P782">
        <v>3</v>
      </c>
    </row>
    <row r="783" spans="2:16" x14ac:dyDescent="0.25">
      <c r="B783" s="30">
        <v>42444</v>
      </c>
      <c r="C783">
        <v>12</v>
      </c>
      <c r="D783" s="33">
        <v>42460</v>
      </c>
      <c r="E783">
        <v>2016</v>
      </c>
      <c r="F783" t="s">
        <v>57</v>
      </c>
      <c r="G783" t="s">
        <v>28</v>
      </c>
      <c r="H783" t="s">
        <v>2</v>
      </c>
      <c r="I783" t="s">
        <v>4</v>
      </c>
      <c r="J783" s="32" t="s">
        <v>9</v>
      </c>
      <c r="M783">
        <v>-2000</v>
      </c>
      <c r="N783" t="s">
        <v>127</v>
      </c>
      <c r="O783" t="s">
        <v>112</v>
      </c>
      <c r="P783">
        <v>3</v>
      </c>
    </row>
    <row r="784" spans="2:16" x14ac:dyDescent="0.25">
      <c r="B784" s="30">
        <v>42457</v>
      </c>
      <c r="C784">
        <v>14</v>
      </c>
      <c r="D784" s="33">
        <v>42460</v>
      </c>
      <c r="E784">
        <v>2016</v>
      </c>
      <c r="F784" t="s">
        <v>57</v>
      </c>
      <c r="G784" t="s">
        <v>28</v>
      </c>
      <c r="H784" t="s">
        <v>2</v>
      </c>
      <c r="I784" t="s">
        <v>1</v>
      </c>
      <c r="J784" s="32" t="s">
        <v>0</v>
      </c>
      <c r="M784">
        <v>-150</v>
      </c>
      <c r="N784" t="s">
        <v>127</v>
      </c>
      <c r="O784" t="s">
        <v>112</v>
      </c>
      <c r="P784">
        <v>3</v>
      </c>
    </row>
    <row r="785" spans="2:16" x14ac:dyDescent="0.25">
      <c r="B785" s="30">
        <v>42449</v>
      </c>
      <c r="C785">
        <v>13</v>
      </c>
      <c r="D785" s="33">
        <v>42460</v>
      </c>
      <c r="E785">
        <v>2016</v>
      </c>
      <c r="F785" t="s">
        <v>57</v>
      </c>
      <c r="G785" t="s">
        <v>28</v>
      </c>
      <c r="H785" t="s">
        <v>2</v>
      </c>
      <c r="I785" t="s">
        <v>1</v>
      </c>
      <c r="J785" s="32" t="s">
        <v>23</v>
      </c>
      <c r="M785">
        <v>-300</v>
      </c>
      <c r="N785" t="s">
        <v>127</v>
      </c>
      <c r="O785" t="s">
        <v>112</v>
      </c>
      <c r="P785">
        <v>3</v>
      </c>
    </row>
    <row r="786" spans="2:16" x14ac:dyDescent="0.25">
      <c r="B786" s="30">
        <v>42480</v>
      </c>
      <c r="C786">
        <v>17</v>
      </c>
      <c r="D786" s="33">
        <v>42490</v>
      </c>
      <c r="E786">
        <v>2016</v>
      </c>
      <c r="F786" t="s">
        <v>57</v>
      </c>
      <c r="G786" t="s">
        <v>28</v>
      </c>
      <c r="H786" t="s">
        <v>2</v>
      </c>
      <c r="I786" t="s">
        <v>8</v>
      </c>
      <c r="J786" s="32" t="s">
        <v>7</v>
      </c>
      <c r="M786">
        <v>-1300</v>
      </c>
      <c r="N786" t="s">
        <v>127</v>
      </c>
      <c r="O786" t="s">
        <v>112</v>
      </c>
      <c r="P786">
        <v>4</v>
      </c>
    </row>
    <row r="787" spans="2:16" x14ac:dyDescent="0.25">
      <c r="B787" s="30">
        <v>42475</v>
      </c>
      <c r="C787">
        <v>16</v>
      </c>
      <c r="D787" s="33">
        <v>42490</v>
      </c>
      <c r="E787">
        <v>2016</v>
      </c>
      <c r="F787" t="s">
        <v>57</v>
      </c>
      <c r="G787" t="s">
        <v>28</v>
      </c>
      <c r="H787" t="s">
        <v>2</v>
      </c>
      <c r="I787" t="s">
        <v>18</v>
      </c>
      <c r="J787" s="32" t="s">
        <v>18</v>
      </c>
      <c r="M787">
        <v>-15</v>
      </c>
      <c r="N787" t="s">
        <v>127</v>
      </c>
      <c r="O787" t="s">
        <v>112</v>
      </c>
      <c r="P787">
        <v>4</v>
      </c>
    </row>
    <row r="788" spans="2:16" x14ac:dyDescent="0.25">
      <c r="B788" s="30">
        <v>42486</v>
      </c>
      <c r="C788">
        <v>18</v>
      </c>
      <c r="D788" s="33">
        <v>42490</v>
      </c>
      <c r="E788">
        <v>2016</v>
      </c>
      <c r="F788" t="s">
        <v>57</v>
      </c>
      <c r="G788" t="s">
        <v>28</v>
      </c>
      <c r="H788" t="s">
        <v>2</v>
      </c>
      <c r="I788" t="s">
        <v>6</v>
      </c>
      <c r="J788" s="32" t="s">
        <v>5</v>
      </c>
      <c r="M788">
        <v>-15000</v>
      </c>
      <c r="N788" t="s">
        <v>127</v>
      </c>
      <c r="O788" t="s">
        <v>112</v>
      </c>
      <c r="P788">
        <v>4</v>
      </c>
    </row>
    <row r="789" spans="2:16" x14ac:dyDescent="0.25">
      <c r="B789" s="30">
        <v>42488</v>
      </c>
      <c r="C789">
        <v>18</v>
      </c>
      <c r="D789" s="33">
        <v>42490</v>
      </c>
      <c r="E789">
        <v>2016</v>
      </c>
      <c r="F789" t="s">
        <v>57</v>
      </c>
      <c r="G789" t="s">
        <v>28</v>
      </c>
      <c r="H789" t="s">
        <v>2</v>
      </c>
      <c r="I789" t="s">
        <v>1</v>
      </c>
      <c r="J789" s="32" t="s">
        <v>0</v>
      </c>
      <c r="M789">
        <v>-150</v>
      </c>
      <c r="N789" t="s">
        <v>127</v>
      </c>
      <c r="O789" t="s">
        <v>112</v>
      </c>
      <c r="P789">
        <v>4</v>
      </c>
    </row>
    <row r="790" spans="2:16" x14ac:dyDescent="0.25">
      <c r="B790" s="30">
        <v>42480</v>
      </c>
      <c r="C790">
        <v>17</v>
      </c>
      <c r="D790" s="33">
        <v>42490</v>
      </c>
      <c r="E790">
        <v>2016</v>
      </c>
      <c r="F790" t="s">
        <v>57</v>
      </c>
      <c r="G790" t="s">
        <v>28</v>
      </c>
      <c r="H790" t="s">
        <v>2</v>
      </c>
      <c r="I790" t="s">
        <v>1</v>
      </c>
      <c r="J790" s="32" t="s">
        <v>23</v>
      </c>
      <c r="M790">
        <v>-300</v>
      </c>
      <c r="N790" t="s">
        <v>127</v>
      </c>
      <c r="O790" t="s">
        <v>112</v>
      </c>
      <c r="P790">
        <v>4</v>
      </c>
    </row>
    <row r="791" spans="2:16" x14ac:dyDescent="0.25">
      <c r="B791" s="30">
        <v>42510</v>
      </c>
      <c r="C791">
        <v>21</v>
      </c>
      <c r="D791" s="33">
        <v>42521</v>
      </c>
      <c r="E791">
        <v>2016</v>
      </c>
      <c r="F791" t="s">
        <v>57</v>
      </c>
      <c r="G791" t="s">
        <v>28</v>
      </c>
      <c r="H791" t="s">
        <v>2</v>
      </c>
      <c r="I791" t="s">
        <v>8</v>
      </c>
      <c r="J791" s="32" t="s">
        <v>7</v>
      </c>
      <c r="M791">
        <v>-1300</v>
      </c>
      <c r="N791" t="s">
        <v>127</v>
      </c>
      <c r="O791" t="s">
        <v>112</v>
      </c>
      <c r="P791">
        <v>5</v>
      </c>
    </row>
    <row r="792" spans="2:16" x14ac:dyDescent="0.25">
      <c r="B792" s="30">
        <v>42505</v>
      </c>
      <c r="C792">
        <v>21</v>
      </c>
      <c r="D792" s="33">
        <v>42521</v>
      </c>
      <c r="E792">
        <v>2016</v>
      </c>
      <c r="F792" t="s">
        <v>57</v>
      </c>
      <c r="G792" t="s">
        <v>28</v>
      </c>
      <c r="H792" t="s">
        <v>2</v>
      </c>
      <c r="I792" t="s">
        <v>18</v>
      </c>
      <c r="J792" s="32" t="s">
        <v>18</v>
      </c>
      <c r="M792">
        <v>-15</v>
      </c>
      <c r="N792" t="s">
        <v>127</v>
      </c>
      <c r="O792" t="s">
        <v>112</v>
      </c>
      <c r="P792">
        <v>5</v>
      </c>
    </row>
    <row r="793" spans="2:16" x14ac:dyDescent="0.25">
      <c r="B793" s="30">
        <v>42516</v>
      </c>
      <c r="C793">
        <v>22</v>
      </c>
      <c r="D793" s="33">
        <v>42521</v>
      </c>
      <c r="E793">
        <v>2016</v>
      </c>
      <c r="F793" t="s">
        <v>57</v>
      </c>
      <c r="G793" t="s">
        <v>28</v>
      </c>
      <c r="H793" t="s">
        <v>2</v>
      </c>
      <c r="I793" t="s">
        <v>6</v>
      </c>
      <c r="J793" s="32" t="s">
        <v>5</v>
      </c>
      <c r="M793">
        <v>-15000</v>
      </c>
      <c r="N793" t="s">
        <v>127</v>
      </c>
      <c r="O793" t="s">
        <v>112</v>
      </c>
      <c r="P793">
        <v>5</v>
      </c>
    </row>
    <row r="794" spans="2:16" x14ac:dyDescent="0.25">
      <c r="B794" s="30">
        <v>42518</v>
      </c>
      <c r="C794">
        <v>22</v>
      </c>
      <c r="D794" s="33">
        <v>42521</v>
      </c>
      <c r="E794">
        <v>2016</v>
      </c>
      <c r="F794" t="s">
        <v>57</v>
      </c>
      <c r="G794" t="s">
        <v>28</v>
      </c>
      <c r="H794" t="s">
        <v>2</v>
      </c>
      <c r="I794" t="s">
        <v>1</v>
      </c>
      <c r="J794" s="32" t="s">
        <v>0</v>
      </c>
      <c r="M794">
        <v>-150</v>
      </c>
      <c r="N794" t="s">
        <v>127</v>
      </c>
      <c r="O794" t="s">
        <v>112</v>
      </c>
      <c r="P794">
        <v>5</v>
      </c>
    </row>
    <row r="795" spans="2:16" x14ac:dyDescent="0.25">
      <c r="B795" s="30">
        <v>42510</v>
      </c>
      <c r="C795">
        <v>21</v>
      </c>
      <c r="D795" s="33">
        <v>42521</v>
      </c>
      <c r="E795">
        <v>2016</v>
      </c>
      <c r="F795" t="s">
        <v>57</v>
      </c>
      <c r="G795" t="s">
        <v>28</v>
      </c>
      <c r="H795" t="s">
        <v>2</v>
      </c>
      <c r="I795" t="s">
        <v>1</v>
      </c>
      <c r="J795" s="32" t="s">
        <v>23</v>
      </c>
      <c r="M795">
        <v>-300</v>
      </c>
      <c r="N795" t="s">
        <v>127</v>
      </c>
      <c r="O795" t="s">
        <v>112</v>
      </c>
      <c r="P795">
        <v>5</v>
      </c>
    </row>
    <row r="796" spans="2:16" x14ac:dyDescent="0.25">
      <c r="B796" s="30">
        <v>42183</v>
      </c>
      <c r="C796">
        <v>27</v>
      </c>
      <c r="D796" s="33">
        <v>42185</v>
      </c>
      <c r="E796">
        <v>2015</v>
      </c>
      <c r="F796" t="s">
        <v>58</v>
      </c>
      <c r="G796" t="s">
        <v>28</v>
      </c>
      <c r="H796" t="s">
        <v>12</v>
      </c>
      <c r="I796" t="s">
        <v>11</v>
      </c>
      <c r="J796" s="32" t="s">
        <v>10</v>
      </c>
      <c r="M796">
        <v>500</v>
      </c>
      <c r="N796" t="s">
        <v>127</v>
      </c>
      <c r="O796" t="s">
        <v>113</v>
      </c>
      <c r="P796">
        <v>6</v>
      </c>
    </row>
    <row r="797" spans="2:16" x14ac:dyDescent="0.25">
      <c r="B797" s="30">
        <v>42213</v>
      </c>
      <c r="C797">
        <v>31</v>
      </c>
      <c r="D797" s="33">
        <v>42216</v>
      </c>
      <c r="E797">
        <v>2015</v>
      </c>
      <c r="F797" t="s">
        <v>58</v>
      </c>
      <c r="G797" t="s">
        <v>28</v>
      </c>
      <c r="H797" t="s">
        <v>12</v>
      </c>
      <c r="I797" t="s">
        <v>11</v>
      </c>
      <c r="J797" s="32" t="s">
        <v>10</v>
      </c>
      <c r="M797">
        <v>500</v>
      </c>
      <c r="N797" t="s">
        <v>127</v>
      </c>
      <c r="O797" t="s">
        <v>113</v>
      </c>
      <c r="P797">
        <v>7</v>
      </c>
    </row>
    <row r="798" spans="2:16" x14ac:dyDescent="0.25">
      <c r="B798" s="30">
        <v>42244</v>
      </c>
      <c r="C798">
        <v>35</v>
      </c>
      <c r="D798" s="33">
        <v>42247</v>
      </c>
      <c r="E798">
        <v>2015</v>
      </c>
      <c r="F798" t="s">
        <v>58</v>
      </c>
      <c r="G798" t="s">
        <v>28</v>
      </c>
      <c r="H798" t="s">
        <v>12</v>
      </c>
      <c r="I798" t="s">
        <v>11</v>
      </c>
      <c r="J798" s="32" t="s">
        <v>10</v>
      </c>
      <c r="M798">
        <v>500</v>
      </c>
      <c r="N798" t="s">
        <v>127</v>
      </c>
      <c r="O798" t="s">
        <v>113</v>
      </c>
      <c r="P798">
        <v>8</v>
      </c>
    </row>
    <row r="799" spans="2:16" x14ac:dyDescent="0.25">
      <c r="B799" s="30">
        <v>42275</v>
      </c>
      <c r="C799">
        <v>40</v>
      </c>
      <c r="D799" s="33">
        <v>42277</v>
      </c>
      <c r="E799">
        <v>2015</v>
      </c>
      <c r="F799" t="s">
        <v>58</v>
      </c>
      <c r="G799" t="s">
        <v>28</v>
      </c>
      <c r="H799" t="s">
        <v>12</v>
      </c>
      <c r="I799" t="s">
        <v>11</v>
      </c>
      <c r="J799" s="32" t="s">
        <v>10</v>
      </c>
      <c r="M799">
        <v>500</v>
      </c>
      <c r="N799" t="s">
        <v>127</v>
      </c>
      <c r="O799" t="s">
        <v>113</v>
      </c>
      <c r="P799">
        <v>9</v>
      </c>
    </row>
    <row r="800" spans="2:16" x14ac:dyDescent="0.25">
      <c r="B800" s="30">
        <v>42305</v>
      </c>
      <c r="C800">
        <v>44</v>
      </c>
      <c r="D800" s="33">
        <v>42308</v>
      </c>
      <c r="E800">
        <v>2015</v>
      </c>
      <c r="F800" t="s">
        <v>58</v>
      </c>
      <c r="G800" t="s">
        <v>28</v>
      </c>
      <c r="H800" t="s">
        <v>12</v>
      </c>
      <c r="I800" t="s">
        <v>11</v>
      </c>
      <c r="J800" s="32" t="s">
        <v>10</v>
      </c>
      <c r="M800">
        <v>500</v>
      </c>
      <c r="N800" t="s">
        <v>127</v>
      </c>
      <c r="O800" t="s">
        <v>112</v>
      </c>
      <c r="P800">
        <v>10</v>
      </c>
    </row>
    <row r="801" spans="2:16" x14ac:dyDescent="0.25">
      <c r="B801" s="30">
        <v>42336</v>
      </c>
      <c r="C801">
        <v>48</v>
      </c>
      <c r="D801" s="33">
        <v>42338</v>
      </c>
      <c r="E801">
        <v>2015</v>
      </c>
      <c r="F801" t="s">
        <v>58</v>
      </c>
      <c r="G801" t="s">
        <v>28</v>
      </c>
      <c r="H801" t="s">
        <v>12</v>
      </c>
      <c r="I801" t="s">
        <v>11</v>
      </c>
      <c r="J801" s="32" t="s">
        <v>10</v>
      </c>
      <c r="M801">
        <v>500</v>
      </c>
      <c r="N801" t="s">
        <v>127</v>
      </c>
      <c r="O801" t="s">
        <v>112</v>
      </c>
      <c r="P801">
        <v>11</v>
      </c>
    </row>
    <row r="802" spans="2:16" x14ac:dyDescent="0.25">
      <c r="B802" s="30">
        <v>42366</v>
      </c>
      <c r="C802">
        <v>53</v>
      </c>
      <c r="D802" s="33">
        <v>42369</v>
      </c>
      <c r="E802">
        <v>2015</v>
      </c>
      <c r="F802" t="s">
        <v>58</v>
      </c>
      <c r="G802" t="s">
        <v>28</v>
      </c>
      <c r="H802" t="s">
        <v>12</v>
      </c>
      <c r="I802" t="s">
        <v>11</v>
      </c>
      <c r="J802" s="32" t="s">
        <v>10</v>
      </c>
      <c r="M802">
        <v>500</v>
      </c>
      <c r="N802" t="s">
        <v>127</v>
      </c>
      <c r="O802" t="s">
        <v>112</v>
      </c>
      <c r="P802">
        <v>12</v>
      </c>
    </row>
    <row r="803" spans="2:16" x14ac:dyDescent="0.25">
      <c r="B803" s="30">
        <v>42397</v>
      </c>
      <c r="C803">
        <v>5</v>
      </c>
      <c r="D803" s="33">
        <v>42400</v>
      </c>
      <c r="E803">
        <v>2016</v>
      </c>
      <c r="F803" t="s">
        <v>58</v>
      </c>
      <c r="G803" t="s">
        <v>28</v>
      </c>
      <c r="H803" t="s">
        <v>12</v>
      </c>
      <c r="I803" t="s">
        <v>11</v>
      </c>
      <c r="J803" s="32" t="s">
        <v>10</v>
      </c>
      <c r="M803">
        <v>500</v>
      </c>
      <c r="N803" t="s">
        <v>127</v>
      </c>
      <c r="O803" t="s">
        <v>112</v>
      </c>
      <c r="P803">
        <v>1</v>
      </c>
    </row>
    <row r="804" spans="2:16" x14ac:dyDescent="0.25">
      <c r="B804" s="30">
        <v>42428</v>
      </c>
      <c r="C804">
        <v>10</v>
      </c>
      <c r="D804" s="33">
        <v>42429</v>
      </c>
      <c r="E804">
        <v>2016</v>
      </c>
      <c r="F804" t="s">
        <v>58</v>
      </c>
      <c r="G804" t="s">
        <v>28</v>
      </c>
      <c r="H804" t="s">
        <v>12</v>
      </c>
      <c r="I804" t="s">
        <v>11</v>
      </c>
      <c r="J804" s="32" t="s">
        <v>10</v>
      </c>
      <c r="M804">
        <v>500</v>
      </c>
      <c r="N804" t="s">
        <v>127</v>
      </c>
      <c r="O804" t="s">
        <v>112</v>
      </c>
      <c r="P804">
        <v>2</v>
      </c>
    </row>
    <row r="805" spans="2:16" x14ac:dyDescent="0.25">
      <c r="B805" s="30">
        <v>42457</v>
      </c>
      <c r="C805">
        <v>14</v>
      </c>
      <c r="D805" s="33">
        <v>42460</v>
      </c>
      <c r="E805">
        <v>2016</v>
      </c>
      <c r="F805" t="s">
        <v>58</v>
      </c>
      <c r="G805" t="s">
        <v>28</v>
      </c>
      <c r="H805" t="s">
        <v>12</v>
      </c>
      <c r="I805" t="s">
        <v>11</v>
      </c>
      <c r="J805" s="32" t="s">
        <v>10</v>
      </c>
      <c r="M805">
        <v>500</v>
      </c>
      <c r="N805" t="s">
        <v>127</v>
      </c>
      <c r="O805" t="s">
        <v>112</v>
      </c>
      <c r="P805">
        <v>3</v>
      </c>
    </row>
    <row r="806" spans="2:16" x14ac:dyDescent="0.25">
      <c r="B806" s="30">
        <v>42488</v>
      </c>
      <c r="C806">
        <v>18</v>
      </c>
      <c r="D806" s="33">
        <v>42490</v>
      </c>
      <c r="E806">
        <v>2016</v>
      </c>
      <c r="F806" t="s">
        <v>58</v>
      </c>
      <c r="G806" t="s">
        <v>28</v>
      </c>
      <c r="H806" t="s">
        <v>12</v>
      </c>
      <c r="I806" t="s">
        <v>11</v>
      </c>
      <c r="J806" s="32" t="s">
        <v>10</v>
      </c>
      <c r="M806">
        <v>500</v>
      </c>
      <c r="N806" t="s">
        <v>127</v>
      </c>
      <c r="O806" t="s">
        <v>112</v>
      </c>
      <c r="P806">
        <v>4</v>
      </c>
    </row>
    <row r="807" spans="2:16" x14ac:dyDescent="0.25">
      <c r="B807" s="30">
        <v>42518</v>
      </c>
      <c r="C807">
        <v>22</v>
      </c>
      <c r="D807" s="33">
        <v>42521</v>
      </c>
      <c r="E807">
        <v>2016</v>
      </c>
      <c r="F807" t="s">
        <v>58</v>
      </c>
      <c r="G807" t="s">
        <v>28</v>
      </c>
      <c r="H807" t="s">
        <v>12</v>
      </c>
      <c r="I807" t="s">
        <v>11</v>
      </c>
      <c r="J807" s="32" t="s">
        <v>10</v>
      </c>
      <c r="M807">
        <v>500</v>
      </c>
      <c r="N807" t="s">
        <v>127</v>
      </c>
      <c r="O807" t="s">
        <v>112</v>
      </c>
      <c r="P807">
        <v>5</v>
      </c>
    </row>
    <row r="808" spans="2:16" x14ac:dyDescent="0.25">
      <c r="B808" s="30">
        <v>42174</v>
      </c>
      <c r="C808">
        <v>25</v>
      </c>
      <c r="D808" s="33">
        <v>42185</v>
      </c>
      <c r="E808">
        <v>2015</v>
      </c>
      <c r="F808" t="s">
        <v>58</v>
      </c>
      <c r="G808" t="s">
        <v>28</v>
      </c>
      <c r="H808" t="s">
        <v>2</v>
      </c>
      <c r="I808" t="s">
        <v>4</v>
      </c>
      <c r="J808" s="32" t="s">
        <v>3</v>
      </c>
      <c r="M808">
        <v>0</v>
      </c>
      <c r="N808" t="s">
        <v>127</v>
      </c>
      <c r="O808" t="s">
        <v>113</v>
      </c>
      <c r="P808">
        <v>6</v>
      </c>
    </row>
    <row r="809" spans="2:16" x14ac:dyDescent="0.25">
      <c r="B809" s="30">
        <v>42183</v>
      </c>
      <c r="C809">
        <v>27</v>
      </c>
      <c r="D809" s="33">
        <v>42185</v>
      </c>
      <c r="E809">
        <v>2015</v>
      </c>
      <c r="F809" t="s">
        <v>58</v>
      </c>
      <c r="G809" t="s">
        <v>28</v>
      </c>
      <c r="H809" t="s">
        <v>2</v>
      </c>
      <c r="I809" t="s">
        <v>1</v>
      </c>
      <c r="J809" s="32" t="s">
        <v>0</v>
      </c>
      <c r="M809">
        <v>-50</v>
      </c>
      <c r="N809" t="s">
        <v>127</v>
      </c>
      <c r="O809" t="s">
        <v>113</v>
      </c>
      <c r="P809">
        <v>6</v>
      </c>
    </row>
    <row r="810" spans="2:16" x14ac:dyDescent="0.25">
      <c r="B810" s="30">
        <v>42175</v>
      </c>
      <c r="C810">
        <v>25</v>
      </c>
      <c r="D810" s="33">
        <v>42185</v>
      </c>
      <c r="E810">
        <v>2015</v>
      </c>
      <c r="F810" t="s">
        <v>58</v>
      </c>
      <c r="G810" t="s">
        <v>28</v>
      </c>
      <c r="H810" t="s">
        <v>2</v>
      </c>
      <c r="I810" t="s">
        <v>1</v>
      </c>
      <c r="J810" s="32" t="s">
        <v>23</v>
      </c>
      <c r="M810">
        <v>-50</v>
      </c>
      <c r="N810" t="s">
        <v>127</v>
      </c>
      <c r="O810" t="s">
        <v>113</v>
      </c>
      <c r="P810">
        <v>6</v>
      </c>
    </row>
    <row r="811" spans="2:16" x14ac:dyDescent="0.25">
      <c r="B811" s="30">
        <v>42204</v>
      </c>
      <c r="C811">
        <v>30</v>
      </c>
      <c r="D811" s="33">
        <v>42216</v>
      </c>
      <c r="E811">
        <v>2015</v>
      </c>
      <c r="F811" t="s">
        <v>58</v>
      </c>
      <c r="G811" t="s">
        <v>28</v>
      </c>
      <c r="H811" t="s">
        <v>2</v>
      </c>
      <c r="I811" t="s">
        <v>4</v>
      </c>
      <c r="J811" s="32" t="s">
        <v>3</v>
      </c>
      <c r="M811">
        <v>0</v>
      </c>
      <c r="N811" t="s">
        <v>127</v>
      </c>
      <c r="O811" t="s">
        <v>113</v>
      </c>
      <c r="P811">
        <v>7</v>
      </c>
    </row>
    <row r="812" spans="2:16" x14ac:dyDescent="0.25">
      <c r="B812" s="30">
        <v>42213</v>
      </c>
      <c r="C812">
        <v>31</v>
      </c>
      <c r="D812" s="33">
        <v>42216</v>
      </c>
      <c r="E812">
        <v>2015</v>
      </c>
      <c r="F812" t="s">
        <v>58</v>
      </c>
      <c r="G812" t="s">
        <v>28</v>
      </c>
      <c r="H812" t="s">
        <v>2</v>
      </c>
      <c r="I812" t="s">
        <v>1</v>
      </c>
      <c r="J812" s="32" t="s">
        <v>0</v>
      </c>
      <c r="M812">
        <v>-50</v>
      </c>
      <c r="N812" t="s">
        <v>127</v>
      </c>
      <c r="O812" t="s">
        <v>113</v>
      </c>
      <c r="P812">
        <v>7</v>
      </c>
    </row>
    <row r="813" spans="2:16" x14ac:dyDescent="0.25">
      <c r="B813" s="30">
        <v>42205</v>
      </c>
      <c r="C813">
        <v>30</v>
      </c>
      <c r="D813" s="33">
        <v>42216</v>
      </c>
      <c r="E813">
        <v>2015</v>
      </c>
      <c r="F813" t="s">
        <v>58</v>
      </c>
      <c r="G813" t="s">
        <v>28</v>
      </c>
      <c r="H813" t="s">
        <v>2</v>
      </c>
      <c r="I813" t="s">
        <v>1</v>
      </c>
      <c r="J813" s="32" t="s">
        <v>23</v>
      </c>
      <c r="M813">
        <v>-50</v>
      </c>
      <c r="N813" t="s">
        <v>127</v>
      </c>
      <c r="O813" t="s">
        <v>113</v>
      </c>
      <c r="P813">
        <v>7</v>
      </c>
    </row>
    <row r="814" spans="2:16" x14ac:dyDescent="0.25">
      <c r="B814" s="30">
        <v>42235</v>
      </c>
      <c r="C814">
        <v>34</v>
      </c>
      <c r="D814" s="33">
        <v>42247</v>
      </c>
      <c r="E814">
        <v>2015</v>
      </c>
      <c r="F814" t="s">
        <v>58</v>
      </c>
      <c r="G814" t="s">
        <v>28</v>
      </c>
      <c r="H814" t="s">
        <v>2</v>
      </c>
      <c r="I814" t="s">
        <v>4</v>
      </c>
      <c r="J814" s="32" t="s">
        <v>3</v>
      </c>
      <c r="M814">
        <v>0</v>
      </c>
      <c r="N814" t="s">
        <v>127</v>
      </c>
      <c r="O814" t="s">
        <v>113</v>
      </c>
      <c r="P814">
        <v>8</v>
      </c>
    </row>
    <row r="815" spans="2:16" x14ac:dyDescent="0.25">
      <c r="B815" s="30">
        <v>42244</v>
      </c>
      <c r="C815">
        <v>35</v>
      </c>
      <c r="D815" s="33">
        <v>42247</v>
      </c>
      <c r="E815">
        <v>2015</v>
      </c>
      <c r="F815" t="s">
        <v>58</v>
      </c>
      <c r="G815" t="s">
        <v>28</v>
      </c>
      <c r="H815" t="s">
        <v>2</v>
      </c>
      <c r="I815" t="s">
        <v>1</v>
      </c>
      <c r="J815" s="32" t="s">
        <v>0</v>
      </c>
      <c r="M815">
        <v>-50</v>
      </c>
      <c r="N815" t="s">
        <v>127</v>
      </c>
      <c r="O815" t="s">
        <v>113</v>
      </c>
      <c r="P815">
        <v>8</v>
      </c>
    </row>
    <row r="816" spans="2:16" x14ac:dyDescent="0.25">
      <c r="B816" s="30">
        <v>42236</v>
      </c>
      <c r="C816">
        <v>34</v>
      </c>
      <c r="D816" s="33">
        <v>42247</v>
      </c>
      <c r="E816">
        <v>2015</v>
      </c>
      <c r="F816" t="s">
        <v>58</v>
      </c>
      <c r="G816" t="s">
        <v>28</v>
      </c>
      <c r="H816" t="s">
        <v>2</v>
      </c>
      <c r="I816" t="s">
        <v>1</v>
      </c>
      <c r="J816" s="32" t="s">
        <v>23</v>
      </c>
      <c r="M816">
        <v>-50</v>
      </c>
      <c r="N816" t="s">
        <v>127</v>
      </c>
      <c r="O816" t="s">
        <v>113</v>
      </c>
      <c r="P816">
        <v>8</v>
      </c>
    </row>
    <row r="817" spans="2:16" x14ac:dyDescent="0.25">
      <c r="B817" s="30">
        <v>42266</v>
      </c>
      <c r="C817">
        <v>38</v>
      </c>
      <c r="D817" s="33">
        <v>42277</v>
      </c>
      <c r="E817">
        <v>2015</v>
      </c>
      <c r="F817" t="s">
        <v>58</v>
      </c>
      <c r="G817" t="s">
        <v>28</v>
      </c>
      <c r="H817" t="s">
        <v>2</v>
      </c>
      <c r="I817" t="s">
        <v>4</v>
      </c>
      <c r="J817" s="32" t="s">
        <v>3</v>
      </c>
      <c r="M817">
        <v>0</v>
      </c>
      <c r="N817" t="s">
        <v>127</v>
      </c>
      <c r="O817" t="s">
        <v>113</v>
      </c>
      <c r="P817">
        <v>9</v>
      </c>
    </row>
    <row r="818" spans="2:16" x14ac:dyDescent="0.25">
      <c r="B818" s="30">
        <v>42275</v>
      </c>
      <c r="C818">
        <v>40</v>
      </c>
      <c r="D818" s="33">
        <v>42277</v>
      </c>
      <c r="E818">
        <v>2015</v>
      </c>
      <c r="F818" t="s">
        <v>58</v>
      </c>
      <c r="G818" t="s">
        <v>28</v>
      </c>
      <c r="H818" t="s">
        <v>2</v>
      </c>
      <c r="I818" t="s">
        <v>1</v>
      </c>
      <c r="J818" s="32" t="s">
        <v>0</v>
      </c>
      <c r="M818">
        <v>-50</v>
      </c>
      <c r="N818" t="s">
        <v>127</v>
      </c>
      <c r="O818" t="s">
        <v>113</v>
      </c>
      <c r="P818">
        <v>9</v>
      </c>
    </row>
    <row r="819" spans="2:16" x14ac:dyDescent="0.25">
      <c r="B819" s="30">
        <v>42267</v>
      </c>
      <c r="C819">
        <v>39</v>
      </c>
      <c r="D819" s="33">
        <v>42277</v>
      </c>
      <c r="E819">
        <v>2015</v>
      </c>
      <c r="F819" t="s">
        <v>58</v>
      </c>
      <c r="G819" t="s">
        <v>28</v>
      </c>
      <c r="H819" t="s">
        <v>2</v>
      </c>
      <c r="I819" t="s">
        <v>1</v>
      </c>
      <c r="J819" s="32" t="s">
        <v>23</v>
      </c>
      <c r="M819">
        <v>-50</v>
      </c>
      <c r="N819" t="s">
        <v>127</v>
      </c>
      <c r="O819" t="s">
        <v>113</v>
      </c>
      <c r="P819">
        <v>9</v>
      </c>
    </row>
    <row r="820" spans="2:16" x14ac:dyDescent="0.25">
      <c r="B820" s="30">
        <v>42296</v>
      </c>
      <c r="C820">
        <v>43</v>
      </c>
      <c r="D820" s="33">
        <v>42308</v>
      </c>
      <c r="E820">
        <v>2015</v>
      </c>
      <c r="F820" t="s">
        <v>58</v>
      </c>
      <c r="G820" t="s">
        <v>28</v>
      </c>
      <c r="H820" t="s">
        <v>2</v>
      </c>
      <c r="I820" t="s">
        <v>4</v>
      </c>
      <c r="J820" s="32" t="s">
        <v>3</v>
      </c>
      <c r="M820">
        <v>0</v>
      </c>
      <c r="N820" t="s">
        <v>127</v>
      </c>
      <c r="O820" t="s">
        <v>112</v>
      </c>
      <c r="P820">
        <v>10</v>
      </c>
    </row>
    <row r="821" spans="2:16" x14ac:dyDescent="0.25">
      <c r="B821" s="30">
        <v>42305</v>
      </c>
      <c r="C821">
        <v>44</v>
      </c>
      <c r="D821" s="33">
        <v>42308</v>
      </c>
      <c r="E821">
        <v>2015</v>
      </c>
      <c r="F821" t="s">
        <v>58</v>
      </c>
      <c r="G821" t="s">
        <v>28</v>
      </c>
      <c r="H821" t="s">
        <v>2</v>
      </c>
      <c r="I821" t="s">
        <v>1</v>
      </c>
      <c r="J821" s="32" t="s">
        <v>0</v>
      </c>
      <c r="M821">
        <v>-50</v>
      </c>
      <c r="N821" t="s">
        <v>127</v>
      </c>
      <c r="O821" t="s">
        <v>112</v>
      </c>
      <c r="P821">
        <v>10</v>
      </c>
    </row>
    <row r="822" spans="2:16" x14ac:dyDescent="0.25">
      <c r="B822" s="30">
        <v>42297</v>
      </c>
      <c r="C822">
        <v>43</v>
      </c>
      <c r="D822" s="33">
        <v>42308</v>
      </c>
      <c r="E822">
        <v>2015</v>
      </c>
      <c r="F822" t="s">
        <v>58</v>
      </c>
      <c r="G822" t="s">
        <v>28</v>
      </c>
      <c r="H822" t="s">
        <v>2</v>
      </c>
      <c r="I822" t="s">
        <v>1</v>
      </c>
      <c r="J822" s="32" t="s">
        <v>23</v>
      </c>
      <c r="M822">
        <v>-50</v>
      </c>
      <c r="N822" t="s">
        <v>127</v>
      </c>
      <c r="O822" t="s">
        <v>112</v>
      </c>
      <c r="P822">
        <v>10</v>
      </c>
    </row>
    <row r="823" spans="2:16" x14ac:dyDescent="0.25">
      <c r="B823" s="30">
        <v>42327</v>
      </c>
      <c r="C823">
        <v>47</v>
      </c>
      <c r="D823" s="33">
        <v>42338</v>
      </c>
      <c r="E823">
        <v>2015</v>
      </c>
      <c r="F823" t="s">
        <v>58</v>
      </c>
      <c r="G823" t="s">
        <v>28</v>
      </c>
      <c r="H823" t="s">
        <v>2</v>
      </c>
      <c r="I823" t="s">
        <v>4</v>
      </c>
      <c r="J823" s="32" t="s">
        <v>3</v>
      </c>
      <c r="M823">
        <v>0</v>
      </c>
      <c r="N823" t="s">
        <v>127</v>
      </c>
      <c r="O823" t="s">
        <v>112</v>
      </c>
      <c r="P823">
        <v>11</v>
      </c>
    </row>
    <row r="824" spans="2:16" x14ac:dyDescent="0.25">
      <c r="B824" s="30">
        <v>42336</v>
      </c>
      <c r="C824">
        <v>48</v>
      </c>
      <c r="D824" s="33">
        <v>42338</v>
      </c>
      <c r="E824">
        <v>2015</v>
      </c>
      <c r="F824" t="s">
        <v>58</v>
      </c>
      <c r="G824" t="s">
        <v>28</v>
      </c>
      <c r="H824" t="s">
        <v>2</v>
      </c>
      <c r="I824" t="s">
        <v>1</v>
      </c>
      <c r="J824" s="32" t="s">
        <v>0</v>
      </c>
      <c r="M824">
        <v>-50</v>
      </c>
      <c r="N824" t="s">
        <v>127</v>
      </c>
      <c r="O824" t="s">
        <v>112</v>
      </c>
      <c r="P824">
        <v>11</v>
      </c>
    </row>
    <row r="825" spans="2:16" x14ac:dyDescent="0.25">
      <c r="B825" s="30">
        <v>42328</v>
      </c>
      <c r="C825">
        <v>47</v>
      </c>
      <c r="D825" s="33">
        <v>42338</v>
      </c>
      <c r="E825">
        <v>2015</v>
      </c>
      <c r="F825" t="s">
        <v>58</v>
      </c>
      <c r="G825" t="s">
        <v>28</v>
      </c>
      <c r="H825" t="s">
        <v>2</v>
      </c>
      <c r="I825" t="s">
        <v>1</v>
      </c>
      <c r="J825" s="32" t="s">
        <v>23</v>
      </c>
      <c r="M825">
        <v>-50</v>
      </c>
      <c r="N825" t="s">
        <v>127</v>
      </c>
      <c r="O825" t="s">
        <v>112</v>
      </c>
      <c r="P825">
        <v>11</v>
      </c>
    </row>
    <row r="826" spans="2:16" x14ac:dyDescent="0.25">
      <c r="B826" s="30">
        <v>42357</v>
      </c>
      <c r="C826">
        <v>51</v>
      </c>
      <c r="D826" s="33">
        <v>42369</v>
      </c>
      <c r="E826">
        <v>2015</v>
      </c>
      <c r="F826" t="s">
        <v>58</v>
      </c>
      <c r="G826" t="s">
        <v>28</v>
      </c>
      <c r="H826" t="s">
        <v>2</v>
      </c>
      <c r="I826" t="s">
        <v>4</v>
      </c>
      <c r="J826" s="32" t="s">
        <v>3</v>
      </c>
      <c r="M826">
        <v>0</v>
      </c>
      <c r="N826" t="s">
        <v>127</v>
      </c>
      <c r="O826" t="s">
        <v>112</v>
      </c>
      <c r="P826">
        <v>12</v>
      </c>
    </row>
    <row r="827" spans="2:16" x14ac:dyDescent="0.25">
      <c r="B827" s="30">
        <v>42366</v>
      </c>
      <c r="C827">
        <v>53</v>
      </c>
      <c r="D827" s="33">
        <v>42369</v>
      </c>
      <c r="E827">
        <v>2015</v>
      </c>
      <c r="F827" t="s">
        <v>58</v>
      </c>
      <c r="G827" t="s">
        <v>28</v>
      </c>
      <c r="H827" t="s">
        <v>2</v>
      </c>
      <c r="I827" t="s">
        <v>1</v>
      </c>
      <c r="J827" s="32" t="s">
        <v>0</v>
      </c>
      <c r="M827">
        <v>-50</v>
      </c>
      <c r="N827" t="s">
        <v>127</v>
      </c>
      <c r="O827" t="s">
        <v>112</v>
      </c>
      <c r="P827">
        <v>12</v>
      </c>
    </row>
    <row r="828" spans="2:16" x14ac:dyDescent="0.25">
      <c r="B828" s="30">
        <v>42358</v>
      </c>
      <c r="C828">
        <v>52</v>
      </c>
      <c r="D828" s="33">
        <v>42369</v>
      </c>
      <c r="E828">
        <v>2015</v>
      </c>
      <c r="F828" t="s">
        <v>58</v>
      </c>
      <c r="G828" t="s">
        <v>28</v>
      </c>
      <c r="H828" t="s">
        <v>2</v>
      </c>
      <c r="I828" t="s">
        <v>1</v>
      </c>
      <c r="J828" s="32" t="s">
        <v>23</v>
      </c>
      <c r="M828">
        <v>-50</v>
      </c>
      <c r="N828" t="s">
        <v>127</v>
      </c>
      <c r="O828" t="s">
        <v>112</v>
      </c>
      <c r="P828">
        <v>12</v>
      </c>
    </row>
    <row r="829" spans="2:16" x14ac:dyDescent="0.25">
      <c r="B829" s="30">
        <v>42388</v>
      </c>
      <c r="C829">
        <v>4</v>
      </c>
      <c r="D829" s="33">
        <v>42400</v>
      </c>
      <c r="E829">
        <v>2016</v>
      </c>
      <c r="F829" t="s">
        <v>58</v>
      </c>
      <c r="G829" t="s">
        <v>28</v>
      </c>
      <c r="H829" t="s">
        <v>2</v>
      </c>
      <c r="I829" t="s">
        <v>4</v>
      </c>
      <c r="J829" s="32" t="s">
        <v>3</v>
      </c>
      <c r="M829">
        <v>0</v>
      </c>
      <c r="N829" t="s">
        <v>127</v>
      </c>
      <c r="O829" t="s">
        <v>112</v>
      </c>
      <c r="P829">
        <v>1</v>
      </c>
    </row>
    <row r="830" spans="2:16" x14ac:dyDescent="0.25">
      <c r="B830" s="30">
        <v>42397</v>
      </c>
      <c r="C830">
        <v>5</v>
      </c>
      <c r="D830" s="33">
        <v>42400</v>
      </c>
      <c r="E830">
        <v>2016</v>
      </c>
      <c r="F830" t="s">
        <v>58</v>
      </c>
      <c r="G830" t="s">
        <v>28</v>
      </c>
      <c r="H830" t="s">
        <v>2</v>
      </c>
      <c r="I830" t="s">
        <v>1</v>
      </c>
      <c r="J830" s="32" t="s">
        <v>0</v>
      </c>
      <c r="M830">
        <v>-50</v>
      </c>
      <c r="N830" t="s">
        <v>127</v>
      </c>
      <c r="O830" t="s">
        <v>112</v>
      </c>
      <c r="P830">
        <v>1</v>
      </c>
    </row>
    <row r="831" spans="2:16" x14ac:dyDescent="0.25">
      <c r="B831" s="30">
        <v>42389</v>
      </c>
      <c r="C831">
        <v>4</v>
      </c>
      <c r="D831" s="33">
        <v>42400</v>
      </c>
      <c r="E831">
        <v>2016</v>
      </c>
      <c r="F831" t="s">
        <v>58</v>
      </c>
      <c r="G831" t="s">
        <v>28</v>
      </c>
      <c r="H831" t="s">
        <v>2</v>
      </c>
      <c r="I831" t="s">
        <v>1</v>
      </c>
      <c r="J831" s="32" t="s">
        <v>23</v>
      </c>
      <c r="M831">
        <v>-50</v>
      </c>
      <c r="N831" t="s">
        <v>127</v>
      </c>
      <c r="O831" t="s">
        <v>112</v>
      </c>
      <c r="P831">
        <v>1</v>
      </c>
    </row>
    <row r="832" spans="2:16" x14ac:dyDescent="0.25">
      <c r="B832" s="30">
        <v>42419</v>
      </c>
      <c r="C832">
        <v>8</v>
      </c>
      <c r="D832" s="33">
        <v>42429</v>
      </c>
      <c r="E832">
        <v>2016</v>
      </c>
      <c r="F832" t="s">
        <v>58</v>
      </c>
      <c r="G832" t="s">
        <v>28</v>
      </c>
      <c r="H832" t="s">
        <v>2</v>
      </c>
      <c r="I832" t="s">
        <v>4</v>
      </c>
      <c r="J832" s="32" t="s">
        <v>3</v>
      </c>
      <c r="M832">
        <v>0</v>
      </c>
      <c r="N832" t="s">
        <v>127</v>
      </c>
      <c r="O832" t="s">
        <v>112</v>
      </c>
      <c r="P832">
        <v>2</v>
      </c>
    </row>
    <row r="833" spans="2:16" x14ac:dyDescent="0.25">
      <c r="B833" s="30">
        <v>42428</v>
      </c>
      <c r="C833">
        <v>10</v>
      </c>
      <c r="D833" s="33">
        <v>42429</v>
      </c>
      <c r="E833">
        <v>2016</v>
      </c>
      <c r="F833" t="s">
        <v>58</v>
      </c>
      <c r="G833" t="s">
        <v>28</v>
      </c>
      <c r="H833" t="s">
        <v>2</v>
      </c>
      <c r="I833" t="s">
        <v>1</v>
      </c>
      <c r="J833" s="32" t="s">
        <v>0</v>
      </c>
      <c r="M833">
        <v>-50</v>
      </c>
      <c r="N833" t="s">
        <v>127</v>
      </c>
      <c r="O833" t="s">
        <v>112</v>
      </c>
      <c r="P833">
        <v>2</v>
      </c>
    </row>
    <row r="834" spans="2:16" x14ac:dyDescent="0.25">
      <c r="B834" s="30">
        <v>42420</v>
      </c>
      <c r="C834">
        <v>8</v>
      </c>
      <c r="D834" s="33">
        <v>42429</v>
      </c>
      <c r="E834">
        <v>2016</v>
      </c>
      <c r="F834" t="s">
        <v>58</v>
      </c>
      <c r="G834" t="s">
        <v>28</v>
      </c>
      <c r="H834" t="s">
        <v>2</v>
      </c>
      <c r="I834" t="s">
        <v>1</v>
      </c>
      <c r="J834" s="32" t="s">
        <v>23</v>
      </c>
      <c r="M834">
        <v>-50</v>
      </c>
      <c r="N834" t="s">
        <v>127</v>
      </c>
      <c r="O834" t="s">
        <v>112</v>
      </c>
      <c r="P834">
        <v>2</v>
      </c>
    </row>
    <row r="835" spans="2:16" x14ac:dyDescent="0.25">
      <c r="B835" s="30">
        <v>42448</v>
      </c>
      <c r="C835">
        <v>12</v>
      </c>
      <c r="D835" s="33">
        <v>42460</v>
      </c>
      <c r="E835">
        <v>2016</v>
      </c>
      <c r="F835" t="s">
        <v>58</v>
      </c>
      <c r="G835" t="s">
        <v>28</v>
      </c>
      <c r="H835" t="s">
        <v>2</v>
      </c>
      <c r="I835" t="s">
        <v>4</v>
      </c>
      <c r="J835" s="32" t="s">
        <v>3</v>
      </c>
      <c r="M835">
        <v>0</v>
      </c>
      <c r="N835" t="s">
        <v>127</v>
      </c>
      <c r="O835" t="s">
        <v>112</v>
      </c>
      <c r="P835">
        <v>3</v>
      </c>
    </row>
    <row r="836" spans="2:16" x14ac:dyDescent="0.25">
      <c r="B836" s="30">
        <v>42457</v>
      </c>
      <c r="C836">
        <v>14</v>
      </c>
      <c r="D836" s="33">
        <v>42460</v>
      </c>
      <c r="E836">
        <v>2016</v>
      </c>
      <c r="F836" t="s">
        <v>58</v>
      </c>
      <c r="G836" t="s">
        <v>28</v>
      </c>
      <c r="H836" t="s">
        <v>2</v>
      </c>
      <c r="I836" t="s">
        <v>1</v>
      </c>
      <c r="J836" s="32" t="s">
        <v>0</v>
      </c>
      <c r="M836">
        <v>-50</v>
      </c>
      <c r="N836" t="s">
        <v>127</v>
      </c>
      <c r="O836" t="s">
        <v>112</v>
      </c>
      <c r="P836">
        <v>3</v>
      </c>
    </row>
    <row r="837" spans="2:16" x14ac:dyDescent="0.25">
      <c r="B837" s="30">
        <v>42449</v>
      </c>
      <c r="C837">
        <v>13</v>
      </c>
      <c r="D837" s="33">
        <v>42460</v>
      </c>
      <c r="E837">
        <v>2016</v>
      </c>
      <c r="F837" t="s">
        <v>58</v>
      </c>
      <c r="G837" t="s">
        <v>28</v>
      </c>
      <c r="H837" t="s">
        <v>2</v>
      </c>
      <c r="I837" t="s">
        <v>1</v>
      </c>
      <c r="J837" s="32" t="s">
        <v>23</v>
      </c>
      <c r="M837">
        <v>-50</v>
      </c>
      <c r="N837" t="s">
        <v>127</v>
      </c>
      <c r="O837" t="s">
        <v>112</v>
      </c>
      <c r="P837">
        <v>3</v>
      </c>
    </row>
    <row r="838" spans="2:16" x14ac:dyDescent="0.25">
      <c r="B838" s="30">
        <v>42479</v>
      </c>
      <c r="C838">
        <v>17</v>
      </c>
      <c r="D838" s="33">
        <v>42490</v>
      </c>
      <c r="E838">
        <v>2016</v>
      </c>
      <c r="F838" t="s">
        <v>58</v>
      </c>
      <c r="G838" t="s">
        <v>28</v>
      </c>
      <c r="H838" t="s">
        <v>2</v>
      </c>
      <c r="I838" t="s">
        <v>4</v>
      </c>
      <c r="J838" s="32" t="s">
        <v>3</v>
      </c>
      <c r="M838">
        <v>0</v>
      </c>
      <c r="N838" t="s">
        <v>127</v>
      </c>
      <c r="O838" t="s">
        <v>112</v>
      </c>
      <c r="P838">
        <v>4</v>
      </c>
    </row>
    <row r="839" spans="2:16" x14ac:dyDescent="0.25">
      <c r="B839" s="30">
        <v>42488</v>
      </c>
      <c r="C839">
        <v>18</v>
      </c>
      <c r="D839" s="33">
        <v>42490</v>
      </c>
      <c r="E839">
        <v>2016</v>
      </c>
      <c r="F839" t="s">
        <v>58</v>
      </c>
      <c r="G839" t="s">
        <v>28</v>
      </c>
      <c r="H839" t="s">
        <v>2</v>
      </c>
      <c r="I839" t="s">
        <v>1</v>
      </c>
      <c r="J839" s="32" t="s">
        <v>0</v>
      </c>
      <c r="M839">
        <v>-50</v>
      </c>
      <c r="N839" t="s">
        <v>127</v>
      </c>
      <c r="O839" t="s">
        <v>112</v>
      </c>
      <c r="P839">
        <v>4</v>
      </c>
    </row>
    <row r="840" spans="2:16" x14ac:dyDescent="0.25">
      <c r="B840" s="30">
        <v>42480</v>
      </c>
      <c r="C840">
        <v>17</v>
      </c>
      <c r="D840" s="33">
        <v>42490</v>
      </c>
      <c r="E840">
        <v>2016</v>
      </c>
      <c r="F840" t="s">
        <v>58</v>
      </c>
      <c r="G840" t="s">
        <v>28</v>
      </c>
      <c r="H840" t="s">
        <v>2</v>
      </c>
      <c r="I840" t="s">
        <v>1</v>
      </c>
      <c r="J840" s="32" t="s">
        <v>23</v>
      </c>
      <c r="M840">
        <v>-50</v>
      </c>
      <c r="N840" t="s">
        <v>127</v>
      </c>
      <c r="O840" t="s">
        <v>112</v>
      </c>
      <c r="P840">
        <v>4</v>
      </c>
    </row>
    <row r="841" spans="2:16" x14ac:dyDescent="0.25">
      <c r="B841" s="30">
        <v>42509</v>
      </c>
      <c r="C841">
        <v>21</v>
      </c>
      <c r="D841" s="33">
        <v>42521</v>
      </c>
      <c r="E841">
        <v>2016</v>
      </c>
      <c r="F841" t="s">
        <v>58</v>
      </c>
      <c r="G841" t="s">
        <v>28</v>
      </c>
      <c r="H841" t="s">
        <v>2</v>
      </c>
      <c r="I841" t="s">
        <v>4</v>
      </c>
      <c r="J841" s="32" t="s">
        <v>3</v>
      </c>
      <c r="M841">
        <v>0</v>
      </c>
      <c r="N841" t="s">
        <v>127</v>
      </c>
      <c r="O841" t="s">
        <v>112</v>
      </c>
      <c r="P841">
        <v>5</v>
      </c>
    </row>
    <row r="842" spans="2:16" x14ac:dyDescent="0.25">
      <c r="B842" s="30">
        <v>42518</v>
      </c>
      <c r="C842">
        <v>22</v>
      </c>
      <c r="D842" s="33">
        <v>42521</v>
      </c>
      <c r="E842">
        <v>2016</v>
      </c>
      <c r="F842" t="s">
        <v>58</v>
      </c>
      <c r="G842" t="s">
        <v>28</v>
      </c>
      <c r="H842" t="s">
        <v>2</v>
      </c>
      <c r="I842" t="s">
        <v>1</v>
      </c>
      <c r="J842" s="32" t="s">
        <v>0</v>
      </c>
      <c r="M842">
        <v>-50</v>
      </c>
      <c r="N842" t="s">
        <v>127</v>
      </c>
      <c r="O842" t="s">
        <v>112</v>
      </c>
      <c r="P842">
        <v>5</v>
      </c>
    </row>
    <row r="843" spans="2:16" x14ac:dyDescent="0.25">
      <c r="B843" s="30">
        <v>42510</v>
      </c>
      <c r="C843">
        <v>21</v>
      </c>
      <c r="D843" s="33">
        <v>42521</v>
      </c>
      <c r="E843">
        <v>2016</v>
      </c>
      <c r="F843" t="s">
        <v>58</v>
      </c>
      <c r="G843" t="s">
        <v>28</v>
      </c>
      <c r="H843" t="s">
        <v>2</v>
      </c>
      <c r="I843" t="s">
        <v>1</v>
      </c>
      <c r="J843" s="32" t="s">
        <v>23</v>
      </c>
      <c r="M843">
        <v>-50</v>
      </c>
      <c r="N843" t="s">
        <v>127</v>
      </c>
      <c r="O843" t="s">
        <v>112</v>
      </c>
      <c r="P843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Q21"/>
  <sheetViews>
    <sheetView zoomScaleNormal="100" zoomScalePageLayoutView="125" workbookViewId="0">
      <selection activeCell="C22" sqref="C22"/>
    </sheetView>
  </sheetViews>
  <sheetFormatPr baseColWidth="10" defaultRowHeight="15.75" x14ac:dyDescent="0.25"/>
  <cols>
    <col min="1" max="1" width="19.125" customWidth="1"/>
    <col min="2" max="2" width="21.5" customWidth="1"/>
    <col min="3" max="4" width="10.375" customWidth="1"/>
    <col min="5" max="5" width="9.125" customWidth="1"/>
    <col min="6" max="10" width="10.375" customWidth="1"/>
    <col min="11" max="11" width="9.125" customWidth="1"/>
    <col min="12" max="15" width="10.375" customWidth="1"/>
    <col min="16" max="16" width="9.125" customWidth="1"/>
    <col min="17" max="21" width="10.375" customWidth="1"/>
    <col min="22" max="22" width="10.125" customWidth="1"/>
    <col min="23" max="24" width="10.375" customWidth="1"/>
    <col min="25" max="25" width="9.125" customWidth="1"/>
    <col min="26" max="26" width="11.125" customWidth="1"/>
    <col min="27" max="29" width="10.375" customWidth="1"/>
    <col min="30" max="30" width="8.125" customWidth="1"/>
    <col min="31" max="34" width="10.375" customWidth="1"/>
    <col min="35" max="35" width="9.125" customWidth="1"/>
    <col min="36" max="39" width="10.375" customWidth="1"/>
    <col min="40" max="40" width="9.125" customWidth="1"/>
    <col min="41" max="44" width="10.375" customWidth="1"/>
    <col min="45" max="45" width="9.125" customWidth="1"/>
    <col min="46" max="50" width="10.375" customWidth="1"/>
    <col min="51" max="51" width="9.125" customWidth="1"/>
    <col min="52" max="52" width="11.125" customWidth="1"/>
    <col min="53" max="54" width="10.375" customWidth="1"/>
    <col min="55" max="55" width="8.125" customWidth="1"/>
    <col min="56" max="56" width="10.375" customWidth="1"/>
    <col min="57" max="57" width="9.125" customWidth="1"/>
    <col min="58" max="61" width="10.375" customWidth="1"/>
    <col min="62" max="62" width="9.125" customWidth="1"/>
    <col min="63" max="64" width="10.375" customWidth="1"/>
    <col min="65" max="65" width="8.125" customWidth="1"/>
    <col min="66" max="66" width="11.75" customWidth="1"/>
    <col min="67" max="68" width="10.375" customWidth="1"/>
    <col min="69" max="69" width="9.125" customWidth="1"/>
    <col min="70" max="71" width="10.375" customWidth="1"/>
    <col min="72" max="72" width="7.5" customWidth="1"/>
    <col min="73" max="74" width="10.375" customWidth="1"/>
    <col min="75" max="75" width="9.125" customWidth="1"/>
    <col min="76" max="80" width="10.375" customWidth="1"/>
    <col min="81" max="81" width="9.125" customWidth="1"/>
    <col min="82" max="84" width="10.375" customWidth="1"/>
    <col min="85" max="85" width="9.125" customWidth="1"/>
    <col min="86" max="86" width="12.125" customWidth="1"/>
    <col min="87" max="87" width="10.375" customWidth="1"/>
    <col min="88" max="88" width="8.125" customWidth="1"/>
    <col min="89" max="89" width="10.375" customWidth="1"/>
    <col min="90" max="90" width="8.125" customWidth="1"/>
    <col min="91" max="92" width="10.375" customWidth="1"/>
    <col min="93" max="93" width="9.125" customWidth="1"/>
    <col min="94" max="95" width="10.375" customWidth="1"/>
    <col min="96" max="96" width="9.125" customWidth="1"/>
    <col min="97" max="97" width="11.125" customWidth="1"/>
    <col min="98" max="98" width="10.375" customWidth="1"/>
    <col min="99" max="99" width="8.125" customWidth="1"/>
    <col min="100" max="102" width="10.375" customWidth="1"/>
    <col min="103" max="103" width="9.125" customWidth="1"/>
    <col min="104" max="105" width="10.375" customWidth="1"/>
    <col min="106" max="106" width="9.125" customWidth="1"/>
    <col min="107" max="107" width="11.5" customWidth="1"/>
    <col min="108" max="108" width="10.375" customWidth="1"/>
    <col min="109" max="109" width="8.125" customWidth="1"/>
    <col min="110" max="111" width="10.375" customWidth="1"/>
    <col min="112" max="112" width="10.125" customWidth="1"/>
    <col min="113" max="114" width="10.375" customWidth="1"/>
    <col min="115" max="115" width="9.125" customWidth="1"/>
    <col min="116" max="116" width="10.375" customWidth="1"/>
    <col min="117" max="117" width="9.125" customWidth="1"/>
    <col min="118" max="118" width="11.5" customWidth="1"/>
    <col min="119" max="119" width="10.375" customWidth="1"/>
    <col min="120" max="120" width="8.125" customWidth="1"/>
    <col min="121" max="121" width="10.375" customWidth="1"/>
    <col min="122" max="122" width="8.125" customWidth="1"/>
    <col min="123" max="124" width="10.375" customWidth="1"/>
    <col min="125" max="125" width="9.125" customWidth="1"/>
    <col min="126" max="127" width="10.375" customWidth="1"/>
    <col min="128" max="128" width="9.125" customWidth="1"/>
    <col min="129" max="129" width="12" customWidth="1"/>
    <col min="130" max="130" width="10.375" customWidth="1"/>
    <col min="131" max="131" width="9.125" customWidth="1"/>
    <col min="132" max="134" width="10.375" customWidth="1"/>
    <col min="135" max="135" width="9.125" customWidth="1"/>
    <col min="136" max="136" width="10.375" customWidth="1"/>
    <col min="137" max="137" width="9.125" customWidth="1"/>
    <col min="138" max="138" width="10.375" customWidth="1"/>
    <col min="139" max="139" width="9.125" customWidth="1"/>
    <col min="140" max="140" width="11.75" customWidth="1"/>
    <col min="141" max="141" width="10.375" customWidth="1"/>
    <col min="142" max="142" width="8.125" customWidth="1"/>
    <col min="143" max="144" width="10.375" customWidth="1"/>
    <col min="145" max="145" width="10.125" customWidth="1"/>
    <col min="146" max="147" width="10.375" customWidth="1"/>
    <col min="148" max="148" width="9.125" customWidth="1"/>
    <col min="149" max="149" width="10.375" customWidth="1"/>
    <col min="150" max="150" width="9.125" customWidth="1"/>
    <col min="151" max="151" width="12.125" customWidth="1"/>
    <col min="152" max="152" width="10.375" customWidth="1"/>
    <col min="153" max="153" width="8.125" customWidth="1"/>
    <col min="154" max="154" width="10.375" customWidth="1"/>
    <col min="155" max="155" width="8.125" customWidth="1"/>
    <col min="156" max="157" width="10.375" customWidth="1"/>
    <col min="158" max="158" width="9.125" customWidth="1"/>
    <col min="159" max="160" width="10.375" customWidth="1"/>
    <col min="161" max="161" width="9.125" customWidth="1"/>
    <col min="162" max="162" width="11.125" customWidth="1"/>
    <col min="163" max="163" width="10.375" customWidth="1"/>
    <col min="164" max="164" width="8.125" customWidth="1"/>
    <col min="165" max="167" width="10.375" customWidth="1"/>
    <col min="168" max="168" width="9.125" customWidth="1"/>
    <col min="169" max="170" width="10.375" customWidth="1"/>
    <col min="171" max="171" width="9.125" customWidth="1"/>
    <col min="172" max="172" width="11.125" customWidth="1"/>
    <col min="173" max="173" width="11.625" customWidth="1"/>
    <col min="174" max="174" width="18" customWidth="1"/>
    <col min="175" max="175" width="15.375" customWidth="1"/>
    <col min="176" max="176" width="18" bestFit="1" customWidth="1"/>
    <col min="177" max="177" width="15.375" customWidth="1"/>
    <col min="178" max="178" width="20.5" bestFit="1" customWidth="1"/>
    <col min="179" max="179" width="17.875" customWidth="1"/>
    <col min="180" max="180" width="18" bestFit="1" customWidth="1"/>
    <col min="181" max="181" width="15.375" customWidth="1"/>
    <col min="182" max="182" width="18" bestFit="1" customWidth="1"/>
    <col min="183" max="183" width="15.375" customWidth="1"/>
    <col min="184" max="184" width="20.5" bestFit="1" customWidth="1"/>
    <col min="185" max="185" width="17.875" customWidth="1"/>
    <col min="186" max="186" width="24.125" bestFit="1" customWidth="1"/>
    <col min="187" max="187" width="21.5" bestFit="1" customWidth="1"/>
    <col min="188" max="188" width="18" bestFit="1" customWidth="1"/>
    <col min="189" max="189" width="15.375" customWidth="1"/>
    <col min="190" max="190" width="20.5" bestFit="1" customWidth="1"/>
    <col min="191" max="191" width="17.875" customWidth="1"/>
    <col min="192" max="192" width="18" customWidth="1"/>
    <col min="193" max="193" width="15.375" customWidth="1"/>
    <col min="194" max="194" width="18" bestFit="1" customWidth="1"/>
    <col min="195" max="195" width="15.375" customWidth="1"/>
    <col min="196" max="196" width="18" customWidth="1"/>
    <col min="197" max="197" width="15.375" customWidth="1"/>
    <col min="198" max="198" width="20.5" bestFit="1" customWidth="1"/>
    <col min="199" max="199" width="17.875" bestFit="1" customWidth="1"/>
    <col min="200" max="200" width="18" bestFit="1" customWidth="1"/>
    <col min="201" max="201" width="15.375" customWidth="1"/>
    <col min="202" max="202" width="18" bestFit="1" customWidth="1"/>
    <col min="203" max="203" width="15.375" customWidth="1"/>
    <col min="204" max="204" width="20.5" bestFit="1" customWidth="1"/>
    <col min="205" max="205" width="17.875" customWidth="1"/>
    <col min="206" max="206" width="24.625" bestFit="1" customWidth="1"/>
    <col min="207" max="207" width="21.875" bestFit="1" customWidth="1"/>
    <col min="208" max="208" width="18" bestFit="1" customWidth="1"/>
    <col min="209" max="209" width="15.375" customWidth="1"/>
    <col min="210" max="210" width="20.5" bestFit="1" customWidth="1"/>
    <col min="211" max="211" width="17.875" customWidth="1"/>
    <col min="212" max="212" width="18" customWidth="1"/>
    <col min="213" max="213" width="15.375" customWidth="1"/>
    <col min="214" max="214" width="18" bestFit="1" customWidth="1"/>
    <col min="215" max="215" width="15.375" customWidth="1"/>
    <col min="216" max="216" width="20.5" bestFit="1" customWidth="1"/>
    <col min="217" max="217" width="17.875" customWidth="1"/>
    <col min="218" max="218" width="18" bestFit="1" customWidth="1"/>
    <col min="219" max="219" width="15.375" customWidth="1"/>
    <col min="220" max="220" width="18" bestFit="1" customWidth="1"/>
    <col min="221" max="221" width="15.375" customWidth="1"/>
    <col min="222" max="222" width="20.5" bestFit="1" customWidth="1"/>
    <col min="223" max="223" width="17.875" customWidth="1"/>
    <col min="224" max="224" width="18" bestFit="1" customWidth="1"/>
    <col min="225" max="225" width="15.375" customWidth="1"/>
    <col min="226" max="226" width="20.5" bestFit="1" customWidth="1"/>
    <col min="227" max="227" width="17.875" bestFit="1" customWidth="1"/>
    <col min="228" max="228" width="24.5" bestFit="1" customWidth="1"/>
    <col min="229" max="229" width="21.875" bestFit="1" customWidth="1"/>
    <col min="230" max="230" width="18" bestFit="1" customWidth="1"/>
    <col min="231" max="231" width="15.375" customWidth="1"/>
    <col min="232" max="232" width="19.5" customWidth="1"/>
    <col min="233" max="233" width="16.625" customWidth="1"/>
    <col min="234" max="234" width="18" customWidth="1"/>
    <col min="235" max="235" width="15.375" customWidth="1"/>
    <col min="236" max="236" width="19.5" bestFit="1" customWidth="1"/>
    <col min="237" max="237" width="16.625" customWidth="1"/>
    <col min="238" max="238" width="18" customWidth="1"/>
    <col min="239" max="239" width="15.375" customWidth="1"/>
    <col min="240" max="240" width="18" bestFit="1" customWidth="1"/>
    <col min="241" max="241" width="15.375" customWidth="1"/>
    <col min="242" max="242" width="19.5" bestFit="1" customWidth="1"/>
    <col min="243" max="243" width="16.625" customWidth="1"/>
    <col min="244" max="244" width="18" bestFit="1" customWidth="1"/>
    <col min="245" max="245" width="15.375" customWidth="1"/>
    <col min="246" max="246" width="18" bestFit="1" customWidth="1"/>
    <col min="247" max="247" width="15.375" customWidth="1"/>
    <col min="248" max="248" width="19.5" bestFit="1" customWidth="1"/>
    <col min="249" max="249" width="16.625" customWidth="1"/>
    <col min="250" max="250" width="25" bestFit="1" customWidth="1"/>
    <col min="251" max="251" width="22.125" bestFit="1" customWidth="1"/>
    <col min="252" max="252" width="18" bestFit="1" customWidth="1"/>
    <col min="253" max="253" width="15.375" customWidth="1"/>
    <col min="254" max="254" width="19.5" bestFit="1" customWidth="1"/>
    <col min="255" max="255" width="16.625" customWidth="1"/>
    <col min="256" max="256" width="18" customWidth="1"/>
    <col min="257" max="257" width="15.375" customWidth="1"/>
    <col min="258" max="258" width="18" bestFit="1" customWidth="1"/>
    <col min="259" max="259" width="15.375" customWidth="1"/>
    <col min="260" max="260" width="18" customWidth="1"/>
    <col min="261" max="261" width="15.375" customWidth="1"/>
    <col min="262" max="262" width="19.5" bestFit="1" customWidth="1"/>
    <col min="263" max="263" width="16.625" customWidth="1"/>
    <col min="264" max="264" width="18" bestFit="1" customWidth="1"/>
    <col min="265" max="265" width="15.375" customWidth="1"/>
    <col min="266" max="266" width="19.5" bestFit="1" customWidth="1"/>
    <col min="267" max="267" width="16.625" customWidth="1"/>
    <col min="268" max="268" width="18" customWidth="1"/>
    <col min="269" max="269" width="15.375" customWidth="1"/>
    <col min="270" max="270" width="20.5" bestFit="1" customWidth="1"/>
    <col min="271" max="271" width="17.875" bestFit="1" customWidth="1"/>
    <col min="272" max="272" width="24.875" bestFit="1" customWidth="1"/>
    <col min="273" max="273" width="22.125" bestFit="1" customWidth="1"/>
    <col min="274" max="274" width="18" bestFit="1" customWidth="1"/>
    <col min="275" max="275" width="15.375" customWidth="1"/>
    <col min="276" max="276" width="20.5" bestFit="1" customWidth="1"/>
    <col min="277" max="277" width="17.875" customWidth="1"/>
    <col min="278" max="278" width="18" customWidth="1"/>
    <col min="279" max="279" width="15.375" customWidth="1"/>
    <col min="280" max="280" width="18" bestFit="1" customWidth="1"/>
    <col min="281" max="281" width="15.375" customWidth="1"/>
    <col min="282" max="282" width="20.5" bestFit="1" customWidth="1"/>
    <col min="283" max="283" width="17.875" customWidth="1"/>
    <col min="284" max="284" width="18" bestFit="1" customWidth="1"/>
    <col min="285" max="285" width="15.375" customWidth="1"/>
    <col min="286" max="286" width="18" bestFit="1" customWidth="1"/>
    <col min="287" max="287" width="15.375" customWidth="1"/>
    <col min="288" max="288" width="20.5" bestFit="1" customWidth="1"/>
    <col min="289" max="289" width="17.875" customWidth="1"/>
    <col min="290" max="290" width="18" bestFit="1" customWidth="1"/>
    <col min="291" max="291" width="15.375" customWidth="1"/>
    <col min="292" max="292" width="20.5" bestFit="1" customWidth="1"/>
    <col min="293" max="293" width="17.875" bestFit="1" customWidth="1"/>
    <col min="294" max="294" width="25.125" bestFit="1" customWidth="1"/>
    <col min="295" max="295" width="22.375" bestFit="1" customWidth="1"/>
    <col min="296" max="296" width="18" bestFit="1" customWidth="1"/>
    <col min="297" max="297" width="15.375" customWidth="1"/>
    <col min="298" max="298" width="20.5" bestFit="1" customWidth="1"/>
    <col min="299" max="299" width="17.875" customWidth="1"/>
    <col min="300" max="300" width="18" customWidth="1"/>
    <col min="301" max="301" width="15.375" customWidth="1"/>
    <col min="302" max="302" width="20.5" bestFit="1" customWidth="1"/>
    <col min="303" max="303" width="17.875" bestFit="1" customWidth="1"/>
    <col min="304" max="304" width="18" customWidth="1"/>
    <col min="305" max="305" width="15.375" customWidth="1"/>
    <col min="306" max="306" width="18" bestFit="1" customWidth="1"/>
    <col min="307" max="307" width="15.375" customWidth="1"/>
    <col min="308" max="308" width="20.5" bestFit="1" customWidth="1"/>
    <col min="309" max="309" width="17.875" customWidth="1"/>
    <col min="310" max="310" width="18" bestFit="1" customWidth="1"/>
    <col min="311" max="311" width="15.375" customWidth="1"/>
    <col min="312" max="312" width="18" bestFit="1" customWidth="1"/>
    <col min="313" max="313" width="15.375" customWidth="1"/>
    <col min="314" max="314" width="20.5" bestFit="1" customWidth="1"/>
    <col min="315" max="315" width="17.875" customWidth="1"/>
    <col min="316" max="316" width="24.125" bestFit="1" customWidth="1"/>
    <col min="317" max="317" width="21.375" bestFit="1" customWidth="1"/>
    <col min="318" max="318" width="18" bestFit="1" customWidth="1"/>
    <col min="319" max="319" width="15.375" customWidth="1"/>
    <col min="320" max="320" width="20.5" bestFit="1" customWidth="1"/>
    <col min="321" max="321" width="17.875" customWidth="1"/>
    <col min="322" max="322" width="18" customWidth="1"/>
    <col min="323" max="323" width="15.375" customWidth="1"/>
    <col min="324" max="324" width="18" bestFit="1" customWidth="1"/>
    <col min="325" max="325" width="15.375" customWidth="1"/>
    <col min="326" max="326" width="18" customWidth="1"/>
    <col min="327" max="327" width="15.375" customWidth="1"/>
    <col min="328" max="328" width="20.5" bestFit="1" customWidth="1"/>
    <col min="329" max="329" width="17.875" bestFit="1" customWidth="1"/>
    <col min="330" max="330" width="18" bestFit="1" customWidth="1"/>
    <col min="331" max="331" width="15.375" customWidth="1"/>
    <col min="332" max="332" width="18" bestFit="1" customWidth="1"/>
    <col min="333" max="333" width="15.375" customWidth="1"/>
    <col min="334" max="334" width="20.5" bestFit="1" customWidth="1"/>
    <col min="335" max="335" width="17.875" customWidth="1"/>
    <col min="336" max="336" width="24.125" bestFit="1" customWidth="1"/>
    <col min="337" max="337" width="21.375" bestFit="1" customWidth="1"/>
    <col min="338" max="338" width="22.625" bestFit="1" customWidth="1"/>
    <col min="339" max="339" width="19.875" bestFit="1" customWidth="1"/>
    <col min="340" max="340" width="20.5" bestFit="1" customWidth="1"/>
    <col min="341" max="341" width="18.5" bestFit="1" customWidth="1"/>
    <col min="342" max="342" width="24.125" bestFit="1" customWidth="1"/>
    <col min="343" max="343" width="22.125" bestFit="1" customWidth="1"/>
    <col min="344" max="344" width="22.625" bestFit="1" customWidth="1"/>
    <col min="345" max="345" width="20.625" bestFit="1" customWidth="1"/>
  </cols>
  <sheetData>
    <row r="1" spans="1:173" x14ac:dyDescent="0.25">
      <c r="B1" s="29" t="s">
        <v>62</v>
      </c>
      <c r="C1" s="29" t="s">
        <v>62</v>
      </c>
      <c r="D1" s="29" t="s">
        <v>62</v>
      </c>
      <c r="E1" s="29" t="s">
        <v>62</v>
      </c>
      <c r="F1" s="29" t="s">
        <v>62</v>
      </c>
      <c r="G1" s="29" t="s">
        <v>62</v>
      </c>
      <c r="H1" s="29" t="s">
        <v>62</v>
      </c>
      <c r="I1" s="29" t="s">
        <v>62</v>
      </c>
      <c r="J1" s="29" t="s">
        <v>62</v>
      </c>
      <c r="K1" s="29" t="s">
        <v>62</v>
      </c>
      <c r="L1" s="29" t="s">
        <v>62</v>
      </c>
      <c r="M1" s="29" t="s">
        <v>62</v>
      </c>
      <c r="N1" s="29" t="s">
        <v>62</v>
      </c>
      <c r="O1" s="29" t="s">
        <v>62</v>
      </c>
      <c r="P1" s="29" t="s">
        <v>62</v>
      </c>
      <c r="Q1" s="29" t="s">
        <v>62</v>
      </c>
      <c r="R1" s="29" t="s">
        <v>62</v>
      </c>
      <c r="S1" s="29" t="s">
        <v>62</v>
      </c>
      <c r="T1" s="29" t="s">
        <v>62</v>
      </c>
      <c r="U1" s="29" t="s">
        <v>62</v>
      </c>
      <c r="V1" s="29" t="s">
        <v>62</v>
      </c>
      <c r="W1" s="29" t="s">
        <v>62</v>
      </c>
      <c r="X1" s="29" t="s">
        <v>62</v>
      </c>
      <c r="Y1" s="29" t="s">
        <v>62</v>
      </c>
      <c r="Z1" s="29" t="s">
        <v>62</v>
      </c>
      <c r="AA1" s="29" t="s">
        <v>62</v>
      </c>
      <c r="AB1" s="29" t="s">
        <v>62</v>
      </c>
      <c r="AC1" s="29" t="s">
        <v>62</v>
      </c>
      <c r="AD1" s="29" t="s">
        <v>62</v>
      </c>
      <c r="AE1" s="29" t="s">
        <v>62</v>
      </c>
      <c r="AF1" s="29" t="s">
        <v>62</v>
      </c>
      <c r="AG1" s="29" t="s">
        <v>62</v>
      </c>
      <c r="AH1" s="29" t="s">
        <v>62</v>
      </c>
      <c r="AI1" s="29" t="s">
        <v>62</v>
      </c>
      <c r="AJ1" s="29" t="s">
        <v>62</v>
      </c>
      <c r="AK1" s="29" t="s">
        <v>62</v>
      </c>
      <c r="AL1" s="29" t="s">
        <v>62</v>
      </c>
      <c r="AM1" s="29" t="s">
        <v>62</v>
      </c>
      <c r="AN1" s="29" t="s">
        <v>62</v>
      </c>
      <c r="AO1" s="29" t="s">
        <v>62</v>
      </c>
      <c r="AP1" s="29" t="s">
        <v>62</v>
      </c>
      <c r="AQ1" s="29" t="s">
        <v>62</v>
      </c>
      <c r="AR1" s="29" t="s">
        <v>62</v>
      </c>
      <c r="AS1" s="29" t="s">
        <v>62</v>
      </c>
      <c r="AT1" s="29" t="s">
        <v>62</v>
      </c>
      <c r="AU1" s="29" t="s">
        <v>62</v>
      </c>
      <c r="AV1" s="29" t="s">
        <v>62</v>
      </c>
      <c r="AW1" s="29" t="s">
        <v>62</v>
      </c>
      <c r="AX1" s="29" t="s">
        <v>62</v>
      </c>
      <c r="AY1" s="29" t="s">
        <v>62</v>
      </c>
      <c r="AZ1" s="29" t="s">
        <v>62</v>
      </c>
      <c r="BA1" s="29" t="s">
        <v>62</v>
      </c>
      <c r="BB1" s="29" t="s">
        <v>62</v>
      </c>
      <c r="BC1" s="29" t="s">
        <v>62</v>
      </c>
      <c r="BD1" s="29" t="s">
        <v>62</v>
      </c>
      <c r="BE1" s="29" t="s">
        <v>62</v>
      </c>
      <c r="BF1" s="29" t="s">
        <v>62</v>
      </c>
      <c r="BG1" s="29" t="s">
        <v>62</v>
      </c>
      <c r="BH1" s="29" t="s">
        <v>62</v>
      </c>
      <c r="BI1" s="29" t="s">
        <v>62</v>
      </c>
      <c r="BJ1" s="29" t="s">
        <v>62</v>
      </c>
      <c r="BK1" s="29" t="s">
        <v>62</v>
      </c>
      <c r="BL1" s="29" t="s">
        <v>62</v>
      </c>
      <c r="BM1" s="29" t="s">
        <v>62</v>
      </c>
      <c r="BN1" s="29" t="s">
        <v>62</v>
      </c>
      <c r="BO1" s="29" t="s">
        <v>62</v>
      </c>
      <c r="BP1" s="29" t="s">
        <v>62</v>
      </c>
      <c r="BQ1" s="29" t="s">
        <v>62</v>
      </c>
      <c r="BR1" s="29" t="s">
        <v>62</v>
      </c>
      <c r="BS1" s="29" t="s">
        <v>62</v>
      </c>
      <c r="BT1" s="29" t="s">
        <v>62</v>
      </c>
      <c r="BU1" s="29" t="s">
        <v>62</v>
      </c>
      <c r="BV1" s="29" t="s">
        <v>62</v>
      </c>
      <c r="BW1" s="29" t="s">
        <v>62</v>
      </c>
      <c r="BX1" s="29" t="s">
        <v>62</v>
      </c>
      <c r="BY1" s="29" t="s">
        <v>62</v>
      </c>
      <c r="BZ1" s="29" t="s">
        <v>62</v>
      </c>
      <c r="CA1" s="29" t="s">
        <v>62</v>
      </c>
      <c r="CB1" s="29" t="s">
        <v>62</v>
      </c>
      <c r="CC1" s="29" t="s">
        <v>62</v>
      </c>
      <c r="CD1" s="29" t="s">
        <v>62</v>
      </c>
      <c r="CE1" s="29" t="s">
        <v>62</v>
      </c>
      <c r="CF1" s="29" t="s">
        <v>62</v>
      </c>
      <c r="CG1" s="29" t="s">
        <v>62</v>
      </c>
      <c r="CH1" s="29" t="s">
        <v>62</v>
      </c>
      <c r="CI1" s="29" t="s">
        <v>62</v>
      </c>
      <c r="CJ1" s="29" t="s">
        <v>62</v>
      </c>
      <c r="CK1" s="29" t="s">
        <v>59</v>
      </c>
      <c r="CL1" s="29" t="s">
        <v>59</v>
      </c>
      <c r="CM1" s="29" t="s">
        <v>59</v>
      </c>
      <c r="CN1" s="29" t="s">
        <v>59</v>
      </c>
      <c r="CO1" s="29" t="s">
        <v>59</v>
      </c>
      <c r="CP1" s="29" t="s">
        <v>59</v>
      </c>
      <c r="CQ1" s="29" t="s">
        <v>59</v>
      </c>
      <c r="CR1" s="29" t="s">
        <v>59</v>
      </c>
      <c r="CS1" s="29" t="s">
        <v>59</v>
      </c>
      <c r="CT1" s="29" t="s">
        <v>59</v>
      </c>
      <c r="CU1" s="29" t="s">
        <v>59</v>
      </c>
      <c r="CV1" s="29" t="s">
        <v>59</v>
      </c>
      <c r="CW1" s="29" t="s">
        <v>59</v>
      </c>
      <c r="CX1" s="29" t="s">
        <v>59</v>
      </c>
      <c r="CY1" s="29" t="s">
        <v>59</v>
      </c>
      <c r="CZ1" s="29" t="s">
        <v>59</v>
      </c>
      <c r="DA1" s="29" t="s">
        <v>59</v>
      </c>
      <c r="DB1" s="29" t="s">
        <v>59</v>
      </c>
      <c r="DC1" s="29" t="s">
        <v>59</v>
      </c>
      <c r="DD1" s="29" t="s">
        <v>59</v>
      </c>
      <c r="DE1" s="29" t="s">
        <v>59</v>
      </c>
      <c r="DF1" s="29" t="s">
        <v>59</v>
      </c>
      <c r="DG1" s="29" t="s">
        <v>59</v>
      </c>
      <c r="DH1" s="29" t="s">
        <v>59</v>
      </c>
      <c r="DI1" s="29" t="s">
        <v>59</v>
      </c>
      <c r="DJ1" s="29" t="s">
        <v>59</v>
      </c>
      <c r="DK1" s="29" t="s">
        <v>59</v>
      </c>
      <c r="DL1" s="29" t="s">
        <v>59</v>
      </c>
      <c r="DM1" s="29" t="s">
        <v>59</v>
      </c>
      <c r="DN1" s="29" t="s">
        <v>59</v>
      </c>
      <c r="DO1" s="29" t="s">
        <v>59</v>
      </c>
      <c r="DP1" s="29" t="s">
        <v>59</v>
      </c>
      <c r="DQ1" s="29" t="s">
        <v>59</v>
      </c>
      <c r="DR1" s="29" t="s">
        <v>59</v>
      </c>
      <c r="DS1" s="29" t="s">
        <v>59</v>
      </c>
      <c r="DT1" s="29" t="s">
        <v>59</v>
      </c>
      <c r="DU1" s="29" t="s">
        <v>59</v>
      </c>
      <c r="DV1" s="29" t="s">
        <v>59</v>
      </c>
      <c r="DW1" s="29" t="s">
        <v>59</v>
      </c>
      <c r="DX1" s="29" t="s">
        <v>59</v>
      </c>
      <c r="DY1" s="29" t="s">
        <v>59</v>
      </c>
      <c r="DZ1" s="29" t="s">
        <v>59</v>
      </c>
      <c r="EA1" s="29" t="s">
        <v>59</v>
      </c>
      <c r="EB1" s="29" t="s">
        <v>59</v>
      </c>
      <c r="EC1" s="29" t="s">
        <v>59</v>
      </c>
      <c r="ED1" s="29" t="s">
        <v>59</v>
      </c>
      <c r="EE1" s="29" t="s">
        <v>59</v>
      </c>
      <c r="EF1" s="29" t="s">
        <v>59</v>
      </c>
      <c r="EG1" s="29" t="s">
        <v>59</v>
      </c>
      <c r="EH1" s="29" t="s">
        <v>59</v>
      </c>
      <c r="EI1" s="29" t="s">
        <v>59</v>
      </c>
      <c r="EJ1" s="29" t="s">
        <v>59</v>
      </c>
      <c r="EK1" s="29" t="s">
        <v>59</v>
      </c>
      <c r="EL1" s="29" t="s">
        <v>59</v>
      </c>
      <c r="EM1" s="29" t="s">
        <v>59</v>
      </c>
      <c r="EN1" s="29" t="s">
        <v>59</v>
      </c>
      <c r="EO1" s="29" t="s">
        <v>59</v>
      </c>
      <c r="EP1" s="29" t="s">
        <v>59</v>
      </c>
      <c r="EQ1" s="29" t="s">
        <v>59</v>
      </c>
      <c r="ER1" s="29" t="s">
        <v>59</v>
      </c>
      <c r="ES1" s="29" t="s">
        <v>59</v>
      </c>
      <c r="ET1" s="29" t="s">
        <v>59</v>
      </c>
      <c r="EU1" s="29" t="s">
        <v>59</v>
      </c>
      <c r="EV1" s="29" t="s">
        <v>59</v>
      </c>
      <c r="EW1" s="29" t="s">
        <v>59</v>
      </c>
      <c r="EX1" s="29" t="s">
        <v>59</v>
      </c>
      <c r="EY1" s="29" t="s">
        <v>59</v>
      </c>
      <c r="EZ1" s="29" t="s">
        <v>59</v>
      </c>
      <c r="FA1" s="29" t="s">
        <v>59</v>
      </c>
      <c r="FB1" s="29" t="s">
        <v>59</v>
      </c>
      <c r="FC1" s="29" t="s">
        <v>59</v>
      </c>
      <c r="FD1" s="29" t="s">
        <v>59</v>
      </c>
      <c r="FE1" s="29" t="s">
        <v>59</v>
      </c>
      <c r="FF1" s="29" t="s">
        <v>59</v>
      </c>
      <c r="FG1" s="29" t="s">
        <v>59</v>
      </c>
      <c r="FH1" s="29" t="s">
        <v>59</v>
      </c>
      <c r="FI1" s="29" t="s">
        <v>59</v>
      </c>
      <c r="FJ1" s="29" t="s">
        <v>59</v>
      </c>
      <c r="FK1" s="29" t="s">
        <v>59</v>
      </c>
      <c r="FL1" s="29" t="s">
        <v>59</v>
      </c>
      <c r="FM1" s="29" t="s">
        <v>59</v>
      </c>
      <c r="FN1" s="29" t="s">
        <v>59</v>
      </c>
      <c r="FO1" s="29" t="s">
        <v>59</v>
      </c>
      <c r="FP1" s="29" t="s">
        <v>59</v>
      </c>
    </row>
    <row r="3" spans="1:173" x14ac:dyDescent="0.25">
      <c r="A3" s="11" t="s">
        <v>60</v>
      </c>
      <c r="B3" s="11" t="s">
        <v>52</v>
      </c>
    </row>
    <row r="4" spans="1:173" x14ac:dyDescent="0.25">
      <c r="B4" s="13">
        <v>42185</v>
      </c>
      <c r="Z4" s="13" t="s">
        <v>114</v>
      </c>
      <c r="AA4" s="13">
        <v>42216</v>
      </c>
      <c r="AZ4" s="13" t="s">
        <v>115</v>
      </c>
      <c r="BA4" s="13">
        <v>42247</v>
      </c>
      <c r="BN4" s="13" t="s">
        <v>116</v>
      </c>
      <c r="BO4" s="13">
        <v>42277</v>
      </c>
      <c r="CH4" s="13" t="s">
        <v>117</v>
      </c>
      <c r="CI4" s="13">
        <v>42308</v>
      </c>
      <c r="CS4" s="13" t="s">
        <v>118</v>
      </c>
      <c r="CT4" s="13">
        <v>42338</v>
      </c>
      <c r="DC4" s="13" t="s">
        <v>119</v>
      </c>
      <c r="DD4" s="13">
        <v>42369</v>
      </c>
      <c r="DN4" s="13" t="s">
        <v>120</v>
      </c>
      <c r="DO4" s="13">
        <v>42400</v>
      </c>
      <c r="DY4" s="13" t="s">
        <v>121</v>
      </c>
      <c r="DZ4" s="13">
        <v>42429</v>
      </c>
      <c r="EJ4" s="13" t="s">
        <v>122</v>
      </c>
      <c r="EK4" s="13">
        <v>42460</v>
      </c>
      <c r="EU4" s="13" t="s">
        <v>123</v>
      </c>
      <c r="EV4" s="13">
        <v>42490</v>
      </c>
      <c r="FF4" s="13" t="s">
        <v>124</v>
      </c>
      <c r="FG4" s="13">
        <v>42521</v>
      </c>
      <c r="FP4" s="13" t="s">
        <v>125</v>
      </c>
      <c r="FQ4" s="13" t="s">
        <v>66</v>
      </c>
    </row>
    <row r="5" spans="1:173" x14ac:dyDescent="0.25">
      <c r="B5">
        <v>23</v>
      </c>
      <c r="E5" t="s">
        <v>67</v>
      </c>
      <c r="F5">
        <v>24</v>
      </c>
      <c r="K5" t="s">
        <v>68</v>
      </c>
      <c r="L5">
        <v>25</v>
      </c>
      <c r="P5" t="s">
        <v>69</v>
      </c>
      <c r="Q5">
        <v>26</v>
      </c>
      <c r="V5" t="s">
        <v>70</v>
      </c>
      <c r="W5">
        <v>27</v>
      </c>
      <c r="Y5" t="s">
        <v>71</v>
      </c>
      <c r="AA5">
        <v>27</v>
      </c>
      <c r="AD5" t="s">
        <v>71</v>
      </c>
      <c r="AE5">
        <v>28</v>
      </c>
      <c r="AI5" t="s">
        <v>72</v>
      </c>
      <c r="AJ5">
        <v>29</v>
      </c>
      <c r="AN5" t="s">
        <v>73</v>
      </c>
      <c r="AO5">
        <v>30</v>
      </c>
      <c r="AS5" t="s">
        <v>74</v>
      </c>
      <c r="AT5">
        <v>31</v>
      </c>
      <c r="AY5" t="s">
        <v>75</v>
      </c>
      <c r="BA5">
        <v>32</v>
      </c>
      <c r="BC5" t="s">
        <v>76</v>
      </c>
      <c r="BD5">
        <v>34</v>
      </c>
      <c r="BE5" t="s">
        <v>77</v>
      </c>
      <c r="BF5">
        <v>35</v>
      </c>
      <c r="BJ5" t="s">
        <v>78</v>
      </c>
      <c r="BK5">
        <v>36</v>
      </c>
      <c r="BM5" t="s">
        <v>79</v>
      </c>
      <c r="BO5">
        <v>36</v>
      </c>
      <c r="BQ5" t="s">
        <v>79</v>
      </c>
      <c r="BR5">
        <v>37</v>
      </c>
      <c r="BT5" t="s">
        <v>80</v>
      </c>
      <c r="BU5">
        <v>38</v>
      </c>
      <c r="BW5" t="s">
        <v>81</v>
      </c>
      <c r="BX5">
        <v>39</v>
      </c>
      <c r="CC5" t="s">
        <v>82</v>
      </c>
      <c r="CD5">
        <v>40</v>
      </c>
      <c r="CG5" t="s">
        <v>83</v>
      </c>
      <c r="CI5">
        <v>40</v>
      </c>
      <c r="CJ5" t="s">
        <v>83</v>
      </c>
      <c r="CK5">
        <v>42</v>
      </c>
      <c r="CL5" t="s">
        <v>84</v>
      </c>
      <c r="CM5">
        <v>43</v>
      </c>
      <c r="CO5" t="s">
        <v>85</v>
      </c>
      <c r="CP5">
        <v>44</v>
      </c>
      <c r="CR5" t="s">
        <v>86</v>
      </c>
      <c r="CT5">
        <v>45</v>
      </c>
      <c r="CU5" t="s">
        <v>87</v>
      </c>
      <c r="CV5">
        <v>47</v>
      </c>
      <c r="CY5" t="s">
        <v>88</v>
      </c>
      <c r="CZ5">
        <v>48</v>
      </c>
      <c r="DB5" t="s">
        <v>89</v>
      </c>
      <c r="DD5">
        <v>49</v>
      </c>
      <c r="DE5" t="s">
        <v>90</v>
      </c>
      <c r="DF5">
        <v>51</v>
      </c>
      <c r="DH5" t="s">
        <v>91</v>
      </c>
      <c r="DI5">
        <v>52</v>
      </c>
      <c r="DK5" t="s">
        <v>92</v>
      </c>
      <c r="DL5">
        <v>53</v>
      </c>
      <c r="DM5" t="s">
        <v>93</v>
      </c>
      <c r="DO5">
        <v>1</v>
      </c>
      <c r="DP5" t="s">
        <v>94</v>
      </c>
      <c r="DQ5">
        <v>3</v>
      </c>
      <c r="DR5" t="s">
        <v>95</v>
      </c>
      <c r="DS5">
        <v>4</v>
      </c>
      <c r="DU5" t="s">
        <v>96</v>
      </c>
      <c r="DV5">
        <v>5</v>
      </c>
      <c r="DX5" t="s">
        <v>97</v>
      </c>
      <c r="DZ5">
        <v>6</v>
      </c>
      <c r="EA5" t="s">
        <v>98</v>
      </c>
      <c r="EB5">
        <v>8</v>
      </c>
      <c r="EE5" t="s">
        <v>99</v>
      </c>
      <c r="EF5">
        <v>9</v>
      </c>
      <c r="EG5" t="s">
        <v>100</v>
      </c>
      <c r="EH5">
        <v>10</v>
      </c>
      <c r="EI5" t="s">
        <v>101</v>
      </c>
      <c r="EK5">
        <v>10</v>
      </c>
      <c r="EL5" t="s">
        <v>101</v>
      </c>
      <c r="EM5">
        <v>12</v>
      </c>
      <c r="EO5" t="s">
        <v>102</v>
      </c>
      <c r="EP5">
        <v>13</v>
      </c>
      <c r="ER5" t="s">
        <v>103</v>
      </c>
      <c r="ES5">
        <v>14</v>
      </c>
      <c r="ET5" t="s">
        <v>104</v>
      </c>
      <c r="EV5">
        <v>14</v>
      </c>
      <c r="EW5" t="s">
        <v>104</v>
      </c>
      <c r="EX5">
        <v>16</v>
      </c>
      <c r="EY5" t="s">
        <v>105</v>
      </c>
      <c r="EZ5">
        <v>17</v>
      </c>
      <c r="FB5" t="s">
        <v>106</v>
      </c>
      <c r="FC5">
        <v>18</v>
      </c>
      <c r="FE5" t="s">
        <v>107</v>
      </c>
      <c r="FG5">
        <v>19</v>
      </c>
      <c r="FH5" t="s">
        <v>108</v>
      </c>
      <c r="FI5">
        <v>21</v>
      </c>
      <c r="FL5" t="s">
        <v>109</v>
      </c>
      <c r="FM5">
        <v>22</v>
      </c>
      <c r="FO5" t="s">
        <v>110</v>
      </c>
    </row>
    <row r="6" spans="1:173" x14ac:dyDescent="0.25">
      <c r="A6" s="11" t="s">
        <v>53</v>
      </c>
      <c r="B6" s="30">
        <v>42156</v>
      </c>
      <c r="C6" s="30">
        <v>42157</v>
      </c>
      <c r="D6" s="30">
        <v>42158</v>
      </c>
      <c r="F6" s="30">
        <v>42163</v>
      </c>
      <c r="G6" s="30">
        <v>42164</v>
      </c>
      <c r="H6" s="30">
        <v>42165</v>
      </c>
      <c r="I6" s="30">
        <v>42166</v>
      </c>
      <c r="J6" s="30">
        <v>42167</v>
      </c>
      <c r="L6" s="30">
        <v>42170</v>
      </c>
      <c r="M6" s="30">
        <v>42172</v>
      </c>
      <c r="N6" s="30">
        <v>42173</v>
      </c>
      <c r="O6" s="30">
        <v>42174</v>
      </c>
      <c r="Q6" s="30">
        <v>42177</v>
      </c>
      <c r="R6" s="30">
        <v>42178</v>
      </c>
      <c r="S6" s="30">
        <v>42179</v>
      </c>
      <c r="T6" s="30">
        <v>42180</v>
      </c>
      <c r="U6" s="30">
        <v>42181</v>
      </c>
      <c r="W6" s="30">
        <v>42184</v>
      </c>
      <c r="X6" s="30">
        <v>42185</v>
      </c>
      <c r="AA6" s="30">
        <v>42186</v>
      </c>
      <c r="AB6" s="30">
        <v>42187</v>
      </c>
      <c r="AC6" s="30">
        <v>42188</v>
      </c>
      <c r="AE6" s="30">
        <v>42192</v>
      </c>
      <c r="AF6" s="30">
        <v>42193</v>
      </c>
      <c r="AG6" s="30">
        <v>42194</v>
      </c>
      <c r="AH6" s="30">
        <v>42195</v>
      </c>
      <c r="AJ6" s="30">
        <v>42198</v>
      </c>
      <c r="AK6" s="30">
        <v>42200</v>
      </c>
      <c r="AL6" s="30">
        <v>42201</v>
      </c>
      <c r="AM6" s="30">
        <v>42202</v>
      </c>
      <c r="AO6" s="30">
        <v>42205</v>
      </c>
      <c r="AP6" s="30">
        <v>42207</v>
      </c>
      <c r="AQ6" s="30">
        <v>42208</v>
      </c>
      <c r="AR6" s="30">
        <v>42209</v>
      </c>
      <c r="AT6" s="30">
        <v>42212</v>
      </c>
      <c r="AU6" s="30">
        <v>42213</v>
      </c>
      <c r="AV6" s="30">
        <v>42214</v>
      </c>
      <c r="AW6" s="30">
        <v>42215</v>
      </c>
      <c r="AX6" s="30">
        <v>42216</v>
      </c>
      <c r="BA6" s="30">
        <v>42219</v>
      </c>
      <c r="BB6" s="30">
        <v>42220</v>
      </c>
      <c r="BD6" s="30">
        <v>42235</v>
      </c>
      <c r="BF6" s="30">
        <v>42240</v>
      </c>
      <c r="BG6" s="30">
        <v>42241</v>
      </c>
      <c r="BH6" s="30">
        <v>42243</v>
      </c>
      <c r="BI6" s="30">
        <v>42244</v>
      </c>
      <c r="BK6" s="30">
        <v>42246</v>
      </c>
      <c r="BL6" s="30">
        <v>42247</v>
      </c>
      <c r="BO6" s="30">
        <v>42249</v>
      </c>
      <c r="BP6" s="30">
        <v>42250</v>
      </c>
      <c r="BR6" s="30">
        <v>42255</v>
      </c>
      <c r="BS6" s="30">
        <v>42256</v>
      </c>
      <c r="BU6" s="30">
        <v>42262</v>
      </c>
      <c r="BV6" s="30">
        <v>42265</v>
      </c>
      <c r="BX6" s="30">
        <v>42268</v>
      </c>
      <c r="BY6" s="30">
        <v>42269</v>
      </c>
      <c r="BZ6" s="30">
        <v>42270</v>
      </c>
      <c r="CA6" s="30">
        <v>42271</v>
      </c>
      <c r="CB6" s="30">
        <v>42272</v>
      </c>
      <c r="CD6" s="30">
        <v>42275</v>
      </c>
      <c r="CE6" s="30">
        <v>42276</v>
      </c>
      <c r="CF6" s="30">
        <v>42277</v>
      </c>
      <c r="CI6" s="30">
        <v>42278</v>
      </c>
      <c r="CK6" s="30">
        <v>42292</v>
      </c>
      <c r="CM6" s="30">
        <v>42296</v>
      </c>
      <c r="CN6" s="30">
        <v>42297</v>
      </c>
      <c r="CP6" s="30">
        <v>42303</v>
      </c>
      <c r="CQ6" s="30">
        <v>42305</v>
      </c>
      <c r="CT6" s="30">
        <v>42309</v>
      </c>
      <c r="CV6" s="30">
        <v>42323</v>
      </c>
      <c r="CW6" s="30">
        <v>42327</v>
      </c>
      <c r="CX6" s="30">
        <v>42328</v>
      </c>
      <c r="CZ6" s="30">
        <v>42334</v>
      </c>
      <c r="DA6" s="30">
        <v>42336</v>
      </c>
      <c r="DD6" s="30">
        <v>42339</v>
      </c>
      <c r="DF6" s="30">
        <v>42353</v>
      </c>
      <c r="DG6" s="30">
        <v>42357</v>
      </c>
      <c r="DI6" s="30">
        <v>42358</v>
      </c>
      <c r="DJ6" s="30">
        <v>42364</v>
      </c>
      <c r="DL6" s="30">
        <v>42366</v>
      </c>
      <c r="DO6" s="30">
        <v>42370</v>
      </c>
      <c r="DQ6" s="30">
        <v>42384</v>
      </c>
      <c r="DS6" s="30">
        <v>42388</v>
      </c>
      <c r="DT6" s="30">
        <v>42389</v>
      </c>
      <c r="DV6" s="30">
        <v>42395</v>
      </c>
      <c r="DW6" s="30">
        <v>42397</v>
      </c>
      <c r="DZ6" s="30">
        <v>42401</v>
      </c>
      <c r="EB6" s="30">
        <v>42415</v>
      </c>
      <c r="EC6" s="30">
        <v>42419</v>
      </c>
      <c r="ED6" s="30">
        <v>42420</v>
      </c>
      <c r="EF6" s="30">
        <v>42426</v>
      </c>
      <c r="EH6" s="30">
        <v>42428</v>
      </c>
      <c r="EK6" s="30">
        <v>42430</v>
      </c>
      <c r="EM6" s="30">
        <v>42444</v>
      </c>
      <c r="EN6" s="30">
        <v>42448</v>
      </c>
      <c r="EP6" s="30">
        <v>42449</v>
      </c>
      <c r="EQ6" s="30">
        <v>42455</v>
      </c>
      <c r="ES6" s="30">
        <v>42457</v>
      </c>
      <c r="EV6" s="30">
        <v>42461</v>
      </c>
      <c r="EX6" s="30">
        <v>42475</v>
      </c>
      <c r="EZ6" s="30">
        <v>42479</v>
      </c>
      <c r="FA6" s="30">
        <v>42480</v>
      </c>
      <c r="FC6" s="30">
        <v>42486</v>
      </c>
      <c r="FD6" s="30">
        <v>42488</v>
      </c>
      <c r="FG6" s="30">
        <v>42491</v>
      </c>
      <c r="FI6" s="30">
        <v>42505</v>
      </c>
      <c r="FJ6" s="30">
        <v>42509</v>
      </c>
      <c r="FK6" s="30">
        <v>42510</v>
      </c>
      <c r="FM6" s="30">
        <v>42516</v>
      </c>
      <c r="FN6" s="30">
        <v>42518</v>
      </c>
    </row>
    <row r="7" spans="1:173" x14ac:dyDescent="0.25">
      <c r="A7" s="12" t="s">
        <v>12</v>
      </c>
      <c r="B7" s="14"/>
      <c r="C7" s="14">
        <v>651.6</v>
      </c>
      <c r="D7" s="14"/>
      <c r="E7" s="14">
        <v>651.6</v>
      </c>
      <c r="F7" s="14"/>
      <c r="G7" s="14"/>
      <c r="H7" s="14">
        <v>54072</v>
      </c>
      <c r="I7" s="14">
        <v>8580</v>
      </c>
      <c r="J7" s="14"/>
      <c r="K7" s="14">
        <v>62652</v>
      </c>
      <c r="L7" s="14">
        <v>21754.799999999999</v>
      </c>
      <c r="M7" s="14"/>
      <c r="N7" s="14"/>
      <c r="O7" s="14">
        <v>191.65</v>
      </c>
      <c r="P7" s="14">
        <v>21946.45</v>
      </c>
      <c r="Q7" s="14">
        <v>26042.400000000001</v>
      </c>
      <c r="R7" s="14">
        <v>12480</v>
      </c>
      <c r="S7" s="14">
        <v>1146</v>
      </c>
      <c r="T7" s="14">
        <v>2424</v>
      </c>
      <c r="U7" s="14">
        <v>69984</v>
      </c>
      <c r="V7" s="14">
        <v>112076.4</v>
      </c>
      <c r="W7" s="14">
        <v>12528</v>
      </c>
      <c r="X7" s="14">
        <v>15432</v>
      </c>
      <c r="Y7" s="14">
        <v>27960</v>
      </c>
      <c r="Z7" s="14">
        <v>225286.45</v>
      </c>
      <c r="AA7" s="14"/>
      <c r="AB7" s="14">
        <v>765.6</v>
      </c>
      <c r="AC7" s="14">
        <v>5304</v>
      </c>
      <c r="AD7" s="14">
        <v>6069.6</v>
      </c>
      <c r="AE7" s="14"/>
      <c r="AF7" s="14">
        <v>5424</v>
      </c>
      <c r="AG7" s="14">
        <v>6024</v>
      </c>
      <c r="AH7" s="14">
        <v>43812.959999999999</v>
      </c>
      <c r="AI7" s="14">
        <v>55260.959999999999</v>
      </c>
      <c r="AJ7" s="14">
        <v>11928</v>
      </c>
      <c r="AK7" s="14"/>
      <c r="AL7" s="14">
        <v>2424</v>
      </c>
      <c r="AM7" s="14"/>
      <c r="AN7" s="14">
        <v>14352</v>
      </c>
      <c r="AO7" s="14">
        <v>35750.400000000001</v>
      </c>
      <c r="AP7" s="14"/>
      <c r="AQ7" s="14"/>
      <c r="AR7" s="14">
        <v>780</v>
      </c>
      <c r="AS7" s="14">
        <v>36530.400000000001</v>
      </c>
      <c r="AT7" s="14"/>
      <c r="AU7" s="14">
        <v>24360</v>
      </c>
      <c r="AV7" s="14">
        <v>2184</v>
      </c>
      <c r="AW7" s="14"/>
      <c r="AX7" s="14">
        <v>1824</v>
      </c>
      <c r="AY7" s="14">
        <v>28368</v>
      </c>
      <c r="AZ7" s="14">
        <v>140580.96</v>
      </c>
      <c r="BA7" s="14"/>
      <c r="BB7" s="14">
        <v>1848</v>
      </c>
      <c r="BC7" s="14">
        <v>1848</v>
      </c>
      <c r="BD7" s="14"/>
      <c r="BE7" s="14"/>
      <c r="BF7" s="14">
        <v>21402</v>
      </c>
      <c r="BG7" s="14">
        <v>1944</v>
      </c>
      <c r="BH7" s="14"/>
      <c r="BI7" s="14"/>
      <c r="BJ7" s="14">
        <v>23346</v>
      </c>
      <c r="BK7" s="14"/>
      <c r="BL7" s="14"/>
      <c r="BM7" s="14"/>
      <c r="BN7" s="14">
        <v>25194</v>
      </c>
      <c r="BO7" s="14">
        <v>38832</v>
      </c>
      <c r="BP7" s="14">
        <v>14469.3</v>
      </c>
      <c r="BQ7" s="14">
        <v>53301.3</v>
      </c>
      <c r="BR7" s="14"/>
      <c r="BS7" s="14"/>
      <c r="BT7" s="14"/>
      <c r="BU7" s="14"/>
      <c r="BV7" s="14">
        <v>1038</v>
      </c>
      <c r="BW7" s="14">
        <v>1038</v>
      </c>
      <c r="BX7" s="14">
        <v>17458.8</v>
      </c>
      <c r="BY7" s="14"/>
      <c r="BZ7" s="14"/>
      <c r="CA7" s="14"/>
      <c r="CB7" s="14">
        <v>480</v>
      </c>
      <c r="CC7" s="14">
        <v>17938.8</v>
      </c>
      <c r="CD7" s="14"/>
      <c r="CE7" s="14"/>
      <c r="CF7" s="14"/>
      <c r="CG7" s="14"/>
      <c r="CH7" s="14">
        <v>72278.100000000006</v>
      </c>
      <c r="CI7" s="14"/>
      <c r="CJ7" s="14"/>
      <c r="CK7" s="14"/>
      <c r="CL7" s="14"/>
      <c r="CM7" s="14"/>
      <c r="CN7" s="14"/>
      <c r="CO7" s="14"/>
      <c r="CP7" s="14"/>
      <c r="CQ7" s="14">
        <v>58000</v>
      </c>
      <c r="CR7" s="14">
        <v>58000</v>
      </c>
      <c r="CS7" s="14">
        <v>58000</v>
      </c>
      <c r="CT7" s="14"/>
      <c r="CU7" s="14"/>
      <c r="CV7" s="14"/>
      <c r="CW7" s="14"/>
      <c r="CX7" s="14"/>
      <c r="CY7" s="14"/>
      <c r="CZ7" s="14"/>
      <c r="DA7" s="14">
        <v>58000</v>
      </c>
      <c r="DB7" s="14">
        <v>58000</v>
      </c>
      <c r="DC7" s="14">
        <v>58000</v>
      </c>
      <c r="DD7" s="14"/>
      <c r="DE7" s="14"/>
      <c r="DF7" s="14"/>
      <c r="DG7" s="14"/>
      <c r="DH7" s="14"/>
      <c r="DI7" s="14"/>
      <c r="DJ7" s="14"/>
      <c r="DK7" s="14"/>
      <c r="DL7" s="14">
        <v>58000</v>
      </c>
      <c r="DM7" s="14">
        <v>58000</v>
      </c>
      <c r="DN7" s="14">
        <v>58000</v>
      </c>
      <c r="DO7" s="14"/>
      <c r="DP7" s="14"/>
      <c r="DQ7" s="14"/>
      <c r="DR7" s="14"/>
      <c r="DS7" s="14"/>
      <c r="DT7" s="14"/>
      <c r="DU7" s="14"/>
      <c r="DV7" s="14"/>
      <c r="DW7" s="14">
        <v>58000</v>
      </c>
      <c r="DX7" s="14">
        <v>58000</v>
      </c>
      <c r="DY7" s="14">
        <v>58000</v>
      </c>
      <c r="DZ7" s="14"/>
      <c r="EA7" s="14"/>
      <c r="EB7" s="14"/>
      <c r="EC7" s="14"/>
      <c r="ED7" s="14"/>
      <c r="EE7" s="14"/>
      <c r="EF7" s="14"/>
      <c r="EG7" s="14"/>
      <c r="EH7" s="14">
        <v>58000</v>
      </c>
      <c r="EI7" s="14">
        <v>58000</v>
      </c>
      <c r="EJ7" s="14">
        <v>58000</v>
      </c>
      <c r="EK7" s="14"/>
      <c r="EL7" s="14"/>
      <c r="EM7" s="14"/>
      <c r="EN7" s="14"/>
      <c r="EO7" s="14"/>
      <c r="EP7" s="14"/>
      <c r="EQ7" s="14"/>
      <c r="ER7" s="14"/>
      <c r="ES7" s="14">
        <v>58000</v>
      </c>
      <c r="ET7" s="14">
        <v>58000</v>
      </c>
      <c r="EU7" s="14">
        <v>58000</v>
      </c>
      <c r="EV7" s="14"/>
      <c r="EW7" s="14"/>
      <c r="EX7" s="14"/>
      <c r="EY7" s="14"/>
      <c r="EZ7" s="14"/>
      <c r="FA7" s="14"/>
      <c r="FB7" s="14"/>
      <c r="FC7" s="14"/>
      <c r="FD7" s="14">
        <v>58000</v>
      </c>
      <c r="FE7" s="14">
        <v>58000</v>
      </c>
      <c r="FF7" s="14">
        <v>58000</v>
      </c>
      <c r="FG7" s="14"/>
      <c r="FH7" s="14"/>
      <c r="FI7" s="14"/>
      <c r="FJ7" s="14"/>
      <c r="FK7" s="14"/>
      <c r="FL7" s="14"/>
      <c r="FM7" s="14"/>
      <c r="FN7" s="14">
        <v>58000</v>
      </c>
      <c r="FO7" s="14">
        <v>58000</v>
      </c>
      <c r="FP7" s="14">
        <v>58000</v>
      </c>
      <c r="FQ7" s="14">
        <v>927339.51</v>
      </c>
    </row>
    <row r="8" spans="1:173" x14ac:dyDescent="0.25">
      <c r="A8" s="15" t="s">
        <v>54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>
        <v>2500</v>
      </c>
      <c r="CR8" s="14">
        <v>2500</v>
      </c>
      <c r="CS8" s="14">
        <v>2500</v>
      </c>
      <c r="CT8" s="14"/>
      <c r="CU8" s="14"/>
      <c r="CV8" s="14"/>
      <c r="CW8" s="14"/>
      <c r="CX8" s="14"/>
      <c r="CY8" s="14"/>
      <c r="CZ8" s="14"/>
      <c r="DA8" s="14">
        <v>2500</v>
      </c>
      <c r="DB8" s="14">
        <v>2500</v>
      </c>
      <c r="DC8" s="14">
        <v>2500</v>
      </c>
      <c r="DD8" s="14"/>
      <c r="DE8" s="14"/>
      <c r="DF8" s="14"/>
      <c r="DG8" s="14"/>
      <c r="DH8" s="14"/>
      <c r="DI8" s="14"/>
      <c r="DJ8" s="14"/>
      <c r="DK8" s="14"/>
      <c r="DL8" s="14">
        <v>2500</v>
      </c>
      <c r="DM8" s="14">
        <v>2500</v>
      </c>
      <c r="DN8" s="14">
        <v>2500</v>
      </c>
      <c r="DO8" s="14"/>
      <c r="DP8" s="14"/>
      <c r="DQ8" s="14"/>
      <c r="DR8" s="14"/>
      <c r="DS8" s="14"/>
      <c r="DT8" s="14"/>
      <c r="DU8" s="14"/>
      <c r="DV8" s="14"/>
      <c r="DW8" s="14">
        <v>2500</v>
      </c>
      <c r="DX8" s="14">
        <v>2500</v>
      </c>
      <c r="DY8" s="14">
        <v>2500</v>
      </c>
      <c r="DZ8" s="14"/>
      <c r="EA8" s="14"/>
      <c r="EB8" s="14"/>
      <c r="EC8" s="14"/>
      <c r="ED8" s="14"/>
      <c r="EE8" s="14"/>
      <c r="EF8" s="14"/>
      <c r="EG8" s="14"/>
      <c r="EH8" s="14">
        <v>2500</v>
      </c>
      <c r="EI8" s="14">
        <v>2500</v>
      </c>
      <c r="EJ8" s="14">
        <v>2500</v>
      </c>
      <c r="EK8" s="14"/>
      <c r="EL8" s="14"/>
      <c r="EM8" s="14"/>
      <c r="EN8" s="14"/>
      <c r="EO8" s="14"/>
      <c r="EP8" s="14"/>
      <c r="EQ8" s="14"/>
      <c r="ER8" s="14"/>
      <c r="ES8" s="14">
        <v>2500</v>
      </c>
      <c r="ET8" s="14">
        <v>2500</v>
      </c>
      <c r="EU8" s="14">
        <v>2500</v>
      </c>
      <c r="EV8" s="14"/>
      <c r="EW8" s="14"/>
      <c r="EX8" s="14"/>
      <c r="EY8" s="14"/>
      <c r="EZ8" s="14"/>
      <c r="FA8" s="14"/>
      <c r="FB8" s="14"/>
      <c r="FC8" s="14"/>
      <c r="FD8" s="14">
        <v>2500</v>
      </c>
      <c r="FE8" s="14">
        <v>2500</v>
      </c>
      <c r="FF8" s="14">
        <v>2500</v>
      </c>
      <c r="FG8" s="14"/>
      <c r="FH8" s="14"/>
      <c r="FI8" s="14"/>
      <c r="FJ8" s="14"/>
      <c r="FK8" s="14"/>
      <c r="FL8" s="14"/>
      <c r="FM8" s="14"/>
      <c r="FN8" s="14">
        <v>2500</v>
      </c>
      <c r="FO8" s="14">
        <v>2500</v>
      </c>
      <c r="FP8" s="14">
        <v>2500</v>
      </c>
      <c r="FQ8" s="14">
        <v>20000</v>
      </c>
    </row>
    <row r="9" spans="1:173" x14ac:dyDescent="0.25">
      <c r="A9" s="15" t="s">
        <v>55</v>
      </c>
      <c r="B9" s="14"/>
      <c r="C9" s="14"/>
      <c r="D9" s="14"/>
      <c r="E9" s="14"/>
      <c r="F9" s="14"/>
      <c r="G9" s="14"/>
      <c r="H9" s="14">
        <v>54072</v>
      </c>
      <c r="I9" s="14">
        <v>7128</v>
      </c>
      <c r="J9" s="14"/>
      <c r="K9" s="14">
        <v>61200</v>
      </c>
      <c r="L9" s="14">
        <v>21754.799999999999</v>
      </c>
      <c r="M9" s="14"/>
      <c r="N9" s="14"/>
      <c r="O9" s="14"/>
      <c r="P9" s="14">
        <v>21754.799999999999</v>
      </c>
      <c r="Q9" s="14"/>
      <c r="R9" s="14"/>
      <c r="S9" s="14"/>
      <c r="T9" s="14">
        <v>2424</v>
      </c>
      <c r="U9" s="14">
        <v>15384</v>
      </c>
      <c r="V9" s="14">
        <v>17808</v>
      </c>
      <c r="W9" s="14">
        <v>10608</v>
      </c>
      <c r="X9" s="14">
        <v>15432</v>
      </c>
      <c r="Y9" s="14">
        <v>26040</v>
      </c>
      <c r="Z9" s="14">
        <v>126802.8</v>
      </c>
      <c r="AA9" s="14"/>
      <c r="AB9" s="14"/>
      <c r="AC9" s="14">
        <v>5304</v>
      </c>
      <c r="AD9" s="14">
        <v>5304</v>
      </c>
      <c r="AE9" s="14"/>
      <c r="AF9" s="14">
        <v>5424</v>
      </c>
      <c r="AG9" s="14">
        <v>6024</v>
      </c>
      <c r="AH9" s="14">
        <v>43812.959999999999</v>
      </c>
      <c r="AI9" s="14">
        <v>55260.959999999999</v>
      </c>
      <c r="AJ9" s="14">
        <v>11928</v>
      </c>
      <c r="AK9" s="14"/>
      <c r="AL9" s="14">
        <v>2424</v>
      </c>
      <c r="AM9" s="14"/>
      <c r="AN9" s="14">
        <v>14352</v>
      </c>
      <c r="AO9" s="14">
        <v>7944</v>
      </c>
      <c r="AP9" s="14"/>
      <c r="AQ9" s="14"/>
      <c r="AR9" s="14"/>
      <c r="AS9" s="14">
        <v>7944</v>
      </c>
      <c r="AT9" s="14"/>
      <c r="AU9" s="14">
        <v>24360</v>
      </c>
      <c r="AV9" s="14"/>
      <c r="AW9" s="14"/>
      <c r="AX9" s="14">
        <v>1824</v>
      </c>
      <c r="AY9" s="14">
        <v>26184</v>
      </c>
      <c r="AZ9" s="14">
        <v>109044.95999999999</v>
      </c>
      <c r="BA9" s="14"/>
      <c r="BB9" s="14"/>
      <c r="BC9" s="14"/>
      <c r="BD9" s="14"/>
      <c r="BE9" s="14"/>
      <c r="BF9" s="14"/>
      <c r="BG9" s="14">
        <v>1944</v>
      </c>
      <c r="BH9" s="14"/>
      <c r="BI9" s="14"/>
      <c r="BJ9" s="14">
        <v>1944</v>
      </c>
      <c r="BK9" s="14"/>
      <c r="BL9" s="14"/>
      <c r="BM9" s="14"/>
      <c r="BN9" s="14">
        <v>1944</v>
      </c>
      <c r="BO9" s="14">
        <v>38832</v>
      </c>
      <c r="BP9" s="14">
        <v>14469.3</v>
      </c>
      <c r="BQ9" s="14">
        <v>53301.3</v>
      </c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>
        <v>480</v>
      </c>
      <c r="CC9" s="14">
        <v>480</v>
      </c>
      <c r="CD9" s="14"/>
      <c r="CE9" s="14"/>
      <c r="CF9" s="14"/>
      <c r="CG9" s="14"/>
      <c r="CH9" s="14">
        <v>53781.3</v>
      </c>
      <c r="CI9" s="14"/>
      <c r="CJ9" s="14"/>
      <c r="CK9" s="14"/>
      <c r="CL9" s="14"/>
      <c r="CM9" s="14"/>
      <c r="CN9" s="14"/>
      <c r="CO9" s="14"/>
      <c r="CP9" s="14"/>
      <c r="CQ9" s="14">
        <v>30000</v>
      </c>
      <c r="CR9" s="14">
        <v>30000</v>
      </c>
      <c r="CS9" s="14">
        <v>30000</v>
      </c>
      <c r="CT9" s="14"/>
      <c r="CU9" s="14"/>
      <c r="CV9" s="14"/>
      <c r="CW9" s="14"/>
      <c r="CX9" s="14"/>
      <c r="CY9" s="14"/>
      <c r="CZ9" s="14"/>
      <c r="DA9" s="14">
        <v>30000</v>
      </c>
      <c r="DB9" s="14">
        <v>30000</v>
      </c>
      <c r="DC9" s="14">
        <v>30000</v>
      </c>
      <c r="DD9" s="14"/>
      <c r="DE9" s="14"/>
      <c r="DF9" s="14"/>
      <c r="DG9" s="14"/>
      <c r="DH9" s="14"/>
      <c r="DI9" s="14"/>
      <c r="DJ9" s="14"/>
      <c r="DK9" s="14"/>
      <c r="DL9" s="14">
        <v>30000</v>
      </c>
      <c r="DM9" s="14">
        <v>30000</v>
      </c>
      <c r="DN9" s="14">
        <v>30000</v>
      </c>
      <c r="DO9" s="14"/>
      <c r="DP9" s="14"/>
      <c r="DQ9" s="14"/>
      <c r="DR9" s="14"/>
      <c r="DS9" s="14"/>
      <c r="DT9" s="14"/>
      <c r="DU9" s="14"/>
      <c r="DV9" s="14"/>
      <c r="DW9" s="14">
        <v>30000</v>
      </c>
      <c r="DX9" s="14">
        <v>30000</v>
      </c>
      <c r="DY9" s="14">
        <v>30000</v>
      </c>
      <c r="DZ9" s="14"/>
      <c r="EA9" s="14"/>
      <c r="EB9" s="14"/>
      <c r="EC9" s="14"/>
      <c r="ED9" s="14"/>
      <c r="EE9" s="14"/>
      <c r="EF9" s="14"/>
      <c r="EG9" s="14"/>
      <c r="EH9" s="14">
        <v>30000</v>
      </c>
      <c r="EI9" s="14">
        <v>30000</v>
      </c>
      <c r="EJ9" s="14">
        <v>30000</v>
      </c>
      <c r="EK9" s="14"/>
      <c r="EL9" s="14"/>
      <c r="EM9" s="14"/>
      <c r="EN9" s="14"/>
      <c r="EO9" s="14"/>
      <c r="EP9" s="14"/>
      <c r="EQ9" s="14"/>
      <c r="ER9" s="14"/>
      <c r="ES9" s="14">
        <v>30000</v>
      </c>
      <c r="ET9" s="14">
        <v>30000</v>
      </c>
      <c r="EU9" s="14">
        <v>30000</v>
      </c>
      <c r="EV9" s="14"/>
      <c r="EW9" s="14"/>
      <c r="EX9" s="14"/>
      <c r="EY9" s="14"/>
      <c r="EZ9" s="14"/>
      <c r="FA9" s="14"/>
      <c r="FB9" s="14"/>
      <c r="FC9" s="14"/>
      <c r="FD9" s="14">
        <v>30000</v>
      </c>
      <c r="FE9" s="14">
        <v>30000</v>
      </c>
      <c r="FF9" s="14">
        <v>30000</v>
      </c>
      <c r="FG9" s="14"/>
      <c r="FH9" s="14"/>
      <c r="FI9" s="14"/>
      <c r="FJ9" s="14"/>
      <c r="FK9" s="14"/>
      <c r="FL9" s="14"/>
      <c r="FM9" s="14"/>
      <c r="FN9" s="14">
        <v>30000</v>
      </c>
      <c r="FO9" s="14">
        <v>30000</v>
      </c>
      <c r="FP9" s="14">
        <v>30000</v>
      </c>
      <c r="FQ9" s="14">
        <v>531573.06000000006</v>
      </c>
    </row>
    <row r="10" spans="1:173" x14ac:dyDescent="0.25">
      <c r="A10" s="15" t="s">
        <v>56</v>
      </c>
      <c r="B10" s="14"/>
      <c r="C10" s="14">
        <v>651.6</v>
      </c>
      <c r="D10" s="14"/>
      <c r="E10" s="14">
        <v>651.6</v>
      </c>
      <c r="F10" s="14"/>
      <c r="G10" s="14"/>
      <c r="H10" s="14"/>
      <c r="I10" s="14">
        <v>1452</v>
      </c>
      <c r="J10" s="14"/>
      <c r="K10" s="14">
        <v>1452</v>
      </c>
      <c r="L10" s="14"/>
      <c r="M10" s="14"/>
      <c r="N10" s="14"/>
      <c r="O10" s="14">
        <v>191.65</v>
      </c>
      <c r="P10" s="14">
        <v>191.65</v>
      </c>
      <c r="Q10" s="14">
        <v>26042.400000000001</v>
      </c>
      <c r="R10" s="14">
        <v>12480</v>
      </c>
      <c r="S10" s="14">
        <v>1146</v>
      </c>
      <c r="T10" s="14"/>
      <c r="U10" s="14">
        <v>54600</v>
      </c>
      <c r="V10" s="14">
        <v>94268.4</v>
      </c>
      <c r="W10" s="14">
        <v>1920</v>
      </c>
      <c r="X10" s="14"/>
      <c r="Y10" s="14">
        <v>1920</v>
      </c>
      <c r="Z10" s="14">
        <v>98483.65</v>
      </c>
      <c r="AA10" s="14"/>
      <c r="AB10" s="14">
        <v>765.6</v>
      </c>
      <c r="AC10" s="14"/>
      <c r="AD10" s="14">
        <v>765.6</v>
      </c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>
        <v>27806.400000000001</v>
      </c>
      <c r="AP10" s="14"/>
      <c r="AQ10" s="14"/>
      <c r="AR10" s="14">
        <v>780</v>
      </c>
      <c r="AS10" s="14">
        <v>28586.400000000001</v>
      </c>
      <c r="AT10" s="14"/>
      <c r="AU10" s="14"/>
      <c r="AV10" s="14">
        <v>2184</v>
      </c>
      <c r="AW10" s="14"/>
      <c r="AX10" s="14"/>
      <c r="AY10" s="14">
        <v>2184</v>
      </c>
      <c r="AZ10" s="14">
        <v>31536</v>
      </c>
      <c r="BA10" s="14"/>
      <c r="BB10" s="14">
        <v>1848</v>
      </c>
      <c r="BC10" s="14">
        <v>1848</v>
      </c>
      <c r="BD10" s="14"/>
      <c r="BE10" s="14"/>
      <c r="BF10" s="14">
        <v>20390.400000000001</v>
      </c>
      <c r="BG10" s="14"/>
      <c r="BH10" s="14"/>
      <c r="BI10" s="14"/>
      <c r="BJ10" s="14">
        <v>20390.400000000001</v>
      </c>
      <c r="BK10" s="14"/>
      <c r="BL10" s="14"/>
      <c r="BM10" s="14"/>
      <c r="BN10" s="14">
        <v>22238.400000000001</v>
      </c>
      <c r="BO10" s="14"/>
      <c r="BP10" s="14"/>
      <c r="BQ10" s="14"/>
      <c r="BR10" s="14"/>
      <c r="BS10" s="14"/>
      <c r="BT10" s="14"/>
      <c r="BU10" s="14"/>
      <c r="BV10" s="14">
        <v>1038</v>
      </c>
      <c r="BW10" s="14">
        <v>1038</v>
      </c>
      <c r="BX10" s="14">
        <v>17458.8</v>
      </c>
      <c r="BY10" s="14"/>
      <c r="BZ10" s="14"/>
      <c r="CA10" s="14"/>
      <c r="CB10" s="14"/>
      <c r="CC10" s="14">
        <v>17458.8</v>
      </c>
      <c r="CD10" s="14"/>
      <c r="CE10" s="14"/>
      <c r="CF10" s="14"/>
      <c r="CG10" s="14"/>
      <c r="CH10" s="14">
        <v>18496.8</v>
      </c>
      <c r="CI10" s="14"/>
      <c r="CJ10" s="14"/>
      <c r="CK10" s="14"/>
      <c r="CL10" s="14"/>
      <c r="CM10" s="14"/>
      <c r="CN10" s="14"/>
      <c r="CO10" s="14"/>
      <c r="CP10" s="14"/>
      <c r="CQ10" s="14">
        <v>25000</v>
      </c>
      <c r="CR10" s="14">
        <v>25000</v>
      </c>
      <c r="CS10" s="14">
        <v>25000</v>
      </c>
      <c r="CT10" s="14"/>
      <c r="CU10" s="14"/>
      <c r="CV10" s="14"/>
      <c r="CW10" s="14"/>
      <c r="CX10" s="14"/>
      <c r="CY10" s="14"/>
      <c r="CZ10" s="14"/>
      <c r="DA10" s="14">
        <v>25000</v>
      </c>
      <c r="DB10" s="14">
        <v>25000</v>
      </c>
      <c r="DC10" s="14">
        <v>25000</v>
      </c>
      <c r="DD10" s="14"/>
      <c r="DE10" s="14"/>
      <c r="DF10" s="14"/>
      <c r="DG10" s="14"/>
      <c r="DH10" s="14"/>
      <c r="DI10" s="14"/>
      <c r="DJ10" s="14"/>
      <c r="DK10" s="14"/>
      <c r="DL10" s="14">
        <v>25000</v>
      </c>
      <c r="DM10" s="14">
        <v>25000</v>
      </c>
      <c r="DN10" s="14">
        <v>25000</v>
      </c>
      <c r="DO10" s="14"/>
      <c r="DP10" s="14"/>
      <c r="DQ10" s="14"/>
      <c r="DR10" s="14"/>
      <c r="DS10" s="14"/>
      <c r="DT10" s="14"/>
      <c r="DU10" s="14"/>
      <c r="DV10" s="14"/>
      <c r="DW10" s="14">
        <v>25000</v>
      </c>
      <c r="DX10" s="14">
        <v>25000</v>
      </c>
      <c r="DY10" s="14">
        <v>25000</v>
      </c>
      <c r="DZ10" s="14"/>
      <c r="EA10" s="14"/>
      <c r="EB10" s="14"/>
      <c r="EC10" s="14"/>
      <c r="ED10" s="14"/>
      <c r="EE10" s="14"/>
      <c r="EF10" s="14"/>
      <c r="EG10" s="14"/>
      <c r="EH10" s="14">
        <v>25000</v>
      </c>
      <c r="EI10" s="14">
        <v>25000</v>
      </c>
      <c r="EJ10" s="14">
        <v>25000</v>
      </c>
      <c r="EK10" s="14"/>
      <c r="EL10" s="14"/>
      <c r="EM10" s="14"/>
      <c r="EN10" s="14"/>
      <c r="EO10" s="14"/>
      <c r="EP10" s="14"/>
      <c r="EQ10" s="14"/>
      <c r="ER10" s="14"/>
      <c r="ES10" s="14">
        <v>25000</v>
      </c>
      <c r="ET10" s="14">
        <v>25000</v>
      </c>
      <c r="EU10" s="14">
        <v>25000</v>
      </c>
      <c r="EV10" s="14"/>
      <c r="EW10" s="14"/>
      <c r="EX10" s="14"/>
      <c r="EY10" s="14"/>
      <c r="EZ10" s="14"/>
      <c r="FA10" s="14"/>
      <c r="FB10" s="14"/>
      <c r="FC10" s="14"/>
      <c r="FD10" s="14">
        <v>25000</v>
      </c>
      <c r="FE10" s="14">
        <v>25000</v>
      </c>
      <c r="FF10" s="14">
        <v>25000</v>
      </c>
      <c r="FG10" s="14"/>
      <c r="FH10" s="14"/>
      <c r="FI10" s="14"/>
      <c r="FJ10" s="14"/>
      <c r="FK10" s="14"/>
      <c r="FL10" s="14"/>
      <c r="FM10" s="14"/>
      <c r="FN10" s="14">
        <v>25000</v>
      </c>
      <c r="FO10" s="14">
        <v>25000</v>
      </c>
      <c r="FP10" s="14">
        <v>25000</v>
      </c>
      <c r="FQ10" s="14">
        <v>370754.85</v>
      </c>
    </row>
    <row r="11" spans="1:173" x14ac:dyDescent="0.25">
      <c r="A11" s="15" t="s">
        <v>58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>
        <v>1011.6</v>
      </c>
      <c r="BG11" s="14"/>
      <c r="BH11" s="14"/>
      <c r="BI11" s="14"/>
      <c r="BJ11" s="14">
        <v>1011.6</v>
      </c>
      <c r="BK11" s="14"/>
      <c r="BL11" s="14"/>
      <c r="BM11" s="14"/>
      <c r="BN11" s="14">
        <v>1011.6</v>
      </c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>
        <v>500</v>
      </c>
      <c r="CR11" s="14">
        <v>500</v>
      </c>
      <c r="CS11" s="14">
        <v>500</v>
      </c>
      <c r="CT11" s="14"/>
      <c r="CU11" s="14"/>
      <c r="CV11" s="14"/>
      <c r="CW11" s="14"/>
      <c r="CX11" s="14"/>
      <c r="CY11" s="14"/>
      <c r="CZ11" s="14"/>
      <c r="DA11" s="14">
        <v>500</v>
      </c>
      <c r="DB11" s="14">
        <v>500</v>
      </c>
      <c r="DC11" s="14">
        <v>500</v>
      </c>
      <c r="DD11" s="14"/>
      <c r="DE11" s="14"/>
      <c r="DF11" s="14"/>
      <c r="DG11" s="14"/>
      <c r="DH11" s="14"/>
      <c r="DI11" s="14"/>
      <c r="DJ11" s="14"/>
      <c r="DK11" s="14"/>
      <c r="DL11" s="14">
        <v>500</v>
      </c>
      <c r="DM11" s="14">
        <v>500</v>
      </c>
      <c r="DN11" s="14">
        <v>500</v>
      </c>
      <c r="DO11" s="14"/>
      <c r="DP11" s="14"/>
      <c r="DQ11" s="14"/>
      <c r="DR11" s="14"/>
      <c r="DS11" s="14"/>
      <c r="DT11" s="14"/>
      <c r="DU11" s="14"/>
      <c r="DV11" s="14"/>
      <c r="DW11" s="14">
        <v>500</v>
      </c>
      <c r="DX11" s="14">
        <v>500</v>
      </c>
      <c r="DY11" s="14">
        <v>500</v>
      </c>
      <c r="DZ11" s="14"/>
      <c r="EA11" s="14"/>
      <c r="EB11" s="14"/>
      <c r="EC11" s="14"/>
      <c r="ED11" s="14"/>
      <c r="EE11" s="14"/>
      <c r="EF11" s="14"/>
      <c r="EG11" s="14"/>
      <c r="EH11" s="14">
        <v>500</v>
      </c>
      <c r="EI11" s="14">
        <v>500</v>
      </c>
      <c r="EJ11" s="14">
        <v>500</v>
      </c>
      <c r="EK11" s="14"/>
      <c r="EL11" s="14"/>
      <c r="EM11" s="14"/>
      <c r="EN11" s="14"/>
      <c r="EO11" s="14"/>
      <c r="EP11" s="14"/>
      <c r="EQ11" s="14"/>
      <c r="ER11" s="14"/>
      <c r="ES11" s="14">
        <v>500</v>
      </c>
      <c r="ET11" s="14">
        <v>500</v>
      </c>
      <c r="EU11" s="14">
        <v>500</v>
      </c>
      <c r="EV11" s="14"/>
      <c r="EW11" s="14"/>
      <c r="EX11" s="14"/>
      <c r="EY11" s="14"/>
      <c r="EZ11" s="14"/>
      <c r="FA11" s="14"/>
      <c r="FB11" s="14"/>
      <c r="FC11" s="14"/>
      <c r="FD11" s="14">
        <v>500</v>
      </c>
      <c r="FE11" s="14">
        <v>500</v>
      </c>
      <c r="FF11" s="14">
        <v>500</v>
      </c>
      <c r="FG11" s="14"/>
      <c r="FH11" s="14"/>
      <c r="FI11" s="14"/>
      <c r="FJ11" s="14"/>
      <c r="FK11" s="14"/>
      <c r="FL11" s="14"/>
      <c r="FM11" s="14"/>
      <c r="FN11" s="14">
        <v>500</v>
      </c>
      <c r="FO11" s="14">
        <v>500</v>
      </c>
      <c r="FP11" s="14">
        <v>500</v>
      </c>
      <c r="FQ11" s="14">
        <v>5011.6000000000004</v>
      </c>
    </row>
    <row r="12" spans="1:173" x14ac:dyDescent="0.25">
      <c r="A12" s="12" t="s">
        <v>2</v>
      </c>
      <c r="B12" s="14">
        <v>-35887.68</v>
      </c>
      <c r="C12" s="14">
        <v>-4988.1499999999996</v>
      </c>
      <c r="D12" s="14">
        <v>-180.26</v>
      </c>
      <c r="E12" s="14">
        <v>-41056.089999999997</v>
      </c>
      <c r="F12" s="14">
        <v>-107</v>
      </c>
      <c r="G12" s="14">
        <v>-4094.48</v>
      </c>
      <c r="H12" s="14">
        <v>-0.15</v>
      </c>
      <c r="I12" s="14">
        <v>-643.95000000000005</v>
      </c>
      <c r="J12" s="14">
        <v>-56</v>
      </c>
      <c r="K12" s="14">
        <v>-4901.579999999999</v>
      </c>
      <c r="L12" s="14">
        <v>-29223</v>
      </c>
      <c r="M12" s="14">
        <v>-2595.6</v>
      </c>
      <c r="N12" s="14">
        <v>-0.6</v>
      </c>
      <c r="O12" s="14"/>
      <c r="P12" s="14">
        <v>-31819.199999999997</v>
      </c>
      <c r="Q12" s="14"/>
      <c r="R12" s="14">
        <v>-7319</v>
      </c>
      <c r="S12" s="14">
        <v>-47468.85</v>
      </c>
      <c r="T12" s="14">
        <v>-601.05999999999995</v>
      </c>
      <c r="U12" s="14">
        <v>-36290.6</v>
      </c>
      <c r="V12" s="14">
        <v>-91679.510000000009</v>
      </c>
      <c r="W12" s="14">
        <v>-6204.28</v>
      </c>
      <c r="X12" s="14">
        <v>-4519.24</v>
      </c>
      <c r="Y12" s="14">
        <v>-10723.519999999999</v>
      </c>
      <c r="Z12" s="14">
        <v>-180179.9</v>
      </c>
      <c r="AA12" s="14">
        <v>-0.44999999999999996</v>
      </c>
      <c r="AB12" s="14">
        <v>-44</v>
      </c>
      <c r="AC12" s="14"/>
      <c r="AD12" s="14">
        <v>-44.449999999999996</v>
      </c>
      <c r="AE12" s="14">
        <v>-44</v>
      </c>
      <c r="AF12" s="14"/>
      <c r="AG12" s="14"/>
      <c r="AH12" s="14">
        <v>-4111.25</v>
      </c>
      <c r="AI12" s="14">
        <v>-4155.25</v>
      </c>
      <c r="AJ12" s="14"/>
      <c r="AK12" s="14">
        <v>-5051.57</v>
      </c>
      <c r="AL12" s="14">
        <v>-47004</v>
      </c>
      <c r="AM12" s="14">
        <v>-25631</v>
      </c>
      <c r="AN12" s="14">
        <v>-77686.570000000007</v>
      </c>
      <c r="AO12" s="14"/>
      <c r="AP12" s="14">
        <v>-27611.239999999998</v>
      </c>
      <c r="AQ12" s="14">
        <v>-19076.490000000002</v>
      </c>
      <c r="AR12" s="14"/>
      <c r="AS12" s="14">
        <v>-46687.73</v>
      </c>
      <c r="AT12" s="14">
        <v>-5496.66</v>
      </c>
      <c r="AU12" s="14"/>
      <c r="AV12" s="14">
        <v>-37060.340000000004</v>
      </c>
      <c r="AW12" s="14">
        <v>-1393.12</v>
      </c>
      <c r="AX12" s="14">
        <v>-13299</v>
      </c>
      <c r="AY12" s="14">
        <v>-57249.120000000003</v>
      </c>
      <c r="AZ12" s="14">
        <v>-185823.12000000002</v>
      </c>
      <c r="BA12" s="14">
        <v>-2850</v>
      </c>
      <c r="BB12" s="14">
        <v>-44</v>
      </c>
      <c r="BC12" s="14">
        <v>-2894</v>
      </c>
      <c r="BD12" s="14">
        <v>-22865</v>
      </c>
      <c r="BE12" s="14">
        <v>-22865</v>
      </c>
      <c r="BF12" s="14"/>
      <c r="BG12" s="14">
        <v>-552.05999999999995</v>
      </c>
      <c r="BH12" s="14">
        <v>-6764.18</v>
      </c>
      <c r="BI12" s="14">
        <v>-40010</v>
      </c>
      <c r="BJ12" s="14">
        <v>-47326.239999999998</v>
      </c>
      <c r="BK12" s="14">
        <v>-1393.12</v>
      </c>
      <c r="BL12" s="14">
        <v>-0.15</v>
      </c>
      <c r="BM12" s="14">
        <v>-1393.27</v>
      </c>
      <c r="BN12" s="14">
        <v>-74478.509999999995</v>
      </c>
      <c r="BO12" s="14">
        <v>-3651</v>
      </c>
      <c r="BP12" s="14"/>
      <c r="BQ12" s="14">
        <v>-3651</v>
      </c>
      <c r="BR12" s="14">
        <v>-858.41</v>
      </c>
      <c r="BS12" s="14">
        <v>-0.6</v>
      </c>
      <c r="BT12" s="14">
        <v>-859.01</v>
      </c>
      <c r="BU12" s="14">
        <v>64416</v>
      </c>
      <c r="BV12" s="14"/>
      <c r="BW12" s="14">
        <v>64416</v>
      </c>
      <c r="BX12" s="14"/>
      <c r="BY12" s="14">
        <v>-1497.92</v>
      </c>
      <c r="BZ12" s="14">
        <v>-568.51</v>
      </c>
      <c r="CA12" s="14">
        <v>-2</v>
      </c>
      <c r="CB12" s="14">
        <v>-552.20999999999992</v>
      </c>
      <c r="CC12" s="14">
        <v>-2620.64</v>
      </c>
      <c r="CD12" s="14">
        <v>-36017.589999999997</v>
      </c>
      <c r="CE12" s="14">
        <v>-1440</v>
      </c>
      <c r="CF12" s="14">
        <v>-1393.12</v>
      </c>
      <c r="CG12" s="14">
        <v>-38850.71</v>
      </c>
      <c r="CH12" s="14">
        <v>18434.640000000003</v>
      </c>
      <c r="CI12" s="14">
        <v>-5000</v>
      </c>
      <c r="CJ12" s="14">
        <v>-5000</v>
      </c>
      <c r="CK12" s="14">
        <v>-1615</v>
      </c>
      <c r="CL12" s="14">
        <v>-1615</v>
      </c>
      <c r="CM12" s="14">
        <v>-10757</v>
      </c>
      <c r="CN12" s="14">
        <v>-6155</v>
      </c>
      <c r="CO12" s="14">
        <v>-16912</v>
      </c>
      <c r="CP12" s="14">
        <v>-40300</v>
      </c>
      <c r="CQ12" s="14">
        <v>-320</v>
      </c>
      <c r="CR12" s="14">
        <v>-40620</v>
      </c>
      <c r="CS12" s="14">
        <v>-64147</v>
      </c>
      <c r="CT12" s="14">
        <v>-5000</v>
      </c>
      <c r="CU12" s="14">
        <v>-5000</v>
      </c>
      <c r="CV12" s="14">
        <v>-1615</v>
      </c>
      <c r="CW12" s="14">
        <v>-10757</v>
      </c>
      <c r="CX12" s="14">
        <v>-6155</v>
      </c>
      <c r="CY12" s="14">
        <v>-18527</v>
      </c>
      <c r="CZ12" s="14">
        <v>-40300</v>
      </c>
      <c r="DA12" s="14">
        <v>-320</v>
      </c>
      <c r="DB12" s="14">
        <v>-40620</v>
      </c>
      <c r="DC12" s="14">
        <v>-64147</v>
      </c>
      <c r="DD12" s="14">
        <v>-5000</v>
      </c>
      <c r="DE12" s="14">
        <v>-5000</v>
      </c>
      <c r="DF12" s="14">
        <v>-124324</v>
      </c>
      <c r="DG12" s="14">
        <v>-10757</v>
      </c>
      <c r="DH12" s="14">
        <v>-135081</v>
      </c>
      <c r="DI12" s="14">
        <v>-6155</v>
      </c>
      <c r="DJ12" s="14">
        <v>-40300</v>
      </c>
      <c r="DK12" s="14">
        <v>-46455</v>
      </c>
      <c r="DL12" s="14">
        <v>-320</v>
      </c>
      <c r="DM12" s="14">
        <v>-320</v>
      </c>
      <c r="DN12" s="14">
        <v>-186856</v>
      </c>
      <c r="DO12" s="14">
        <v>-5000</v>
      </c>
      <c r="DP12" s="14">
        <v>-5000</v>
      </c>
      <c r="DQ12" s="14">
        <v>-1615</v>
      </c>
      <c r="DR12" s="14">
        <v>-1615</v>
      </c>
      <c r="DS12" s="14">
        <v>-10757</v>
      </c>
      <c r="DT12" s="14">
        <v>-6155</v>
      </c>
      <c r="DU12" s="14">
        <v>-16912</v>
      </c>
      <c r="DV12" s="14">
        <v>-40300</v>
      </c>
      <c r="DW12" s="14">
        <v>-320</v>
      </c>
      <c r="DX12" s="14">
        <v>-40620</v>
      </c>
      <c r="DY12" s="14">
        <v>-64147</v>
      </c>
      <c r="DZ12" s="14">
        <v>-19000</v>
      </c>
      <c r="EA12" s="14">
        <v>-19000</v>
      </c>
      <c r="EB12" s="14">
        <v>-1615</v>
      </c>
      <c r="EC12" s="14">
        <v>-10757</v>
      </c>
      <c r="ED12" s="14">
        <v>-6155</v>
      </c>
      <c r="EE12" s="14">
        <v>-18527</v>
      </c>
      <c r="EF12" s="14">
        <v>-40300</v>
      </c>
      <c r="EG12" s="14">
        <v>-40300</v>
      </c>
      <c r="EH12" s="14">
        <v>-320</v>
      </c>
      <c r="EI12" s="14">
        <v>-320</v>
      </c>
      <c r="EJ12" s="14">
        <v>-78147</v>
      </c>
      <c r="EK12" s="14">
        <v>-5000</v>
      </c>
      <c r="EL12" s="14">
        <v>-5000</v>
      </c>
      <c r="EM12" s="14">
        <v>-124324</v>
      </c>
      <c r="EN12" s="14">
        <v>-10757</v>
      </c>
      <c r="EO12" s="14">
        <v>-135081</v>
      </c>
      <c r="EP12" s="14">
        <v>-6155</v>
      </c>
      <c r="EQ12" s="14">
        <v>-40300</v>
      </c>
      <c r="ER12" s="14">
        <v>-46455</v>
      </c>
      <c r="ES12" s="14">
        <v>-320</v>
      </c>
      <c r="ET12" s="14">
        <v>-320</v>
      </c>
      <c r="EU12" s="14">
        <v>-186856</v>
      </c>
      <c r="EV12" s="14">
        <v>-5000</v>
      </c>
      <c r="EW12" s="14">
        <v>-5000</v>
      </c>
      <c r="EX12" s="14">
        <v>-1615</v>
      </c>
      <c r="EY12" s="14">
        <v>-1615</v>
      </c>
      <c r="EZ12" s="14">
        <v>-10757</v>
      </c>
      <c r="FA12" s="14">
        <v>-6155</v>
      </c>
      <c r="FB12" s="14">
        <v>-16912</v>
      </c>
      <c r="FC12" s="14">
        <v>-40300</v>
      </c>
      <c r="FD12" s="14">
        <v>-320</v>
      </c>
      <c r="FE12" s="14">
        <v>-40620</v>
      </c>
      <c r="FF12" s="14">
        <v>-64147</v>
      </c>
      <c r="FG12" s="14">
        <v>-5000</v>
      </c>
      <c r="FH12" s="14">
        <v>-5000</v>
      </c>
      <c r="FI12" s="14">
        <v>-1615</v>
      </c>
      <c r="FJ12" s="14">
        <v>-10757</v>
      </c>
      <c r="FK12" s="14">
        <v>-6155</v>
      </c>
      <c r="FL12" s="14">
        <v>-18527</v>
      </c>
      <c r="FM12" s="14">
        <v>-40300</v>
      </c>
      <c r="FN12" s="14">
        <v>-320</v>
      </c>
      <c r="FO12" s="14">
        <v>-40620</v>
      </c>
      <c r="FP12" s="14">
        <v>-64147</v>
      </c>
      <c r="FQ12" s="14">
        <v>-1194640.8900000001</v>
      </c>
    </row>
    <row r="13" spans="1:173" x14ac:dyDescent="0.25">
      <c r="A13" s="15" t="s">
        <v>54</v>
      </c>
      <c r="B13" s="14">
        <v>-6089.37</v>
      </c>
      <c r="C13" s="14">
        <v>-44</v>
      </c>
      <c r="D13" s="14"/>
      <c r="E13" s="14">
        <v>-6133.37</v>
      </c>
      <c r="F13" s="14">
        <v>-107</v>
      </c>
      <c r="G13" s="14">
        <v>-2264.2199999999998</v>
      </c>
      <c r="H13" s="14"/>
      <c r="I13" s="14"/>
      <c r="J13" s="14">
        <v>-56</v>
      </c>
      <c r="K13" s="14">
        <v>-2427.2199999999998</v>
      </c>
      <c r="L13" s="14"/>
      <c r="M13" s="14"/>
      <c r="N13" s="14"/>
      <c r="O13" s="14"/>
      <c r="P13" s="14"/>
      <c r="Q13" s="14"/>
      <c r="R13" s="14"/>
      <c r="S13" s="14">
        <v>-2890</v>
      </c>
      <c r="T13" s="14"/>
      <c r="U13" s="14">
        <v>-6161.67</v>
      </c>
      <c r="V13" s="14">
        <v>-9051.67</v>
      </c>
      <c r="W13" s="14">
        <v>-280.02999999999997</v>
      </c>
      <c r="X13" s="14">
        <v>-2755.17</v>
      </c>
      <c r="Y13" s="14">
        <v>-3035.2</v>
      </c>
      <c r="Z13" s="14">
        <v>-20647.46</v>
      </c>
      <c r="AA13" s="14">
        <v>-0.15</v>
      </c>
      <c r="AB13" s="14">
        <v>-44</v>
      </c>
      <c r="AC13" s="14"/>
      <c r="AD13" s="14">
        <v>-44.15</v>
      </c>
      <c r="AE13" s="14"/>
      <c r="AF13" s="14"/>
      <c r="AG13" s="14"/>
      <c r="AH13" s="14"/>
      <c r="AI13" s="14"/>
      <c r="AJ13" s="14"/>
      <c r="AK13" s="14">
        <v>-759.96</v>
      </c>
      <c r="AL13" s="14">
        <v>-11179</v>
      </c>
      <c r="AM13" s="14"/>
      <c r="AN13" s="14">
        <v>-11938.96</v>
      </c>
      <c r="AO13" s="14"/>
      <c r="AP13" s="14"/>
      <c r="AQ13" s="14">
        <v>-18945.95</v>
      </c>
      <c r="AR13" s="14"/>
      <c r="AS13" s="14">
        <v>-18945.95</v>
      </c>
      <c r="AT13" s="14">
        <v>-0.3</v>
      </c>
      <c r="AU13" s="14"/>
      <c r="AV13" s="14">
        <v>-7674.12</v>
      </c>
      <c r="AW13" s="14">
        <v>-1393.12</v>
      </c>
      <c r="AX13" s="14"/>
      <c r="AY13" s="14">
        <v>-9067.5400000000009</v>
      </c>
      <c r="AZ13" s="14">
        <v>-39996.600000000006</v>
      </c>
      <c r="BA13" s="14">
        <v>-2670</v>
      </c>
      <c r="BB13" s="14">
        <v>-44</v>
      </c>
      <c r="BC13" s="14">
        <v>-2714</v>
      </c>
      <c r="BD13" s="14"/>
      <c r="BE13" s="14"/>
      <c r="BF13" s="14"/>
      <c r="BG13" s="14"/>
      <c r="BH13" s="14"/>
      <c r="BI13" s="14">
        <v>-7501.66</v>
      </c>
      <c r="BJ13" s="14">
        <v>-7501.66</v>
      </c>
      <c r="BK13" s="14">
        <v>-1393.12</v>
      </c>
      <c r="BL13" s="14"/>
      <c r="BM13" s="14">
        <v>-1393.12</v>
      </c>
      <c r="BN13" s="14">
        <v>-11608.779999999999</v>
      </c>
      <c r="BO13" s="14">
        <v>-2517</v>
      </c>
      <c r="BP13" s="14"/>
      <c r="BQ13" s="14">
        <v>-2517</v>
      </c>
      <c r="BR13" s="14"/>
      <c r="BS13" s="14"/>
      <c r="BT13" s="14"/>
      <c r="BU13" s="14"/>
      <c r="BV13" s="14"/>
      <c r="BW13" s="14"/>
      <c r="BX13" s="14"/>
      <c r="BY13" s="14">
        <v>-332.48</v>
      </c>
      <c r="BZ13" s="14"/>
      <c r="CA13" s="14"/>
      <c r="CB13" s="14"/>
      <c r="CC13" s="14">
        <v>-332.48</v>
      </c>
      <c r="CD13" s="14">
        <v>-7307.71</v>
      </c>
      <c r="CE13" s="14"/>
      <c r="CF13" s="14">
        <v>-1393.12</v>
      </c>
      <c r="CG13" s="14">
        <v>-8700.83</v>
      </c>
      <c r="CH13" s="14">
        <v>-11550.310000000001</v>
      </c>
      <c r="CI13" s="14"/>
      <c r="CJ13" s="14"/>
      <c r="CK13" s="14"/>
      <c r="CL13" s="14"/>
      <c r="CM13" s="14">
        <v>-340</v>
      </c>
      <c r="CN13" s="14">
        <v>-2200</v>
      </c>
      <c r="CO13" s="14">
        <v>-2540</v>
      </c>
      <c r="CP13" s="14">
        <v>-6300</v>
      </c>
      <c r="CQ13" s="14">
        <v>-70</v>
      </c>
      <c r="CR13" s="14">
        <v>-6370</v>
      </c>
      <c r="CS13" s="14">
        <v>-8910</v>
      </c>
      <c r="CT13" s="14"/>
      <c r="CU13" s="14"/>
      <c r="CV13" s="14"/>
      <c r="CW13" s="14">
        <v>-340</v>
      </c>
      <c r="CX13" s="14">
        <v>-2200</v>
      </c>
      <c r="CY13" s="14">
        <v>-2540</v>
      </c>
      <c r="CZ13" s="14">
        <v>-6300</v>
      </c>
      <c r="DA13" s="14">
        <v>-70</v>
      </c>
      <c r="DB13" s="14">
        <v>-6370</v>
      </c>
      <c r="DC13" s="14">
        <v>-8910</v>
      </c>
      <c r="DD13" s="14"/>
      <c r="DE13" s="14"/>
      <c r="DF13" s="14">
        <v>-15000</v>
      </c>
      <c r="DG13" s="14">
        <v>-340</v>
      </c>
      <c r="DH13" s="14">
        <v>-15340</v>
      </c>
      <c r="DI13" s="14">
        <v>-2200</v>
      </c>
      <c r="DJ13" s="14">
        <v>-6300</v>
      </c>
      <c r="DK13" s="14">
        <v>-8500</v>
      </c>
      <c r="DL13" s="14">
        <v>-70</v>
      </c>
      <c r="DM13" s="14">
        <v>-70</v>
      </c>
      <c r="DN13" s="14">
        <v>-23910</v>
      </c>
      <c r="DO13" s="14"/>
      <c r="DP13" s="14"/>
      <c r="DQ13" s="14"/>
      <c r="DR13" s="14"/>
      <c r="DS13" s="14">
        <v>-340</v>
      </c>
      <c r="DT13" s="14">
        <v>-2200</v>
      </c>
      <c r="DU13" s="14">
        <v>-2540</v>
      </c>
      <c r="DV13" s="14">
        <v>-6300</v>
      </c>
      <c r="DW13" s="14">
        <v>-70</v>
      </c>
      <c r="DX13" s="14">
        <v>-6370</v>
      </c>
      <c r="DY13" s="14">
        <v>-8910</v>
      </c>
      <c r="DZ13" s="14">
        <v>-2000</v>
      </c>
      <c r="EA13" s="14">
        <v>-2000</v>
      </c>
      <c r="EB13" s="14"/>
      <c r="EC13" s="14">
        <v>-340</v>
      </c>
      <c r="ED13" s="14">
        <v>-2200</v>
      </c>
      <c r="EE13" s="14">
        <v>-2540</v>
      </c>
      <c r="EF13" s="14">
        <v>-6300</v>
      </c>
      <c r="EG13" s="14">
        <v>-6300</v>
      </c>
      <c r="EH13" s="14">
        <v>-70</v>
      </c>
      <c r="EI13" s="14">
        <v>-70</v>
      </c>
      <c r="EJ13" s="14">
        <v>-10910</v>
      </c>
      <c r="EK13" s="14"/>
      <c r="EL13" s="14"/>
      <c r="EM13" s="14">
        <v>-15000</v>
      </c>
      <c r="EN13" s="14">
        <v>-340</v>
      </c>
      <c r="EO13" s="14">
        <v>-15340</v>
      </c>
      <c r="EP13" s="14">
        <v>-2200</v>
      </c>
      <c r="EQ13" s="14">
        <v>-6300</v>
      </c>
      <c r="ER13" s="14">
        <v>-8500</v>
      </c>
      <c r="ES13" s="14">
        <v>-70</v>
      </c>
      <c r="ET13" s="14">
        <v>-70</v>
      </c>
      <c r="EU13" s="14">
        <v>-23910</v>
      </c>
      <c r="EV13" s="14"/>
      <c r="EW13" s="14"/>
      <c r="EX13" s="14"/>
      <c r="EY13" s="14"/>
      <c r="EZ13" s="14">
        <v>-340</v>
      </c>
      <c r="FA13" s="14">
        <v>-2200</v>
      </c>
      <c r="FB13" s="14">
        <v>-2540</v>
      </c>
      <c r="FC13" s="14">
        <v>-6300</v>
      </c>
      <c r="FD13" s="14">
        <v>-70</v>
      </c>
      <c r="FE13" s="14">
        <v>-6370</v>
      </c>
      <c r="FF13" s="14">
        <v>-8910</v>
      </c>
      <c r="FG13" s="14"/>
      <c r="FH13" s="14"/>
      <c r="FI13" s="14"/>
      <c r="FJ13" s="14">
        <v>-340</v>
      </c>
      <c r="FK13" s="14">
        <v>-2200</v>
      </c>
      <c r="FL13" s="14">
        <v>-2540</v>
      </c>
      <c r="FM13" s="14">
        <v>-6300</v>
      </c>
      <c r="FN13" s="14">
        <v>-70</v>
      </c>
      <c r="FO13" s="14">
        <v>-6370</v>
      </c>
      <c r="FP13" s="14">
        <v>-8910</v>
      </c>
      <c r="FQ13" s="14">
        <v>-187083.15000000002</v>
      </c>
    </row>
    <row r="14" spans="1:173" x14ac:dyDescent="0.25">
      <c r="A14" s="15" t="s">
        <v>55</v>
      </c>
      <c r="B14" s="14">
        <v>-10598.51</v>
      </c>
      <c r="C14" s="14"/>
      <c r="D14" s="14">
        <v>-180.26</v>
      </c>
      <c r="E14" s="14">
        <v>-10778.77</v>
      </c>
      <c r="F14" s="14"/>
      <c r="G14" s="14">
        <v>-1457.82</v>
      </c>
      <c r="H14" s="14">
        <v>-0.15</v>
      </c>
      <c r="I14" s="14">
        <v>-643.95000000000005</v>
      </c>
      <c r="J14" s="14"/>
      <c r="K14" s="14">
        <v>-2101.92</v>
      </c>
      <c r="L14" s="14">
        <v>-12756</v>
      </c>
      <c r="M14" s="14">
        <v>-2451</v>
      </c>
      <c r="N14" s="14">
        <v>-0.6</v>
      </c>
      <c r="O14" s="14"/>
      <c r="P14" s="14">
        <v>-15207.6</v>
      </c>
      <c r="Q14" s="14"/>
      <c r="R14" s="14"/>
      <c r="S14" s="14"/>
      <c r="T14" s="14">
        <v>-552.05999999999995</v>
      </c>
      <c r="U14" s="14">
        <v>-10877.91</v>
      </c>
      <c r="V14" s="14">
        <v>-11429.97</v>
      </c>
      <c r="W14" s="14">
        <v>-560.05999999999995</v>
      </c>
      <c r="X14" s="14">
        <v>-923.99</v>
      </c>
      <c r="Y14" s="14">
        <v>-1484.05</v>
      </c>
      <c r="Z14" s="14">
        <v>-41002.31</v>
      </c>
      <c r="AA14" s="14">
        <v>-0.3</v>
      </c>
      <c r="AB14" s="14"/>
      <c r="AC14" s="14"/>
      <c r="AD14" s="14">
        <v>-0.3</v>
      </c>
      <c r="AE14" s="14"/>
      <c r="AF14" s="14"/>
      <c r="AG14" s="14"/>
      <c r="AH14" s="14">
        <v>-216.96</v>
      </c>
      <c r="AI14" s="14">
        <v>-216.96</v>
      </c>
      <c r="AJ14" s="14"/>
      <c r="AK14" s="14">
        <v>-1627.54</v>
      </c>
      <c r="AL14" s="14">
        <v>-21610</v>
      </c>
      <c r="AM14" s="14"/>
      <c r="AN14" s="14">
        <v>-23237.54</v>
      </c>
      <c r="AO14" s="14"/>
      <c r="AP14" s="14">
        <v>-13091</v>
      </c>
      <c r="AQ14" s="14">
        <v>-130.54</v>
      </c>
      <c r="AR14" s="14"/>
      <c r="AS14" s="14">
        <v>-13221.54</v>
      </c>
      <c r="AT14" s="14">
        <v>-552.20999999999992</v>
      </c>
      <c r="AU14" s="14"/>
      <c r="AV14" s="14">
        <v>-9863.1200000000008</v>
      </c>
      <c r="AW14" s="14"/>
      <c r="AX14" s="14">
        <v>-4123</v>
      </c>
      <c r="AY14" s="14">
        <v>-14538.33</v>
      </c>
      <c r="AZ14" s="14">
        <v>-51214.670000000006</v>
      </c>
      <c r="BA14" s="14"/>
      <c r="BB14" s="14"/>
      <c r="BC14" s="14"/>
      <c r="BD14" s="14">
        <v>-18313</v>
      </c>
      <c r="BE14" s="14">
        <v>-18313</v>
      </c>
      <c r="BF14" s="14"/>
      <c r="BG14" s="14">
        <v>-552.05999999999995</v>
      </c>
      <c r="BH14" s="14">
        <v>-560.05999999999995</v>
      </c>
      <c r="BI14" s="14">
        <v>-10492.61</v>
      </c>
      <c r="BJ14" s="14">
        <v>-11604.73</v>
      </c>
      <c r="BK14" s="14"/>
      <c r="BL14" s="14"/>
      <c r="BM14" s="14"/>
      <c r="BN14" s="14">
        <v>-29917.730000000003</v>
      </c>
      <c r="BO14" s="14"/>
      <c r="BP14" s="14"/>
      <c r="BQ14" s="14"/>
      <c r="BR14" s="14">
        <v>-206.14</v>
      </c>
      <c r="BS14" s="14">
        <v>-0.3</v>
      </c>
      <c r="BT14" s="14">
        <v>-206.44</v>
      </c>
      <c r="BU14" s="14">
        <v>17815</v>
      </c>
      <c r="BV14" s="14"/>
      <c r="BW14" s="14">
        <v>17815</v>
      </c>
      <c r="BX14" s="14"/>
      <c r="BY14" s="14"/>
      <c r="BZ14" s="14">
        <v>-568.51</v>
      </c>
      <c r="CA14" s="14"/>
      <c r="CB14" s="14">
        <v>-552.20999999999992</v>
      </c>
      <c r="CC14" s="14">
        <v>-1120.7199999999998</v>
      </c>
      <c r="CD14" s="14">
        <v>-7437.5199999999995</v>
      </c>
      <c r="CE14" s="14"/>
      <c r="CF14" s="14"/>
      <c r="CG14" s="14">
        <v>-7437.5199999999995</v>
      </c>
      <c r="CH14" s="14">
        <v>9050.3200000000033</v>
      </c>
      <c r="CI14" s="14"/>
      <c r="CJ14" s="14"/>
      <c r="CK14" s="14">
        <v>-600</v>
      </c>
      <c r="CL14" s="14">
        <v>-600</v>
      </c>
      <c r="CM14" s="14">
        <v>-5680</v>
      </c>
      <c r="CN14" s="14">
        <v>-1025</v>
      </c>
      <c r="CO14" s="14">
        <v>-6705</v>
      </c>
      <c r="CP14" s="14">
        <v>-11000</v>
      </c>
      <c r="CQ14" s="14"/>
      <c r="CR14" s="14">
        <v>-11000</v>
      </c>
      <c r="CS14" s="14">
        <v>-18305</v>
      </c>
      <c r="CT14" s="14"/>
      <c r="CU14" s="14"/>
      <c r="CV14" s="14">
        <v>-600</v>
      </c>
      <c r="CW14" s="14">
        <v>-5680</v>
      </c>
      <c r="CX14" s="14">
        <v>-1025</v>
      </c>
      <c r="CY14" s="14">
        <v>-7305</v>
      </c>
      <c r="CZ14" s="14">
        <v>-11000</v>
      </c>
      <c r="DA14" s="14"/>
      <c r="DB14" s="14">
        <v>-11000</v>
      </c>
      <c r="DC14" s="14">
        <v>-18305</v>
      </c>
      <c r="DD14" s="14"/>
      <c r="DE14" s="14"/>
      <c r="DF14" s="14">
        <v>-38600</v>
      </c>
      <c r="DG14" s="14">
        <v>-5680</v>
      </c>
      <c r="DH14" s="14">
        <v>-44280</v>
      </c>
      <c r="DI14" s="14">
        <v>-1025</v>
      </c>
      <c r="DJ14" s="14">
        <v>-11000</v>
      </c>
      <c r="DK14" s="14">
        <v>-12025</v>
      </c>
      <c r="DL14" s="14"/>
      <c r="DM14" s="14"/>
      <c r="DN14" s="14">
        <v>-56305</v>
      </c>
      <c r="DO14" s="14"/>
      <c r="DP14" s="14"/>
      <c r="DQ14" s="14">
        <v>-600</v>
      </c>
      <c r="DR14" s="14">
        <v>-600</v>
      </c>
      <c r="DS14" s="14">
        <v>-5680</v>
      </c>
      <c r="DT14" s="14">
        <v>-1025</v>
      </c>
      <c r="DU14" s="14">
        <v>-6705</v>
      </c>
      <c r="DV14" s="14">
        <v>-11000</v>
      </c>
      <c r="DW14" s="14"/>
      <c r="DX14" s="14">
        <v>-11000</v>
      </c>
      <c r="DY14" s="14">
        <v>-18305</v>
      </c>
      <c r="DZ14" s="14">
        <v>-4000</v>
      </c>
      <c r="EA14" s="14">
        <v>-4000</v>
      </c>
      <c r="EB14" s="14">
        <v>-600</v>
      </c>
      <c r="EC14" s="14">
        <v>-5680</v>
      </c>
      <c r="ED14" s="14">
        <v>-1025</v>
      </c>
      <c r="EE14" s="14">
        <v>-7305</v>
      </c>
      <c r="EF14" s="14">
        <v>-11000</v>
      </c>
      <c r="EG14" s="14">
        <v>-11000</v>
      </c>
      <c r="EH14" s="14"/>
      <c r="EI14" s="14"/>
      <c r="EJ14" s="14">
        <v>-22305</v>
      </c>
      <c r="EK14" s="14"/>
      <c r="EL14" s="14"/>
      <c r="EM14" s="14">
        <v>-38600</v>
      </c>
      <c r="EN14" s="14">
        <v>-5680</v>
      </c>
      <c r="EO14" s="14">
        <v>-44280</v>
      </c>
      <c r="EP14" s="14">
        <v>-1025</v>
      </c>
      <c r="EQ14" s="14">
        <v>-11000</v>
      </c>
      <c r="ER14" s="14">
        <v>-12025</v>
      </c>
      <c r="ES14" s="14"/>
      <c r="ET14" s="14"/>
      <c r="EU14" s="14">
        <v>-56305</v>
      </c>
      <c r="EV14" s="14"/>
      <c r="EW14" s="14"/>
      <c r="EX14" s="14">
        <v>-600</v>
      </c>
      <c r="EY14" s="14">
        <v>-600</v>
      </c>
      <c r="EZ14" s="14">
        <v>-5680</v>
      </c>
      <c r="FA14" s="14">
        <v>-1025</v>
      </c>
      <c r="FB14" s="14">
        <v>-6705</v>
      </c>
      <c r="FC14" s="14">
        <v>-11000</v>
      </c>
      <c r="FD14" s="14"/>
      <c r="FE14" s="14">
        <v>-11000</v>
      </c>
      <c r="FF14" s="14">
        <v>-18305</v>
      </c>
      <c r="FG14" s="14"/>
      <c r="FH14" s="14"/>
      <c r="FI14" s="14">
        <v>-600</v>
      </c>
      <c r="FJ14" s="14">
        <v>-5680</v>
      </c>
      <c r="FK14" s="14">
        <v>-1025</v>
      </c>
      <c r="FL14" s="14">
        <v>-7305</v>
      </c>
      <c r="FM14" s="14">
        <v>-11000</v>
      </c>
      <c r="FN14" s="14"/>
      <c r="FO14" s="14">
        <v>-11000</v>
      </c>
      <c r="FP14" s="14">
        <v>-18305</v>
      </c>
      <c r="FQ14" s="14">
        <v>-339524.39</v>
      </c>
    </row>
    <row r="15" spans="1:173" x14ac:dyDescent="0.25">
      <c r="A15" s="15" t="s">
        <v>56</v>
      </c>
      <c r="B15" s="14">
        <v>-7110.1399999999994</v>
      </c>
      <c r="C15" s="14">
        <v>-4944.1499999999996</v>
      </c>
      <c r="D15" s="14"/>
      <c r="E15" s="14">
        <v>-12054.289999999999</v>
      </c>
      <c r="F15" s="14"/>
      <c r="G15" s="14">
        <v>-328.44</v>
      </c>
      <c r="H15" s="14"/>
      <c r="I15" s="14"/>
      <c r="J15" s="14"/>
      <c r="K15" s="14">
        <v>-328.44</v>
      </c>
      <c r="L15" s="14">
        <v>-10709</v>
      </c>
      <c r="M15" s="14"/>
      <c r="N15" s="14"/>
      <c r="O15" s="14"/>
      <c r="P15" s="14">
        <v>-10709</v>
      </c>
      <c r="Q15" s="14"/>
      <c r="R15" s="14">
        <v>-7319</v>
      </c>
      <c r="S15" s="14">
        <v>-5.85</v>
      </c>
      <c r="T15" s="14">
        <v>-49</v>
      </c>
      <c r="U15" s="14">
        <v>-6859.41</v>
      </c>
      <c r="V15" s="14">
        <v>-14233.26</v>
      </c>
      <c r="W15" s="14">
        <v>-5364.19</v>
      </c>
      <c r="X15" s="14"/>
      <c r="Y15" s="14">
        <v>-5364.19</v>
      </c>
      <c r="Z15" s="14">
        <v>-42689.18</v>
      </c>
      <c r="AA15" s="14"/>
      <c r="AB15" s="14"/>
      <c r="AC15" s="14"/>
      <c r="AD15" s="14"/>
      <c r="AE15" s="14"/>
      <c r="AF15" s="14"/>
      <c r="AG15" s="14"/>
      <c r="AH15" s="14">
        <v>-1794.5</v>
      </c>
      <c r="AI15" s="14">
        <v>-1794.5</v>
      </c>
      <c r="AJ15" s="14"/>
      <c r="AK15" s="14">
        <v>-1031.21</v>
      </c>
      <c r="AL15" s="14">
        <v>-14215</v>
      </c>
      <c r="AM15" s="14"/>
      <c r="AN15" s="14">
        <v>-15246.21</v>
      </c>
      <c r="AO15" s="14"/>
      <c r="AP15" s="14">
        <v>-14520.24</v>
      </c>
      <c r="AQ15" s="14"/>
      <c r="AR15" s="14"/>
      <c r="AS15" s="14">
        <v>-14520.24</v>
      </c>
      <c r="AT15" s="14">
        <v>-4944.1499999999996</v>
      </c>
      <c r="AU15" s="14"/>
      <c r="AV15" s="14">
        <v>-7148.99</v>
      </c>
      <c r="AW15" s="14"/>
      <c r="AX15" s="14">
        <v>-3782</v>
      </c>
      <c r="AY15" s="14">
        <v>-15875.14</v>
      </c>
      <c r="AZ15" s="14">
        <v>-47436.09</v>
      </c>
      <c r="BA15" s="14">
        <v>-180</v>
      </c>
      <c r="BB15" s="14"/>
      <c r="BC15" s="14">
        <v>-180</v>
      </c>
      <c r="BD15" s="14">
        <v>-4552</v>
      </c>
      <c r="BE15" s="14">
        <v>-4552</v>
      </c>
      <c r="BF15" s="14"/>
      <c r="BG15" s="14"/>
      <c r="BH15" s="14">
        <v>-5364.04</v>
      </c>
      <c r="BI15" s="14">
        <v>-7848.64</v>
      </c>
      <c r="BJ15" s="14">
        <v>-13212.68</v>
      </c>
      <c r="BK15" s="14"/>
      <c r="BL15" s="14">
        <v>-0.15</v>
      </c>
      <c r="BM15" s="14">
        <v>-0.15</v>
      </c>
      <c r="BN15" s="14">
        <v>-17944.830000000002</v>
      </c>
      <c r="BO15" s="14"/>
      <c r="BP15" s="14"/>
      <c r="BQ15" s="14"/>
      <c r="BR15" s="14">
        <v>-652.27</v>
      </c>
      <c r="BS15" s="14">
        <v>-0.3</v>
      </c>
      <c r="BT15" s="14">
        <v>-652.56999999999994</v>
      </c>
      <c r="BU15" s="14">
        <v>35461</v>
      </c>
      <c r="BV15" s="14"/>
      <c r="BW15" s="14">
        <v>35461</v>
      </c>
      <c r="BX15" s="14"/>
      <c r="BY15" s="14"/>
      <c r="BZ15" s="14"/>
      <c r="CA15" s="14"/>
      <c r="CB15" s="14"/>
      <c r="CC15" s="14"/>
      <c r="CD15" s="14">
        <v>-8214.23</v>
      </c>
      <c r="CE15" s="14">
        <v>-1440</v>
      </c>
      <c r="CF15" s="14"/>
      <c r="CG15" s="14">
        <v>-9654.23</v>
      </c>
      <c r="CH15" s="14">
        <v>25154.2</v>
      </c>
      <c r="CI15" s="14">
        <v>-5000</v>
      </c>
      <c r="CJ15" s="14">
        <v>-5000</v>
      </c>
      <c r="CK15" s="14">
        <v>-1000</v>
      </c>
      <c r="CL15" s="14">
        <v>-1000</v>
      </c>
      <c r="CM15" s="14">
        <v>-4737</v>
      </c>
      <c r="CN15" s="14">
        <v>-1280</v>
      </c>
      <c r="CO15" s="14">
        <v>-6017</v>
      </c>
      <c r="CP15" s="14">
        <v>-8000</v>
      </c>
      <c r="CQ15" s="14">
        <v>-50</v>
      </c>
      <c r="CR15" s="14">
        <v>-8050</v>
      </c>
      <c r="CS15" s="14">
        <v>-20067</v>
      </c>
      <c r="CT15" s="14">
        <v>-5000</v>
      </c>
      <c r="CU15" s="14">
        <v>-5000</v>
      </c>
      <c r="CV15" s="14">
        <v>-1000</v>
      </c>
      <c r="CW15" s="14">
        <v>-4737</v>
      </c>
      <c r="CX15" s="14">
        <v>-1280</v>
      </c>
      <c r="CY15" s="14">
        <v>-7017</v>
      </c>
      <c r="CZ15" s="14">
        <v>-8000</v>
      </c>
      <c r="DA15" s="14">
        <v>-50</v>
      </c>
      <c r="DB15" s="14">
        <v>-8050</v>
      </c>
      <c r="DC15" s="14">
        <v>-20067</v>
      </c>
      <c r="DD15" s="14">
        <v>-5000</v>
      </c>
      <c r="DE15" s="14">
        <v>-5000</v>
      </c>
      <c r="DF15" s="14">
        <v>-32709</v>
      </c>
      <c r="DG15" s="14">
        <v>-4737</v>
      </c>
      <c r="DH15" s="14">
        <v>-37446</v>
      </c>
      <c r="DI15" s="14">
        <v>-1280</v>
      </c>
      <c r="DJ15" s="14">
        <v>-8000</v>
      </c>
      <c r="DK15" s="14">
        <v>-9280</v>
      </c>
      <c r="DL15" s="14">
        <v>-50</v>
      </c>
      <c r="DM15" s="14">
        <v>-50</v>
      </c>
      <c r="DN15" s="14">
        <v>-51776</v>
      </c>
      <c r="DO15" s="14">
        <v>-5000</v>
      </c>
      <c r="DP15" s="14">
        <v>-5000</v>
      </c>
      <c r="DQ15" s="14">
        <v>-1000</v>
      </c>
      <c r="DR15" s="14">
        <v>-1000</v>
      </c>
      <c r="DS15" s="14">
        <v>-4737</v>
      </c>
      <c r="DT15" s="14">
        <v>-1280</v>
      </c>
      <c r="DU15" s="14">
        <v>-6017</v>
      </c>
      <c r="DV15" s="14">
        <v>-8000</v>
      </c>
      <c r="DW15" s="14">
        <v>-50</v>
      </c>
      <c r="DX15" s="14">
        <v>-8050</v>
      </c>
      <c r="DY15" s="14">
        <v>-20067</v>
      </c>
      <c r="DZ15" s="14">
        <v>-9000</v>
      </c>
      <c r="EA15" s="14">
        <v>-9000</v>
      </c>
      <c r="EB15" s="14">
        <v>-1000</v>
      </c>
      <c r="EC15" s="14">
        <v>-4737</v>
      </c>
      <c r="ED15" s="14">
        <v>-1280</v>
      </c>
      <c r="EE15" s="14">
        <v>-7017</v>
      </c>
      <c r="EF15" s="14">
        <v>-8000</v>
      </c>
      <c r="EG15" s="14">
        <v>-8000</v>
      </c>
      <c r="EH15" s="14">
        <v>-50</v>
      </c>
      <c r="EI15" s="14">
        <v>-50</v>
      </c>
      <c r="EJ15" s="14">
        <v>-24067</v>
      </c>
      <c r="EK15" s="14">
        <v>-5000</v>
      </c>
      <c r="EL15" s="14">
        <v>-5000</v>
      </c>
      <c r="EM15" s="14">
        <v>-32709</v>
      </c>
      <c r="EN15" s="14">
        <v>-4737</v>
      </c>
      <c r="EO15" s="14">
        <v>-37446</v>
      </c>
      <c r="EP15" s="14">
        <v>-1280</v>
      </c>
      <c r="EQ15" s="14">
        <v>-8000</v>
      </c>
      <c r="ER15" s="14">
        <v>-9280</v>
      </c>
      <c r="ES15" s="14">
        <v>-50</v>
      </c>
      <c r="ET15" s="14">
        <v>-50</v>
      </c>
      <c r="EU15" s="14">
        <v>-51776</v>
      </c>
      <c r="EV15" s="14">
        <v>-5000</v>
      </c>
      <c r="EW15" s="14">
        <v>-5000</v>
      </c>
      <c r="EX15" s="14">
        <v>-1000</v>
      </c>
      <c r="EY15" s="14">
        <v>-1000</v>
      </c>
      <c r="EZ15" s="14">
        <v>-4737</v>
      </c>
      <c r="FA15" s="14">
        <v>-1280</v>
      </c>
      <c r="FB15" s="14">
        <v>-6017</v>
      </c>
      <c r="FC15" s="14">
        <v>-8000</v>
      </c>
      <c r="FD15" s="14">
        <v>-50</v>
      </c>
      <c r="FE15" s="14">
        <v>-8050</v>
      </c>
      <c r="FF15" s="14">
        <v>-20067</v>
      </c>
      <c r="FG15" s="14">
        <v>-5000</v>
      </c>
      <c r="FH15" s="14">
        <v>-5000</v>
      </c>
      <c r="FI15" s="14">
        <v>-1000</v>
      </c>
      <c r="FJ15" s="14">
        <v>-4737</v>
      </c>
      <c r="FK15" s="14">
        <v>-1280</v>
      </c>
      <c r="FL15" s="14">
        <v>-7017</v>
      </c>
      <c r="FM15" s="14">
        <v>-8000</v>
      </c>
      <c r="FN15" s="14">
        <v>-50</v>
      </c>
      <c r="FO15" s="14">
        <v>-8050</v>
      </c>
      <c r="FP15" s="14">
        <v>-20067</v>
      </c>
      <c r="FQ15" s="14">
        <v>-310869.90000000002</v>
      </c>
    </row>
    <row r="16" spans="1:173" x14ac:dyDescent="0.25">
      <c r="A16" s="15" t="s">
        <v>57</v>
      </c>
      <c r="B16" s="14">
        <v>-12089.66</v>
      </c>
      <c r="C16" s="14"/>
      <c r="D16" s="14"/>
      <c r="E16" s="14">
        <v>-12089.66</v>
      </c>
      <c r="F16" s="14"/>
      <c r="G16" s="14">
        <v>-44</v>
      </c>
      <c r="H16" s="14"/>
      <c r="I16" s="14"/>
      <c r="J16" s="14"/>
      <c r="K16" s="14">
        <v>-44</v>
      </c>
      <c r="L16" s="14">
        <v>-1957</v>
      </c>
      <c r="M16" s="14">
        <v>-144.6</v>
      </c>
      <c r="N16" s="14"/>
      <c r="O16" s="14"/>
      <c r="P16" s="14">
        <v>-2101.6</v>
      </c>
      <c r="Q16" s="14"/>
      <c r="R16" s="14"/>
      <c r="S16" s="14">
        <v>-44573</v>
      </c>
      <c r="T16" s="14"/>
      <c r="U16" s="14">
        <v>-12391.609999999999</v>
      </c>
      <c r="V16" s="14">
        <v>-56964.61</v>
      </c>
      <c r="W16" s="14"/>
      <c r="X16" s="14">
        <v>-840.08</v>
      </c>
      <c r="Y16" s="14">
        <v>-840.08</v>
      </c>
      <c r="Z16" s="14">
        <v>-72039.95</v>
      </c>
      <c r="AA16" s="14"/>
      <c r="AB16" s="14"/>
      <c r="AC16" s="14"/>
      <c r="AD16" s="14"/>
      <c r="AE16" s="14">
        <v>-44</v>
      </c>
      <c r="AF16" s="14"/>
      <c r="AG16" s="14"/>
      <c r="AH16" s="14">
        <v>-1972.1</v>
      </c>
      <c r="AI16" s="14">
        <v>-2016.1</v>
      </c>
      <c r="AJ16" s="14"/>
      <c r="AK16" s="14">
        <v>-1632.86</v>
      </c>
      <c r="AL16" s="14"/>
      <c r="AM16" s="14">
        <v>-25631</v>
      </c>
      <c r="AN16" s="14">
        <v>-27263.86</v>
      </c>
      <c r="AO16" s="14"/>
      <c r="AP16" s="14"/>
      <c r="AQ16" s="14"/>
      <c r="AR16" s="14"/>
      <c r="AS16" s="14"/>
      <c r="AT16" s="14"/>
      <c r="AU16" s="14"/>
      <c r="AV16" s="14">
        <v>-12374.109999999999</v>
      </c>
      <c r="AW16" s="14"/>
      <c r="AX16" s="14">
        <v>-5394</v>
      </c>
      <c r="AY16" s="14">
        <v>-17768.11</v>
      </c>
      <c r="AZ16" s="14">
        <v>-47048.07</v>
      </c>
      <c r="BA16" s="14"/>
      <c r="BB16" s="14"/>
      <c r="BC16" s="14"/>
      <c r="BD16" s="14"/>
      <c r="BE16" s="14"/>
      <c r="BF16" s="14"/>
      <c r="BG16" s="14"/>
      <c r="BH16" s="14">
        <v>-840.08</v>
      </c>
      <c r="BI16" s="14">
        <v>-14166.699999999999</v>
      </c>
      <c r="BJ16" s="14">
        <v>-15006.779999999999</v>
      </c>
      <c r="BK16" s="14"/>
      <c r="BL16" s="14"/>
      <c r="BM16" s="14"/>
      <c r="BN16" s="14">
        <v>-15006.779999999999</v>
      </c>
      <c r="BO16" s="14"/>
      <c r="BP16" s="14"/>
      <c r="BQ16" s="14"/>
      <c r="BR16" s="14"/>
      <c r="BS16" s="14"/>
      <c r="BT16" s="14"/>
      <c r="BU16" s="14">
        <v>7828</v>
      </c>
      <c r="BV16" s="14"/>
      <c r="BW16" s="14">
        <v>7828</v>
      </c>
      <c r="BX16" s="14"/>
      <c r="BY16" s="14">
        <v>-1165.44</v>
      </c>
      <c r="BZ16" s="14"/>
      <c r="CA16" s="14">
        <v>-2</v>
      </c>
      <c r="CB16" s="14"/>
      <c r="CC16" s="14">
        <v>-1167.44</v>
      </c>
      <c r="CD16" s="14">
        <v>-13058.13</v>
      </c>
      <c r="CE16" s="14"/>
      <c r="CF16" s="14"/>
      <c r="CG16" s="14">
        <v>-13058.13</v>
      </c>
      <c r="CH16" s="14">
        <v>-6397.57</v>
      </c>
      <c r="CI16" s="14"/>
      <c r="CJ16" s="14"/>
      <c r="CK16" s="14">
        <v>-15</v>
      </c>
      <c r="CL16" s="14">
        <v>-15</v>
      </c>
      <c r="CM16" s="14"/>
      <c r="CN16" s="14">
        <v>-1600</v>
      </c>
      <c r="CO16" s="14">
        <v>-1600</v>
      </c>
      <c r="CP16" s="14">
        <v>-15000</v>
      </c>
      <c r="CQ16" s="14">
        <v>-150</v>
      </c>
      <c r="CR16" s="14">
        <v>-15150</v>
      </c>
      <c r="CS16" s="14">
        <v>-16765</v>
      </c>
      <c r="CT16" s="14"/>
      <c r="CU16" s="14"/>
      <c r="CV16" s="14">
        <v>-15</v>
      </c>
      <c r="CW16" s="14"/>
      <c r="CX16" s="14">
        <v>-1600</v>
      </c>
      <c r="CY16" s="14">
        <v>-1615</v>
      </c>
      <c r="CZ16" s="14">
        <v>-15000</v>
      </c>
      <c r="DA16" s="14">
        <v>-150</v>
      </c>
      <c r="DB16" s="14">
        <v>-15150</v>
      </c>
      <c r="DC16" s="14">
        <v>-16765</v>
      </c>
      <c r="DD16" s="14"/>
      <c r="DE16" s="14"/>
      <c r="DF16" s="14">
        <v>-38015</v>
      </c>
      <c r="DG16" s="14"/>
      <c r="DH16" s="14">
        <v>-38015</v>
      </c>
      <c r="DI16" s="14">
        <v>-1600</v>
      </c>
      <c r="DJ16" s="14">
        <v>-15000</v>
      </c>
      <c r="DK16" s="14">
        <v>-16600</v>
      </c>
      <c r="DL16" s="14">
        <v>-150</v>
      </c>
      <c r="DM16" s="14">
        <v>-150</v>
      </c>
      <c r="DN16" s="14">
        <v>-54765</v>
      </c>
      <c r="DO16" s="14"/>
      <c r="DP16" s="14"/>
      <c r="DQ16" s="14">
        <v>-15</v>
      </c>
      <c r="DR16" s="14">
        <v>-15</v>
      </c>
      <c r="DS16" s="14"/>
      <c r="DT16" s="14">
        <v>-1600</v>
      </c>
      <c r="DU16" s="14">
        <v>-1600</v>
      </c>
      <c r="DV16" s="14">
        <v>-15000</v>
      </c>
      <c r="DW16" s="14">
        <v>-150</v>
      </c>
      <c r="DX16" s="14">
        <v>-15150</v>
      </c>
      <c r="DY16" s="14">
        <v>-16765</v>
      </c>
      <c r="DZ16" s="14">
        <v>-4000</v>
      </c>
      <c r="EA16" s="14">
        <v>-4000</v>
      </c>
      <c r="EB16" s="14">
        <v>-15</v>
      </c>
      <c r="EC16" s="14"/>
      <c r="ED16" s="14">
        <v>-1600</v>
      </c>
      <c r="EE16" s="14">
        <v>-1615</v>
      </c>
      <c r="EF16" s="14">
        <v>-15000</v>
      </c>
      <c r="EG16" s="14">
        <v>-15000</v>
      </c>
      <c r="EH16" s="14">
        <v>-150</v>
      </c>
      <c r="EI16" s="14">
        <v>-150</v>
      </c>
      <c r="EJ16" s="14">
        <v>-20765</v>
      </c>
      <c r="EK16" s="14"/>
      <c r="EL16" s="14"/>
      <c r="EM16" s="14">
        <v>-38015</v>
      </c>
      <c r="EN16" s="14"/>
      <c r="EO16" s="14">
        <v>-38015</v>
      </c>
      <c r="EP16" s="14">
        <v>-1600</v>
      </c>
      <c r="EQ16" s="14">
        <v>-15000</v>
      </c>
      <c r="ER16" s="14">
        <v>-16600</v>
      </c>
      <c r="ES16" s="14">
        <v>-150</v>
      </c>
      <c r="ET16" s="14">
        <v>-150</v>
      </c>
      <c r="EU16" s="14">
        <v>-54765</v>
      </c>
      <c r="EV16" s="14"/>
      <c r="EW16" s="14"/>
      <c r="EX16" s="14">
        <v>-15</v>
      </c>
      <c r="EY16" s="14">
        <v>-15</v>
      </c>
      <c r="EZ16" s="14"/>
      <c r="FA16" s="14">
        <v>-1600</v>
      </c>
      <c r="FB16" s="14">
        <v>-1600</v>
      </c>
      <c r="FC16" s="14">
        <v>-15000</v>
      </c>
      <c r="FD16" s="14">
        <v>-150</v>
      </c>
      <c r="FE16" s="14">
        <v>-15150</v>
      </c>
      <c r="FF16" s="14">
        <v>-16765</v>
      </c>
      <c r="FG16" s="14"/>
      <c r="FH16" s="14"/>
      <c r="FI16" s="14">
        <v>-15</v>
      </c>
      <c r="FJ16" s="14"/>
      <c r="FK16" s="14">
        <v>-1600</v>
      </c>
      <c r="FL16" s="14">
        <v>-1615</v>
      </c>
      <c r="FM16" s="14">
        <v>-15000</v>
      </c>
      <c r="FN16" s="14">
        <v>-150</v>
      </c>
      <c r="FO16" s="14">
        <v>-15150</v>
      </c>
      <c r="FP16" s="14">
        <v>-16765</v>
      </c>
      <c r="FQ16" s="14">
        <v>-354612.37</v>
      </c>
    </row>
    <row r="17" spans="1:173" x14ac:dyDescent="0.25">
      <c r="A17" s="15" t="s">
        <v>58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>
        <v>-3801</v>
      </c>
      <c r="M17" s="14"/>
      <c r="N17" s="14"/>
      <c r="O17" s="14"/>
      <c r="P17" s="14">
        <v>-3801</v>
      </c>
      <c r="Q17" s="14"/>
      <c r="R17" s="14"/>
      <c r="S17" s="14"/>
      <c r="T17" s="14"/>
      <c r="U17" s="14"/>
      <c r="V17" s="14"/>
      <c r="W17" s="14"/>
      <c r="X17" s="14"/>
      <c r="Y17" s="14"/>
      <c r="Z17" s="14">
        <v>-3801</v>
      </c>
      <c r="AA17" s="14"/>
      <c r="AB17" s="14"/>
      <c r="AC17" s="14"/>
      <c r="AD17" s="14"/>
      <c r="AE17" s="14"/>
      <c r="AF17" s="14"/>
      <c r="AG17" s="14"/>
      <c r="AH17" s="14">
        <v>-127.69</v>
      </c>
      <c r="AI17" s="14">
        <v>-127.69</v>
      </c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>
        <v>-127.69</v>
      </c>
      <c r="BA17" s="14"/>
      <c r="BB17" s="14"/>
      <c r="BC17" s="14"/>
      <c r="BD17" s="14"/>
      <c r="BE17" s="14"/>
      <c r="BF17" s="14"/>
      <c r="BG17" s="14"/>
      <c r="BH17" s="14"/>
      <c r="BI17" s="14">
        <v>-0.39</v>
      </c>
      <c r="BJ17" s="14">
        <v>-0.39</v>
      </c>
      <c r="BK17" s="14"/>
      <c r="BL17" s="14"/>
      <c r="BM17" s="14"/>
      <c r="BN17" s="14">
        <v>-0.39</v>
      </c>
      <c r="BO17" s="14">
        <v>-1134</v>
      </c>
      <c r="BP17" s="14"/>
      <c r="BQ17" s="14">
        <v>-1134</v>
      </c>
      <c r="BR17" s="14"/>
      <c r="BS17" s="14"/>
      <c r="BT17" s="14"/>
      <c r="BU17" s="14">
        <v>3312</v>
      </c>
      <c r="BV17" s="14"/>
      <c r="BW17" s="14">
        <v>3312</v>
      </c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>
        <v>2178</v>
      </c>
      <c r="CI17" s="14"/>
      <c r="CJ17" s="14"/>
      <c r="CK17" s="14"/>
      <c r="CL17" s="14"/>
      <c r="CM17" s="14">
        <v>0</v>
      </c>
      <c r="CN17" s="14">
        <v>-50</v>
      </c>
      <c r="CO17" s="14">
        <v>-50</v>
      </c>
      <c r="CP17" s="14"/>
      <c r="CQ17" s="14">
        <v>-50</v>
      </c>
      <c r="CR17" s="14">
        <v>-50</v>
      </c>
      <c r="CS17" s="14">
        <v>-100</v>
      </c>
      <c r="CT17" s="14"/>
      <c r="CU17" s="14"/>
      <c r="CV17" s="14"/>
      <c r="CW17" s="14">
        <v>0</v>
      </c>
      <c r="CX17" s="14">
        <v>-50</v>
      </c>
      <c r="CY17" s="14">
        <v>-50</v>
      </c>
      <c r="CZ17" s="14"/>
      <c r="DA17" s="14">
        <v>-50</v>
      </c>
      <c r="DB17" s="14">
        <v>-50</v>
      </c>
      <c r="DC17" s="14">
        <v>-100</v>
      </c>
      <c r="DD17" s="14"/>
      <c r="DE17" s="14"/>
      <c r="DF17" s="14"/>
      <c r="DG17" s="14">
        <v>0</v>
      </c>
      <c r="DH17" s="14">
        <v>0</v>
      </c>
      <c r="DI17" s="14">
        <v>-50</v>
      </c>
      <c r="DJ17" s="14"/>
      <c r="DK17" s="14">
        <v>-50</v>
      </c>
      <c r="DL17" s="14">
        <v>-50</v>
      </c>
      <c r="DM17" s="14">
        <v>-50</v>
      </c>
      <c r="DN17" s="14">
        <v>-100</v>
      </c>
      <c r="DO17" s="14"/>
      <c r="DP17" s="14"/>
      <c r="DQ17" s="14"/>
      <c r="DR17" s="14"/>
      <c r="DS17" s="14">
        <v>0</v>
      </c>
      <c r="DT17" s="14">
        <v>-50</v>
      </c>
      <c r="DU17" s="14">
        <v>-50</v>
      </c>
      <c r="DV17" s="14"/>
      <c r="DW17" s="14">
        <v>-50</v>
      </c>
      <c r="DX17" s="14">
        <v>-50</v>
      </c>
      <c r="DY17" s="14">
        <v>-100</v>
      </c>
      <c r="DZ17" s="14"/>
      <c r="EA17" s="14"/>
      <c r="EB17" s="14"/>
      <c r="EC17" s="14">
        <v>0</v>
      </c>
      <c r="ED17" s="14">
        <v>-50</v>
      </c>
      <c r="EE17" s="14">
        <v>-50</v>
      </c>
      <c r="EF17" s="14"/>
      <c r="EG17" s="14"/>
      <c r="EH17" s="14">
        <v>-50</v>
      </c>
      <c r="EI17" s="14">
        <v>-50</v>
      </c>
      <c r="EJ17" s="14">
        <v>-100</v>
      </c>
      <c r="EK17" s="14"/>
      <c r="EL17" s="14"/>
      <c r="EM17" s="14"/>
      <c r="EN17" s="14">
        <v>0</v>
      </c>
      <c r="EO17" s="14">
        <v>0</v>
      </c>
      <c r="EP17" s="14">
        <v>-50</v>
      </c>
      <c r="EQ17" s="14"/>
      <c r="ER17" s="14">
        <v>-50</v>
      </c>
      <c r="ES17" s="14">
        <v>-50</v>
      </c>
      <c r="ET17" s="14">
        <v>-50</v>
      </c>
      <c r="EU17" s="14">
        <v>-100</v>
      </c>
      <c r="EV17" s="14"/>
      <c r="EW17" s="14"/>
      <c r="EX17" s="14"/>
      <c r="EY17" s="14"/>
      <c r="EZ17" s="14">
        <v>0</v>
      </c>
      <c r="FA17" s="14">
        <v>-50</v>
      </c>
      <c r="FB17" s="14">
        <v>-50</v>
      </c>
      <c r="FC17" s="14"/>
      <c r="FD17" s="14">
        <v>-50</v>
      </c>
      <c r="FE17" s="14">
        <v>-50</v>
      </c>
      <c r="FF17" s="14">
        <v>-100</v>
      </c>
      <c r="FG17" s="14"/>
      <c r="FH17" s="14"/>
      <c r="FI17" s="14"/>
      <c r="FJ17" s="14">
        <v>0</v>
      </c>
      <c r="FK17" s="14">
        <v>-50</v>
      </c>
      <c r="FL17" s="14">
        <v>-50</v>
      </c>
      <c r="FM17" s="14"/>
      <c r="FN17" s="14">
        <v>-50</v>
      </c>
      <c r="FO17" s="14">
        <v>-50</v>
      </c>
      <c r="FP17" s="14">
        <v>-100</v>
      </c>
      <c r="FQ17" s="14">
        <v>-2551.08</v>
      </c>
    </row>
    <row r="18" spans="1:173" x14ac:dyDescent="0.25">
      <c r="A18" s="12" t="s">
        <v>66</v>
      </c>
      <c r="B18" s="14">
        <v>-35887.68</v>
      </c>
      <c r="C18" s="14">
        <v>-4336.5499999999993</v>
      </c>
      <c r="D18" s="14">
        <v>-180.26</v>
      </c>
      <c r="E18" s="14">
        <v>-40404.490000000005</v>
      </c>
      <c r="F18" s="14">
        <v>-107</v>
      </c>
      <c r="G18" s="14">
        <v>-4094.48</v>
      </c>
      <c r="H18" s="14">
        <v>54071.85</v>
      </c>
      <c r="I18" s="14">
        <v>7936.05</v>
      </c>
      <c r="J18" s="14">
        <v>-56</v>
      </c>
      <c r="K18" s="14">
        <v>57750.42</v>
      </c>
      <c r="L18" s="14">
        <v>-7468.2000000000007</v>
      </c>
      <c r="M18" s="14">
        <v>-2595.6</v>
      </c>
      <c r="N18" s="14">
        <v>-0.6</v>
      </c>
      <c r="O18" s="14">
        <v>191.65</v>
      </c>
      <c r="P18" s="14">
        <v>-9872.75</v>
      </c>
      <c r="Q18" s="14">
        <v>26042.400000000001</v>
      </c>
      <c r="R18" s="14">
        <v>5161</v>
      </c>
      <c r="S18" s="14">
        <v>-46322.85</v>
      </c>
      <c r="T18" s="14">
        <v>1822.94</v>
      </c>
      <c r="U18" s="14">
        <v>33693.399999999994</v>
      </c>
      <c r="V18" s="14">
        <v>20396.89</v>
      </c>
      <c r="W18" s="14">
        <v>6323.72</v>
      </c>
      <c r="X18" s="14">
        <v>10912.76</v>
      </c>
      <c r="Y18" s="14">
        <v>17236.48</v>
      </c>
      <c r="Z18" s="14">
        <v>45106.550000000032</v>
      </c>
      <c r="AA18" s="14">
        <v>-0.44999999999999996</v>
      </c>
      <c r="AB18" s="14">
        <v>721.6</v>
      </c>
      <c r="AC18" s="14">
        <v>5304</v>
      </c>
      <c r="AD18" s="14">
        <v>6025.1500000000005</v>
      </c>
      <c r="AE18" s="14">
        <v>-44</v>
      </c>
      <c r="AF18" s="14">
        <v>5424</v>
      </c>
      <c r="AG18" s="14">
        <v>6024</v>
      </c>
      <c r="AH18" s="14">
        <v>39701.71</v>
      </c>
      <c r="AI18" s="14">
        <v>51105.71</v>
      </c>
      <c r="AJ18" s="14">
        <v>11928</v>
      </c>
      <c r="AK18" s="14">
        <v>-5051.57</v>
      </c>
      <c r="AL18" s="14">
        <v>-44580</v>
      </c>
      <c r="AM18" s="14">
        <v>-25631</v>
      </c>
      <c r="AN18" s="14">
        <v>-63334.57</v>
      </c>
      <c r="AO18" s="14">
        <v>35750.400000000001</v>
      </c>
      <c r="AP18" s="14">
        <v>-27611.239999999998</v>
      </c>
      <c r="AQ18" s="14">
        <v>-19076.490000000002</v>
      </c>
      <c r="AR18" s="14">
        <v>780</v>
      </c>
      <c r="AS18" s="14">
        <v>-10157.33</v>
      </c>
      <c r="AT18" s="14">
        <v>-5496.66</v>
      </c>
      <c r="AU18" s="14">
        <v>24360</v>
      </c>
      <c r="AV18" s="14">
        <v>-34876.340000000004</v>
      </c>
      <c r="AW18" s="14">
        <v>-1393.12</v>
      </c>
      <c r="AX18" s="14">
        <v>-11475</v>
      </c>
      <c r="AY18" s="14">
        <v>-28881.120000000003</v>
      </c>
      <c r="AZ18" s="14">
        <v>-45242.160000000018</v>
      </c>
      <c r="BA18" s="14">
        <v>-2850</v>
      </c>
      <c r="BB18" s="14">
        <v>1804</v>
      </c>
      <c r="BC18" s="14">
        <v>-1046</v>
      </c>
      <c r="BD18" s="14">
        <v>-22865</v>
      </c>
      <c r="BE18" s="14">
        <v>-22865</v>
      </c>
      <c r="BF18" s="14">
        <v>21402</v>
      </c>
      <c r="BG18" s="14">
        <v>1391.94</v>
      </c>
      <c r="BH18" s="14">
        <v>-6764.18</v>
      </c>
      <c r="BI18" s="14">
        <v>-40010</v>
      </c>
      <c r="BJ18" s="14">
        <v>-23980.239999999998</v>
      </c>
      <c r="BK18" s="14">
        <v>-1393.12</v>
      </c>
      <c r="BL18" s="14">
        <v>-0.15</v>
      </c>
      <c r="BM18" s="14">
        <v>-1393.27</v>
      </c>
      <c r="BN18" s="14">
        <v>-49284.51</v>
      </c>
      <c r="BO18" s="14">
        <v>35181</v>
      </c>
      <c r="BP18" s="14">
        <v>14469.3</v>
      </c>
      <c r="BQ18" s="14">
        <v>49650.3</v>
      </c>
      <c r="BR18" s="14">
        <v>-858.41</v>
      </c>
      <c r="BS18" s="14">
        <v>-0.6</v>
      </c>
      <c r="BT18" s="14">
        <v>-859.01</v>
      </c>
      <c r="BU18" s="14">
        <v>64416</v>
      </c>
      <c r="BV18" s="14">
        <v>1038</v>
      </c>
      <c r="BW18" s="14">
        <v>65454</v>
      </c>
      <c r="BX18" s="14">
        <v>17458.8</v>
      </c>
      <c r="BY18" s="14">
        <v>-1497.92</v>
      </c>
      <c r="BZ18" s="14">
        <v>-568.51</v>
      </c>
      <c r="CA18" s="14">
        <v>-2</v>
      </c>
      <c r="CB18" s="14">
        <v>-72.209999999999923</v>
      </c>
      <c r="CC18" s="14">
        <v>15318.159999999998</v>
      </c>
      <c r="CD18" s="14">
        <v>-36017.589999999997</v>
      </c>
      <c r="CE18" s="14">
        <v>-1440</v>
      </c>
      <c r="CF18" s="14">
        <v>-1393.12</v>
      </c>
      <c r="CG18" s="14">
        <v>-38850.71</v>
      </c>
      <c r="CH18" s="14">
        <v>90712.74000000002</v>
      </c>
      <c r="CI18" s="14">
        <v>-5000</v>
      </c>
      <c r="CJ18" s="14">
        <v>-5000</v>
      </c>
      <c r="CK18" s="14">
        <v>-1615</v>
      </c>
      <c r="CL18" s="14">
        <v>-1615</v>
      </c>
      <c r="CM18" s="14">
        <v>-10757</v>
      </c>
      <c r="CN18" s="14">
        <v>-6155</v>
      </c>
      <c r="CO18" s="14">
        <v>-16912</v>
      </c>
      <c r="CP18" s="14">
        <v>-40300</v>
      </c>
      <c r="CQ18" s="14">
        <v>57680</v>
      </c>
      <c r="CR18" s="14">
        <v>17380</v>
      </c>
      <c r="CS18" s="14">
        <v>-6147</v>
      </c>
      <c r="CT18" s="14">
        <v>-5000</v>
      </c>
      <c r="CU18" s="14">
        <v>-5000</v>
      </c>
      <c r="CV18" s="14">
        <v>-1615</v>
      </c>
      <c r="CW18" s="14">
        <v>-10757</v>
      </c>
      <c r="CX18" s="14">
        <v>-6155</v>
      </c>
      <c r="CY18" s="14">
        <v>-18527</v>
      </c>
      <c r="CZ18" s="14">
        <v>-40300</v>
      </c>
      <c r="DA18" s="14">
        <v>57680</v>
      </c>
      <c r="DB18" s="14">
        <v>17380</v>
      </c>
      <c r="DC18" s="14">
        <v>-6147</v>
      </c>
      <c r="DD18" s="14">
        <v>-5000</v>
      </c>
      <c r="DE18" s="14">
        <v>-5000</v>
      </c>
      <c r="DF18" s="14">
        <v>-124324</v>
      </c>
      <c r="DG18" s="14">
        <v>-10757</v>
      </c>
      <c r="DH18" s="14">
        <v>-135081</v>
      </c>
      <c r="DI18" s="14">
        <v>-6155</v>
      </c>
      <c r="DJ18" s="14">
        <v>-40300</v>
      </c>
      <c r="DK18" s="14">
        <v>-46455</v>
      </c>
      <c r="DL18" s="14">
        <v>57680</v>
      </c>
      <c r="DM18" s="14">
        <v>57680</v>
      </c>
      <c r="DN18" s="14">
        <v>-128856</v>
      </c>
      <c r="DO18" s="14">
        <v>-5000</v>
      </c>
      <c r="DP18" s="14">
        <v>-5000</v>
      </c>
      <c r="DQ18" s="14">
        <v>-1615</v>
      </c>
      <c r="DR18" s="14">
        <v>-1615</v>
      </c>
      <c r="DS18" s="14">
        <v>-10757</v>
      </c>
      <c r="DT18" s="14">
        <v>-6155</v>
      </c>
      <c r="DU18" s="14">
        <v>-16912</v>
      </c>
      <c r="DV18" s="14">
        <v>-40300</v>
      </c>
      <c r="DW18" s="14">
        <v>57680</v>
      </c>
      <c r="DX18" s="14">
        <v>17380</v>
      </c>
      <c r="DY18" s="14">
        <v>-6147</v>
      </c>
      <c r="DZ18" s="14">
        <v>-19000</v>
      </c>
      <c r="EA18" s="14">
        <v>-19000</v>
      </c>
      <c r="EB18" s="14">
        <v>-1615</v>
      </c>
      <c r="EC18" s="14">
        <v>-10757</v>
      </c>
      <c r="ED18" s="14">
        <v>-6155</v>
      </c>
      <c r="EE18" s="14">
        <v>-18527</v>
      </c>
      <c r="EF18" s="14">
        <v>-40300</v>
      </c>
      <c r="EG18" s="14">
        <v>-40300</v>
      </c>
      <c r="EH18" s="14">
        <v>57680</v>
      </c>
      <c r="EI18" s="14">
        <v>57680</v>
      </c>
      <c r="EJ18" s="14">
        <v>-20147</v>
      </c>
      <c r="EK18" s="14">
        <v>-5000</v>
      </c>
      <c r="EL18" s="14">
        <v>-5000</v>
      </c>
      <c r="EM18" s="14">
        <v>-124324</v>
      </c>
      <c r="EN18" s="14">
        <v>-10757</v>
      </c>
      <c r="EO18" s="14">
        <v>-135081</v>
      </c>
      <c r="EP18" s="14">
        <v>-6155</v>
      </c>
      <c r="EQ18" s="14">
        <v>-40300</v>
      </c>
      <c r="ER18" s="14">
        <v>-46455</v>
      </c>
      <c r="ES18" s="14">
        <v>57680</v>
      </c>
      <c r="ET18" s="14">
        <v>57680</v>
      </c>
      <c r="EU18" s="14">
        <v>-128856</v>
      </c>
      <c r="EV18" s="14">
        <v>-5000</v>
      </c>
      <c r="EW18" s="14">
        <v>-5000</v>
      </c>
      <c r="EX18" s="14">
        <v>-1615</v>
      </c>
      <c r="EY18" s="14">
        <v>-1615</v>
      </c>
      <c r="EZ18" s="14">
        <v>-10757</v>
      </c>
      <c r="FA18" s="14">
        <v>-6155</v>
      </c>
      <c r="FB18" s="14">
        <v>-16912</v>
      </c>
      <c r="FC18" s="14">
        <v>-40300</v>
      </c>
      <c r="FD18" s="14">
        <v>57680</v>
      </c>
      <c r="FE18" s="14">
        <v>17380</v>
      </c>
      <c r="FF18" s="14">
        <v>-6147</v>
      </c>
      <c r="FG18" s="14">
        <v>-5000</v>
      </c>
      <c r="FH18" s="14">
        <v>-5000</v>
      </c>
      <c r="FI18" s="14">
        <v>-1615</v>
      </c>
      <c r="FJ18" s="14">
        <v>-10757</v>
      </c>
      <c r="FK18" s="14">
        <v>-6155</v>
      </c>
      <c r="FL18" s="14">
        <v>-18527</v>
      </c>
      <c r="FM18" s="14">
        <v>-40300</v>
      </c>
      <c r="FN18" s="14">
        <v>57680</v>
      </c>
      <c r="FO18" s="14">
        <v>17380</v>
      </c>
      <c r="FP18" s="14">
        <v>-6147</v>
      </c>
      <c r="FQ18" s="14">
        <v>-267301.38000000006</v>
      </c>
    </row>
    <row r="21" spans="1:173" x14ac:dyDescent="0.25">
      <c r="A21" s="31" t="s">
        <v>61</v>
      </c>
      <c r="B21" s="14">
        <f>B18</f>
        <v>-35887.68</v>
      </c>
      <c r="C21" s="14">
        <f>B21+C18</f>
        <v>-40224.229999999996</v>
      </c>
      <c r="D21" s="14">
        <f t="shared" ref="D21" si="0">C21+D18</f>
        <v>-40404.49</v>
      </c>
      <c r="E21" s="14">
        <f>E18</f>
        <v>-40404.490000000005</v>
      </c>
      <c r="F21" s="14">
        <f>F18</f>
        <v>-107</v>
      </c>
      <c r="G21" s="14">
        <f t="shared" ref="G21" si="1">G18</f>
        <v>-4094.48</v>
      </c>
    </row>
  </sheetData>
  <autoFilter ref="A1:M21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Plan tréso</vt:lpstr>
      <vt:lpstr>Réel</vt:lpstr>
      <vt:lpstr>Budget</vt:lpstr>
      <vt:lpstr>Donnees</vt:lpstr>
      <vt:lpstr>Plan tréso-SAVE</vt:lpstr>
      <vt:lpstr>Réel!Zone_d_impression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Guinam</dc:creator>
  <cp:lastModifiedBy>Ben</cp:lastModifiedBy>
  <dcterms:created xsi:type="dcterms:W3CDTF">2015-10-10T10:00:24Z</dcterms:created>
  <dcterms:modified xsi:type="dcterms:W3CDTF">2015-10-10T17:32:57Z</dcterms:modified>
</cp:coreProperties>
</file>