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120" windowWidth="15180" windowHeight="8505" tabRatio="804" activeTab="4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</sheets>
  <definedNames>
    <definedName name="_xlnm._FilterDatabase" localSheetId="2" hidden="1">Crédit_Débit!$A$1:$I$52</definedName>
    <definedName name="annee">Système!$F$1</definedName>
    <definedName name="Choix1">OFFSET(BD!$B$2,,,COUNTA(BD!$B:$B)-1)</definedName>
    <definedName name="Choix2">BD!$B$2:$XFD$2</definedName>
    <definedName name="compte">OFFSET(Système!$A$1,1,,COUNTA(Système!$A:$A)-1)</definedName>
    <definedName name="Tiers">OFFSET(BD!$A$1,1,,COUNTA(BD!$A:$A)-1)</definedName>
    <definedName name="Transferts">BD!$B$2</definedName>
    <definedName name="Type_op">OFFSET(Système!$D$1,1,,COUNTA(Système!$D:$D)-1)</definedName>
  </definedNames>
  <calcPr calcId="145621"/>
  <pivotCaches>
    <pivotCache cacheId="55" r:id="rId8"/>
  </pivotCaches>
</workbook>
</file>

<file path=xl/calcChain.xml><?xml version="1.0" encoding="utf-8"?>
<calcChain xmlns="http://schemas.openxmlformats.org/spreadsheetml/2006/main">
  <c r="J52" i="7" l="1"/>
  <c r="K52" i="7"/>
  <c r="J51" i="7"/>
  <c r="K51" i="7"/>
  <c r="J50" i="7"/>
  <c r="K50" i="7"/>
  <c r="J49" i="7"/>
  <c r="K49" i="7"/>
  <c r="J48" i="7"/>
  <c r="K48" i="7"/>
  <c r="J47" i="7"/>
  <c r="K47" i="7"/>
  <c r="J46" i="7"/>
  <c r="K46" i="7"/>
  <c r="J45" i="7"/>
  <c r="K45" i="7"/>
  <c r="J44" i="7"/>
  <c r="K44" i="7"/>
  <c r="J43" i="7"/>
  <c r="K43" i="7"/>
  <c r="J42" i="7"/>
  <c r="K42" i="7"/>
  <c r="J41" i="7"/>
  <c r="K41" i="7"/>
  <c r="J40" i="7"/>
  <c r="K40" i="7"/>
  <c r="J39" i="7"/>
  <c r="K39" i="7"/>
  <c r="J2" i="17"/>
  <c r="I2" i="17"/>
  <c r="H2" i="17"/>
  <c r="G2" i="17"/>
  <c r="F2" i="17"/>
  <c r="J38" i="7"/>
  <c r="K38" i="7"/>
  <c r="K34" i="7"/>
  <c r="J34" i="7"/>
  <c r="J35" i="7"/>
  <c r="K35" i="7"/>
  <c r="K29" i="7"/>
  <c r="J29" i="7"/>
  <c r="K28" i="7"/>
  <c r="J28" i="7"/>
  <c r="K27" i="7"/>
  <c r="J27" i="7"/>
  <c r="J22" i="7"/>
  <c r="K22" i="7"/>
  <c r="J23" i="7"/>
  <c r="K23" i="7"/>
  <c r="J24" i="7"/>
  <c r="K24" i="7"/>
  <c r="J12" i="7"/>
  <c r="K12" i="7"/>
  <c r="J10" i="7"/>
  <c r="K10" i="7"/>
  <c r="J11" i="7"/>
  <c r="K11" i="7"/>
  <c r="J17" i="7"/>
  <c r="K17" i="7"/>
  <c r="J2" i="7"/>
  <c r="J3" i="7"/>
  <c r="J4" i="7"/>
  <c r="J5" i="7"/>
  <c r="J6" i="7"/>
  <c r="J7" i="7"/>
  <c r="J8" i="7"/>
  <c r="J9" i="7"/>
  <c r="J13" i="7"/>
  <c r="J14" i="7"/>
  <c r="J15" i="7"/>
  <c r="J16" i="7"/>
  <c r="J18" i="7"/>
  <c r="J19" i="7"/>
  <c r="J20" i="7"/>
  <c r="J21" i="7"/>
  <c r="J25" i="7"/>
  <c r="J26" i="7"/>
  <c r="J30" i="7"/>
  <c r="J31" i="7"/>
  <c r="J32" i="7"/>
  <c r="J33" i="7"/>
  <c r="J36" i="7"/>
  <c r="J37" i="7"/>
  <c r="K2" i="7"/>
  <c r="K3" i="7"/>
  <c r="K4" i="7"/>
  <c r="K5" i="7"/>
  <c r="K6" i="7"/>
  <c r="K7" i="7"/>
  <c r="K8" i="7"/>
  <c r="K9" i="7"/>
  <c r="K13" i="7"/>
  <c r="K14" i="7"/>
  <c r="K15" i="7"/>
  <c r="K16" i="7"/>
  <c r="K18" i="7"/>
  <c r="K19" i="7"/>
  <c r="K20" i="7"/>
  <c r="K21" i="7"/>
  <c r="K25" i="7"/>
  <c r="K26" i="7"/>
  <c r="K30" i="7"/>
  <c r="K31" i="7"/>
  <c r="K32" i="7"/>
  <c r="K33" i="7"/>
  <c r="K36" i="7"/>
  <c r="K37" i="7"/>
  <c r="E2" i="17" l="1"/>
  <c r="D2" i="17"/>
  <c r="C2" i="17"/>
  <c r="F3" i="25" l="1"/>
  <c r="F1" i="25"/>
</calcChain>
</file>

<file path=xl/sharedStrings.xml><?xml version="1.0" encoding="utf-8"?>
<sst xmlns="http://schemas.openxmlformats.org/spreadsheetml/2006/main" count="494" uniqueCount="156">
  <si>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</si>
  <si>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</si>
  <si>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</si>
  <si>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</si>
  <si>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</si>
  <si>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</si>
  <si>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</si>
  <si>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</si>
  <si>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</si>
  <si>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</si>
  <si>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</si>
  <si>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</si>
  <si>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</si>
  <si>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</si>
  <si>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</si>
  <si>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</si>
  <si>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</si>
  <si>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</si>
  <si>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</si>
  <si>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</si>
  <si>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</si>
  <si>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</si>
  <si>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</si>
  <si>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</si>
  <si>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</si>
  <si>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</si>
  <si>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</si>
  <si>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</si>
  <si>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</si>
  <si>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</si>
  <si>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</si>
  <si>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</si>
  <si>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</si>
  <si>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</si>
  <si>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</si>
  <si>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</si>
  <si>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</si>
  <si>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</si>
  <si>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</si>
  <si>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</si>
  <si>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</si>
  <si>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</si>
  <si>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</si>
  <si>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</si>
  <si>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</si>
  <si>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</si>
  <si>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</si>
  <si>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</si>
  <si>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</si>
  <si>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</si>
  <si>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</si>
  <si>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</si>
  <si>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</si>
  <si>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</si>
  <si>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</si>
  <si>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</si>
  <si>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</si>
  <si>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</si>
  <si>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</si>
  <si>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</si>
  <si>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</si>
  <si>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</si>
  <si>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</si>
  <si>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</si>
  <si>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</si>
  <si>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</si>
  <si>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</si>
  <si>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</si>
  <si>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</si>
  <si>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</si>
  <si>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</si>
  <si>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</si>
  <si>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</si>
  <si>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</si>
  <si>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</si>
  <si>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</si>
  <si>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</si>
  <si>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</si>
  <si>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</si>
  <si>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</si>
  <si>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</si>
  <si>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</si>
  <si>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</si>
  <si>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</si>
  <si>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</si>
  <si>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</si>
  <si>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</si>
  <si>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</si>
  <si>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</si>
  <si>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</si>
  <si>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</si>
  <si>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</si>
  <si>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</si>
  <si>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</si>
  <si>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</si>
  <si>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</si>
  <si>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</si>
  <si>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</si>
  <si>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</si>
  <si>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</si>
  <si>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</si>
  <si>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</si>
  <si>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</si>
  <si>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</si>
  <si>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</si>
  <si>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</si>
  <si>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</si>
  <si>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</si>
  <si>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</si>
  <si>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</si>
  <si>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</si>
  <si>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</si>
  <si>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</si>
  <si>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</si>
  <si>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</si>
  <si>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</si>
  <si>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</si>
  <si>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</si>
  <si>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</si>
  <si>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</si>
  <si>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</si>
  <si>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</si>
  <si>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</si>
  <si>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</si>
  <si>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non inscrite</t>
  </si>
  <si>
    <t>Mensualisation : Année de suivi</t>
  </si>
  <si>
    <t>Délais de mensualisation automatique</t>
  </si>
  <si>
    <t>Date du jour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</si>
  <si>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</si>
  <si>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</si>
  <si>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</si>
  <si>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</si>
  <si>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</si>
  <si>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</si>
  <si>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</si>
  <si>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</si>
  <si>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</si>
  <si>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</si>
  <si>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</si>
  <si>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</si>
  <si>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</si>
  <si>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</si>
  <si>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</si>
  <si>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</si>
  <si>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</si>
  <si>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</si>
  <si>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</si>
  <si>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Réel</t>
  </si>
  <si>
    <t>Inscrite</t>
  </si>
  <si>
    <t>XYX</t>
  </si>
  <si>
    <t>CA</t>
  </si>
  <si>
    <t>inscrite</t>
  </si>
  <si>
    <t>1900</t>
  </si>
  <si>
    <t>2015</t>
  </si>
  <si>
    <t>juil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</si>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</sst>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[$-40C]d\-mmm\-yy;@"/>
    <numFmt numFmtId="165" formatCode="#,##0.00\ &quot;€&quot;"/>
    <numFmt numFmtId="166" formatCode="[$-F800]dddd\,\ mmmm\ dd\,\ yyyy"/>
  </numFmts>
  <fonts count="9" x14ac:knownFonts="1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0" fillId="10" borderId="0" xfId="0" applyFill="1"/>
    <xf numFmtId="166" fontId="4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0" fontId="8" fillId="0" borderId="0" xfId="0" quotePrefix="1" applyFont="1" applyAlignment="1">
      <alignment horizontal="center" vertical="center" wrapText="1"/>
    </xf>
    <xf numFmtId="8" fontId="8" fillId="0" borderId="0" xfId="0" quotePrefix="1" applyNumberFormat="1" applyFont="1" applyAlignment="1">
      <alignment horizontal="center" vertical="center" wrapText="1"/>
    </xf>
    <xf numFmtId="8" fontId="8" fillId="0" borderId="0" xfId="0" applyNumberFormat="1" applyFont="1" applyAlignment="1">
      <alignment horizontal="center" vertical="center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8" fontId="4" fillId="0" borderId="0" xfId="0" applyNumberFormat="1" applyFont="1" applyAlignment="1">
      <alignment vertical="top" wrapText="1"/>
    </xf>
  </cellXfs>
  <cellStyles count="1">
    <cellStyle name="Normal" xfId="0" builtinId="0"/>
  </cellStyles>
  <dxfs count="64"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relative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13</xdr:row>
      <xdr:rowOff>114300</xdr:rowOff>
    </xdr:from>
    <xdr:to>
      <xdr:col>2</xdr:col>
      <xdr:colOff>571500</xdr:colOff>
      <xdr:row>15</xdr:row>
      <xdr:rowOff>85725</xdr:rowOff>
    </xdr:to>
    <xdr:sp macro="[0]!mensuel" textlink="">
      <xdr:nvSpPr>
        <xdr:cNvPr id="3" name="ZoneTexte 2"/>
        <xdr:cNvSpPr txBox="1"/>
      </xdr:nvSpPr>
      <xdr:spPr>
        <a:xfrm>
          <a:off x="3124200" y="2219325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289.99668113426" createdVersion="3" refreshedVersion="4" minRefreshableVersion="3" recordCount="52">
  <cacheSource type="worksheet">
    <worksheetSource ref="A1:K1048576" sheet="Crédit_Débit"/>
  </cacheSource>
  <cacheFields count="12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1899-12-31T00:00:00" maxDate="2016-05-22T00:00:00" count="33">
        <m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1899-12-31T00:00:00"/>
        <d v="1900-01-01T00:00:00"/>
        <d v="1900-01-02T00:00:00"/>
        <d v="1900-01-03T00:00:00"/>
        <d v="2015-07-01T00:00:00"/>
        <d v="2015-07-02T00:00:00"/>
        <d v="2015-07-03T00:00:00"/>
        <d v="2015-07-04T00:00:00"/>
        <d v="2015-08-01T00:00:00"/>
        <d v="2015-08-02T00:00:00"/>
        <d v="2015-08-03T00:00:00"/>
        <d v="2015-08-04T00:00:00"/>
        <d v="2015-08-05T00:00:00"/>
        <d v="2015-08-06T00:00:00"/>
      </sharedItems>
      <fieldGroup par="11" base="1">
        <rangePr groupBy="months" startDate="1899-12-31T00:00:00" endDate="2016-05-2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5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9">
        <m/>
        <s v="Emploi"/>
        <s v="Assurance"/>
        <s v="Courses"/>
        <s v="Transfert"/>
        <s v="Loisirs"/>
        <s v="Habitation"/>
        <s v="Banque"/>
        <s v="Dépenses de santé"/>
      </sharedItems>
    </cacheField>
    <cacheField name="Libellés secondaires" numFmtId="0">
      <sharedItems containsBlank="1" count="18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Généraliste"/>
      </sharedItems>
    </cacheField>
    <cacheField name="Solde Réel / Solde banque" numFmtId="0">
      <sharedItems containsBlank="1" count="2">
        <m/>
        <s v="P"/>
      </sharedItems>
    </cacheField>
    <cacheField name="Crédit" numFmtId="165">
      <sharedItems containsBlank="1" containsMixedTypes="1" containsNumber="1" containsInteger="1" minValue="30" maxValue="9000"/>
    </cacheField>
    <cacheField name="Débit" numFmtId="165">
      <sharedItems containsBlank="1" containsMixedTypes="1" containsNumber="1" minValue="-9999" maxValue="-2"/>
    </cacheField>
    <cacheField name="Solde Courant" numFmtId="165">
      <sharedItems containsBlank="1" containsMixedTypes="1" containsNumber="1" minValue="-9999" maxValue="9000"/>
    </cacheField>
    <cacheField name="Crédit/Débit" numFmtId="0">
      <sharedItems containsBlank="1" count="3">
        <s v="Crédit"/>
        <s v="Débit"/>
        <m/>
      </sharedItems>
    </cacheField>
    <cacheField name="Années" numFmtId="0" databaseField="0">
      <fieldGroup base="1">
        <rangePr groupBy="years" startDate="1899-12-31T00:00:00" endDate="2016-05-22T00:00:00"/>
        <groupItems count="119">
          <s v="&lt;01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&gt;22/05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x v="0"/>
    <m/>
    <m/>
    <x v="0"/>
    <x v="0"/>
    <x v="0"/>
    <n v="9000"/>
    <m/>
    <n v="9000"/>
    <x v="0"/>
  </r>
  <r>
    <x v="1"/>
    <x v="0"/>
    <m/>
    <m/>
    <x v="0"/>
    <x v="0"/>
    <x v="0"/>
    <n v="6000"/>
    <m/>
    <n v="6000"/>
    <x v="0"/>
  </r>
  <r>
    <x v="2"/>
    <x v="0"/>
    <m/>
    <m/>
    <x v="0"/>
    <x v="0"/>
    <x v="0"/>
    <n v="50"/>
    <m/>
    <n v="50"/>
    <x v="0"/>
  </r>
  <r>
    <x v="3"/>
    <x v="0"/>
    <m/>
    <m/>
    <x v="0"/>
    <x v="0"/>
    <x v="0"/>
    <n v="1000"/>
    <m/>
    <n v="1000"/>
    <x v="0"/>
  </r>
  <r>
    <x v="4"/>
    <x v="0"/>
    <m/>
    <m/>
    <x v="0"/>
    <x v="0"/>
    <x v="0"/>
    <n v="6100"/>
    <m/>
    <n v="6100"/>
    <x v="0"/>
  </r>
  <r>
    <x v="5"/>
    <x v="0"/>
    <m/>
    <m/>
    <x v="0"/>
    <x v="0"/>
    <x v="0"/>
    <n v="300"/>
    <m/>
    <n v="300"/>
    <x v="0"/>
  </r>
  <r>
    <x v="6"/>
    <x v="0"/>
    <m/>
    <m/>
    <x v="0"/>
    <x v="0"/>
    <x v="0"/>
    <n v="60"/>
    <m/>
    <n v="60"/>
    <x v="0"/>
  </r>
  <r>
    <x v="7"/>
    <x v="0"/>
    <m/>
    <m/>
    <x v="0"/>
    <x v="0"/>
    <x v="0"/>
    <n v="1200"/>
    <m/>
    <n v="1200"/>
    <x v="0"/>
  </r>
  <r>
    <x v="3"/>
    <x v="1"/>
    <s v="Versement"/>
    <s v="Travail XXX"/>
    <x v="1"/>
    <x v="1"/>
    <x v="0"/>
    <n v="1100"/>
    <m/>
    <n v="1100"/>
    <x v="0"/>
  </r>
  <r>
    <x v="5"/>
    <x v="1"/>
    <s v="Prélèvement"/>
    <s v="Travail XXX"/>
    <x v="1"/>
    <x v="2"/>
    <x v="1"/>
    <m/>
    <n v="-30"/>
    <n v="-30"/>
    <x v="1"/>
  </r>
  <r>
    <x v="0"/>
    <x v="1"/>
    <s v="Versement"/>
    <s v="Travail YYY"/>
    <x v="1"/>
    <x v="1"/>
    <x v="0"/>
    <n v="1000"/>
    <m/>
    <n v="1000"/>
    <x v="0"/>
  </r>
  <r>
    <x v="0"/>
    <x v="2"/>
    <s v="Prélèvement"/>
    <s v="GMF"/>
    <x v="2"/>
    <x v="3"/>
    <x v="0"/>
    <m/>
    <n v="-3"/>
    <n v="-3"/>
    <x v="1"/>
  </r>
  <r>
    <x v="3"/>
    <x v="3"/>
    <s v="Prélèvement"/>
    <s v="GMF"/>
    <x v="2"/>
    <x v="3"/>
    <x v="0"/>
    <m/>
    <n v="-3"/>
    <n v="-3"/>
    <x v="1"/>
  </r>
  <r>
    <x v="2"/>
    <x v="4"/>
    <s v="Monnaie"/>
    <s v="Sodebo"/>
    <x v="3"/>
    <x v="4"/>
    <x v="0"/>
    <m/>
    <n v="-5"/>
    <n v="-5"/>
    <x v="1"/>
  </r>
  <r>
    <x v="7"/>
    <x v="5"/>
    <s v="Carte Banquaire"/>
    <s v="E.leclerc"/>
    <x v="3"/>
    <x v="4"/>
    <x v="0"/>
    <m/>
    <n v="-52"/>
    <n v="-52"/>
    <x v="1"/>
  </r>
  <r>
    <x v="7"/>
    <x v="5"/>
    <s v="Carte Banquaire"/>
    <s v="E.leclerc"/>
    <x v="3"/>
    <x v="4"/>
    <x v="0"/>
    <n v="30"/>
    <m/>
    <n v="30"/>
    <x v="0"/>
  </r>
  <r>
    <x v="7"/>
    <x v="5"/>
    <s v="Carte Banquaire"/>
    <s v="E.leclerc"/>
    <x v="3"/>
    <x v="5"/>
    <x v="0"/>
    <m/>
    <n v="-2"/>
    <n v="-2"/>
    <x v="1"/>
  </r>
  <r>
    <x v="6"/>
    <x v="6"/>
    <s v="Monnaie"/>
    <s v="Tarvernier"/>
    <x v="3"/>
    <x v="4"/>
    <x v="0"/>
    <m/>
    <n v="-6.9"/>
    <n v="-6.9"/>
    <x v="1"/>
  </r>
  <r>
    <x v="1"/>
    <x v="7"/>
    <s v="Virement"/>
    <s v="XXX"/>
    <x v="4"/>
    <x v="6"/>
    <x v="0"/>
    <m/>
    <n v="-30"/>
    <n v="-30"/>
    <x v="1"/>
  </r>
  <r>
    <x v="0"/>
    <x v="8"/>
    <s v="Versement"/>
    <s v="XXX"/>
    <x v="4"/>
    <x v="7"/>
    <x v="0"/>
    <n v="30"/>
    <m/>
    <n v="30"/>
    <x v="0"/>
  </r>
  <r>
    <x v="3"/>
    <x v="9"/>
    <s v="Versement"/>
    <s v="Travail XXX"/>
    <x v="1"/>
    <x v="1"/>
    <x v="1"/>
    <n v="1100"/>
    <m/>
    <n v="1100"/>
    <x v="0"/>
  </r>
  <r>
    <x v="5"/>
    <x v="9"/>
    <s v="Prélèvement"/>
    <s v="Travail XXX"/>
    <x v="1"/>
    <x v="2"/>
    <x v="0"/>
    <m/>
    <n v="-30"/>
    <n v="-30"/>
    <x v="1"/>
  </r>
  <r>
    <x v="0"/>
    <x v="9"/>
    <s v="Versement"/>
    <s v="Travail YYY"/>
    <x v="1"/>
    <x v="1"/>
    <x v="0"/>
    <n v="1000"/>
    <m/>
    <n v="1000"/>
    <x v="0"/>
  </r>
  <r>
    <x v="0"/>
    <x v="10"/>
    <s v="Chèque"/>
    <s v="Cora"/>
    <x v="5"/>
    <x v="8"/>
    <x v="0"/>
    <m/>
    <n v="-10"/>
    <n v="-10"/>
    <x v="1"/>
  </r>
  <r>
    <x v="5"/>
    <x v="11"/>
    <s v="Carte Banquaire"/>
    <s v="Gifi"/>
    <x v="6"/>
    <x v="9"/>
    <x v="0"/>
    <m/>
    <n v="-25"/>
    <n v="-25"/>
    <x v="1"/>
  </r>
  <r>
    <x v="0"/>
    <x v="12"/>
    <s v="Versement"/>
    <s v="Travail YYY"/>
    <x v="1"/>
    <x v="1"/>
    <x v="0"/>
    <n v="1000"/>
    <m/>
    <n v="1000"/>
    <x v="0"/>
  </r>
  <r>
    <x v="3"/>
    <x v="12"/>
    <s v="Versement"/>
    <s v="Travail XXX"/>
    <x v="1"/>
    <x v="1"/>
    <x v="0"/>
    <n v="1100"/>
    <m/>
    <n v="1100"/>
    <x v="0"/>
  </r>
  <r>
    <x v="5"/>
    <x v="12"/>
    <s v="Prélèvement"/>
    <s v="Travail XXX"/>
    <x v="1"/>
    <x v="2"/>
    <x v="0"/>
    <m/>
    <n v="-30"/>
    <n v="-30"/>
    <x v="1"/>
  </r>
  <r>
    <x v="7"/>
    <x v="13"/>
    <s v="Prélèvement"/>
    <s v="EDF"/>
    <x v="6"/>
    <x v="10"/>
    <x v="1"/>
    <m/>
    <n v="-50"/>
    <n v="-50"/>
    <x v="1"/>
  </r>
  <r>
    <x v="7"/>
    <x v="14"/>
    <s v="Prélèvement"/>
    <s v="Orange"/>
    <x v="6"/>
    <x v="11"/>
    <x v="0"/>
    <m/>
    <n v="-20"/>
    <n v="-20"/>
    <x v="1"/>
  </r>
  <r>
    <x v="0"/>
    <x v="15"/>
    <s v="Versement"/>
    <s v="Travail YYY"/>
    <x v="1"/>
    <x v="1"/>
    <x v="0"/>
    <n v="1000"/>
    <m/>
    <n v="1000"/>
    <x v="0"/>
  </r>
  <r>
    <x v="3"/>
    <x v="15"/>
    <s v="Versement"/>
    <s v="Travail XXX"/>
    <x v="1"/>
    <x v="1"/>
    <x v="0"/>
    <n v="1100"/>
    <m/>
    <n v="1100"/>
    <x v="0"/>
  </r>
  <r>
    <x v="5"/>
    <x v="15"/>
    <s v="Prélèvement"/>
    <s v="Travail XXX"/>
    <x v="1"/>
    <x v="2"/>
    <x v="0"/>
    <m/>
    <n v="-30"/>
    <n v="-30"/>
    <x v="1"/>
  </r>
  <r>
    <x v="7"/>
    <x v="16"/>
    <s v="E-carte bleu"/>
    <s v="Amazon"/>
    <x v="5"/>
    <x v="12"/>
    <x v="0"/>
    <m/>
    <n v="-25"/>
    <n v="-25"/>
    <x v="1"/>
  </r>
  <r>
    <x v="5"/>
    <x v="17"/>
    <s v="Prélèvement"/>
    <s v="Travail XXX"/>
    <x v="1"/>
    <x v="1"/>
    <x v="0"/>
    <n v="1100"/>
    <m/>
    <n v="1100"/>
    <x v="0"/>
  </r>
  <r>
    <x v="5"/>
    <x v="18"/>
    <s v="Virement"/>
    <s v="YYY"/>
    <x v="4"/>
    <x v="7"/>
    <x v="0"/>
    <m/>
    <n v="-50"/>
    <n v="-50"/>
    <x v="1"/>
  </r>
  <r>
    <x v="1"/>
    <x v="18"/>
    <s v="Versement"/>
    <s v="XXX"/>
    <x v="4"/>
    <x v="13"/>
    <x v="0"/>
    <n v="50"/>
    <m/>
    <n v="50"/>
    <x v="0"/>
  </r>
  <r>
    <x v="0"/>
    <x v="19"/>
    <s v="Prélèvement"/>
    <s v="XYX"/>
    <x v="4"/>
    <x v="14"/>
    <x v="0"/>
    <m/>
    <s v="Débit"/>
    <e v="#VALUE!"/>
    <x v="1"/>
  </r>
  <r>
    <x v="0"/>
    <x v="20"/>
    <s v="Virement"/>
    <s v="LCL"/>
    <x v="7"/>
    <x v="15"/>
    <x v="0"/>
    <m/>
    <s v="Débit"/>
    <e v="#VALUE!"/>
    <x v="1"/>
  </r>
  <r>
    <x v="0"/>
    <x v="21"/>
    <s v="Versement"/>
    <s v="CA"/>
    <x v="7"/>
    <x v="16"/>
    <x v="0"/>
    <s v="Crédit"/>
    <m/>
    <e v="#VALUE!"/>
    <x v="0"/>
  </r>
  <r>
    <x v="0"/>
    <x v="22"/>
    <s v="Virement"/>
    <s v="Travail YYY"/>
    <x v="1"/>
    <x v="1"/>
    <x v="0"/>
    <s v="Crédit"/>
    <m/>
    <e v="#VALUE!"/>
    <x v="0"/>
  </r>
  <r>
    <x v="0"/>
    <x v="23"/>
    <s v="Prélèvement"/>
    <s v="XYX"/>
    <x v="4"/>
    <x v="14"/>
    <x v="0"/>
    <m/>
    <n v="-170"/>
    <n v="-170"/>
    <x v="1"/>
  </r>
  <r>
    <x v="0"/>
    <x v="24"/>
    <s v="Virement"/>
    <s v="LCL"/>
    <x v="7"/>
    <x v="15"/>
    <x v="0"/>
    <m/>
    <n v="-270"/>
    <n v="-270"/>
    <x v="1"/>
  </r>
  <r>
    <x v="0"/>
    <x v="25"/>
    <s v="Versement"/>
    <s v="CA"/>
    <x v="7"/>
    <x v="16"/>
    <x v="0"/>
    <n v="370"/>
    <m/>
    <n v="370"/>
    <x v="0"/>
  </r>
  <r>
    <x v="0"/>
    <x v="26"/>
    <s v="Virement"/>
    <s v="Travail YYY"/>
    <x v="1"/>
    <x v="1"/>
    <x v="0"/>
    <n v="470"/>
    <m/>
    <n v="470"/>
    <x v="0"/>
  </r>
  <r>
    <x v="0"/>
    <x v="27"/>
    <s v="Prélèvement"/>
    <s v="XYX"/>
    <x v="4"/>
    <x v="14"/>
    <x v="0"/>
    <m/>
    <n v="-180"/>
    <n v="-180"/>
    <x v="1"/>
  </r>
  <r>
    <x v="0"/>
    <x v="28"/>
    <s v="Virement"/>
    <s v="LCL"/>
    <x v="7"/>
    <x v="15"/>
    <x v="0"/>
    <m/>
    <n v="-280"/>
    <n v="-280"/>
    <x v="1"/>
  </r>
  <r>
    <x v="0"/>
    <x v="29"/>
    <s v="Versement"/>
    <s v="CA"/>
    <x v="7"/>
    <x v="16"/>
    <x v="0"/>
    <n v="380"/>
    <m/>
    <n v="380"/>
    <x v="0"/>
  </r>
  <r>
    <x v="0"/>
    <x v="30"/>
    <s v="Virement"/>
    <s v="Travail YYY"/>
    <x v="1"/>
    <x v="1"/>
    <x v="0"/>
    <n v="480"/>
    <m/>
    <n v="480"/>
    <x v="0"/>
  </r>
  <r>
    <x v="7"/>
    <x v="31"/>
    <s v="Prélèvement"/>
    <s v="XYX"/>
    <x v="6"/>
    <x v="10"/>
    <x v="0"/>
    <m/>
    <n v="-8888"/>
    <n v="-8888"/>
    <x v="1"/>
  </r>
  <r>
    <x v="0"/>
    <x v="32"/>
    <s v="Prélèvement"/>
    <s v="XXX"/>
    <x v="8"/>
    <x v="17"/>
    <x v="0"/>
    <m/>
    <n v="-9999"/>
    <n v="-9999"/>
    <x v="1"/>
  </r>
  <r>
    <x v="8"/>
    <x v="0"/>
    <m/>
    <m/>
    <x v="0"/>
    <x v="0"/>
    <x v="0"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5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outline="1" outlineData="1" compactData="0" multipleFieldFilters="0" colHeaderCaption="Date">
  <location ref="A3:D13" firstHeaderRow="1" firstDataRow="3" firstDataCol="1"/>
  <pivotFields count="12">
    <pivotField axis="axisRow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Banque" x="1"/>
        <item n="Réel" x="0"/>
      </items>
    </pivotField>
    <pivotField compact="0" showAll="0"/>
    <pivotField compact="0" showAll="0"/>
    <pivotField dataField="1" compact="0" showAll="0"/>
    <pivotField compact="0" showAll="0"/>
    <pivotField axis="axisCol" compact="0" showAll="0" defaultSubtotal="0">
      <items count="119">
        <item x="117"/>
        <item h="1" x="118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</items>
    </pivotField>
  </pivotFields>
  <rowFields count="1">
    <field x="0"/>
  </rowFields>
  <rowItems count="8">
    <i>
      <x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11"/>
    <field x="6"/>
  </colFields>
  <colItems count="3">
    <i>
      <x/>
      <x/>
    </i>
    <i r="1">
      <x v="1"/>
    </i>
    <i t="grand">
      <x/>
    </i>
  </colItems>
  <dataFields count="1">
    <dataField name="Somme de Solde Courant" fld="9" baseField="0" baseItem="0"/>
  </dataField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55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outline="1" outlineData="1" compactData="0" multipleFieldFilters="0" colHeaderCaption="Date">
  <location ref="A3:L32" firstHeaderRow="1" firstDataRow="3" firstDataCol="3" rowPageCount="1" colPageCount="1"/>
  <pivotFields count="12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0">
        <item x="2"/>
        <item x="3"/>
        <item x="1"/>
        <item x="6"/>
        <item x="5"/>
        <item h="1" x="4"/>
        <item h="1" x="0"/>
        <item h="1" x="7"/>
        <item h="1" x="8"/>
        <item t="default"/>
      </items>
    </pivotField>
    <pivotField axis="axisRow" compact="0" showAll="0">
      <items count="19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axis="axisCol" compact="0" showAll="0" defaultSubtotal="0">
      <items count="119">
        <item x="117"/>
        <item x="1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</items>
    </pivotField>
  </pivotFields>
  <rowFields count="3">
    <field x="4"/>
    <field x="5"/>
    <field x="10"/>
  </rowFields>
  <rowItems count="27">
    <i>
      <x/>
    </i>
    <i r="1">
      <x v="2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t="grand">
      <x/>
    </i>
  </rowItems>
  <colFields count="2">
    <field x="11"/>
    <field x="1"/>
  </colFields>
  <colItems count="9">
    <i>
      <x/>
      <x v="1"/>
    </i>
    <i r="1">
      <x v="2"/>
    </i>
    <i r="1">
      <x v="3"/>
    </i>
    <i r="1">
      <x v="4"/>
    </i>
    <i r="1">
      <x v="5"/>
    </i>
    <i>
      <x v="3"/>
      <x v="1"/>
    </i>
    <i>
      <x v="118"/>
      <x v="7"/>
    </i>
    <i r="1">
      <x v="8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L52" totalsRowShown="0" headerRowDxfId="63" dataDxfId="62">
  <autoFilter ref="A1:L52"/>
  <sortState ref="A2:Q1336">
    <sortCondition ref="B1316"/>
  </sortState>
  <tableColumns count="12">
    <tableColumn id="1" name="Compte" dataDxfId="61" totalsRowDxfId="60"/>
    <tableColumn id="3" name="Date" dataDxfId="59" totalsRowDxfId="58"/>
    <tableColumn id="8" name="Type d'opération" dataDxfId="57" totalsRowDxfId="56"/>
    <tableColumn id="4" name="Tiers" dataDxfId="55" totalsRowDxfId="54"/>
    <tableColumn id="5" name="Libellés principaux" dataDxfId="53" totalsRowDxfId="52"/>
    <tableColumn id="9" name="Libellés secondaires" dataDxfId="51" totalsRowDxfId="50"/>
    <tableColumn id="10" name="Solde Réel / Solde banque" dataDxfId="49" totalsRowDxfId="48"/>
    <tableColumn id="2" name="Crédit" dataDxfId="47" totalsRowDxfId="46"/>
    <tableColumn id="6" name="Débit" dataDxfId="45" totalsRowDxfId="44"/>
    <tableColumn id="12" name="Solde Courant" dataDxfId="43" totalsRowDxfId="42">
      <calculatedColumnFormula>Tableau1[[#This Row],[Crédit]]+Tableau1[[#This Row],[Débit]]</calculatedColumnFormula>
    </tableColumn>
    <tableColumn id="11" name="Crédit/Débit" dataDxfId="41" totalsRowDxfId="40">
      <calculatedColumnFormula>IF(Tableau1[[#This Row],[Crédit]]&lt;&gt;"","Crédit",IF(Tableau1[[#This Row],[Débit]]&lt;&gt;"","Débit",""))</calculatedColumnFormula>
    </tableColumn>
    <tableColumn id="7" name="Note" dataDxfId="39" totalsRowDxfId="3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7" totalsRowShown="0" headerRowDxfId="37" dataDxfId="35" headerRowBorderDxfId="36" tableBorderDxfId="34" totalsRowBorderDxfId="33">
  <autoFilter ref="A1:S7"/>
  <tableColumns count="19">
    <tableColumn id="1" name="Compte"/>
    <tableColumn id="2" name="Date" dataDxfId="32"/>
    <tableColumn id="3" name="Type d'opération" dataDxfId="31"/>
    <tableColumn id="4" name="Tiers" dataDxfId="30"/>
    <tableColumn id="5" name="Libellés principaux" dataDxfId="29"/>
    <tableColumn id="6" name="Libellés secondaires" dataDxfId="28"/>
    <tableColumn id="9" name="Opération" dataDxfId="27"/>
    <tableColumn id="7" name="Janvier" dataDxfId="26"/>
    <tableColumn id="8" name="Février" dataDxfId="25"/>
    <tableColumn id="10" name="Mars" dataDxfId="24"/>
    <tableColumn id="11" name="Avril" dataDxfId="23"/>
    <tableColumn id="12" name="Mai" dataDxfId="22"/>
    <tableColumn id="13" name="Juin" dataDxfId="21"/>
    <tableColumn id="14" name="Juillet" dataDxfId="20"/>
    <tableColumn id="15" name="Août" dataDxfId="19"/>
    <tableColumn id="16" name="Septembre" dataDxfId="18"/>
    <tableColumn id="17" name="Octobre" dataDxfId="17"/>
    <tableColumn id="18" name="Novembre" dataDxfId="16"/>
    <tableColumn id="19" name="Décembre" dataDxfId="15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3"/>
  <sheetViews>
    <sheetView workbookViewId="0">
      <selection activeCell="B10" sqref="B10"/>
    </sheetView>
  </sheetViews>
  <sheetFormatPr baseColWidth="10" defaultRowHeight="12.75" x14ac:dyDescent="0.2"/>
  <cols>
    <col min="1" max="1" width="24.7109375" customWidth="1"/>
    <col min="2" max="3" width="14.85546875" customWidth="1"/>
    <col min="4" max="5" width="13.140625" customWidth="1"/>
    <col min="6" max="6" width="6.42578125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3" spans="1:4" x14ac:dyDescent="0.2">
      <c r="A3" s="3" t="s">
        <v>138</v>
      </c>
      <c r="B3" s="3" t="s">
        <v>143</v>
      </c>
      <c r="C3" s="3" t="s">
        <v>146</v>
      </c>
    </row>
    <row r="4" spans="1:4" x14ac:dyDescent="0.2">
      <c r="B4" t="s">
        <v>144</v>
      </c>
      <c r="D4" t="s">
        <v>8</v>
      </c>
    </row>
    <row r="5" spans="1:4" x14ac:dyDescent="0.2">
      <c r="A5" s="3" t="s">
        <v>2</v>
      </c>
      <c r="B5" t="s">
        <v>22</v>
      </c>
      <c r="C5" t="s">
        <v>147</v>
      </c>
    </row>
    <row r="6" spans="1:4" x14ac:dyDescent="0.2">
      <c r="A6" t="s">
        <v>13</v>
      </c>
      <c r="B6" s="39">
        <v>1100</v>
      </c>
      <c r="C6" s="39">
        <v>3297</v>
      </c>
      <c r="D6" s="39">
        <v>4397</v>
      </c>
    </row>
    <row r="7" spans="1:4" x14ac:dyDescent="0.2">
      <c r="A7" t="s">
        <v>16</v>
      </c>
      <c r="B7" s="39">
        <v>-30</v>
      </c>
      <c r="C7" s="39">
        <v>935</v>
      </c>
      <c r="D7" s="39">
        <v>905</v>
      </c>
    </row>
    <row r="8" spans="1:4" x14ac:dyDescent="0.2">
      <c r="A8" t="s">
        <v>101</v>
      </c>
      <c r="B8" s="39"/>
      <c r="C8" s="39">
        <v>-6.9</v>
      </c>
      <c r="D8" s="39">
        <v>-6.9</v>
      </c>
    </row>
    <row r="9" spans="1:4" x14ac:dyDescent="0.2">
      <c r="A9" t="s">
        <v>17</v>
      </c>
      <c r="B9" s="39">
        <v>-50</v>
      </c>
      <c r="C9" s="39">
        <v>-69</v>
      </c>
      <c r="D9" s="39">
        <v>-119</v>
      </c>
    </row>
    <row r="10" spans="1:4" x14ac:dyDescent="0.2">
      <c r="A10" t="s">
        <v>14</v>
      </c>
      <c r="B10" s="39"/>
      <c r="C10" s="39">
        <v>4017</v>
      </c>
      <c r="D10" s="39">
        <v>4017</v>
      </c>
    </row>
    <row r="11" spans="1:4" x14ac:dyDescent="0.2">
      <c r="A11" t="s">
        <v>76</v>
      </c>
      <c r="B11" s="39"/>
      <c r="C11" s="39">
        <v>20</v>
      </c>
      <c r="D11" s="39">
        <v>20</v>
      </c>
    </row>
    <row r="12" spans="1:4" x14ac:dyDescent="0.2">
      <c r="A12" t="s">
        <v>102</v>
      </c>
      <c r="B12" s="39"/>
      <c r="C12" s="39">
        <v>-5</v>
      </c>
      <c r="D12" s="39">
        <v>-5</v>
      </c>
    </row>
    <row r="13" spans="1:4" x14ac:dyDescent="0.2">
      <c r="A13" t="s">
        <v>8</v>
      </c>
      <c r="B13" s="39">
        <v>1020</v>
      </c>
      <c r="C13" s="39">
        <v>8188.1</v>
      </c>
      <c r="D13" s="39">
        <v>9208.1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32"/>
  <sheetViews>
    <sheetView workbookViewId="0">
      <selection activeCell="I19" sqref="I19"/>
    </sheetView>
  </sheetViews>
  <sheetFormatPr baseColWidth="10" defaultRowHeight="12.75" x14ac:dyDescent="0.2"/>
  <cols>
    <col min="1" max="1" width="24.7109375" bestFit="1" customWidth="1"/>
    <col min="2" max="2" width="20.85546875" bestFit="1" customWidth="1"/>
    <col min="3" max="3" width="14" bestFit="1" customWidth="1"/>
    <col min="4" max="11" width="10" bestFit="1" customWidth="1"/>
    <col min="12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2" x14ac:dyDescent="0.2">
      <c r="A1" s="3" t="s">
        <v>2</v>
      </c>
      <c r="B1" t="s">
        <v>128</v>
      </c>
    </row>
    <row r="3" spans="1:12" x14ac:dyDescent="0.2">
      <c r="A3" s="3" t="s">
        <v>138</v>
      </c>
      <c r="D3" s="3" t="s">
        <v>143</v>
      </c>
      <c r="E3" s="3" t="s">
        <v>0</v>
      </c>
    </row>
    <row r="4" spans="1:12" x14ac:dyDescent="0.2">
      <c r="D4" t="s">
        <v>144</v>
      </c>
      <c r="I4" t="s">
        <v>152</v>
      </c>
      <c r="J4" t="s">
        <v>153</v>
      </c>
      <c r="L4" t="s">
        <v>8</v>
      </c>
    </row>
    <row r="5" spans="1:12" x14ac:dyDescent="0.2">
      <c r="A5" s="3" t="s">
        <v>18</v>
      </c>
      <c r="B5" s="3" t="s">
        <v>19</v>
      </c>
      <c r="C5" s="3" t="s">
        <v>139</v>
      </c>
      <c r="D5" t="s">
        <v>133</v>
      </c>
      <c r="E5" t="s">
        <v>134</v>
      </c>
      <c r="F5" t="s">
        <v>135</v>
      </c>
      <c r="G5" t="s">
        <v>136</v>
      </c>
      <c r="H5" t="s">
        <v>137</v>
      </c>
      <c r="I5" t="s">
        <v>133</v>
      </c>
      <c r="J5" t="s">
        <v>154</v>
      </c>
      <c r="K5" t="s">
        <v>155</v>
      </c>
    </row>
    <row r="6" spans="1:12" x14ac:dyDescent="0.2">
      <c r="A6" t="s">
        <v>6</v>
      </c>
      <c r="D6" s="39">
        <v>-6</v>
      </c>
      <c r="E6" s="39"/>
      <c r="F6" s="39"/>
      <c r="G6" s="39"/>
      <c r="H6" s="39"/>
      <c r="I6" s="39"/>
      <c r="J6" s="39"/>
      <c r="K6" s="39"/>
      <c r="L6" s="39">
        <v>-6</v>
      </c>
    </row>
    <row r="7" spans="1:12" x14ac:dyDescent="0.2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/>
      <c r="L7" s="39">
        <v>-6</v>
      </c>
    </row>
    <row r="8" spans="1:12" x14ac:dyDescent="0.2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/>
      <c r="L8" s="39">
        <v>-6</v>
      </c>
    </row>
    <row r="9" spans="1:12" x14ac:dyDescent="0.2">
      <c r="A9" t="s">
        <v>29</v>
      </c>
      <c r="D9" s="39">
        <v>-35.9</v>
      </c>
      <c r="E9" s="39"/>
      <c r="F9" s="39"/>
      <c r="G9" s="39"/>
      <c r="H9" s="39"/>
      <c r="I9" s="39"/>
      <c r="J9" s="39"/>
      <c r="K9" s="39"/>
      <c r="L9" s="39">
        <v>-35.9</v>
      </c>
    </row>
    <row r="10" spans="1:12" x14ac:dyDescent="0.2">
      <c r="B10" t="s">
        <v>30</v>
      </c>
      <c r="D10" s="39">
        <v>-33.9</v>
      </c>
      <c r="E10" s="39"/>
      <c r="F10" s="39"/>
      <c r="G10" s="39"/>
      <c r="H10" s="39"/>
      <c r="I10" s="39"/>
      <c r="J10" s="39"/>
      <c r="K10" s="39"/>
      <c r="L10" s="39">
        <v>-33.9</v>
      </c>
    </row>
    <row r="11" spans="1:12" x14ac:dyDescent="0.2">
      <c r="C11" t="s">
        <v>11</v>
      </c>
      <c r="D11" s="39">
        <v>30</v>
      </c>
      <c r="E11" s="39"/>
      <c r="F11" s="39"/>
      <c r="G11" s="39"/>
      <c r="H11" s="39"/>
      <c r="I11" s="39"/>
      <c r="J11" s="39"/>
      <c r="K11" s="39"/>
      <c r="L11" s="39">
        <v>30</v>
      </c>
    </row>
    <row r="12" spans="1:12" x14ac:dyDescent="0.2">
      <c r="C12" t="s">
        <v>12</v>
      </c>
      <c r="D12" s="39">
        <v>-63.9</v>
      </c>
      <c r="E12" s="39"/>
      <c r="F12" s="39"/>
      <c r="G12" s="39"/>
      <c r="H12" s="39"/>
      <c r="I12" s="39"/>
      <c r="J12" s="39"/>
      <c r="K12" s="39"/>
      <c r="L12" s="39">
        <v>-63.9</v>
      </c>
    </row>
    <row r="13" spans="1:12" x14ac:dyDescent="0.2">
      <c r="B13" t="s">
        <v>31</v>
      </c>
      <c r="D13" s="39">
        <v>-2</v>
      </c>
      <c r="E13" s="39"/>
      <c r="F13" s="39"/>
      <c r="G13" s="39"/>
      <c r="H13" s="39"/>
      <c r="I13" s="39"/>
      <c r="J13" s="39"/>
      <c r="K13" s="39"/>
      <c r="L13" s="39">
        <v>-2</v>
      </c>
    </row>
    <row r="14" spans="1:12" x14ac:dyDescent="0.2">
      <c r="C14" t="s">
        <v>12</v>
      </c>
      <c r="D14" s="39">
        <v>-2</v>
      </c>
      <c r="E14" s="39"/>
      <c r="F14" s="39"/>
      <c r="G14" s="39"/>
      <c r="H14" s="39"/>
      <c r="I14" s="39"/>
      <c r="J14" s="39"/>
      <c r="K14" s="39"/>
      <c r="L14" s="39">
        <v>-2</v>
      </c>
    </row>
    <row r="15" spans="1:12" x14ac:dyDescent="0.2">
      <c r="A15" t="s">
        <v>37</v>
      </c>
      <c r="D15" s="39">
        <v>2070</v>
      </c>
      <c r="E15" s="39">
        <v>2070</v>
      </c>
      <c r="F15" s="39">
        <v>2070</v>
      </c>
      <c r="G15" s="39">
        <v>2070</v>
      </c>
      <c r="H15" s="39">
        <v>1100</v>
      </c>
      <c r="I15" s="39" t="e">
        <v>#VALUE!</v>
      </c>
      <c r="J15" s="39">
        <v>470</v>
      </c>
      <c r="K15" s="39">
        <v>480</v>
      </c>
      <c r="L15" s="39" t="e">
        <v>#VALUE!</v>
      </c>
    </row>
    <row r="16" spans="1:12" x14ac:dyDescent="0.2">
      <c r="B16" t="s">
        <v>4</v>
      </c>
      <c r="D16" s="39">
        <v>-30</v>
      </c>
      <c r="E16" s="39">
        <v>-30</v>
      </c>
      <c r="F16" s="39">
        <v>-30</v>
      </c>
      <c r="G16" s="39">
        <v>-30</v>
      </c>
      <c r="H16" s="39"/>
      <c r="I16" s="39"/>
      <c r="J16" s="39"/>
      <c r="K16" s="39"/>
      <c r="L16" s="39">
        <v>-120</v>
      </c>
    </row>
    <row r="17" spans="1:12" x14ac:dyDescent="0.2">
      <c r="C17" t="s">
        <v>12</v>
      </c>
      <c r="D17" s="39">
        <v>-30</v>
      </c>
      <c r="E17" s="39">
        <v>-30</v>
      </c>
      <c r="F17" s="39">
        <v>-30</v>
      </c>
      <c r="G17" s="39">
        <v>-30</v>
      </c>
      <c r="H17" s="39"/>
      <c r="I17" s="39"/>
      <c r="J17" s="39"/>
      <c r="K17" s="39"/>
      <c r="L17" s="39">
        <v>-120</v>
      </c>
    </row>
    <row r="18" spans="1:12" x14ac:dyDescent="0.2">
      <c r="B18" t="s">
        <v>38</v>
      </c>
      <c r="D18" s="39">
        <v>2100</v>
      </c>
      <c r="E18" s="39">
        <v>2100</v>
      </c>
      <c r="F18" s="39">
        <v>2100</v>
      </c>
      <c r="G18" s="39">
        <v>2100</v>
      </c>
      <c r="H18" s="39">
        <v>1100</v>
      </c>
      <c r="I18" s="39" t="e">
        <v>#VALUE!</v>
      </c>
      <c r="J18" s="39">
        <v>470</v>
      </c>
      <c r="K18" s="39">
        <v>480</v>
      </c>
      <c r="L18" s="39" t="e">
        <v>#VALUE!</v>
      </c>
    </row>
    <row r="19" spans="1:12" x14ac:dyDescent="0.2">
      <c r="C19" t="s">
        <v>11</v>
      </c>
      <c r="D19" s="39">
        <v>2100</v>
      </c>
      <c r="E19" s="39">
        <v>2100</v>
      </c>
      <c r="F19" s="39">
        <v>2100</v>
      </c>
      <c r="G19" s="39">
        <v>2100</v>
      </c>
      <c r="H19" s="39">
        <v>1100</v>
      </c>
      <c r="I19" s="39" t="e">
        <v>#VALUE!</v>
      </c>
      <c r="J19" s="39">
        <v>470</v>
      </c>
      <c r="K19" s="39">
        <v>480</v>
      </c>
      <c r="L19" s="39" t="e">
        <v>#VALUE!</v>
      </c>
    </row>
    <row r="20" spans="1:12" x14ac:dyDescent="0.2">
      <c r="A20" t="s">
        <v>39</v>
      </c>
      <c r="D20" s="39"/>
      <c r="E20" s="39">
        <v>-25</v>
      </c>
      <c r="F20" s="39">
        <v>-70</v>
      </c>
      <c r="G20" s="39"/>
      <c r="H20" s="39"/>
      <c r="I20" s="39"/>
      <c r="J20" s="39"/>
      <c r="K20" s="39">
        <v>-8888</v>
      </c>
      <c r="L20" s="39">
        <v>-8983</v>
      </c>
    </row>
    <row r="21" spans="1:12" x14ac:dyDescent="0.2">
      <c r="B21" t="s">
        <v>40</v>
      </c>
      <c r="D21" s="39"/>
      <c r="E21" s="39"/>
      <c r="F21" s="39">
        <v>-50</v>
      </c>
      <c r="G21" s="39"/>
      <c r="H21" s="39"/>
      <c r="I21" s="39"/>
      <c r="J21" s="39"/>
      <c r="K21" s="39">
        <v>-8888</v>
      </c>
      <c r="L21" s="39">
        <v>-8938</v>
      </c>
    </row>
    <row r="22" spans="1:12" x14ac:dyDescent="0.2">
      <c r="C22" t="s">
        <v>12</v>
      </c>
      <c r="D22" s="39"/>
      <c r="E22" s="39"/>
      <c r="F22" s="39">
        <v>-50</v>
      </c>
      <c r="G22" s="39"/>
      <c r="H22" s="39"/>
      <c r="I22" s="39"/>
      <c r="J22" s="39"/>
      <c r="K22" s="39">
        <v>-8888</v>
      </c>
      <c r="L22" s="39">
        <v>-8938</v>
      </c>
    </row>
    <row r="23" spans="1:12" x14ac:dyDescent="0.2">
      <c r="B23" t="s">
        <v>43</v>
      </c>
      <c r="D23" s="39"/>
      <c r="E23" s="39">
        <v>-25</v>
      </c>
      <c r="F23" s="39"/>
      <c r="G23" s="39"/>
      <c r="H23" s="39"/>
      <c r="I23" s="39"/>
      <c r="J23" s="39"/>
      <c r="K23" s="39"/>
      <c r="L23" s="39">
        <v>-25</v>
      </c>
    </row>
    <row r="24" spans="1:12" x14ac:dyDescent="0.2">
      <c r="C24" t="s">
        <v>12</v>
      </c>
      <c r="D24" s="39"/>
      <c r="E24" s="39">
        <v>-25</v>
      </c>
      <c r="F24" s="39"/>
      <c r="G24" s="39"/>
      <c r="H24" s="39"/>
      <c r="I24" s="39"/>
      <c r="J24" s="39"/>
      <c r="K24" s="39"/>
      <c r="L24" s="39">
        <v>-25</v>
      </c>
    </row>
    <row r="25" spans="1:12" x14ac:dyDescent="0.2">
      <c r="B25" t="s">
        <v>42</v>
      </c>
      <c r="D25" s="39"/>
      <c r="E25" s="39"/>
      <c r="F25" s="39">
        <v>-20</v>
      </c>
      <c r="G25" s="39"/>
      <c r="H25" s="39"/>
      <c r="I25" s="39"/>
      <c r="J25" s="39"/>
      <c r="K25" s="39"/>
      <c r="L25" s="39">
        <v>-20</v>
      </c>
    </row>
    <row r="26" spans="1:12" x14ac:dyDescent="0.2">
      <c r="C26" t="s">
        <v>12</v>
      </c>
      <c r="D26" s="39"/>
      <c r="E26" s="39"/>
      <c r="F26" s="39">
        <v>-20</v>
      </c>
      <c r="G26" s="39"/>
      <c r="H26" s="39"/>
      <c r="I26" s="39"/>
      <c r="J26" s="39"/>
      <c r="K26" s="39"/>
      <c r="L26" s="39">
        <v>-20</v>
      </c>
    </row>
    <row r="27" spans="1:12" x14ac:dyDescent="0.2">
      <c r="A27" t="s">
        <v>7</v>
      </c>
      <c r="D27" s="39"/>
      <c r="E27" s="39">
        <v>-10</v>
      </c>
      <c r="F27" s="39"/>
      <c r="G27" s="39">
        <v>-25</v>
      </c>
      <c r="H27" s="39"/>
      <c r="I27" s="39"/>
      <c r="J27" s="39"/>
      <c r="K27" s="39"/>
      <c r="L27" s="39">
        <v>-35</v>
      </c>
    </row>
    <row r="28" spans="1:12" x14ac:dyDescent="0.2">
      <c r="B28" t="s">
        <v>49</v>
      </c>
      <c r="D28" s="39"/>
      <c r="E28" s="39">
        <v>-10</v>
      </c>
      <c r="F28" s="39"/>
      <c r="G28" s="39"/>
      <c r="H28" s="39"/>
      <c r="I28" s="39"/>
      <c r="J28" s="39"/>
      <c r="K28" s="39"/>
      <c r="L28" s="39">
        <v>-10</v>
      </c>
    </row>
    <row r="29" spans="1:12" x14ac:dyDescent="0.2">
      <c r="C29" t="s">
        <v>12</v>
      </c>
      <c r="D29" s="39"/>
      <c r="E29" s="39">
        <v>-10</v>
      </c>
      <c r="F29" s="39"/>
      <c r="G29" s="39"/>
      <c r="H29" s="39"/>
      <c r="I29" s="39"/>
      <c r="J29" s="39"/>
      <c r="K29" s="39"/>
      <c r="L29" s="39">
        <v>-10</v>
      </c>
    </row>
    <row r="30" spans="1:12" x14ac:dyDescent="0.2">
      <c r="B30" t="s">
        <v>55</v>
      </c>
      <c r="D30" s="39"/>
      <c r="E30" s="39"/>
      <c r="F30" s="39"/>
      <c r="G30" s="39">
        <v>-25</v>
      </c>
      <c r="H30" s="39"/>
      <c r="I30" s="39"/>
      <c r="J30" s="39"/>
      <c r="K30" s="39"/>
      <c r="L30" s="39">
        <v>-25</v>
      </c>
    </row>
    <row r="31" spans="1:12" x14ac:dyDescent="0.2">
      <c r="C31" t="s">
        <v>12</v>
      </c>
      <c r="D31" s="39"/>
      <c r="E31" s="39"/>
      <c r="F31" s="39"/>
      <c r="G31" s="39">
        <v>-25</v>
      </c>
      <c r="H31" s="39"/>
      <c r="I31" s="39"/>
      <c r="J31" s="39"/>
      <c r="K31" s="39"/>
      <c r="L31" s="39">
        <v>-25</v>
      </c>
    </row>
    <row r="32" spans="1:12" x14ac:dyDescent="0.2">
      <c r="A32" t="s">
        <v>8</v>
      </c>
      <c r="D32" s="39">
        <v>2028.1</v>
      </c>
      <c r="E32" s="39">
        <v>2035</v>
      </c>
      <c r="F32" s="39">
        <v>2000</v>
      </c>
      <c r="G32" s="39">
        <v>2045</v>
      </c>
      <c r="H32" s="39">
        <v>1100</v>
      </c>
      <c r="I32" s="39" t="e">
        <v>#VALUE!</v>
      </c>
      <c r="J32" s="39">
        <v>470</v>
      </c>
      <c r="K32" s="39">
        <v>-8408</v>
      </c>
      <c r="L32" s="39" t="e"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2"/>
  <sheetViews>
    <sheetView workbookViewId="0">
      <pane ySplit="1" topLeftCell="A26" activePane="bottomLeft" state="frozen"/>
      <selection pane="bottomLeft" activeCell="A53" sqref="A53"/>
    </sheetView>
  </sheetViews>
  <sheetFormatPr baseColWidth="10" defaultColWidth="11.42578125" defaultRowHeight="12.75" x14ac:dyDescent="0.2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71" customWidth="1"/>
    <col min="8" max="8" width="11.42578125" style="46"/>
    <col min="9" max="10" width="14.140625" style="42" customWidth="1"/>
    <col min="12" max="12" width="11.7109375" style="1" customWidth="1"/>
    <col min="13" max="16384" width="11.42578125" style="1"/>
  </cols>
  <sheetData>
    <row r="1" spans="1:12" s="25" customFormat="1" ht="39.75" customHeight="1" x14ac:dyDescent="0.2">
      <c r="A1" s="25" t="s">
        <v>2</v>
      </c>
      <c r="B1" s="26" t="s">
        <v>0</v>
      </c>
      <c r="C1" s="26" t="s">
        <v>92</v>
      </c>
      <c r="D1" s="25" t="s">
        <v>1</v>
      </c>
      <c r="E1" s="25" t="s">
        <v>18</v>
      </c>
      <c r="F1" s="25" t="s">
        <v>19</v>
      </c>
      <c r="G1" s="25" t="s">
        <v>145</v>
      </c>
      <c r="H1" s="25" t="s">
        <v>11</v>
      </c>
      <c r="I1" s="25" t="s">
        <v>12</v>
      </c>
      <c r="J1" s="25" t="s">
        <v>129</v>
      </c>
      <c r="K1" s="25" t="s">
        <v>139</v>
      </c>
      <c r="L1" s="25" t="s">
        <v>10</v>
      </c>
    </row>
    <row r="2" spans="1:12" x14ac:dyDescent="0.2">
      <c r="A2" s="1" t="s">
        <v>14</v>
      </c>
      <c r="B2" s="62"/>
      <c r="G2" s="67"/>
      <c r="H2" s="42">
        <v>9000</v>
      </c>
      <c r="I2" s="47"/>
      <c r="J2" s="47">
        <f>Tableau1[[#This Row],[Crédit]]+Tableau1[[#This Row],[Débit]]</f>
        <v>9000</v>
      </c>
      <c r="K2" s="63" t="str">
        <f>IF(Tableau1[[#This Row],[Crédit]]&lt;&gt;"","Crédit",IF(Tableau1[[#This Row],[Débit]]&lt;&gt;"","Débit",""))</f>
        <v>Crédit</v>
      </c>
      <c r="L2" s="4"/>
    </row>
    <row r="3" spans="1:12" x14ac:dyDescent="0.2">
      <c r="A3" s="1" t="s">
        <v>76</v>
      </c>
      <c r="B3" s="62"/>
      <c r="G3" s="67"/>
      <c r="H3" s="42">
        <v>6000</v>
      </c>
      <c r="I3" s="47"/>
      <c r="J3" s="47">
        <f>Tableau1[[#This Row],[Crédit]]+Tableau1[[#This Row],[Débit]]</f>
        <v>6000</v>
      </c>
      <c r="K3" s="63" t="str">
        <f>IF(Tableau1[[#This Row],[Crédit]]&lt;&gt;"","Crédit",IF(Tableau1[[#This Row],[Débit]]&lt;&gt;"","Débit",""))</f>
        <v>Crédit</v>
      </c>
      <c r="L3" s="4"/>
    </row>
    <row r="4" spans="1:12" x14ac:dyDescent="0.2">
      <c r="A4" s="1" t="s">
        <v>102</v>
      </c>
      <c r="B4" s="62"/>
      <c r="D4" s="17"/>
      <c r="E4" s="17"/>
      <c r="F4" s="17"/>
      <c r="G4" s="68"/>
      <c r="H4" s="43">
        <v>50</v>
      </c>
      <c r="I4" s="48"/>
      <c r="J4" s="48">
        <f>Tableau1[[#This Row],[Crédit]]+Tableau1[[#This Row],[Débit]]</f>
        <v>50</v>
      </c>
      <c r="K4" s="63" t="str">
        <f>IF(Tableau1[[#This Row],[Crédit]]&lt;&gt;"","Crédit",IF(Tableau1[[#This Row],[Débit]]&lt;&gt;"","Débit",""))</f>
        <v>Crédit</v>
      </c>
      <c r="L4" s="4"/>
    </row>
    <row r="5" spans="1:12" x14ac:dyDescent="0.2">
      <c r="A5" s="1" t="s">
        <v>13</v>
      </c>
      <c r="B5" s="62"/>
      <c r="G5" s="67"/>
      <c r="H5" s="42">
        <v>1000</v>
      </c>
      <c r="I5" s="47"/>
      <c r="J5" s="47">
        <f>Tableau1[[#This Row],[Crédit]]+Tableau1[[#This Row],[Débit]]</f>
        <v>1000</v>
      </c>
      <c r="K5" s="63" t="str">
        <f>IF(Tableau1[[#This Row],[Crédit]]&lt;&gt;"","Crédit",IF(Tableau1[[#This Row],[Débit]]&lt;&gt;"","Débit",""))</f>
        <v>Crédit</v>
      </c>
      <c r="L5" s="4"/>
    </row>
    <row r="6" spans="1:12" x14ac:dyDescent="0.2">
      <c r="A6" s="1" t="s">
        <v>15</v>
      </c>
      <c r="B6" s="62"/>
      <c r="G6" s="69"/>
      <c r="H6" s="42">
        <v>6100</v>
      </c>
      <c r="J6" s="42">
        <f>Tableau1[[#This Row],[Crédit]]+Tableau1[[#This Row],[Débit]]</f>
        <v>6100</v>
      </c>
      <c r="K6" s="64" t="str">
        <f>IF(Tableau1[[#This Row],[Crédit]]&lt;&gt;"","Crédit",IF(Tableau1[[#This Row],[Débit]]&lt;&gt;"","Débit",""))</f>
        <v>Crédit</v>
      </c>
      <c r="L6" s="4"/>
    </row>
    <row r="7" spans="1:12" x14ac:dyDescent="0.2">
      <c r="A7" s="1" t="s">
        <v>16</v>
      </c>
      <c r="B7" s="62"/>
      <c r="G7" s="69"/>
      <c r="H7" s="42">
        <v>300</v>
      </c>
      <c r="J7" s="42">
        <f>Tableau1[[#This Row],[Crédit]]+Tableau1[[#This Row],[Débit]]</f>
        <v>300</v>
      </c>
      <c r="K7" s="64" t="str">
        <f>IF(Tableau1[[#This Row],[Crédit]]&lt;&gt;"","Crédit",IF(Tableau1[[#This Row],[Débit]]&lt;&gt;"","Débit",""))</f>
        <v>Crédit</v>
      </c>
      <c r="L7" s="4"/>
    </row>
    <row r="8" spans="1:12" x14ac:dyDescent="0.2">
      <c r="A8" s="1" t="s">
        <v>101</v>
      </c>
      <c r="B8" s="62"/>
      <c r="D8" s="17"/>
      <c r="E8" s="17"/>
      <c r="F8" s="17"/>
      <c r="G8" s="69"/>
      <c r="H8" s="43">
        <v>60</v>
      </c>
      <c r="I8" s="43"/>
      <c r="J8" s="43">
        <f>Tableau1[[#This Row],[Crédit]]+Tableau1[[#This Row],[Débit]]</f>
        <v>60</v>
      </c>
      <c r="K8" s="64" t="str">
        <f>IF(Tableau1[[#This Row],[Crédit]]&lt;&gt;"","Crédit",IF(Tableau1[[#This Row],[Débit]]&lt;&gt;"","Débit",""))</f>
        <v>Crédit</v>
      </c>
      <c r="L8" s="4"/>
    </row>
    <row r="9" spans="1:12" x14ac:dyDescent="0.2">
      <c r="A9" s="1" t="s">
        <v>17</v>
      </c>
      <c r="B9" s="62"/>
      <c r="G9" s="69"/>
      <c r="H9" s="42">
        <v>1200</v>
      </c>
      <c r="J9" s="42">
        <f>Tableau1[[#This Row],[Crédit]]+Tableau1[[#This Row],[Débit]]</f>
        <v>1200</v>
      </c>
      <c r="K9" s="64" t="str">
        <f>IF(Tableau1[[#This Row],[Crédit]]&lt;&gt;"","Crédit",IF(Tableau1[[#This Row],[Débit]]&lt;&gt;"","Débit",""))</f>
        <v>Crédit</v>
      </c>
      <c r="L9" s="4"/>
    </row>
    <row r="10" spans="1:12" x14ac:dyDescent="0.2">
      <c r="A10" s="5" t="s">
        <v>13</v>
      </c>
      <c r="B10" s="23">
        <v>42370</v>
      </c>
      <c r="C10" s="23" t="s">
        <v>95</v>
      </c>
      <c r="D10" s="22" t="s">
        <v>132</v>
      </c>
      <c r="E10" s="22" t="s">
        <v>37</v>
      </c>
      <c r="F10" s="22" t="s">
        <v>38</v>
      </c>
      <c r="G10" s="70"/>
      <c r="H10" s="44">
        <v>1100</v>
      </c>
      <c r="I10" s="44"/>
      <c r="J10" s="43">
        <f>Tableau1[[#This Row],[Crédit]]+Tableau1[[#This Row],[Débit]]</f>
        <v>1100</v>
      </c>
      <c r="K10" s="64" t="str">
        <f>IF(Tableau1[[#This Row],[Crédit]]&lt;&gt;"","Crédit",IF(Tableau1[[#This Row],[Débit]]&lt;&gt;"","Débit",""))</f>
        <v>Crédit</v>
      </c>
      <c r="L10" s="66"/>
    </row>
    <row r="11" spans="1:12" x14ac:dyDescent="0.2">
      <c r="A11" s="5" t="s">
        <v>16</v>
      </c>
      <c r="B11" s="23">
        <v>42370</v>
      </c>
      <c r="C11" s="23" t="s">
        <v>97</v>
      </c>
      <c r="D11" s="22" t="s">
        <v>132</v>
      </c>
      <c r="E11" s="22" t="s">
        <v>37</v>
      </c>
      <c r="F11" s="22" t="s">
        <v>4</v>
      </c>
      <c r="G11" s="70" t="s">
        <v>142</v>
      </c>
      <c r="H11" s="44"/>
      <c r="I11" s="44">
        <v>-30</v>
      </c>
      <c r="J11" s="43">
        <f>Tableau1[[#This Row],[Crédit]]+Tableau1[[#This Row],[Débit]]</f>
        <v>-30</v>
      </c>
      <c r="K11" s="64" t="str">
        <f>IF(Tableau1[[#This Row],[Crédit]]&lt;&gt;"","Crédit",IF(Tableau1[[#This Row],[Débit]]&lt;&gt;"","Débit",""))</f>
        <v>Débit</v>
      </c>
      <c r="L11" s="66"/>
    </row>
    <row r="12" spans="1:12" x14ac:dyDescent="0.2">
      <c r="A12" s="5" t="s">
        <v>14</v>
      </c>
      <c r="B12" s="23">
        <v>42370</v>
      </c>
      <c r="C12" s="23" t="s">
        <v>95</v>
      </c>
      <c r="D12" s="22" t="s">
        <v>131</v>
      </c>
      <c r="E12" s="22" t="s">
        <v>37</v>
      </c>
      <c r="F12" s="22" t="s">
        <v>38</v>
      </c>
      <c r="G12" s="70"/>
      <c r="H12" s="44">
        <v>1000</v>
      </c>
      <c r="I12" s="44"/>
      <c r="J12" s="44">
        <f>Tableau1[[#This Row],[Crédit]]+Tableau1[[#This Row],[Débit]]</f>
        <v>1000</v>
      </c>
      <c r="K12" s="64" t="str">
        <f>IF(Tableau1[[#This Row],[Crédit]]&lt;&gt;"","Crédit",IF(Tableau1[[#This Row],[Débit]]&lt;&gt;"","Débit",""))</f>
        <v>Crédit</v>
      </c>
      <c r="L12" s="66"/>
    </row>
    <row r="13" spans="1:12" x14ac:dyDescent="0.2">
      <c r="A13" s="5" t="s">
        <v>14</v>
      </c>
      <c r="B13" s="23">
        <v>42371</v>
      </c>
      <c r="C13" s="23" t="s">
        <v>97</v>
      </c>
      <c r="D13" s="22" t="s">
        <v>106</v>
      </c>
      <c r="E13" s="22" t="s">
        <v>6</v>
      </c>
      <c r="F13" s="22" t="s">
        <v>20</v>
      </c>
      <c r="G13" s="70"/>
      <c r="H13" s="44"/>
      <c r="I13" s="44">
        <v>-3</v>
      </c>
      <c r="J13" s="44">
        <f>Tableau1[[#This Row],[Crédit]]+Tableau1[[#This Row],[Débit]]</f>
        <v>-3</v>
      </c>
      <c r="K13" s="65" t="str">
        <f>IF(Tableau1[[#This Row],[Crédit]]&lt;&gt;"","Crédit",IF(Tableau1[[#This Row],[Débit]]&lt;&gt;"","Débit",""))</f>
        <v>Débit</v>
      </c>
      <c r="L13" s="24"/>
    </row>
    <row r="14" spans="1:12" x14ac:dyDescent="0.2">
      <c r="A14" s="5" t="s">
        <v>13</v>
      </c>
      <c r="B14" s="23">
        <v>42372</v>
      </c>
      <c r="C14" s="23" t="s">
        <v>97</v>
      </c>
      <c r="D14" s="5" t="s">
        <v>106</v>
      </c>
      <c r="E14" s="22" t="s">
        <v>6</v>
      </c>
      <c r="F14" s="22" t="s">
        <v>20</v>
      </c>
      <c r="G14" s="70"/>
      <c r="H14" s="45"/>
      <c r="I14" s="45">
        <v>-3</v>
      </c>
      <c r="J14" s="45">
        <f>Tableau1[[#This Row],[Crédit]]+Tableau1[[#This Row],[Débit]]</f>
        <v>-3</v>
      </c>
      <c r="K14" s="65" t="str">
        <f>IF(Tableau1[[#This Row],[Crédit]]&lt;&gt;"","Crédit",IF(Tableau1[[#This Row],[Débit]]&lt;&gt;"","Débit",""))</f>
        <v>Débit</v>
      </c>
      <c r="L14" s="28"/>
    </row>
    <row r="15" spans="1:12" x14ac:dyDescent="0.2">
      <c r="A15" s="5" t="s">
        <v>102</v>
      </c>
      <c r="B15" s="23">
        <v>42373</v>
      </c>
      <c r="C15" s="23" t="s">
        <v>100</v>
      </c>
      <c r="D15" s="5" t="s">
        <v>107</v>
      </c>
      <c r="E15" s="27" t="s">
        <v>29</v>
      </c>
      <c r="F15" s="27" t="s">
        <v>30</v>
      </c>
      <c r="G15" s="70"/>
      <c r="H15" s="45"/>
      <c r="I15" s="45">
        <v>-5</v>
      </c>
      <c r="J15" s="45">
        <f>Tableau1[[#This Row],[Crédit]]+Tableau1[[#This Row],[Débit]]</f>
        <v>-5</v>
      </c>
      <c r="K15" s="65" t="str">
        <f>IF(Tableau1[[#This Row],[Crédit]]&lt;&gt;"","Crédit",IF(Tableau1[[#This Row],[Débit]]&lt;&gt;"","Débit",""))</f>
        <v>Débit</v>
      </c>
      <c r="L15" s="28"/>
    </row>
    <row r="16" spans="1:12" x14ac:dyDescent="0.2">
      <c r="A16" s="5" t="s">
        <v>17</v>
      </c>
      <c r="B16" s="23">
        <v>42374</v>
      </c>
      <c r="C16" s="23" t="s">
        <v>93</v>
      </c>
      <c r="D16" s="5" t="s">
        <v>108</v>
      </c>
      <c r="E16" s="27" t="s">
        <v>29</v>
      </c>
      <c r="F16" s="27" t="s">
        <v>30</v>
      </c>
      <c r="G16" s="70"/>
      <c r="H16" s="45"/>
      <c r="I16" s="43">
        <v>-52</v>
      </c>
      <c r="J16" s="43">
        <f>Tableau1[[#This Row],[Crédit]]+Tableau1[[#This Row],[Débit]]</f>
        <v>-52</v>
      </c>
      <c r="K16" s="65" t="str">
        <f>IF(Tableau1[[#This Row],[Crédit]]&lt;&gt;"","Crédit",IF(Tableau1[[#This Row],[Débit]]&lt;&gt;"","Débit",""))</f>
        <v>Débit</v>
      </c>
      <c r="L16" s="28"/>
    </row>
    <row r="17" spans="1:12" x14ac:dyDescent="0.2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70"/>
      <c r="H17" s="44">
        <v>30</v>
      </c>
      <c r="I17" s="43"/>
      <c r="J17" s="43">
        <f>Tableau1[[#This Row],[Crédit]]+Tableau1[[#This Row],[Débit]]</f>
        <v>30</v>
      </c>
      <c r="K17" s="65" t="str">
        <f>IF(Tableau1[[#This Row],[Crédit]]&lt;&gt;"","Crédit",IF(Tableau1[[#This Row],[Débit]]&lt;&gt;"","Débit",""))</f>
        <v>Crédit</v>
      </c>
      <c r="L17" s="24"/>
    </row>
    <row r="18" spans="1:12" x14ac:dyDescent="0.2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31</v>
      </c>
      <c r="G18" s="70"/>
      <c r="H18" s="45"/>
      <c r="I18" s="45">
        <v>-2</v>
      </c>
      <c r="J18" s="45">
        <f>Tableau1[[#This Row],[Crédit]]+Tableau1[[#This Row],[Débit]]</f>
        <v>-2</v>
      </c>
      <c r="K18" s="65" t="str">
        <f>IF(Tableau1[[#This Row],[Crédit]]&lt;&gt;"","Crédit",IF(Tableau1[[#This Row],[Débit]]&lt;&gt;"","Débit",""))</f>
        <v>Débit</v>
      </c>
      <c r="L18" s="28"/>
    </row>
    <row r="19" spans="1:12" x14ac:dyDescent="0.2">
      <c r="A19" s="5" t="s">
        <v>101</v>
      </c>
      <c r="B19" s="23">
        <v>42375</v>
      </c>
      <c r="C19" s="23" t="s">
        <v>100</v>
      </c>
      <c r="D19" s="5" t="s">
        <v>109</v>
      </c>
      <c r="E19" s="27" t="s">
        <v>29</v>
      </c>
      <c r="F19" s="27" t="s">
        <v>30</v>
      </c>
      <c r="G19" s="70"/>
      <c r="H19" s="45"/>
      <c r="I19" s="45">
        <v>-6.9</v>
      </c>
      <c r="J19" s="45">
        <f>Tableau1[[#This Row],[Crédit]]+Tableau1[[#This Row],[Débit]]</f>
        <v>-6.9</v>
      </c>
      <c r="K19" s="65" t="str">
        <f>IF(Tableau1[[#This Row],[Crédit]]&lt;&gt;"","Crédit",IF(Tableau1[[#This Row],[Débit]]&lt;&gt;"","Débit",""))</f>
        <v>Débit</v>
      </c>
      <c r="L19" s="28"/>
    </row>
    <row r="20" spans="1:12" x14ac:dyDescent="0.2">
      <c r="A20" s="5" t="s">
        <v>76</v>
      </c>
      <c r="B20" s="23">
        <v>42376</v>
      </c>
      <c r="C20" s="23" t="s">
        <v>96</v>
      </c>
      <c r="D20" s="5" t="s">
        <v>110</v>
      </c>
      <c r="E20" s="27" t="s">
        <v>111</v>
      </c>
      <c r="F20" s="27" t="s">
        <v>14</v>
      </c>
      <c r="G20" s="70"/>
      <c r="H20" s="45"/>
      <c r="I20" s="45">
        <v>-30</v>
      </c>
      <c r="J20" s="45">
        <f>Tableau1[[#This Row],[Crédit]]+Tableau1[[#This Row],[Débit]]</f>
        <v>-30</v>
      </c>
      <c r="K20" s="65" t="str">
        <f>IF(Tableau1[[#This Row],[Crédit]]&lt;&gt;"","Crédit",IF(Tableau1[[#This Row],[Débit]]&lt;&gt;"","Débit",""))</f>
        <v>Débit</v>
      </c>
      <c r="L20" s="28"/>
    </row>
    <row r="21" spans="1:12" x14ac:dyDescent="0.2">
      <c r="A21" s="5" t="s">
        <v>14</v>
      </c>
      <c r="B21" s="23">
        <v>42377</v>
      </c>
      <c r="C21" s="23" t="s">
        <v>95</v>
      </c>
      <c r="D21" s="22" t="s">
        <v>110</v>
      </c>
      <c r="E21" s="22" t="s">
        <v>111</v>
      </c>
      <c r="F21" s="22" t="s">
        <v>76</v>
      </c>
      <c r="G21" s="70"/>
      <c r="H21" s="44">
        <v>30</v>
      </c>
      <c r="I21" s="44"/>
      <c r="J21" s="44">
        <f>Tableau1[[#This Row],[Crédit]]+Tableau1[[#This Row],[Débit]]</f>
        <v>30</v>
      </c>
      <c r="K21" s="65" t="str">
        <f>IF(Tableau1[[#This Row],[Crédit]]&lt;&gt;"","Crédit",IF(Tableau1[[#This Row],[Débit]]&lt;&gt;"","Débit",""))</f>
        <v>Crédit</v>
      </c>
      <c r="L21" s="24"/>
    </row>
    <row r="22" spans="1:12" x14ac:dyDescent="0.2">
      <c r="A22" s="5" t="s">
        <v>13</v>
      </c>
      <c r="B22" s="23">
        <v>42401</v>
      </c>
      <c r="C22" s="23" t="s">
        <v>95</v>
      </c>
      <c r="D22" s="22" t="s">
        <v>132</v>
      </c>
      <c r="E22" s="22" t="s">
        <v>37</v>
      </c>
      <c r="F22" s="22" t="s">
        <v>38</v>
      </c>
      <c r="G22" s="70" t="s">
        <v>142</v>
      </c>
      <c r="H22" s="44">
        <v>1100</v>
      </c>
      <c r="I22" s="44"/>
      <c r="J22" s="44">
        <f>Tableau1[[#This Row],[Crédit]]+Tableau1[[#This Row],[Débit]]</f>
        <v>1100</v>
      </c>
      <c r="K22" s="65" t="str">
        <f>IF(Tableau1[[#This Row],[Crédit]]&lt;&gt;"","Crédit",IF(Tableau1[[#This Row],[Débit]]&lt;&gt;"","Débit",""))</f>
        <v>Crédit</v>
      </c>
      <c r="L22" s="24"/>
    </row>
    <row r="23" spans="1:12" x14ac:dyDescent="0.2">
      <c r="A23" s="5" t="s">
        <v>16</v>
      </c>
      <c r="B23" s="23">
        <v>42401</v>
      </c>
      <c r="C23" s="23" t="s">
        <v>97</v>
      </c>
      <c r="D23" s="22" t="s">
        <v>132</v>
      </c>
      <c r="E23" s="22" t="s">
        <v>37</v>
      </c>
      <c r="F23" s="22" t="s">
        <v>4</v>
      </c>
      <c r="G23" s="70"/>
      <c r="H23" s="44"/>
      <c r="I23" s="44">
        <v>-30</v>
      </c>
      <c r="J23" s="44">
        <f>Tableau1[[#This Row],[Crédit]]+Tableau1[[#This Row],[Débit]]</f>
        <v>-30</v>
      </c>
      <c r="K23" s="65" t="str">
        <f>IF(Tableau1[[#This Row],[Crédit]]&lt;&gt;"","Crédit",IF(Tableau1[[#This Row],[Débit]]&lt;&gt;"","Débit",""))</f>
        <v>Débit</v>
      </c>
      <c r="L23" s="24"/>
    </row>
    <row r="24" spans="1:12" x14ac:dyDescent="0.2">
      <c r="A24" s="5" t="s">
        <v>14</v>
      </c>
      <c r="B24" s="23">
        <v>42401</v>
      </c>
      <c r="C24" s="23" t="s">
        <v>95</v>
      </c>
      <c r="D24" s="22" t="s">
        <v>131</v>
      </c>
      <c r="E24" s="22" t="s">
        <v>37</v>
      </c>
      <c r="F24" s="22" t="s">
        <v>38</v>
      </c>
      <c r="G24" s="70"/>
      <c r="H24" s="44">
        <v>1000</v>
      </c>
      <c r="I24" s="44"/>
      <c r="J24" s="44">
        <f>Tableau1[[#This Row],[Crédit]]+Tableau1[[#This Row],[Débit]]</f>
        <v>1000</v>
      </c>
      <c r="K24" s="65" t="str">
        <f>IF(Tableau1[[#This Row],[Crédit]]&lt;&gt;"","Crédit",IF(Tableau1[[#This Row],[Débit]]&lt;&gt;"","Débit",""))</f>
        <v>Crédit</v>
      </c>
      <c r="L24" s="24"/>
    </row>
    <row r="25" spans="1:12" x14ac:dyDescent="0.2">
      <c r="A25" s="5" t="s">
        <v>14</v>
      </c>
      <c r="B25" s="23">
        <v>42402</v>
      </c>
      <c r="C25" s="23" t="s">
        <v>94</v>
      </c>
      <c r="D25" s="22" t="s">
        <v>84</v>
      </c>
      <c r="E25" s="22" t="s">
        <v>7</v>
      </c>
      <c r="F25" s="22" t="s">
        <v>49</v>
      </c>
      <c r="G25" s="70"/>
      <c r="H25" s="44"/>
      <c r="I25" s="44">
        <v>-10</v>
      </c>
      <c r="J25" s="44">
        <f>Tableau1[[#This Row],[Crédit]]+Tableau1[[#This Row],[Débit]]</f>
        <v>-10</v>
      </c>
      <c r="K25" s="65" t="str">
        <f>IF(Tableau1[[#This Row],[Crédit]]&lt;&gt;"","Crédit",IF(Tableau1[[#This Row],[Débit]]&lt;&gt;"","Débit",""))</f>
        <v>Débit</v>
      </c>
      <c r="L25" s="24"/>
    </row>
    <row r="26" spans="1:12" x14ac:dyDescent="0.2">
      <c r="A26" s="5" t="s">
        <v>16</v>
      </c>
      <c r="B26" s="23">
        <v>42403</v>
      </c>
      <c r="C26" s="23" t="s">
        <v>93</v>
      </c>
      <c r="D26" s="22" t="s">
        <v>122</v>
      </c>
      <c r="E26" s="22" t="s">
        <v>39</v>
      </c>
      <c r="F26" s="22" t="s">
        <v>43</v>
      </c>
      <c r="G26" s="70"/>
      <c r="H26" s="44"/>
      <c r="I26" s="44">
        <v>-25</v>
      </c>
      <c r="J26" s="44">
        <f>Tableau1[[#This Row],[Crédit]]+Tableau1[[#This Row],[Débit]]</f>
        <v>-25</v>
      </c>
      <c r="K26" s="65" t="str">
        <f>IF(Tableau1[[#This Row],[Crédit]]&lt;&gt;"","Crédit",IF(Tableau1[[#This Row],[Débit]]&lt;&gt;"","Débit",""))</f>
        <v>Débit</v>
      </c>
      <c r="L26" s="24"/>
    </row>
    <row r="27" spans="1:12" x14ac:dyDescent="0.2">
      <c r="A27" s="5" t="s">
        <v>14</v>
      </c>
      <c r="B27" s="23">
        <v>42430</v>
      </c>
      <c r="C27" s="23" t="s">
        <v>95</v>
      </c>
      <c r="D27" s="22" t="s">
        <v>131</v>
      </c>
      <c r="E27" s="22" t="s">
        <v>37</v>
      </c>
      <c r="F27" s="22" t="s">
        <v>38</v>
      </c>
      <c r="G27" s="70"/>
      <c r="H27" s="44">
        <v>1000</v>
      </c>
      <c r="I27" s="44"/>
      <c r="J27" s="44">
        <f>Tableau1[[#This Row],[Crédit]]+Tableau1[[#This Row],[Débit]]</f>
        <v>1000</v>
      </c>
      <c r="K27" s="65" t="str">
        <f>IF(Tableau1[[#This Row],[Crédit]]&lt;&gt;"","Crédit",IF(Tableau1[[#This Row],[Débit]]&lt;&gt;"","Débit",""))</f>
        <v>Crédit</v>
      </c>
      <c r="L27" s="24"/>
    </row>
    <row r="28" spans="1:12" x14ac:dyDescent="0.2">
      <c r="A28" s="5" t="s">
        <v>13</v>
      </c>
      <c r="B28" s="23">
        <v>42430</v>
      </c>
      <c r="C28" s="23" t="s">
        <v>95</v>
      </c>
      <c r="D28" s="22" t="s">
        <v>132</v>
      </c>
      <c r="E28" s="22" t="s">
        <v>37</v>
      </c>
      <c r="F28" s="22" t="s">
        <v>38</v>
      </c>
      <c r="G28" s="70"/>
      <c r="H28" s="44">
        <v>1100</v>
      </c>
      <c r="I28" s="44"/>
      <c r="J28" s="44">
        <f>Tableau1[[#This Row],[Crédit]]+Tableau1[[#This Row],[Débit]]</f>
        <v>1100</v>
      </c>
      <c r="K28" s="65" t="str">
        <f>IF(Tableau1[[#This Row],[Crédit]]&lt;&gt;"","Crédit",IF(Tableau1[[#This Row],[Débit]]&lt;&gt;"","Débit",""))</f>
        <v>Crédit</v>
      </c>
      <c r="L28" s="24"/>
    </row>
    <row r="29" spans="1:12" x14ac:dyDescent="0.2">
      <c r="A29" s="5" t="s">
        <v>16</v>
      </c>
      <c r="B29" s="23">
        <v>42430</v>
      </c>
      <c r="C29" s="23" t="s">
        <v>97</v>
      </c>
      <c r="D29" s="22" t="s">
        <v>132</v>
      </c>
      <c r="E29" s="22" t="s">
        <v>37</v>
      </c>
      <c r="F29" s="22" t="s">
        <v>4</v>
      </c>
      <c r="G29" s="70"/>
      <c r="H29" s="44"/>
      <c r="I29" s="44">
        <v>-30</v>
      </c>
      <c r="J29" s="44">
        <f>Tableau1[[#This Row],[Crédit]]+Tableau1[[#This Row],[Débit]]</f>
        <v>-30</v>
      </c>
      <c r="K29" s="65" t="str">
        <f>IF(Tableau1[[#This Row],[Crédit]]&lt;&gt;"","Crédit",IF(Tableau1[[#This Row],[Débit]]&lt;&gt;"","Débit",""))</f>
        <v>Débit</v>
      </c>
      <c r="L29" s="24"/>
    </row>
    <row r="30" spans="1:12" x14ac:dyDescent="0.2">
      <c r="A30" s="5" t="s">
        <v>17</v>
      </c>
      <c r="B30" s="23">
        <v>42439</v>
      </c>
      <c r="C30" s="23" t="s">
        <v>97</v>
      </c>
      <c r="D30" s="22" t="s">
        <v>40</v>
      </c>
      <c r="E30" s="22" t="s">
        <v>39</v>
      </c>
      <c r="F30" s="22" t="s">
        <v>40</v>
      </c>
      <c r="G30" s="70" t="s">
        <v>142</v>
      </c>
      <c r="H30" s="44"/>
      <c r="I30" s="44">
        <v>-50</v>
      </c>
      <c r="J30" s="44">
        <f>Tableau1[[#This Row],[Crédit]]+Tableau1[[#This Row],[Débit]]</f>
        <v>-50</v>
      </c>
      <c r="K30" s="65" t="str">
        <f>IF(Tableau1[[#This Row],[Crédit]]&lt;&gt;"","Crédit",IF(Tableau1[[#This Row],[Débit]]&lt;&gt;"","Débit",""))</f>
        <v>Débit</v>
      </c>
      <c r="L30" s="24"/>
    </row>
    <row r="31" spans="1:12" x14ac:dyDescent="0.2">
      <c r="A31" s="5" t="s">
        <v>17</v>
      </c>
      <c r="B31" s="49">
        <v>42441</v>
      </c>
      <c r="C31" s="23" t="s">
        <v>97</v>
      </c>
      <c r="D31" s="22" t="s">
        <v>130</v>
      </c>
      <c r="E31" s="22" t="s">
        <v>39</v>
      </c>
      <c r="F31" s="22" t="s">
        <v>42</v>
      </c>
      <c r="G31" s="70"/>
      <c r="H31" s="44"/>
      <c r="I31" s="44">
        <v>-20</v>
      </c>
      <c r="J31" s="44">
        <f>Tableau1[[#This Row],[Crédit]]+Tableau1[[#This Row],[Débit]]</f>
        <v>-20</v>
      </c>
      <c r="K31" s="65" t="str">
        <f>IF(Tableau1[[#This Row],[Crédit]]&lt;&gt;"","Crédit",IF(Tableau1[[#This Row],[Débit]]&lt;&gt;"","Débit",""))</f>
        <v>Débit</v>
      </c>
      <c r="L31" s="24"/>
    </row>
    <row r="32" spans="1:12" x14ac:dyDescent="0.2">
      <c r="A32" s="5" t="s">
        <v>14</v>
      </c>
      <c r="B32" s="23">
        <v>42461</v>
      </c>
      <c r="C32" s="23" t="s">
        <v>95</v>
      </c>
      <c r="D32" s="22" t="s">
        <v>131</v>
      </c>
      <c r="E32" s="22" t="s">
        <v>37</v>
      </c>
      <c r="F32" s="22" t="s">
        <v>38</v>
      </c>
      <c r="G32" s="70"/>
      <c r="H32" s="44">
        <v>1000</v>
      </c>
      <c r="I32" s="44"/>
      <c r="J32" s="44">
        <f>Tableau1[[#This Row],[Crédit]]+Tableau1[[#This Row],[Débit]]</f>
        <v>1000</v>
      </c>
      <c r="K32" s="65" t="str">
        <f>IF(Tableau1[[#This Row],[Crédit]]&lt;&gt;"","Crédit",IF(Tableau1[[#This Row],[Débit]]&lt;&gt;"","Débit",""))</f>
        <v>Crédit</v>
      </c>
      <c r="L32" s="24"/>
    </row>
    <row r="33" spans="1:12" x14ac:dyDescent="0.2">
      <c r="A33" s="5" t="s">
        <v>13</v>
      </c>
      <c r="B33" s="23">
        <v>42461</v>
      </c>
      <c r="C33" s="23" t="s">
        <v>95</v>
      </c>
      <c r="D33" s="22" t="s">
        <v>132</v>
      </c>
      <c r="E33" s="22" t="s">
        <v>37</v>
      </c>
      <c r="F33" s="22" t="s">
        <v>38</v>
      </c>
      <c r="G33" s="70"/>
      <c r="H33" s="44">
        <v>1100</v>
      </c>
      <c r="I33" s="44"/>
      <c r="J33" s="44">
        <f>Tableau1[[#This Row],[Crédit]]+Tableau1[[#This Row],[Débit]]</f>
        <v>1100</v>
      </c>
      <c r="K33" s="65" t="str">
        <f>IF(Tableau1[[#This Row],[Crédit]]&lt;&gt;"","Crédit",IF(Tableau1[[#This Row],[Débit]]&lt;&gt;"","Débit",""))</f>
        <v>Crédit</v>
      </c>
      <c r="L33" s="24"/>
    </row>
    <row r="34" spans="1:12" x14ac:dyDescent="0.2">
      <c r="A34" s="5" t="s">
        <v>16</v>
      </c>
      <c r="B34" s="23">
        <v>42461</v>
      </c>
      <c r="C34" s="23" t="s">
        <v>97</v>
      </c>
      <c r="D34" s="22" t="s">
        <v>132</v>
      </c>
      <c r="E34" s="22" t="s">
        <v>37</v>
      </c>
      <c r="F34" s="22" t="s">
        <v>4</v>
      </c>
      <c r="G34" s="70"/>
      <c r="H34" s="44"/>
      <c r="I34" s="44">
        <v>-30</v>
      </c>
      <c r="J34" s="44">
        <f>Tableau1[[#This Row],[Crédit]]+Tableau1[[#This Row],[Débit]]</f>
        <v>-30</v>
      </c>
      <c r="K34" s="65" t="str">
        <f>IF(Tableau1[[#This Row],[Crédit]]&lt;&gt;"","Crédit",IF(Tableau1[[#This Row],[Débit]]&lt;&gt;"","Débit",""))</f>
        <v>Débit</v>
      </c>
      <c r="L34" s="24"/>
    </row>
    <row r="35" spans="1:12" x14ac:dyDescent="0.2">
      <c r="A35" s="5" t="s">
        <v>17</v>
      </c>
      <c r="B35" s="23">
        <v>42478</v>
      </c>
      <c r="C35" s="23" t="s">
        <v>99</v>
      </c>
      <c r="D35" s="22" t="s">
        <v>140</v>
      </c>
      <c r="E35" s="22" t="s">
        <v>7</v>
      </c>
      <c r="F35" s="22" t="s">
        <v>55</v>
      </c>
      <c r="G35" s="70"/>
      <c r="H35" s="44"/>
      <c r="I35" s="44">
        <v>-25</v>
      </c>
      <c r="J35" s="44">
        <f>Tableau1[[#This Row],[Crédit]]+Tableau1[[#This Row],[Débit]]</f>
        <v>-25</v>
      </c>
      <c r="K35" s="65" t="str">
        <f>IF(Tableau1[[#This Row],[Crédit]]&lt;&gt;"","Crédit",IF(Tableau1[[#This Row],[Débit]]&lt;&gt;"","Débit",""))</f>
        <v>Débit</v>
      </c>
      <c r="L35" s="24"/>
    </row>
    <row r="36" spans="1:12" x14ac:dyDescent="0.2">
      <c r="A36" s="5" t="s">
        <v>16</v>
      </c>
      <c r="B36" s="23">
        <v>42510</v>
      </c>
      <c r="C36" s="23" t="s">
        <v>97</v>
      </c>
      <c r="D36" s="22" t="s">
        <v>132</v>
      </c>
      <c r="E36" s="22" t="s">
        <v>37</v>
      </c>
      <c r="F36" s="22" t="s">
        <v>38</v>
      </c>
      <c r="G36" s="70"/>
      <c r="H36" s="44">
        <v>1100</v>
      </c>
      <c r="I36" s="44"/>
      <c r="J36" s="44">
        <f>Tableau1[[#This Row],[Crédit]]+Tableau1[[#This Row],[Débit]]</f>
        <v>1100</v>
      </c>
      <c r="K36" s="65" t="str">
        <f>IF(Tableau1[[#This Row],[Crédit]]&lt;&gt;"","Crédit",IF(Tableau1[[#This Row],[Débit]]&lt;&gt;"","Débit",""))</f>
        <v>Crédit</v>
      </c>
      <c r="L36" s="24"/>
    </row>
    <row r="37" spans="1:12" x14ac:dyDescent="0.2">
      <c r="A37" s="5" t="s">
        <v>16</v>
      </c>
      <c r="B37" s="23">
        <v>42511</v>
      </c>
      <c r="C37" s="23" t="s">
        <v>96</v>
      </c>
      <c r="D37" s="22" t="s">
        <v>141</v>
      </c>
      <c r="E37" s="22" t="s">
        <v>111</v>
      </c>
      <c r="F37" s="22" t="s">
        <v>76</v>
      </c>
      <c r="G37" s="70"/>
      <c r="H37" s="44"/>
      <c r="I37" s="44">
        <v>-50</v>
      </c>
      <c r="J37" s="44">
        <f>Tableau1[[#This Row],[Crédit]]+Tableau1[[#This Row],[Débit]]</f>
        <v>-50</v>
      </c>
      <c r="K37" s="65" t="str">
        <f>IF(Tableau1[[#This Row],[Crédit]]&lt;&gt;"","Crédit",IF(Tableau1[[#This Row],[Débit]]&lt;&gt;"","Débit",""))</f>
        <v>Débit</v>
      </c>
      <c r="L37" s="24"/>
    </row>
    <row r="38" spans="1:12" x14ac:dyDescent="0.2">
      <c r="A38" s="5" t="s">
        <v>76</v>
      </c>
      <c r="B38" s="23">
        <v>42511</v>
      </c>
      <c r="C38" s="23" t="s">
        <v>95</v>
      </c>
      <c r="D38" s="22" t="s">
        <v>110</v>
      </c>
      <c r="E38" s="22" t="s">
        <v>111</v>
      </c>
      <c r="F38" s="22" t="s">
        <v>16</v>
      </c>
      <c r="G38" s="70"/>
      <c r="H38" s="44">
        <v>50</v>
      </c>
      <c r="I38" s="44"/>
      <c r="J38" s="44">
        <f>Tableau1[[#This Row],[Crédit]]+Tableau1[[#This Row],[Débit]]</f>
        <v>50</v>
      </c>
      <c r="K38" s="65" t="str">
        <f>IF(Tableau1[[#This Row],[Crédit]]&lt;&gt;"","Crédit",IF(Tableau1[[#This Row],[Débit]]&lt;&gt;"","Débit",""))</f>
        <v>Crédit</v>
      </c>
      <c r="L38" s="24"/>
    </row>
    <row r="39" spans="1:12" x14ac:dyDescent="0.2">
      <c r="A39" s="1" t="s">
        <v>14</v>
      </c>
      <c r="B39" s="2">
        <v>1</v>
      </c>
      <c r="C39" s="2" t="s">
        <v>97</v>
      </c>
      <c r="D39" s="17" t="s">
        <v>149</v>
      </c>
      <c r="E39" s="17" t="s">
        <v>111</v>
      </c>
      <c r="F39" s="17" t="s">
        <v>17</v>
      </c>
      <c r="G39" s="69"/>
      <c r="H39" s="43"/>
      <c r="I39" s="43" t="s">
        <v>12</v>
      </c>
      <c r="J39" s="43" t="e">
        <f>Tableau1[[#This Row],[Crédit]]+Tableau1[[#This Row],[Débit]]</f>
        <v>#VALUE!</v>
      </c>
      <c r="K39" s="64" t="str">
        <f>IF(Tableau1[[#This Row],[Crédit]]&lt;&gt;"","Crédit",IF(Tableau1[[#This Row],[Débit]]&lt;&gt;"","Débit",""))</f>
        <v>Débit</v>
      </c>
      <c r="L39" s="73"/>
    </row>
    <row r="40" spans="1:12" x14ac:dyDescent="0.2">
      <c r="A40" s="1" t="s">
        <v>14</v>
      </c>
      <c r="B40" s="2">
        <v>2</v>
      </c>
      <c r="C40" s="2" t="s">
        <v>96</v>
      </c>
      <c r="D40" s="17" t="s">
        <v>87</v>
      </c>
      <c r="E40" s="17" t="s">
        <v>22</v>
      </c>
      <c r="F40" s="17" t="s">
        <v>23</v>
      </c>
      <c r="G40" s="69"/>
      <c r="H40" s="43"/>
      <c r="I40" s="43" t="s">
        <v>12</v>
      </c>
      <c r="J40" s="43" t="e">
        <f>Tableau1[[#This Row],[Crédit]]+Tableau1[[#This Row],[Débit]]</f>
        <v>#VALUE!</v>
      </c>
      <c r="K40" s="64" t="str">
        <f>IF(Tableau1[[#This Row],[Crédit]]&lt;&gt;"","Crédit",IF(Tableau1[[#This Row],[Débit]]&lt;&gt;"","Débit",""))</f>
        <v>Débit</v>
      </c>
      <c r="L40" s="73"/>
    </row>
    <row r="41" spans="1:12" x14ac:dyDescent="0.2">
      <c r="A41" s="1" t="s">
        <v>14</v>
      </c>
      <c r="B41" s="2">
        <v>3</v>
      </c>
      <c r="C41" s="2" t="s">
        <v>95</v>
      </c>
      <c r="D41" s="17" t="s">
        <v>150</v>
      </c>
      <c r="E41" s="17" t="s">
        <v>22</v>
      </c>
      <c r="F41" s="17" t="s">
        <v>6</v>
      </c>
      <c r="G41" s="69"/>
      <c r="H41" s="43" t="s">
        <v>11</v>
      </c>
      <c r="I41" s="43"/>
      <c r="J41" s="43" t="e">
        <f>Tableau1[[#This Row],[Crédit]]+Tableau1[[#This Row],[Débit]]</f>
        <v>#VALUE!</v>
      </c>
      <c r="K41" s="64" t="str">
        <f>IF(Tableau1[[#This Row],[Crédit]]&lt;&gt;"","Crédit",IF(Tableau1[[#This Row],[Débit]]&lt;&gt;"","Débit",""))</f>
        <v>Crédit</v>
      </c>
      <c r="L41" s="73"/>
    </row>
    <row r="42" spans="1:12" x14ac:dyDescent="0.2">
      <c r="A42" s="1" t="s">
        <v>14</v>
      </c>
      <c r="B42" s="2">
        <v>4</v>
      </c>
      <c r="C42" s="2" t="s">
        <v>96</v>
      </c>
      <c r="D42" s="17" t="s">
        <v>131</v>
      </c>
      <c r="E42" s="17" t="s">
        <v>37</v>
      </c>
      <c r="F42" s="17" t="s">
        <v>38</v>
      </c>
      <c r="G42" s="69"/>
      <c r="H42" s="43" t="s">
        <v>11</v>
      </c>
      <c r="I42" s="43"/>
      <c r="J42" s="43" t="e">
        <f>Tableau1[[#This Row],[Crédit]]+Tableau1[[#This Row],[Débit]]</f>
        <v>#VALUE!</v>
      </c>
      <c r="K42" s="64" t="str">
        <f>IF(Tableau1[[#This Row],[Crédit]]&lt;&gt;"","Crédit",IF(Tableau1[[#This Row],[Débit]]&lt;&gt;"","Débit",""))</f>
        <v>Crédit</v>
      </c>
      <c r="L42" s="73"/>
    </row>
    <row r="43" spans="1:12" x14ac:dyDescent="0.2">
      <c r="A43" s="1" t="s">
        <v>14</v>
      </c>
      <c r="B43" s="2">
        <v>42186</v>
      </c>
      <c r="C43" s="2" t="s">
        <v>97</v>
      </c>
      <c r="D43" s="17" t="s">
        <v>149</v>
      </c>
      <c r="E43" s="17" t="s">
        <v>111</v>
      </c>
      <c r="F43" s="17" t="s">
        <v>17</v>
      </c>
      <c r="G43" s="69"/>
      <c r="H43" s="43"/>
      <c r="I43" s="43">
        <v>-170</v>
      </c>
      <c r="J43" s="43">
        <f>Tableau1[[#This Row],[Crédit]]+Tableau1[[#This Row],[Débit]]</f>
        <v>-170</v>
      </c>
      <c r="K43" s="64" t="str">
        <f>IF(Tableau1[[#This Row],[Crédit]]&lt;&gt;"","Crédit",IF(Tableau1[[#This Row],[Débit]]&lt;&gt;"","Débit",""))</f>
        <v>Débit</v>
      </c>
      <c r="L43" s="73"/>
    </row>
    <row r="44" spans="1:12" x14ac:dyDescent="0.2">
      <c r="A44" s="1" t="s">
        <v>14</v>
      </c>
      <c r="B44" s="2">
        <v>42187</v>
      </c>
      <c r="C44" s="2" t="s">
        <v>96</v>
      </c>
      <c r="D44" s="17" t="s">
        <v>87</v>
      </c>
      <c r="E44" s="17" t="s">
        <v>22</v>
      </c>
      <c r="F44" s="17" t="s">
        <v>23</v>
      </c>
      <c r="G44" s="69"/>
      <c r="H44" s="43"/>
      <c r="I44" s="43">
        <v>-270</v>
      </c>
      <c r="J44" s="43">
        <f>Tableau1[[#This Row],[Crédit]]+Tableau1[[#This Row],[Débit]]</f>
        <v>-270</v>
      </c>
      <c r="K44" s="64" t="str">
        <f>IF(Tableau1[[#This Row],[Crédit]]&lt;&gt;"","Crédit",IF(Tableau1[[#This Row],[Débit]]&lt;&gt;"","Débit",""))</f>
        <v>Débit</v>
      </c>
      <c r="L44" s="73"/>
    </row>
    <row r="45" spans="1:12" x14ac:dyDescent="0.2">
      <c r="A45" s="1" t="s">
        <v>14</v>
      </c>
      <c r="B45" s="2">
        <v>42188</v>
      </c>
      <c r="C45" s="2" t="s">
        <v>95</v>
      </c>
      <c r="D45" s="17" t="s">
        <v>150</v>
      </c>
      <c r="E45" s="17" t="s">
        <v>22</v>
      </c>
      <c r="F45" s="17" t="s">
        <v>6</v>
      </c>
      <c r="G45" s="69"/>
      <c r="H45" s="43">
        <v>370</v>
      </c>
      <c r="I45" s="43"/>
      <c r="J45" s="43">
        <f>Tableau1[[#This Row],[Crédit]]+Tableau1[[#This Row],[Débit]]</f>
        <v>370</v>
      </c>
      <c r="K45" s="64" t="str">
        <f>IF(Tableau1[[#This Row],[Crédit]]&lt;&gt;"","Crédit",IF(Tableau1[[#This Row],[Débit]]&lt;&gt;"","Débit",""))</f>
        <v>Crédit</v>
      </c>
      <c r="L45" s="73"/>
    </row>
    <row r="46" spans="1:12" x14ac:dyDescent="0.2">
      <c r="A46" s="1" t="s">
        <v>14</v>
      </c>
      <c r="B46" s="2">
        <v>42189</v>
      </c>
      <c r="C46" s="2" t="s">
        <v>96</v>
      </c>
      <c r="D46" s="17" t="s">
        <v>131</v>
      </c>
      <c r="E46" s="17" t="s">
        <v>37</v>
      </c>
      <c r="F46" s="17" t="s">
        <v>38</v>
      </c>
      <c r="G46" s="69"/>
      <c r="H46" s="43">
        <v>470</v>
      </c>
      <c r="I46" s="43"/>
      <c r="J46" s="43">
        <f>Tableau1[[#This Row],[Crédit]]+Tableau1[[#This Row],[Débit]]</f>
        <v>470</v>
      </c>
      <c r="K46" s="64" t="str">
        <f>IF(Tableau1[[#This Row],[Crédit]]&lt;&gt;"","Crédit",IF(Tableau1[[#This Row],[Débit]]&lt;&gt;"","Débit",""))</f>
        <v>Crédit</v>
      </c>
      <c r="L46" s="73"/>
    </row>
    <row r="47" spans="1:12" x14ac:dyDescent="0.2">
      <c r="A47" s="1" t="s">
        <v>14</v>
      </c>
      <c r="B47" s="2">
        <v>42217</v>
      </c>
      <c r="C47" s="2" t="s">
        <v>97</v>
      </c>
      <c r="D47" s="17" t="s">
        <v>149</v>
      </c>
      <c r="E47" s="17" t="s">
        <v>111</v>
      </c>
      <c r="F47" s="17" t="s">
        <v>17</v>
      </c>
      <c r="G47" s="69"/>
      <c r="H47" s="43"/>
      <c r="I47" s="43">
        <v>-180</v>
      </c>
      <c r="J47" s="43">
        <f>Tableau1[[#This Row],[Crédit]]+Tableau1[[#This Row],[Débit]]</f>
        <v>-180</v>
      </c>
      <c r="K47" s="64" t="str">
        <f>IF(Tableau1[[#This Row],[Crédit]]&lt;&gt;"","Crédit",IF(Tableau1[[#This Row],[Débit]]&lt;&gt;"","Débit",""))</f>
        <v>Débit</v>
      </c>
      <c r="L47" s="73"/>
    </row>
    <row r="48" spans="1:12" x14ac:dyDescent="0.2">
      <c r="A48" s="1" t="s">
        <v>14</v>
      </c>
      <c r="B48" s="2">
        <v>42218</v>
      </c>
      <c r="C48" s="2" t="s">
        <v>96</v>
      </c>
      <c r="D48" s="17" t="s">
        <v>87</v>
      </c>
      <c r="E48" s="17" t="s">
        <v>22</v>
      </c>
      <c r="F48" s="17" t="s">
        <v>23</v>
      </c>
      <c r="G48" s="69"/>
      <c r="H48" s="43"/>
      <c r="I48" s="43">
        <v>-280</v>
      </c>
      <c r="J48" s="43">
        <f>Tableau1[[#This Row],[Crédit]]+Tableau1[[#This Row],[Débit]]</f>
        <v>-280</v>
      </c>
      <c r="K48" s="64" t="str">
        <f>IF(Tableau1[[#This Row],[Crédit]]&lt;&gt;"","Crédit",IF(Tableau1[[#This Row],[Débit]]&lt;&gt;"","Débit",""))</f>
        <v>Débit</v>
      </c>
      <c r="L48" s="73"/>
    </row>
    <row r="49" spans="1:12" x14ac:dyDescent="0.2">
      <c r="A49" s="1" t="s">
        <v>14</v>
      </c>
      <c r="B49" s="2">
        <v>42219</v>
      </c>
      <c r="C49" s="2" t="s">
        <v>95</v>
      </c>
      <c r="D49" s="17" t="s">
        <v>150</v>
      </c>
      <c r="E49" s="17" t="s">
        <v>22</v>
      </c>
      <c r="F49" s="17" t="s">
        <v>6</v>
      </c>
      <c r="G49" s="69"/>
      <c r="H49" s="43">
        <v>380</v>
      </c>
      <c r="I49" s="43"/>
      <c r="J49" s="43">
        <f>Tableau1[[#This Row],[Crédit]]+Tableau1[[#This Row],[Débit]]</f>
        <v>380</v>
      </c>
      <c r="K49" s="64" t="str">
        <f>IF(Tableau1[[#This Row],[Crédit]]&lt;&gt;"","Crédit",IF(Tableau1[[#This Row],[Débit]]&lt;&gt;"","Débit",""))</f>
        <v>Crédit</v>
      </c>
      <c r="L49" s="73"/>
    </row>
    <row r="50" spans="1:12" x14ac:dyDescent="0.2">
      <c r="A50" s="1" t="s">
        <v>14</v>
      </c>
      <c r="B50" s="2">
        <v>42220</v>
      </c>
      <c r="C50" s="2" t="s">
        <v>96</v>
      </c>
      <c r="D50" s="17" t="s">
        <v>131</v>
      </c>
      <c r="E50" s="17" t="s">
        <v>37</v>
      </c>
      <c r="F50" s="17" t="s">
        <v>38</v>
      </c>
      <c r="G50" s="69"/>
      <c r="H50" s="43">
        <v>480</v>
      </c>
      <c r="I50" s="43"/>
      <c r="J50" s="43">
        <f>Tableau1[[#This Row],[Crédit]]+Tableau1[[#This Row],[Débit]]</f>
        <v>480</v>
      </c>
      <c r="K50" s="64" t="str">
        <f>IF(Tableau1[[#This Row],[Crédit]]&lt;&gt;"","Crédit",IF(Tableau1[[#This Row],[Débit]]&lt;&gt;"","Débit",""))</f>
        <v>Crédit</v>
      </c>
      <c r="L50" s="73"/>
    </row>
    <row r="51" spans="1:12" x14ac:dyDescent="0.2">
      <c r="A51" s="1" t="s">
        <v>17</v>
      </c>
      <c r="B51" s="2">
        <v>42221</v>
      </c>
      <c r="C51" s="2" t="s">
        <v>97</v>
      </c>
      <c r="D51" s="17" t="s">
        <v>149</v>
      </c>
      <c r="E51" s="17" t="s">
        <v>39</v>
      </c>
      <c r="F51" s="17" t="s">
        <v>40</v>
      </c>
      <c r="G51" s="69"/>
      <c r="H51" s="43"/>
      <c r="I51" s="43">
        <v>-8888</v>
      </c>
      <c r="J51" s="43">
        <f>Tableau1[[#This Row],[Crédit]]+Tableau1[[#This Row],[Débit]]</f>
        <v>-8888</v>
      </c>
      <c r="K51" s="64" t="str">
        <f>IF(Tableau1[[#This Row],[Crédit]]&lt;&gt;"","Crédit",IF(Tableau1[[#This Row],[Débit]]&lt;&gt;"","Débit",""))</f>
        <v>Débit</v>
      </c>
      <c r="L51" s="73"/>
    </row>
    <row r="52" spans="1:12" x14ac:dyDescent="0.2">
      <c r="A52" s="1" t="s">
        <v>14</v>
      </c>
      <c r="B52" s="2">
        <v>42222</v>
      </c>
      <c r="C52" s="2" t="s">
        <v>97</v>
      </c>
      <c r="D52" s="17" t="s">
        <v>110</v>
      </c>
      <c r="E52" s="17" t="s">
        <v>33</v>
      </c>
      <c r="F52" s="17" t="s">
        <v>34</v>
      </c>
      <c r="G52" s="69"/>
      <c r="H52" s="43"/>
      <c r="I52" s="43">
        <v>-9999</v>
      </c>
      <c r="J52" s="43">
        <f>Tableau1[[#This Row],[Crédit]]+Tableau1[[#This Row],[Débit]]</f>
        <v>-9999</v>
      </c>
      <c r="K52" s="64" t="str">
        <f>IF(Tableau1[[#This Row],[Crédit]]&lt;&gt;"","Crédit",IF(Tableau1[[#This Row],[Débit]]&lt;&gt;"","Débit",""))</f>
        <v>Débit</v>
      </c>
      <c r="L52" s="73"/>
    </row>
  </sheetData>
  <sortState ref="A2:N771">
    <sortCondition ref="B1"/>
  </sortState>
  <dataConsolidate/>
  <conditionalFormatting sqref="I1:J15 A10:I12 A12:J12 A22:I24 A27:L29 A34:L34 H1:H52 K1:L52 L37:L1048576 A1:G1048576 I18:J1048576">
    <cfRule type="expression" dxfId="14" priority="7">
      <formula>AND(MONTH($B1)=MONTH(TODAY()),YEAR($B1)=YEAR(TODAY()))</formula>
    </cfRule>
  </conditionalFormatting>
  <conditionalFormatting sqref="I13:J13">
    <cfRule type="expression" dxfId="13" priority="2">
      <formula>AND(MONTH($B1)=MONTH(TODAY()),YEAR($B1)=YEAR(TODAY()))</formula>
    </cfRule>
  </conditionalFormatting>
  <conditionalFormatting sqref="I2:J1048576">
    <cfRule type="cellIs" dxfId="12" priority="1" operator="lessThan">
      <formula>0</formula>
    </cfRule>
  </conditionalFormatting>
  <dataValidations count="5">
    <dataValidation type="list" allowBlank="1" showInputMessage="1" showErrorMessage="1" sqref="E1:F9">
      <formula1>categ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C10:C1048576">
      <formula1>Type_op</formula1>
    </dataValidation>
    <dataValidation type="list" allowBlank="1" showInputMessage="1" showErrorMessage="1" sqref="E10:E1048576">
      <formula1>Choix1</formula1>
    </dataValidation>
    <dataValidation type="list" allowBlank="1" showInputMessage="1" showErrorMessage="1" sqref="F10:F1048576">
      <formula1>OFFSET(Choix2,MATCH(E10,Choix1,0)-1,1,,COUNTA(OFFSET(Choix2,MATCH(E10,Choix1,0)-1,0))-1)</formula1>
    </dataValidation>
  </dataValidation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X27"/>
  <sheetViews>
    <sheetView workbookViewId="0">
      <selection activeCell="I32" sqref="I32"/>
    </sheetView>
  </sheetViews>
  <sheetFormatPr baseColWidth="10" defaultRowHeight="12.75" x14ac:dyDescent="0.2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 x14ac:dyDescent="0.2">
      <c r="A1" s="8" t="s">
        <v>1</v>
      </c>
      <c r="B1" s="13" t="s">
        <v>18</v>
      </c>
      <c r="C1" s="15" t="s">
        <v>19</v>
      </c>
    </row>
    <row r="2" spans="1:50" x14ac:dyDescent="0.2">
      <c r="A2" s="11" t="s">
        <v>78</v>
      </c>
      <c r="B2" s="29" t="s">
        <v>111</v>
      </c>
      <c r="C2" s="6" t="str">
        <f>Système!$A$2</f>
        <v>YYY - Compte Courant</v>
      </c>
      <c r="D2" s="6" t="str">
        <f>Système!$A$3</f>
        <v>YYY - Livret Epargne</v>
      </c>
      <c r="E2" s="6" t="str">
        <f>Système!$A$4</f>
        <v>YYY - Monnaie</v>
      </c>
      <c r="F2" s="6" t="str">
        <f>Système!$A$5</f>
        <v>XXX - Compte Courant</v>
      </c>
      <c r="G2" s="6" t="str">
        <f>Système!$A$6</f>
        <v>XXX - Livret caisse d'Epargne</v>
      </c>
      <c r="H2" s="6" t="str">
        <f>Système!$A$7</f>
        <v>XXX - Livret Compte courant</v>
      </c>
      <c r="I2" s="6" t="str">
        <f>Système!$A$8</f>
        <v>XXX - Monnaie</v>
      </c>
      <c r="J2" s="6" t="str">
        <f>Système!$A$9</f>
        <v>XYX - Compte Joint</v>
      </c>
      <c r="K2" s="6"/>
    </row>
    <row r="3" spans="1:50" x14ac:dyDescent="0.2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x14ac:dyDescent="0.2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x14ac:dyDescent="0.2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x14ac:dyDescent="0.2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x14ac:dyDescent="0.2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x14ac:dyDescent="0.2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x14ac:dyDescent="0.2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x14ac:dyDescent="0.2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x14ac:dyDescent="0.2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x14ac:dyDescent="0.2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x14ac:dyDescent="0.2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x14ac:dyDescent="0.2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 x14ac:dyDescent="0.2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 x14ac:dyDescent="0.2">
      <c r="A16" s="11" t="s">
        <v>90</v>
      </c>
    </row>
    <row r="17" spans="1:1" s="6" customFormat="1" ht="11.25" x14ac:dyDescent="0.2">
      <c r="A17" s="11" t="s">
        <v>110</v>
      </c>
    </row>
    <row r="18" spans="1:1" s="6" customFormat="1" ht="11.25" x14ac:dyDescent="0.2">
      <c r="A18" s="11" t="s">
        <v>5</v>
      </c>
    </row>
    <row r="19" spans="1:1" s="6" customFormat="1" ht="11.25" x14ac:dyDescent="0.2">
      <c r="A19" s="12" t="s">
        <v>91</v>
      </c>
    </row>
    <row r="20" spans="1:1" s="6" customFormat="1" ht="11.25" x14ac:dyDescent="0.2"/>
    <row r="21" spans="1:1" s="6" customFormat="1" ht="11.25" x14ac:dyDescent="0.2"/>
    <row r="22" spans="1:1" s="6" customFormat="1" ht="11.25" x14ac:dyDescent="0.2"/>
    <row r="23" spans="1:1" s="6" customFormat="1" ht="11.25" x14ac:dyDescent="0.2"/>
    <row r="24" spans="1:1" s="6" customFormat="1" ht="11.25" x14ac:dyDescent="0.2"/>
    <row r="25" spans="1:1" s="6" customFormat="1" ht="11.25" x14ac:dyDescent="0.2"/>
    <row r="26" spans="1:1" s="6" customFormat="1" ht="11.25" x14ac:dyDescent="0.2"/>
    <row r="27" spans="1:1" s="6" customFormat="1" ht="11.25" x14ac:dyDescent="0.2">
      <c r="A27" s="10"/>
    </row>
  </sheetData>
  <conditionalFormatting sqref="A2:A1048576">
    <cfRule type="expression" dxfId="11" priority="4">
      <formula>A2&lt;&gt;""</formula>
    </cfRule>
  </conditionalFormatting>
  <conditionalFormatting sqref="B2:B1048576">
    <cfRule type="expression" dxfId="10" priority="3">
      <formula>B2&lt;&gt;""</formula>
    </cfRule>
  </conditionalFormatting>
  <conditionalFormatting sqref="H2:H21 H23:H1048576 C2:G1048576 I2:XFD1048576">
    <cfRule type="expression" dxfId="9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6"/>
  <sheetViews>
    <sheetView tabSelected="1" workbookViewId="0">
      <selection activeCell="D30" sqref="D29:D30"/>
    </sheetView>
  </sheetViews>
  <sheetFormatPr baseColWidth="10" defaultRowHeight="12.75" x14ac:dyDescent="0.2"/>
  <cols>
    <col min="1" max="1" width="25" bestFit="1" customWidth="1"/>
    <col min="4" max="4" width="20" customWidth="1"/>
    <col min="5" max="5" width="33" bestFit="1" customWidth="1"/>
    <col min="6" max="6" width="23.140625" bestFit="1" customWidth="1"/>
  </cols>
  <sheetData>
    <row r="1" spans="1:6" x14ac:dyDescent="0.2">
      <c r="A1" s="60" t="s">
        <v>2</v>
      </c>
      <c r="B1" s="72" t="s">
        <v>123</v>
      </c>
      <c r="C1" s="72"/>
      <c r="D1" s="8" t="s">
        <v>92</v>
      </c>
      <c r="E1" s="57" t="s">
        <v>125</v>
      </c>
      <c r="F1" s="56">
        <f ca="1" xml:space="preserve"> YEAR( TODAY() )</f>
        <v>2015</v>
      </c>
    </row>
    <row r="2" spans="1:6" x14ac:dyDescent="0.2">
      <c r="A2" s="58" t="s">
        <v>14</v>
      </c>
      <c r="B2" s="55" t="s">
        <v>104</v>
      </c>
      <c r="C2" s="56" t="s">
        <v>148</v>
      </c>
      <c r="D2" s="16" t="s">
        <v>93</v>
      </c>
      <c r="E2" s="57" t="s">
        <v>126</v>
      </c>
      <c r="F2" s="56"/>
    </row>
    <row r="3" spans="1:6" x14ac:dyDescent="0.2">
      <c r="A3" s="58" t="s">
        <v>76</v>
      </c>
      <c r="B3" s="55" t="s">
        <v>105</v>
      </c>
      <c r="C3" s="56" t="s">
        <v>148</v>
      </c>
      <c r="D3" s="16" t="s">
        <v>94</v>
      </c>
      <c r="E3" s="57" t="s">
        <v>127</v>
      </c>
      <c r="F3" s="61">
        <f ca="1">TODAY()</f>
        <v>42289</v>
      </c>
    </row>
    <row r="4" spans="1:6" x14ac:dyDescent="0.2">
      <c r="A4" s="59" t="s">
        <v>102</v>
      </c>
      <c r="B4" s="55" t="s">
        <v>112</v>
      </c>
      <c r="C4" s="56" t="s">
        <v>148</v>
      </c>
      <c r="D4" s="16" t="s">
        <v>95</v>
      </c>
    </row>
    <row r="5" spans="1:6" x14ac:dyDescent="0.2">
      <c r="A5" s="58" t="s">
        <v>13</v>
      </c>
      <c r="B5" s="55" t="s">
        <v>113</v>
      </c>
      <c r="C5" s="56" t="s">
        <v>148</v>
      </c>
      <c r="D5" s="16" t="s">
        <v>96</v>
      </c>
    </row>
    <row r="6" spans="1:6" x14ac:dyDescent="0.2">
      <c r="A6" s="59" t="s">
        <v>15</v>
      </c>
      <c r="B6" s="55" t="s">
        <v>114</v>
      </c>
      <c r="C6" s="56" t="s">
        <v>151</v>
      </c>
      <c r="D6" s="16" t="s">
        <v>97</v>
      </c>
    </row>
    <row r="7" spans="1:6" x14ac:dyDescent="0.2">
      <c r="A7" s="58" t="s">
        <v>16</v>
      </c>
      <c r="B7" s="55" t="s">
        <v>115</v>
      </c>
      <c r="C7" s="56" t="s">
        <v>148</v>
      </c>
      <c r="D7" s="16" t="s">
        <v>98</v>
      </c>
    </row>
    <row r="8" spans="1:6" x14ac:dyDescent="0.2">
      <c r="A8" s="59" t="s">
        <v>101</v>
      </c>
      <c r="B8" s="55" t="s">
        <v>116</v>
      </c>
      <c r="C8" s="56" t="s">
        <v>148</v>
      </c>
      <c r="D8" s="9" t="s">
        <v>99</v>
      </c>
    </row>
    <row r="9" spans="1:6" x14ac:dyDescent="0.2">
      <c r="A9" s="59" t="s">
        <v>17</v>
      </c>
      <c r="B9" s="55" t="s">
        <v>117</v>
      </c>
      <c r="C9" s="56" t="s">
        <v>148</v>
      </c>
      <c r="D9" s="9" t="s">
        <v>100</v>
      </c>
    </row>
    <row r="10" spans="1:6" x14ac:dyDescent="0.2">
      <c r="A10" s="6"/>
      <c r="B10" s="55" t="s">
        <v>118</v>
      </c>
      <c r="C10" s="56" t="s">
        <v>124</v>
      </c>
      <c r="D10" s="6"/>
    </row>
    <row r="11" spans="1:6" x14ac:dyDescent="0.2">
      <c r="A11" s="6"/>
      <c r="B11" s="55" t="s">
        <v>119</v>
      </c>
      <c r="C11" s="56" t="s">
        <v>124</v>
      </c>
      <c r="D11" s="6"/>
    </row>
    <row r="12" spans="1:6" x14ac:dyDescent="0.2">
      <c r="A12" s="6"/>
      <c r="B12" s="55" t="s">
        <v>120</v>
      </c>
      <c r="C12" s="56" t="s">
        <v>124</v>
      </c>
      <c r="D12" s="5"/>
    </row>
    <row r="13" spans="1:6" x14ac:dyDescent="0.2">
      <c r="A13" s="6"/>
      <c r="B13" s="55" t="s">
        <v>121</v>
      </c>
      <c r="C13" s="56" t="s">
        <v>124</v>
      </c>
    </row>
    <row r="14" spans="1:6" x14ac:dyDescent="0.2">
      <c r="A14" s="6"/>
      <c r="D14" s="6"/>
    </row>
    <row r="15" spans="1:6" x14ac:dyDescent="0.2">
      <c r="A15" s="6"/>
      <c r="D15" s="6"/>
    </row>
    <row r="16" spans="1:6" x14ac:dyDescent="0.2">
      <c r="A16" s="6"/>
      <c r="D16" s="6"/>
    </row>
    <row r="17" spans="1:4" x14ac:dyDescent="0.2">
      <c r="A17" s="6"/>
      <c r="D17" s="6"/>
    </row>
    <row r="18" spans="1:4" x14ac:dyDescent="0.2">
      <c r="A18" s="6"/>
      <c r="D18" s="6"/>
    </row>
    <row r="19" spans="1:4" x14ac:dyDescent="0.2">
      <c r="A19" s="6"/>
      <c r="D19" s="6"/>
    </row>
    <row r="20" spans="1:4" x14ac:dyDescent="0.2">
      <c r="A20" s="6"/>
      <c r="D20" s="6"/>
    </row>
    <row r="21" spans="1:4" x14ac:dyDescent="0.2">
      <c r="A21" s="6"/>
      <c r="D21" s="6"/>
    </row>
    <row r="22" spans="1:4" x14ac:dyDescent="0.2">
      <c r="D22" s="6"/>
    </row>
    <row r="23" spans="1:4" x14ac:dyDescent="0.2">
      <c r="D23" s="6"/>
    </row>
    <row r="24" spans="1:4" x14ac:dyDescent="0.2">
      <c r="D24" s="6"/>
    </row>
    <row r="25" spans="1:4" x14ac:dyDescent="0.2">
      <c r="D25" s="6"/>
    </row>
    <row r="26" spans="1:4" x14ac:dyDescent="0.2">
      <c r="D26" s="6"/>
    </row>
  </sheetData>
  <mergeCells count="1">
    <mergeCell ref="B1:C1"/>
  </mergeCells>
  <conditionalFormatting sqref="D2:D1048576 A3:A1048576">
    <cfRule type="expression" dxfId="6" priority="8">
      <formula>A2&lt;&gt;""</formula>
    </cfRule>
  </conditionalFormatting>
  <conditionalFormatting sqref="D2:D1048576">
    <cfRule type="expression" dxfId="5" priority="7">
      <formula>D2&lt;&gt;""</formula>
    </cfRule>
  </conditionalFormatting>
  <conditionalFormatting sqref="A2:A8">
    <cfRule type="expression" dxfId="4" priority="5">
      <formula>AND(MONTH($B2)=MONTH(TODAY()),YEAR($B2)=YEAR(TODAY()))</formula>
    </cfRule>
  </conditionalFormatting>
  <conditionalFormatting sqref="A2">
    <cfRule type="expression" dxfId="3" priority="4">
      <formula>A2&lt;&gt;""</formula>
    </cfRule>
  </conditionalFormatting>
  <conditionalFormatting sqref="A9">
    <cfRule type="expression" dxfId="2" priority="3">
      <formula>AND(MONTH($B9)=MONTH(TODAY()),YEAR($B9)=YEAR(TODAY()))</formula>
    </cfRule>
  </conditionalFormatting>
  <conditionalFormatting sqref="C2:C13">
    <cfRule type="cellIs" dxfId="1" priority="2" operator="equal">
      <formula>"Inscrite"</formula>
    </cfRule>
    <cfRule type="cellIs" dxfId="0" priority="1" operator="equal">
      <formula>"Non Inscrite"</formula>
    </cfRule>
  </conditionalFormatting>
  <dataValidations count="1">
    <dataValidation type="list" allowBlank="1" showInputMessage="1" showErrorMessage="1" sqref="C2:C13">
      <formula1>"Inscrite,Non Inscrite"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7"/>
  <sheetViews>
    <sheetView zoomScale="85" zoomScaleNormal="85" workbookViewId="0">
      <selection activeCell="O7" sqref="O7"/>
    </sheetView>
  </sheetViews>
  <sheetFormatPr baseColWidth="10" defaultRowHeight="12.75" x14ac:dyDescent="0.2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 x14ac:dyDescent="0.2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 x14ac:dyDescent="0.2">
      <c r="A2" s="19" t="s">
        <v>14</v>
      </c>
      <c r="B2" s="40">
        <v>1</v>
      </c>
      <c r="C2" s="20" t="s">
        <v>97</v>
      </c>
      <c r="D2" s="21" t="s">
        <v>149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 x14ac:dyDescent="0.2">
      <c r="A3" s="19" t="s">
        <v>14</v>
      </c>
      <c r="B3" s="40">
        <v>2</v>
      </c>
      <c r="C3" s="20" t="s">
        <v>96</v>
      </c>
      <c r="D3" s="21" t="s">
        <v>87</v>
      </c>
      <c r="E3" s="21" t="s">
        <v>22</v>
      </c>
      <c r="F3" s="22" t="s">
        <v>23</v>
      </c>
      <c r="G3" s="21" t="s">
        <v>12</v>
      </c>
      <c r="H3" s="51">
        <v>-210</v>
      </c>
      <c r="I3" s="51">
        <v>-220</v>
      </c>
      <c r="J3" s="51">
        <v>-230</v>
      </c>
      <c r="K3" s="51">
        <v>-240</v>
      </c>
      <c r="L3" s="51">
        <v>-250</v>
      </c>
      <c r="M3" s="51">
        <v>-260</v>
      </c>
      <c r="N3" s="51">
        <v>-270</v>
      </c>
      <c r="O3" s="51">
        <v>-280</v>
      </c>
      <c r="P3" s="51">
        <v>-290</v>
      </c>
      <c r="Q3" s="51">
        <v>-300</v>
      </c>
      <c r="R3" s="50"/>
      <c r="S3" s="50"/>
    </row>
    <row r="4" spans="1:19" x14ac:dyDescent="0.2">
      <c r="A4" s="19" t="s">
        <v>14</v>
      </c>
      <c r="B4" s="40">
        <v>3</v>
      </c>
      <c r="C4" s="20" t="s">
        <v>95</v>
      </c>
      <c r="D4" s="21" t="s">
        <v>150</v>
      </c>
      <c r="E4" s="21" t="s">
        <v>22</v>
      </c>
      <c r="F4" s="22" t="s">
        <v>6</v>
      </c>
      <c r="G4" s="21" t="s">
        <v>11</v>
      </c>
      <c r="H4" s="51">
        <v>310</v>
      </c>
      <c r="I4" s="52">
        <v>320</v>
      </c>
      <c r="J4" s="51">
        <v>330</v>
      </c>
      <c r="K4" s="52">
        <v>340</v>
      </c>
      <c r="L4" s="51">
        <v>350</v>
      </c>
      <c r="M4" s="52">
        <v>360</v>
      </c>
      <c r="N4" s="51">
        <v>370</v>
      </c>
      <c r="O4" s="52">
        <v>380</v>
      </c>
      <c r="P4" s="51">
        <v>390</v>
      </c>
      <c r="Q4" s="52">
        <v>400</v>
      </c>
      <c r="R4" s="50"/>
      <c r="S4" s="50"/>
    </row>
    <row r="5" spans="1:19" x14ac:dyDescent="0.2">
      <c r="A5" s="31" t="s">
        <v>14</v>
      </c>
      <c r="B5" s="40">
        <v>4</v>
      </c>
      <c r="C5" s="32" t="s">
        <v>96</v>
      </c>
      <c r="D5" s="33" t="s">
        <v>131</v>
      </c>
      <c r="E5" s="33" t="s">
        <v>37</v>
      </c>
      <c r="F5" s="22" t="s">
        <v>38</v>
      </c>
      <c r="G5" s="33" t="s">
        <v>11</v>
      </c>
      <c r="H5" s="53">
        <v>410</v>
      </c>
      <c r="I5" s="53">
        <v>420</v>
      </c>
      <c r="J5" s="53">
        <v>430</v>
      </c>
      <c r="K5" s="53">
        <v>440</v>
      </c>
      <c r="L5" s="53">
        <v>450</v>
      </c>
      <c r="M5" s="53">
        <v>460</v>
      </c>
      <c r="N5" s="53">
        <v>470</v>
      </c>
      <c r="O5" s="53">
        <v>480</v>
      </c>
      <c r="P5" s="53">
        <v>490</v>
      </c>
      <c r="Q5" s="53">
        <v>500</v>
      </c>
      <c r="R5" s="50"/>
      <c r="S5" s="50"/>
    </row>
    <row r="6" spans="1:19" x14ac:dyDescent="0.2">
      <c r="A6" s="34" t="s">
        <v>17</v>
      </c>
      <c r="B6" s="40">
        <v>5</v>
      </c>
      <c r="C6" s="32" t="s">
        <v>97</v>
      </c>
      <c r="D6" s="33" t="s">
        <v>149</v>
      </c>
      <c r="E6" s="33" t="s">
        <v>39</v>
      </c>
      <c r="F6" s="22" t="s">
        <v>40</v>
      </c>
      <c r="G6" s="33" t="s">
        <v>12</v>
      </c>
      <c r="H6" s="53"/>
      <c r="I6" s="54"/>
      <c r="J6" s="50"/>
      <c r="K6" s="50"/>
      <c r="L6" s="50"/>
      <c r="M6" s="50"/>
      <c r="N6" s="50"/>
      <c r="O6" s="50">
        <v>-8888</v>
      </c>
      <c r="P6" s="50"/>
      <c r="Q6" s="50"/>
      <c r="R6" s="50"/>
      <c r="S6" s="50"/>
    </row>
    <row r="7" spans="1:19" x14ac:dyDescent="0.2">
      <c r="A7" s="37" t="s">
        <v>14</v>
      </c>
      <c r="B7" s="40">
        <v>6</v>
      </c>
      <c r="C7" s="32" t="s">
        <v>97</v>
      </c>
      <c r="D7" s="33" t="s">
        <v>110</v>
      </c>
      <c r="E7" s="33" t="s">
        <v>33</v>
      </c>
      <c r="F7" s="33" t="s">
        <v>34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-9999</v>
      </c>
      <c r="P7" s="50"/>
      <c r="Q7" s="50"/>
      <c r="R7" s="50"/>
      <c r="S7" s="50"/>
    </row>
  </sheetData>
  <conditionalFormatting sqref="A1:G1">
    <cfRule type="expression" dxfId="8" priority="2">
      <formula>AND(MONTH($B1)=MONTH(TODAY()),YEAR($B1)=YEAR(TODAY()))</formula>
    </cfRule>
  </conditionalFormatting>
  <conditionalFormatting sqref="F2:F7">
    <cfRule type="expression" dxfId="7" priority="1">
      <formula>AND(MONTH($B2)=MONTH(TODAY()),YEAR($B2)=YEAR(TODAY()))</formula>
    </cfRule>
  </conditionalFormatting>
  <dataValidations count="7">
    <dataValidation type="list" allowBlank="1" showInputMessage="1" showErrorMessage="1" sqref="E2:E1048576">
      <formula1>Choix1</formula1>
    </dataValidation>
    <dataValidation type="list" allowBlank="1" showInputMessage="1" showErrorMessage="1" sqref="D2:D7">
      <formula1>type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30" sqref="F3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annee</vt:lpstr>
      <vt:lpstr>Choix2</vt:lpstr>
      <vt:lpstr>Transferts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2015-10-12T21:55:22Z</dcterms:modified>
</cp:coreProperties>
</file>