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3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drawings/drawing4.xml" ContentType="application/vnd.openxmlformats-officedocument.drawing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drawings/drawing5.xml" ContentType="application/vnd.openxmlformats-officedocument.drawing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drawings/drawing6.xml" ContentType="application/vnd.openxmlformats-officedocument.drawing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drawings/drawing7.xml" ContentType="application/vnd.openxmlformats-officedocument.drawing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drawings/drawing8.xml" ContentType="application/vnd.openxmlformats-officedocument.drawing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drawings/drawing9.xml" ContentType="application/vnd.openxmlformats-officedocument.drawing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drawings/drawing10.xml" ContentType="application/vnd.openxmlformats-officedocument.drawing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24240" windowHeight="13740" tabRatio="936"/>
  </bookViews>
  <sheets>
    <sheet name="Recapitulatif" sheetId="163" r:id="rId1"/>
    <sheet name="relevé (9)" sheetId="199" state="hidden" r:id="rId2"/>
    <sheet name="relevé (8)" sheetId="198" state="hidden" r:id="rId3"/>
    <sheet name="relevé (7)" sheetId="197" state="hidden" r:id="rId4"/>
    <sheet name="relevé (6)" sheetId="196" state="hidden" r:id="rId5"/>
    <sheet name="relevé (5)" sheetId="195" state="hidden" r:id="rId6"/>
    <sheet name="relevé (4)" sheetId="194" state="hidden" r:id="rId7"/>
    <sheet name="relevé (3)" sheetId="193" state="hidden" r:id="rId8"/>
    <sheet name="relevé (2)" sheetId="192" state="hidden" r:id="rId9"/>
    <sheet name="2017" sheetId="200" r:id="rId10"/>
    <sheet name="2016" sheetId="161" r:id="rId11"/>
    <sheet name="relevé" sheetId="19" r:id="rId12"/>
  </sheets>
  <definedNames>
    <definedName name="_xlnm._FilterDatabase" localSheetId="10" hidden="1">'2016'!$A$4:$DA$7</definedName>
    <definedName name="_xlnm._FilterDatabase" localSheetId="9" hidden="1">'2017'!$A$4:$DA$7</definedName>
    <definedName name="_xlnm.Print_Titles" localSheetId="10">'2016'!$J:$AA,'2016'!$2:$3</definedName>
    <definedName name="_xlnm.Print_Titles" localSheetId="9">'2017'!$J:$AA,'2017'!$2:$3</definedName>
    <definedName name="_xlnm.Print_Area" localSheetId="10">'2016'!$J$1:$AH$7</definedName>
    <definedName name="_xlnm.Print_Area" localSheetId="9">'2017'!$J$1:$AH$7</definedName>
    <definedName name="_xlnm.Print_Area" localSheetId="0">Recapitulatif!$A$1:$K$11</definedName>
    <definedName name="_xlnm.Print_Area" localSheetId="11">relevé!$A$1:$BE$46</definedName>
    <definedName name="_xlnm.Print_Area" localSheetId="8">'relevé (2)'!$A$1:$BE$46</definedName>
    <definedName name="_xlnm.Print_Area" localSheetId="7">'relevé (3)'!$A$1:$BE$46</definedName>
    <definedName name="_xlnm.Print_Area" localSheetId="6">'relevé (4)'!$A$1:$BE$46</definedName>
    <definedName name="_xlnm.Print_Area" localSheetId="5">'relevé (5)'!$A$1:$BE$46</definedName>
    <definedName name="_xlnm.Print_Area" localSheetId="4">'relevé (6)'!$A$1:$BE$46</definedName>
    <definedName name="_xlnm.Print_Area" localSheetId="3">'relevé (7)'!$A$1:$BE$46</definedName>
    <definedName name="_xlnm.Print_Area" localSheetId="2">'relevé (8)'!$A$1:$BE$46</definedName>
    <definedName name="_xlnm.Print_Area" localSheetId="1">'relevé (9)'!$A$1:$BE$46</definedName>
  </definedNames>
  <calcPr calcId="145621" iterate="1"/>
</workbook>
</file>

<file path=xl/calcChain.xml><?xml version="1.0" encoding="utf-8"?>
<calcChain xmlns="http://schemas.openxmlformats.org/spreadsheetml/2006/main">
  <c r="H11" i="163" l="1"/>
  <c r="G11" i="163"/>
  <c r="F11" i="163"/>
  <c r="E11" i="163"/>
  <c r="D11" i="163"/>
  <c r="CW7" i="200" l="1"/>
  <c r="CV7" i="200"/>
  <c r="CU7" i="200" s="1"/>
  <c r="CR7" i="200"/>
  <c r="CQ7" i="200"/>
  <c r="CN7" i="200"/>
  <c r="CM7" i="200"/>
  <c r="CL7" i="200"/>
  <c r="CK7" i="200"/>
  <c r="CJ7" i="200"/>
  <c r="CI7" i="200"/>
  <c r="CH7" i="200"/>
  <c r="CG7" i="200"/>
  <c r="CF7" i="200"/>
  <c r="CE7" i="200"/>
  <c r="CD7" i="200"/>
  <c r="CC7" i="200"/>
  <c r="CB7" i="200"/>
  <c r="BZ7" i="200" s="1"/>
  <c r="O7" i="200" s="1"/>
  <c r="CA7" i="200"/>
  <c r="BY7" i="200"/>
  <c r="BX7" i="200"/>
  <c r="BR7" i="200"/>
  <c r="BO7" i="200"/>
  <c r="BJ7" i="200" s="1"/>
  <c r="BL7" i="200"/>
  <c r="BK7" i="200"/>
  <c r="BF7" i="200"/>
  <c r="BC7" i="200"/>
  <c r="AY7" i="200"/>
  <c r="AX7" i="200"/>
  <c r="AT7" i="200"/>
  <c r="AS7" i="200"/>
  <c r="AE7" i="200"/>
  <c r="AD7" i="200"/>
  <c r="BE7" i="200" s="1"/>
  <c r="BG7" i="200" s="1"/>
  <c r="AC7" i="200"/>
  <c r="AB7" i="200" s="1"/>
  <c r="AA7" i="200"/>
  <c r="Y7" i="200"/>
  <c r="X7" i="200"/>
  <c r="W7" i="200"/>
  <c r="N7" i="200"/>
  <c r="A7" i="200"/>
  <c r="CW6" i="200"/>
  <c r="CV6" i="200"/>
  <c r="CU6" i="200"/>
  <c r="CR6" i="200"/>
  <c r="CQ6" i="200" s="1"/>
  <c r="BX6" i="200" s="1"/>
  <c r="CN6" i="200"/>
  <c r="CM6" i="200"/>
  <c r="CL6" i="200"/>
  <c r="CJ6" i="200" s="1"/>
  <c r="N6" i="200" s="1"/>
  <c r="CK6" i="200"/>
  <c r="CI6" i="200"/>
  <c r="CH6" i="200"/>
  <c r="CG6" i="200"/>
  <c r="CF6" i="200"/>
  <c r="CE6" i="200"/>
  <c r="CD6" i="200"/>
  <c r="CC6" i="200"/>
  <c r="CB6" i="200"/>
  <c r="CA6" i="200"/>
  <c r="BZ6" i="200" s="1"/>
  <c r="O6" i="200" s="1"/>
  <c r="BY6" i="200"/>
  <c r="BR6" i="200"/>
  <c r="BO6" i="200"/>
  <c r="BL6" i="200"/>
  <c r="BK6" i="200"/>
  <c r="BJ6" i="200"/>
  <c r="AY6" i="200"/>
  <c r="AX6" i="200"/>
  <c r="AT6" i="200"/>
  <c r="AS6" i="200"/>
  <c r="AC6" i="200" s="1"/>
  <c r="AE6" i="200"/>
  <c r="AD6" i="200"/>
  <c r="AA6" i="200"/>
  <c r="Y6" i="200"/>
  <c r="M6" i="200"/>
  <c r="K6" i="200"/>
  <c r="K7" i="200" s="1"/>
  <c r="J6" i="200"/>
  <c r="J7" i="200" s="1"/>
  <c r="I7" i="200" s="1"/>
  <c r="G5" i="200"/>
  <c r="B1" i="200"/>
  <c r="A1" i="200"/>
  <c r="BE6" i="200" l="1"/>
  <c r="BG6" i="200" s="1"/>
  <c r="AB6" i="200"/>
  <c r="BB6" i="200"/>
  <c r="AM6" i="200"/>
  <c r="AI6" i="200"/>
  <c r="AL6" i="200"/>
  <c r="AH6" i="200"/>
  <c r="AK6" i="200"/>
  <c r="AG6" i="200"/>
  <c r="AJ6" i="200"/>
  <c r="H7" i="200"/>
  <c r="CX7" i="200"/>
  <c r="F7" i="200"/>
  <c r="E7" i="200" s="1"/>
  <c r="B7" i="200"/>
  <c r="D7" i="200"/>
  <c r="AL7" i="200"/>
  <c r="AH7" i="200"/>
  <c r="AK7" i="200"/>
  <c r="AG7" i="200"/>
  <c r="AJ7" i="200"/>
  <c r="AM7" i="200"/>
  <c r="AI7" i="200"/>
  <c r="I6" i="200"/>
  <c r="I5" i="200" s="1"/>
  <c r="BB7" i="200"/>
  <c r="K6" i="161"/>
  <c r="J6" i="161"/>
  <c r="BD7" i="200" l="1"/>
  <c r="C7" i="200"/>
  <c r="BD6" i="200"/>
  <c r="C6" i="200"/>
  <c r="C5" i="200" s="1"/>
  <c r="CX6" i="200"/>
  <c r="F6" i="200"/>
  <c r="F5" i="200" s="1"/>
  <c r="B6" i="200"/>
  <c r="B5" i="200" s="1"/>
  <c r="E6" i="200"/>
  <c r="E5" i="200" s="1"/>
  <c r="AB5" i="200"/>
  <c r="D6" i="200"/>
  <c r="D5" i="200" s="1"/>
  <c r="H6" i="200"/>
  <c r="H5" i="200" s="1"/>
  <c r="A10" i="163"/>
  <c r="C11" i="163" l="1"/>
  <c r="E5" i="163" l="1"/>
  <c r="E4" i="163"/>
  <c r="I3" i="163"/>
  <c r="E3" i="163"/>
  <c r="CW7" i="161"/>
  <c r="CV7" i="161"/>
  <c r="CU7" i="161" s="1"/>
  <c r="CR7" i="161"/>
  <c r="CQ7" i="161" s="1"/>
  <c r="BX7" i="161" s="1"/>
  <c r="CN7" i="161"/>
  <c r="CM7" i="161"/>
  <c r="CL7" i="161"/>
  <c r="CK7" i="161"/>
  <c r="CI7" i="161"/>
  <c r="CH7" i="161"/>
  <c r="CG7" i="161"/>
  <c r="CF7" i="161"/>
  <c r="CE7" i="161"/>
  <c r="CD7" i="161"/>
  <c r="CC7" i="161"/>
  <c r="CB7" i="161"/>
  <c r="CA7" i="161"/>
  <c r="BR7" i="161"/>
  <c r="BK7" i="161" s="1"/>
  <c r="BO7" i="161"/>
  <c r="BJ7" i="161" s="1"/>
  <c r="BL7" i="161"/>
  <c r="BF7" i="161"/>
  <c r="BC7" i="161"/>
  <c r="AY7" i="161"/>
  <c r="AX7" i="161"/>
  <c r="AT7" i="161"/>
  <c r="AS7" i="161"/>
  <c r="AC7" i="161" s="1"/>
  <c r="AE7" i="161"/>
  <c r="AD7" i="161"/>
  <c r="AA7" i="161"/>
  <c r="Y7" i="161"/>
  <c r="X7" i="161"/>
  <c r="W7" i="161"/>
  <c r="CW6" i="161"/>
  <c r="CV6" i="161"/>
  <c r="CU6" i="161" s="1"/>
  <c r="CR6" i="161"/>
  <c r="CQ6" i="161" s="1"/>
  <c r="BX6" i="161" s="1"/>
  <c r="CM6" i="161"/>
  <c r="CK6" i="161"/>
  <c r="CE6" i="161"/>
  <c r="CD6" i="161"/>
  <c r="CC6" i="161"/>
  <c r="CB6" i="161"/>
  <c r="CA6" i="161"/>
  <c r="BR6" i="161"/>
  <c r="BO6" i="161"/>
  <c r="BL6" i="161"/>
  <c r="BK6" i="161"/>
  <c r="BJ6" i="161"/>
  <c r="AY6" i="161"/>
  <c r="AX6" i="161"/>
  <c r="AT6" i="161"/>
  <c r="AS6" i="161"/>
  <c r="AC6" i="161" s="1"/>
  <c r="AE6" i="161"/>
  <c r="AD6" i="161"/>
  <c r="AA6" i="161"/>
  <c r="K7" i="161"/>
  <c r="G5" i="161"/>
  <c r="B1" i="161"/>
  <c r="CJ7" i="161" l="1"/>
  <c r="N7" i="161" s="1"/>
  <c r="A7" i="161"/>
  <c r="BZ7" i="161"/>
  <c r="O7" i="161" s="1"/>
  <c r="AK7" i="161" s="1"/>
  <c r="BE6" i="161"/>
  <c r="BG6" i="161" s="1"/>
  <c r="AB6" i="161"/>
  <c r="E6" i="161" s="1"/>
  <c r="BB7" i="161"/>
  <c r="BD7" i="161" s="1"/>
  <c r="AB7" i="161"/>
  <c r="B7" i="161" s="1"/>
  <c r="BE7" i="161"/>
  <c r="BG7" i="161" s="1"/>
  <c r="AM7" i="161"/>
  <c r="AI7" i="161"/>
  <c r="AL7" i="161"/>
  <c r="AH7" i="161"/>
  <c r="H6" i="161"/>
  <c r="BB6" i="161"/>
  <c r="BY6" i="161"/>
  <c r="D7" i="161"/>
  <c r="BY7" i="161"/>
  <c r="F7" i="161" l="1"/>
  <c r="AJ7" i="161"/>
  <c r="AG7" i="161"/>
  <c r="C7" i="161"/>
  <c r="E7" i="161"/>
  <c r="A1" i="161"/>
  <c r="CX7" i="161"/>
  <c r="H7" i="161"/>
  <c r="CX6" i="161"/>
  <c r="F6" i="161"/>
  <c r="B6" i="161"/>
  <c r="D6" i="161"/>
  <c r="BD6" i="161"/>
  <c r="C6" i="161"/>
  <c r="AB5" i="161"/>
  <c r="CN6" i="161"/>
  <c r="CL6" i="161"/>
  <c r="CH6" i="161"/>
  <c r="CF6" i="161"/>
  <c r="Y6" i="161"/>
  <c r="CI6" i="161"/>
  <c r="CG6" i="161"/>
  <c r="B5" i="161" l="1"/>
  <c r="D7" i="163"/>
  <c r="CJ6" i="161"/>
  <c r="N6" i="161" s="1"/>
  <c r="F5" i="161"/>
  <c r="D5" i="161"/>
  <c r="E5" i="161"/>
  <c r="BZ6" i="161"/>
  <c r="O6" i="161" s="1"/>
  <c r="H5" i="161"/>
  <c r="C5" i="161" l="1"/>
  <c r="I11" i="163"/>
  <c r="J11" i="163" s="1"/>
  <c r="D8" i="163"/>
  <c r="AM6" i="161"/>
  <c r="AK6" i="161"/>
  <c r="AI6" i="161"/>
  <c r="AG6" i="161"/>
  <c r="AL6" i="161"/>
  <c r="AJ6" i="161"/>
  <c r="AH6" i="161"/>
  <c r="J7" i="161" l="1"/>
  <c r="I6" i="161"/>
  <c r="M6" i="161"/>
  <c r="I7" i="161" l="1"/>
  <c r="I5" i="161" l="1"/>
  <c r="DA6" i="161"/>
  <c r="M7" i="161"/>
  <c r="DA7" i="161"/>
  <c r="DA6" i="200"/>
  <c r="M7" i="200"/>
  <c r="DA7" i="200"/>
</calcChain>
</file>

<file path=xl/sharedStrings.xml><?xml version="1.0" encoding="utf-8"?>
<sst xmlns="http://schemas.openxmlformats.org/spreadsheetml/2006/main" count="1259" uniqueCount="179">
  <si>
    <t>Prospection de l'efficacité du serrage des attaches sur lignes équipées de rails Vignole</t>
  </si>
  <si>
    <t xml:space="preserve">VD </t>
  </si>
  <si>
    <t>Autres</t>
  </si>
  <si>
    <t>vérification de l'efficacité du serrage des attaches sur lignes équipées de rails Vignole</t>
  </si>
  <si>
    <t>Mi-cycle VD</t>
  </si>
  <si>
    <t>intervention immédiate partielle</t>
  </si>
  <si>
    <t>Ligne</t>
  </si>
  <si>
    <t>Gr UIC</t>
  </si>
  <si>
    <t>Vitesse</t>
  </si>
  <si>
    <t>Code Géo</t>
  </si>
  <si>
    <t>Voie</t>
  </si>
  <si>
    <t>Secteur</t>
  </si>
  <si>
    <t>Brigade de</t>
  </si>
  <si>
    <t>de :</t>
  </si>
  <si>
    <t>à :</t>
  </si>
  <si>
    <t>Km de la zone de 200m</t>
  </si>
  <si>
    <t>Plancher</t>
  </si>
  <si>
    <t>Rayon</t>
  </si>
  <si>
    <t>Nombre d'attaches nécessaire</t>
  </si>
  <si>
    <t>BN &lt; 24 m   BN &gt; 24 m      LRS</t>
  </si>
  <si>
    <t>du Km :</t>
  </si>
  <si>
    <t>au Km :</t>
  </si>
  <si>
    <t>Bois indigène</t>
  </si>
  <si>
    <t>par tête    2           3</t>
  </si>
  <si>
    <t>Km des 15 Traverses consécutives</t>
  </si>
  <si>
    <t>Bois exotique</t>
  </si>
  <si>
    <t>Béton</t>
  </si>
  <si>
    <t>Rail</t>
  </si>
  <si>
    <t>A.R.       A.E.   Mix 1/3 - 2/3 RN  Autre</t>
  </si>
  <si>
    <t>A.S.                       S.S.</t>
  </si>
  <si>
    <t>Mixte</t>
  </si>
  <si>
    <t>Files</t>
  </si>
  <si>
    <t>Traverses</t>
  </si>
  <si>
    <t>Nombre d'attaches</t>
  </si>
  <si>
    <t>%</t>
  </si>
  <si>
    <t>Nécess. / file</t>
  </si>
  <si>
    <t>S+I</t>
  </si>
  <si>
    <t>I</t>
  </si>
  <si>
    <t>FG</t>
  </si>
  <si>
    <t>Ext.</t>
  </si>
  <si>
    <t>Int.</t>
  </si>
  <si>
    <t>FD</t>
  </si>
  <si>
    <t>Consolidation</t>
  </si>
  <si>
    <t>Délardage</t>
  </si>
  <si>
    <r>
      <t xml:space="preserve">CLASSEMENT DE LA ZONE </t>
    </r>
    <r>
      <rPr>
        <sz val="8"/>
        <rFont val="Times New Roman"/>
        <family val="1"/>
      </rPr>
      <t>(3)</t>
    </r>
  </si>
  <si>
    <t>Quantité</t>
  </si>
  <si>
    <t>Prospection</t>
  </si>
  <si>
    <t>VD - Autres</t>
  </si>
  <si>
    <t>NR</t>
  </si>
  <si>
    <t>VA</t>
  </si>
  <si>
    <t>VI</t>
  </si>
  <si>
    <t>VR</t>
  </si>
  <si>
    <t>Vérification</t>
  </si>
  <si>
    <t>BON</t>
  </si>
  <si>
    <t>Intervention immédiate partielle</t>
  </si>
  <si>
    <t>si la zone est classée VI ou VR : prospection de l'état des semelles sur 15 traverses non consécutives par zones de 200 m</t>
  </si>
  <si>
    <r>
      <t xml:space="preserve">si la zone est classée VA, VI, VR : prospection des semelles déplacées </t>
    </r>
    <r>
      <rPr>
        <sz val="8"/>
        <rFont val="Times New Roman"/>
        <family val="1"/>
      </rPr>
      <t>(5)</t>
    </r>
  </si>
  <si>
    <t xml:space="preserve">Nombre de semelles HS: </t>
  </si>
  <si>
    <t>Nombre de semelles déplacées sur 200 m</t>
  </si>
  <si>
    <r>
      <t xml:space="preserve">si le nombre de semelles HS est </t>
    </r>
    <r>
      <rPr>
        <b/>
        <sz val="10"/>
        <rFont val="Times New Roman"/>
        <family val="1"/>
      </rPr>
      <t>inferieur ou égal</t>
    </r>
    <r>
      <rPr>
        <sz val="10"/>
        <rFont val="Times New Roman"/>
        <family val="1"/>
      </rPr>
      <t xml:space="preserve"> à </t>
    </r>
    <r>
      <rPr>
        <b/>
        <sz val="10"/>
        <rFont val="Times New Roman"/>
        <family val="1"/>
      </rPr>
      <t>9</t>
    </r>
    <r>
      <rPr>
        <sz val="10"/>
        <rFont val="Times New Roman"/>
        <family val="1"/>
      </rPr>
      <t xml:space="preserve"> : </t>
    </r>
    <r>
      <rPr>
        <b/>
        <sz val="10"/>
        <rFont val="Times New Roman"/>
        <family val="1"/>
      </rPr>
      <t>RAS</t>
    </r>
  </si>
  <si>
    <t>Nombre de semelles sur 200 m</t>
  </si>
  <si>
    <r>
      <t xml:space="preserve">si le nombre de semelles HS est </t>
    </r>
    <r>
      <rPr>
        <b/>
        <sz val="10"/>
        <rFont val="Times New Roman"/>
        <family val="1"/>
      </rPr>
      <t>supérieur</t>
    </r>
    <r>
      <rPr>
        <sz val="10"/>
        <rFont val="Times New Roman"/>
        <family val="1"/>
      </rPr>
      <t xml:space="preserve"> à </t>
    </r>
    <r>
      <rPr>
        <b/>
        <sz val="10"/>
        <rFont val="Times New Roman"/>
        <family val="1"/>
      </rPr>
      <t>9</t>
    </r>
    <r>
      <rPr>
        <sz val="10"/>
        <rFont val="Times New Roman"/>
        <family val="1"/>
      </rPr>
      <t xml:space="preserve"> : </t>
    </r>
    <r>
      <rPr>
        <b/>
        <sz val="10"/>
        <rFont val="Times New Roman"/>
        <family val="1"/>
      </rPr>
      <t>remplacement de la totalité</t>
    </r>
    <r>
      <rPr>
        <sz val="10"/>
        <rFont val="Times New Roman"/>
        <family val="1"/>
      </rPr>
      <t>.</t>
    </r>
  </si>
  <si>
    <t>% semelles déplacées / 200 m</t>
  </si>
  <si>
    <t>(1) En cas d'intervention immediate compléte, utilisé l'imprimé 0.018.3834</t>
  </si>
  <si>
    <t>(5) une semelles est considérées comme "déplacées" si elle dépasse :</t>
  </si>
  <si>
    <t>(2) pour chaque attache, indiquer l'état de l'attache ou la valeur du jeu J1 dans la case correspondante (exemple au verso). Dans le cas de 3 attaches par file, tracer une diagonale du coté ou il y a 2 attaches</t>
  </si>
  <si>
    <t>-</t>
  </si>
  <si>
    <t xml:space="preserve"> en pose bois : </t>
  </si>
  <si>
    <t>de plus de 20 mm le bord d'une traverse sans selle</t>
  </si>
  <si>
    <t>de plus de 40 mm le bord d'une selle</t>
  </si>
  <si>
    <t xml:space="preserve"> en pose béton : </t>
  </si>
  <si>
    <t>de plus de 20 mm le bord de la traverse</t>
  </si>
  <si>
    <r>
      <t>(3)</t>
    </r>
    <r>
      <rPr>
        <sz val="10"/>
        <color indexed="9"/>
        <rFont val="Times New Roman"/>
        <family val="1"/>
      </rPr>
      <t xml:space="preserve"> p</t>
    </r>
  </si>
  <si>
    <t>Gr UIC 1à6 et 7à9 AV &gt;100Km/h</t>
  </si>
  <si>
    <t>Gr UIC 7à9 AV &lt; 100Km/h</t>
  </si>
  <si>
    <t>20% &lt; S +I &lt; 30%</t>
  </si>
  <si>
    <t>25% &lt; S +I &lt; 35%</t>
  </si>
  <si>
    <t>relevé effectué le :</t>
  </si>
  <si>
    <t>par :</t>
  </si>
  <si>
    <t>S+I &gt; 30%</t>
  </si>
  <si>
    <t>S+I &gt; 35%</t>
  </si>
  <si>
    <t>classement de la zone validée par le CDT :</t>
  </si>
  <si>
    <t>,le :</t>
  </si>
  <si>
    <t>Prospections</t>
  </si>
  <si>
    <t>mi cyCLEs</t>
  </si>
  <si>
    <t>Interventions</t>
  </si>
  <si>
    <t>Suivie Fiches Prospections</t>
  </si>
  <si>
    <t>Nbr de zones</t>
  </si>
  <si>
    <t>Année pour intervention</t>
  </si>
  <si>
    <t>Année relevé</t>
  </si>
  <si>
    <t>relevé à faire cette année (prospection/confirmation/vérification)</t>
  </si>
  <si>
    <t>Reste à relever</t>
  </si>
  <si>
    <t>Groupe UIC</t>
  </si>
  <si>
    <t>Vitesse  de la ligne</t>
  </si>
  <si>
    <t>ligne</t>
  </si>
  <si>
    <t>voie</t>
  </si>
  <si>
    <t>Rayons</t>
  </si>
  <si>
    <t>Rails</t>
  </si>
  <si>
    <t xml:space="preserve">Nombre de Traverses à Remplacer </t>
  </si>
  <si>
    <t>PK début</t>
  </si>
  <si>
    <t>PK Fin</t>
  </si>
  <si>
    <t>longueur (Km)</t>
  </si>
  <si>
    <t>PK prospecté</t>
  </si>
  <si>
    <t>INTERVENTION</t>
  </si>
  <si>
    <t>classement attaches FG</t>
  </si>
  <si>
    <t>classement attaches FD</t>
  </si>
  <si>
    <t>classement semelles</t>
  </si>
  <si>
    <t>Valeur de ralentissement</t>
  </si>
  <si>
    <t>si V&gt;160</t>
  </si>
  <si>
    <t>si  40&lt;V&lt;=160</t>
  </si>
  <si>
    <t>R&gt;1000</t>
  </si>
  <si>
    <t>550&lt;R&lt;=1000</t>
  </si>
  <si>
    <t>200&lt;R&lt;=550</t>
  </si>
  <si>
    <t>R&lt;=200</t>
  </si>
  <si>
    <t>si V&lt;=40</t>
  </si>
  <si>
    <t>Date relevés</t>
  </si>
  <si>
    <t>Par</t>
  </si>
  <si>
    <t>nombre de semelles HS</t>
  </si>
  <si>
    <t>date limite avant intervention ou relevé contradictoire sur zone VA</t>
  </si>
  <si>
    <t>date du relevé contradictoire</t>
  </si>
  <si>
    <t>délai dépassé pour contre visite oui / non</t>
  </si>
  <si>
    <t>date limite avant relevé contradictoire sur zone VI</t>
  </si>
  <si>
    <t>Intervention a faire avant le</t>
  </si>
  <si>
    <t>NF le</t>
  </si>
  <si>
    <t>centrale st cloud</t>
  </si>
  <si>
    <t>centrale la defense</t>
  </si>
  <si>
    <t>centrale suresenes</t>
  </si>
  <si>
    <t>centrale vald'or</t>
  </si>
  <si>
    <t>973000 V2</t>
  </si>
  <si>
    <t>973000 V1</t>
  </si>
  <si>
    <t>Classement après intervention</t>
  </si>
  <si>
    <t>retenu ZS OUI / NON</t>
  </si>
  <si>
    <t>premiere prospection</t>
  </si>
  <si>
    <t>seconde prospection</t>
  </si>
  <si>
    <t>Zone NR</t>
  </si>
  <si>
    <t>Zone VA</t>
  </si>
  <si>
    <t>Zone VI</t>
  </si>
  <si>
    <t>classement pour intervention</t>
  </si>
  <si>
    <t>necessaire fait</t>
  </si>
  <si>
    <t>total zones</t>
  </si>
  <si>
    <t>nombre de S+I</t>
  </si>
  <si>
    <t>nombre de I</t>
  </si>
  <si>
    <t>nombre d'attaches par file</t>
  </si>
  <si>
    <t>% S+I</t>
  </si>
  <si>
    <t>% I</t>
  </si>
  <si>
    <t>% d'attaches E</t>
  </si>
  <si>
    <t>fiche éditée le</t>
  </si>
  <si>
    <t xml:space="preserve">distribuée le </t>
  </si>
  <si>
    <t xml:space="preserve">retour le </t>
  </si>
  <si>
    <t/>
  </si>
  <si>
    <t>Pommier</t>
  </si>
  <si>
    <t>CLE</t>
  </si>
  <si>
    <t>Lopez</t>
  </si>
  <si>
    <t>Mannechez</t>
  </si>
  <si>
    <t>Zone NF</t>
  </si>
  <si>
    <t>ECARTS</t>
  </si>
  <si>
    <t>observations</t>
  </si>
  <si>
    <t>Année concernée</t>
  </si>
  <si>
    <t>Initialisation fiches</t>
  </si>
  <si>
    <t>Code Geogarphique</t>
  </si>
  <si>
    <t>à</t>
  </si>
  <si>
    <t>Brigade</t>
  </si>
  <si>
    <t>Année</t>
  </si>
  <si>
    <t>nombre des zones premier relevé</t>
  </si>
  <si>
    <t>nombres de zones après intervention</t>
  </si>
  <si>
    <t>x</t>
  </si>
  <si>
    <t>Année en cours</t>
  </si>
  <si>
    <t>D8</t>
  </si>
  <si>
    <t>J8</t>
  </si>
  <si>
    <t>Q8</t>
  </si>
  <si>
    <t>U8</t>
  </si>
  <si>
    <t>Y8</t>
  </si>
  <si>
    <t>AC8</t>
  </si>
  <si>
    <t>AG8</t>
  </si>
  <si>
    <t>AS8</t>
  </si>
  <si>
    <t>D12</t>
  </si>
  <si>
    <t>K12</t>
  </si>
  <si>
    <t>Y12</t>
  </si>
  <si>
    <t>Y18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</si>
</sst>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0"/>
    <numFmt numFmtId="165" formatCode="_-* #,##0.00\ [$€-1]_-;\-* #,##0.00\ [$€-1]_-;_-* &quot;-&quot;??\ [$€-1]_-"/>
    <numFmt numFmtId="166" formatCode="[$-40C]d\-mmm\-yy;@"/>
    <numFmt numFmtId="167" formatCode="0&quot;%&quot;"/>
    <numFmt numFmtId="168" formatCode="0.000"/>
    <numFmt numFmtId="169" formatCode="0.00&quot;%&quot;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9"/>
      <name val="Times New Roman"/>
      <family val="1"/>
    </font>
    <font>
      <b/>
      <sz val="14"/>
      <color theme="0"/>
      <name val="Times New Roman"/>
      <family val="1"/>
    </font>
    <font>
      <b/>
      <sz val="14"/>
      <color rgb="FFFF0000"/>
      <name val="Times New Roman"/>
      <family val="1"/>
    </font>
    <font>
      <sz val="10"/>
      <color indexed="9"/>
      <name val="Times New Roman"/>
      <family val="1"/>
    </font>
    <font>
      <b/>
      <sz val="10"/>
      <color rgb="FFFF0000"/>
      <name val="Times New Roman"/>
      <family val="1"/>
    </font>
    <font>
      <b/>
      <sz val="12"/>
      <color rgb="FFFF0000"/>
      <name val="Times New Roman"/>
      <family val="1"/>
    </font>
    <font>
      <sz val="10"/>
      <name val="Arial"/>
      <family val="2"/>
    </font>
    <font>
      <b/>
      <sz val="20"/>
      <name val="Times New Roman"/>
      <family val="1"/>
    </font>
    <font>
      <b/>
      <sz val="26"/>
      <name val="Times New Roman"/>
      <family val="1"/>
    </font>
    <font>
      <b/>
      <sz val="14"/>
      <name val="Times New Roman"/>
      <family val="1"/>
    </font>
    <font>
      <b/>
      <sz val="24"/>
      <name val="Times New Roman"/>
      <family val="1"/>
    </font>
    <font>
      <b/>
      <sz val="8"/>
      <name val="Times New Roman"/>
      <family val="1"/>
    </font>
    <font>
      <b/>
      <i/>
      <sz val="20"/>
      <name val="Times New Roman"/>
      <family val="1"/>
    </font>
    <font>
      <b/>
      <sz val="16"/>
      <name val="Times New Roman"/>
      <family val="1"/>
    </font>
    <font>
      <b/>
      <i/>
      <sz val="10"/>
      <name val="Times New Roman"/>
      <family val="1"/>
    </font>
    <font>
      <b/>
      <i/>
      <sz val="18"/>
      <name val="Times New Roman"/>
      <family val="1"/>
    </font>
    <font>
      <b/>
      <i/>
      <sz val="14"/>
      <name val="Times New Roman"/>
      <family val="1"/>
    </font>
    <font>
      <i/>
      <sz val="10"/>
      <name val="Times New Roman"/>
      <family val="1"/>
    </font>
    <font>
      <sz val="14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>
      <left/>
      <right/>
      <top style="thin">
        <color indexed="64"/>
      </top>
      <bottom/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/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18"/>
      </left>
      <right style="thick">
        <color indexed="18"/>
      </right>
      <top style="thick">
        <color indexed="18"/>
      </top>
      <bottom style="thick">
        <color indexed="18"/>
      </bottom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11" fillId="0" borderId="0"/>
    <xf numFmtId="165" fontId="11" fillId="0" borderId="0" applyFont="0" applyFill="0" applyBorder="0" applyAlignment="0" applyProtection="0"/>
  </cellStyleXfs>
  <cellXfs count="285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3" fillId="0" borderId="8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3" fillId="0" borderId="49" xfId="1" applyFont="1" applyBorder="1" applyAlignment="1">
      <alignment vertical="center"/>
    </xf>
    <xf numFmtId="0" fontId="2" fillId="0" borderId="49" xfId="1" applyFont="1" applyBorder="1" applyAlignment="1">
      <alignment horizontal="center" vertical="center"/>
    </xf>
    <xf numFmtId="0" fontId="2" fillId="0" borderId="13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2" fillId="0" borderId="14" xfId="1" applyFont="1" applyBorder="1" applyAlignment="1">
      <alignment vertical="center"/>
    </xf>
    <xf numFmtId="0" fontId="2" fillId="0" borderId="15" xfId="1" applyFont="1" applyBorder="1" applyAlignment="1">
      <alignment vertical="center"/>
    </xf>
    <xf numFmtId="0" fontId="2" fillId="0" borderId="16" xfId="1" applyFont="1" applyBorder="1" applyAlignment="1">
      <alignment vertical="center"/>
    </xf>
    <xf numFmtId="0" fontId="2" fillId="0" borderId="0" xfId="1" applyFont="1" applyBorder="1" applyAlignment="1">
      <alignment horizontal="left" vertical="center" wrapText="1"/>
    </xf>
    <xf numFmtId="0" fontId="2" fillId="0" borderId="0" xfId="1" applyFont="1" applyBorder="1" applyAlignment="1">
      <alignment horizontal="left" vertical="center"/>
    </xf>
    <xf numFmtId="0" fontId="2" fillId="0" borderId="68" xfId="1" applyFont="1" applyBorder="1" applyAlignment="1">
      <alignment horizontal="center" vertical="center"/>
    </xf>
    <xf numFmtId="0" fontId="2" fillId="0" borderId="69" xfId="1" applyFont="1" applyBorder="1" applyAlignment="1">
      <alignment horizontal="center" vertical="center"/>
    </xf>
    <xf numFmtId="0" fontId="2" fillId="0" borderId="70" xfId="1" applyFont="1" applyBorder="1" applyAlignment="1">
      <alignment horizontal="center" vertical="center"/>
    </xf>
    <xf numFmtId="0" fontId="3" fillId="2" borderId="0" xfId="3" applyFont="1" applyFill="1" applyAlignment="1">
      <alignment horizontal="center" vertical="center"/>
    </xf>
    <xf numFmtId="0" fontId="14" fillId="2" borderId="0" xfId="3" applyFont="1" applyFill="1" applyAlignment="1">
      <alignment horizontal="center" vertical="center" wrapText="1" shrinkToFit="1"/>
    </xf>
    <xf numFmtId="0" fontId="15" fillId="2" borderId="0" xfId="3" applyFont="1" applyFill="1" applyAlignment="1">
      <alignment horizontal="center" vertical="center"/>
    </xf>
    <xf numFmtId="0" fontId="3" fillId="2" borderId="0" xfId="3" applyFont="1" applyFill="1" applyBorder="1" applyAlignment="1">
      <alignment horizontal="center" vertical="center"/>
    </xf>
    <xf numFmtId="0" fontId="3" fillId="2" borderId="0" xfId="3" applyFont="1" applyFill="1" applyAlignment="1">
      <alignment horizontal="center" vertical="center" textRotation="90"/>
    </xf>
    <xf numFmtId="168" fontId="14" fillId="2" borderId="0" xfId="3" applyNumberFormat="1" applyFont="1" applyFill="1" applyAlignment="1">
      <alignment horizontal="center" vertical="center"/>
    </xf>
    <xf numFmtId="1" fontId="14" fillId="2" borderId="0" xfId="3" applyNumberFormat="1" applyFont="1" applyFill="1" applyAlignment="1">
      <alignment horizontal="center" vertical="center"/>
    </xf>
    <xf numFmtId="1" fontId="3" fillId="2" borderId="0" xfId="3" applyNumberFormat="1" applyFont="1" applyFill="1" applyAlignment="1">
      <alignment horizontal="center" vertical="center"/>
    </xf>
    <xf numFmtId="168" fontId="3" fillId="2" borderId="0" xfId="3" applyNumberFormat="1" applyFont="1" applyFill="1" applyAlignment="1">
      <alignment horizontal="center" vertical="center"/>
    </xf>
    <xf numFmtId="0" fontId="16" fillId="2" borderId="0" xfId="3" applyFont="1" applyFill="1" applyAlignment="1">
      <alignment horizontal="center" vertical="center"/>
    </xf>
    <xf numFmtId="166" fontId="3" fillId="2" borderId="0" xfId="3" applyNumberFormat="1" applyFont="1" applyFill="1" applyAlignment="1">
      <alignment horizontal="center" vertical="center"/>
    </xf>
    <xf numFmtId="167" fontId="3" fillId="2" borderId="0" xfId="3" applyNumberFormat="1" applyFont="1" applyFill="1" applyAlignment="1">
      <alignment horizontal="center" vertical="center"/>
    </xf>
    <xf numFmtId="2" fontId="3" fillId="2" borderId="0" xfId="3" applyNumberFormat="1" applyFont="1" applyFill="1" applyAlignment="1">
      <alignment horizontal="center" vertical="center"/>
    </xf>
    <xf numFmtId="0" fontId="12" fillId="2" borderId="51" xfId="3" applyFont="1" applyFill="1" applyBorder="1" applyAlignment="1">
      <alignment horizontal="center" vertical="center"/>
    </xf>
    <xf numFmtId="0" fontId="13" fillId="2" borderId="51" xfId="3" applyFont="1" applyFill="1" applyBorder="1" applyAlignment="1">
      <alignment horizontal="center" vertical="center"/>
    </xf>
    <xf numFmtId="166" fontId="12" fillId="2" borderId="51" xfId="3" applyNumberFormat="1" applyFont="1" applyFill="1" applyBorder="1" applyAlignment="1">
      <alignment horizontal="center" vertical="center"/>
    </xf>
    <xf numFmtId="167" fontId="12" fillId="2" borderId="51" xfId="3" applyNumberFormat="1" applyFont="1" applyFill="1" applyBorder="1" applyAlignment="1">
      <alignment horizontal="center" vertical="center"/>
    </xf>
    <xf numFmtId="0" fontId="16" fillId="2" borderId="51" xfId="3" applyFont="1" applyFill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 textRotation="90"/>
    </xf>
    <xf numFmtId="0" fontId="19" fillId="2" borderId="51" xfId="3" applyFont="1" applyFill="1" applyBorder="1" applyAlignment="1">
      <alignment horizontal="center" vertical="center" textRotation="90"/>
    </xf>
    <xf numFmtId="0" fontId="20" fillId="2" borderId="51" xfId="3" applyFont="1" applyFill="1" applyBorder="1" applyAlignment="1">
      <alignment horizontal="center" vertical="center" textRotation="90"/>
    </xf>
    <xf numFmtId="3" fontId="14" fillId="2" borderId="51" xfId="4" applyNumberFormat="1" applyFont="1" applyFill="1" applyBorder="1" applyAlignment="1">
      <alignment horizontal="center" vertical="center" textRotation="90" wrapText="1" shrinkToFit="1"/>
    </xf>
    <xf numFmtId="167" fontId="14" fillId="2" borderId="51" xfId="4" applyNumberFormat="1" applyFont="1" applyFill="1" applyBorder="1" applyAlignment="1">
      <alignment horizontal="center" vertical="center" textRotation="90" wrapText="1" shrinkToFit="1"/>
    </xf>
    <xf numFmtId="0" fontId="14" fillId="2" borderId="51" xfId="3" applyFont="1" applyFill="1" applyBorder="1" applyAlignment="1">
      <alignment horizontal="center" vertical="center" textRotation="90" wrapText="1" shrinkToFit="1"/>
    </xf>
    <xf numFmtId="2" fontId="14" fillId="2" borderId="51" xfId="4" applyNumberFormat="1" applyFont="1" applyFill="1" applyBorder="1" applyAlignment="1">
      <alignment horizontal="center" vertical="center" textRotation="90" wrapText="1" shrinkToFit="1"/>
    </xf>
    <xf numFmtId="1" fontId="14" fillId="2" borderId="51" xfId="4" applyNumberFormat="1" applyFont="1" applyFill="1" applyBorder="1" applyAlignment="1">
      <alignment horizontal="center" vertical="center" textRotation="90" wrapText="1" shrinkToFit="1"/>
    </xf>
    <xf numFmtId="166" fontId="14" fillId="2" borderId="51" xfId="3" applyNumberFormat="1" applyFont="1" applyFill="1" applyBorder="1" applyAlignment="1">
      <alignment horizontal="center" vertical="center" textRotation="90" wrapText="1" shrinkToFit="1"/>
    </xf>
    <xf numFmtId="0" fontId="3" fillId="2" borderId="51" xfId="3" applyFont="1" applyFill="1" applyBorder="1" applyAlignment="1">
      <alignment horizontal="center" vertical="center"/>
    </xf>
    <xf numFmtId="0" fontId="19" fillId="2" borderId="51" xfId="3" applyFont="1" applyFill="1" applyBorder="1" applyAlignment="1">
      <alignment horizontal="center" vertical="center"/>
    </xf>
    <xf numFmtId="3" fontId="3" fillId="2" borderId="51" xfId="4" applyNumberFormat="1" applyFont="1" applyFill="1" applyBorder="1" applyAlignment="1">
      <alignment horizontal="center" vertical="center" textRotation="90" wrapText="1" shrinkToFit="1"/>
    </xf>
    <xf numFmtId="1" fontId="3" fillId="2" borderId="51" xfId="4" applyNumberFormat="1" applyFont="1" applyFill="1" applyBorder="1" applyAlignment="1">
      <alignment horizontal="center" vertical="center" textRotation="90" wrapText="1" shrinkToFit="1"/>
    </xf>
    <xf numFmtId="168" fontId="3" fillId="2" borderId="51" xfId="4" applyNumberFormat="1" applyFont="1" applyFill="1" applyBorder="1" applyAlignment="1">
      <alignment horizontal="center" vertical="center" textRotation="90" wrapText="1" shrinkToFit="1"/>
    </xf>
    <xf numFmtId="168" fontId="16" fillId="2" borderId="51" xfId="4" applyNumberFormat="1" applyFont="1" applyFill="1" applyBorder="1" applyAlignment="1">
      <alignment horizontal="center" vertical="center" textRotation="90" wrapText="1" shrinkToFit="1"/>
    </xf>
    <xf numFmtId="166" fontId="3" fillId="2" borderId="51" xfId="4" applyNumberFormat="1" applyFont="1" applyFill="1" applyBorder="1" applyAlignment="1">
      <alignment horizontal="center" vertical="center" textRotation="90" wrapText="1" shrinkToFit="1"/>
    </xf>
    <xf numFmtId="167" fontId="3" fillId="2" borderId="51" xfId="4" applyNumberFormat="1" applyFont="1" applyFill="1" applyBorder="1" applyAlignment="1">
      <alignment horizontal="center" vertical="center" textRotation="90" wrapText="1" shrinkToFit="1"/>
    </xf>
    <xf numFmtId="0" fontId="3" fillId="2" borderId="51" xfId="3" applyFont="1" applyFill="1" applyBorder="1" applyAlignment="1">
      <alignment horizontal="center" vertical="center" textRotation="90"/>
    </xf>
    <xf numFmtId="166" fontId="3" fillId="2" borderId="51" xfId="3" applyNumberFormat="1" applyFont="1" applyFill="1" applyBorder="1" applyAlignment="1">
      <alignment horizontal="center" vertical="center" textRotation="90" wrapText="1"/>
    </xf>
    <xf numFmtId="0" fontId="3" fillId="2" borderId="51" xfId="3" applyFont="1" applyFill="1" applyBorder="1" applyAlignment="1">
      <alignment horizontal="center" vertical="center" textRotation="90" wrapText="1"/>
    </xf>
    <xf numFmtId="2" fontId="3" fillId="2" borderId="51" xfId="4" applyNumberFormat="1" applyFont="1" applyFill="1" applyBorder="1" applyAlignment="1">
      <alignment horizontal="center" vertical="center" textRotation="90" wrapText="1" shrinkToFit="1"/>
    </xf>
    <xf numFmtId="3" fontId="14" fillId="2" borderId="51" xfId="3" applyNumberFormat="1" applyFont="1" applyFill="1" applyBorder="1" applyAlignment="1" applyProtection="1">
      <alignment horizontal="center" vertical="center" wrapText="1" shrinkToFit="1"/>
    </xf>
    <xf numFmtId="3" fontId="2" fillId="2" borderId="51" xfId="3" applyNumberFormat="1" applyFont="1" applyFill="1" applyBorder="1" applyAlignment="1" applyProtection="1">
      <alignment horizontal="center" vertical="center" wrapText="1" shrinkToFit="1"/>
      <protection locked="0"/>
    </xf>
    <xf numFmtId="166" fontId="3" fillId="2" borderId="51" xfId="3" applyNumberFormat="1" applyFont="1" applyFill="1" applyBorder="1" applyAlignment="1">
      <alignment horizontal="center" vertical="center"/>
    </xf>
    <xf numFmtId="0" fontId="15" fillId="2" borderId="51" xfId="3" applyFont="1" applyFill="1" applyBorder="1" applyAlignment="1">
      <alignment horizontal="center" vertical="center"/>
    </xf>
    <xf numFmtId="0" fontId="22" fillId="2" borderId="51" xfId="3" applyFont="1" applyFill="1" applyBorder="1" applyAlignment="1">
      <alignment horizontal="center" vertical="center"/>
    </xf>
    <xf numFmtId="1" fontId="14" fillId="2" borderId="51" xfId="3" applyNumberFormat="1" applyFont="1" applyFill="1" applyBorder="1" applyAlignment="1">
      <alignment horizontal="center" vertical="center"/>
    </xf>
    <xf numFmtId="1" fontId="3" fillId="2" borderId="51" xfId="3" applyNumberFormat="1" applyFont="1" applyFill="1" applyBorder="1" applyAlignment="1">
      <alignment horizontal="center" vertical="center"/>
    </xf>
    <xf numFmtId="168" fontId="3" fillId="2" borderId="51" xfId="3" applyNumberFormat="1" applyFont="1" applyFill="1" applyBorder="1" applyAlignment="1">
      <alignment horizontal="center" vertical="center"/>
    </xf>
    <xf numFmtId="168" fontId="16" fillId="2" borderId="51" xfId="3" applyNumberFormat="1" applyFont="1" applyFill="1" applyBorder="1" applyAlignment="1">
      <alignment horizontal="center" vertical="center"/>
    </xf>
    <xf numFmtId="3" fontId="3" fillId="2" borderId="51" xfId="3" applyNumberFormat="1" applyFont="1" applyFill="1" applyBorder="1" applyAlignment="1">
      <alignment horizontal="center" vertical="center" wrapText="1"/>
    </xf>
    <xf numFmtId="167" fontId="3" fillId="2" borderId="51" xfId="3" applyNumberFormat="1" applyFont="1" applyFill="1" applyBorder="1" applyAlignment="1">
      <alignment horizontal="center" vertical="center" wrapText="1"/>
    </xf>
    <xf numFmtId="2" fontId="3" fillId="2" borderId="51" xfId="3" applyNumberFormat="1" applyFont="1" applyFill="1" applyBorder="1" applyAlignment="1">
      <alignment horizontal="center" vertical="center"/>
    </xf>
    <xf numFmtId="3" fontId="23" fillId="2" borderId="51" xfId="3" applyNumberFormat="1" applyFont="1" applyFill="1" applyBorder="1" applyAlignment="1" applyProtection="1">
      <alignment horizontal="center" vertical="center" wrapText="1" shrinkToFit="1"/>
    </xf>
    <xf numFmtId="167" fontId="3" fillId="2" borderId="51" xfId="3" applyNumberFormat="1" applyFont="1" applyFill="1" applyBorder="1" applyAlignment="1">
      <alignment horizontal="center" vertical="center"/>
    </xf>
    <xf numFmtId="169" fontId="3" fillId="2" borderId="51" xfId="3" applyNumberFormat="1" applyFont="1" applyFill="1" applyBorder="1" applyAlignment="1">
      <alignment horizontal="center" vertical="center" wrapText="1"/>
    </xf>
    <xf numFmtId="0" fontId="3" fillId="2" borderId="51" xfId="3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 applyAlignment="1">
      <alignment horizontal="left" vertical="center" wrapText="1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168" fontId="3" fillId="2" borderId="51" xfId="3" applyNumberFormat="1" applyFont="1" applyFill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/>
    </xf>
    <xf numFmtId="0" fontId="13" fillId="2" borderId="51" xfId="3" applyFont="1" applyFill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 textRotation="90"/>
    </xf>
    <xf numFmtId="0" fontId="14" fillId="2" borderId="51" xfId="3" applyFont="1" applyFill="1" applyBorder="1" applyAlignment="1">
      <alignment horizontal="center" vertical="center" textRotation="90" wrapText="1" shrinkToFit="1"/>
    </xf>
    <xf numFmtId="3" fontId="14" fillId="2" borderId="51" xfId="4" applyNumberFormat="1" applyFont="1" applyFill="1" applyBorder="1" applyAlignment="1">
      <alignment horizontal="center" vertical="center" textRotation="90" wrapText="1" shrinkToFit="1"/>
    </xf>
    <xf numFmtId="1" fontId="14" fillId="2" borderId="51" xfId="4" applyNumberFormat="1" applyFont="1" applyFill="1" applyBorder="1" applyAlignment="1">
      <alignment horizontal="center" vertical="center" textRotation="90" wrapText="1" shrinkToFit="1"/>
    </xf>
    <xf numFmtId="166" fontId="12" fillId="2" borderId="51" xfId="3" applyNumberFormat="1" applyFont="1" applyFill="1" applyBorder="1" applyAlignment="1">
      <alignment horizontal="center" vertical="center"/>
    </xf>
    <xf numFmtId="3" fontId="3" fillId="2" borderId="51" xfId="4" applyNumberFormat="1" applyFont="1" applyFill="1" applyBorder="1" applyAlignment="1">
      <alignment horizontal="center" vertical="center" textRotation="90" wrapText="1" shrinkToFit="1"/>
    </xf>
    <xf numFmtId="0" fontId="15" fillId="2" borderId="51" xfId="3" applyFont="1" applyFill="1" applyBorder="1" applyAlignment="1">
      <alignment horizontal="center" vertical="center"/>
    </xf>
    <xf numFmtId="0" fontId="16" fillId="2" borderId="0" xfId="3" applyFont="1" applyFill="1" applyAlignment="1">
      <alignment horizontal="center" vertical="center" shrinkToFit="1"/>
    </xf>
    <xf numFmtId="0" fontId="3" fillId="2" borderId="71" xfId="3" applyFont="1" applyFill="1" applyBorder="1" applyAlignment="1">
      <alignment horizontal="center" vertical="center"/>
    </xf>
    <xf numFmtId="0" fontId="16" fillId="2" borderId="0" xfId="3" applyFont="1" applyFill="1" applyBorder="1" applyAlignment="1">
      <alignment horizontal="center" vertical="center" shrinkToFit="1"/>
    </xf>
    <xf numFmtId="0" fontId="3" fillId="2" borderId="0" xfId="3" applyFont="1" applyFill="1" applyAlignment="1">
      <alignment horizontal="center" vertical="center" shrinkToFit="1"/>
    </xf>
    <xf numFmtId="0" fontId="12" fillId="2" borderId="0" xfId="3" applyFont="1" applyFill="1" applyAlignment="1">
      <alignment horizontal="center" vertical="center"/>
    </xf>
    <xf numFmtId="0" fontId="24" fillId="2" borderId="51" xfId="0" applyFont="1" applyFill="1" applyBorder="1" applyAlignment="1">
      <alignment horizontal="center" vertical="center"/>
    </xf>
    <xf numFmtId="0" fontId="25" fillId="2" borderId="0" xfId="0" applyFont="1" applyFill="1" applyAlignment="1">
      <alignment horizontal="center" vertical="center"/>
    </xf>
    <xf numFmtId="0" fontId="16" fillId="2" borderId="54" xfId="0" applyFont="1" applyFill="1" applyBorder="1" applyAlignment="1">
      <alignment horizontal="center" vertical="center" wrapText="1" shrinkToFit="1"/>
    </xf>
    <xf numFmtId="0" fontId="24" fillId="2" borderId="5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1" fontId="3" fillId="2" borderId="54" xfId="3" applyNumberFormat="1" applyFont="1" applyFill="1" applyBorder="1" applyAlignment="1">
      <alignment horizontal="center" vertical="center"/>
    </xf>
    <xf numFmtId="0" fontId="3" fillId="2" borderId="58" xfId="3" applyFont="1" applyFill="1" applyBorder="1" applyAlignment="1">
      <alignment horizontal="center" vertical="center"/>
    </xf>
    <xf numFmtId="0" fontId="14" fillId="2" borderId="51" xfId="3" applyFont="1" applyFill="1" applyBorder="1" applyAlignment="1">
      <alignment horizontal="center" vertical="center"/>
    </xf>
    <xf numFmtId="0" fontId="3" fillId="2" borderId="51" xfId="3" applyFont="1" applyFill="1" applyBorder="1" applyAlignment="1">
      <alignment horizontal="center" vertical="center"/>
    </xf>
    <xf numFmtId="0" fontId="3" fillId="2" borderId="51" xfId="3" quotePrefix="1" applyFont="1" applyFill="1" applyBorder="1" applyAlignment="1">
      <alignment horizontal="center" vertical="center"/>
    </xf>
    <xf numFmtId="0" fontId="3" fillId="2" borderId="58" xfId="3" quotePrefix="1" applyFont="1" applyFill="1" applyBorder="1" applyAlignment="1">
      <alignment horizontal="center" vertical="center"/>
    </xf>
    <xf numFmtId="0" fontId="3" fillId="2" borderId="51" xfId="3" applyFont="1" applyFill="1" applyBorder="1" applyAlignment="1">
      <alignment horizontal="center" vertical="center" wrapText="1"/>
    </xf>
    <xf numFmtId="0" fontId="3" fillId="2" borderId="54" xfId="3" applyFont="1" applyFill="1" applyBorder="1" applyAlignment="1">
      <alignment horizontal="center" vertical="center"/>
    </xf>
    <xf numFmtId="0" fontId="3" fillId="2" borderId="43" xfId="3" applyFont="1" applyFill="1" applyBorder="1" applyAlignment="1">
      <alignment horizontal="center" vertical="center"/>
    </xf>
    <xf numFmtId="0" fontId="3" fillId="2" borderId="51" xfId="3" applyFont="1" applyFill="1" applyBorder="1" applyAlignment="1">
      <alignment horizontal="center" vertical="center"/>
    </xf>
    <xf numFmtId="0" fontId="3" fillId="2" borderId="71" xfId="3" applyFont="1" applyFill="1" applyBorder="1" applyAlignment="1">
      <alignment horizontal="center" vertical="center"/>
    </xf>
    <xf numFmtId="0" fontId="16" fillId="2" borderId="51" xfId="0" applyFont="1" applyFill="1" applyBorder="1" applyAlignment="1">
      <alignment horizontal="center" vertical="center" wrapText="1" shrinkToFit="1"/>
    </xf>
    <xf numFmtId="0" fontId="3" fillId="2" borderId="71" xfId="3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51" xfId="1" applyFont="1" applyBorder="1" applyAlignment="1">
      <alignment horizontal="center" vertical="center"/>
    </xf>
    <xf numFmtId="0" fontId="2" fillId="0" borderId="58" xfId="1" applyFont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 applyAlignment="1">
      <alignment horizontal="left" vertical="center" wrapText="1"/>
    </xf>
    <xf numFmtId="0" fontId="2" fillId="0" borderId="62" xfId="1" applyFont="1" applyBorder="1" applyAlignment="1">
      <alignment horizontal="center" vertical="center"/>
    </xf>
    <xf numFmtId="0" fontId="2" fillId="0" borderId="63" xfId="1" applyFont="1" applyBorder="1" applyAlignment="1">
      <alignment horizontal="center" vertical="center"/>
    </xf>
    <xf numFmtId="0" fontId="2" fillId="0" borderId="64" xfId="1" applyFont="1" applyBorder="1" applyAlignment="1">
      <alignment horizontal="center" vertical="center"/>
    </xf>
    <xf numFmtId="0" fontId="2" fillId="0" borderId="65" xfId="1" applyFont="1" applyBorder="1" applyAlignment="1">
      <alignment horizontal="center" vertical="center"/>
    </xf>
    <xf numFmtId="0" fontId="2" fillId="0" borderId="66" xfId="1" applyFont="1" applyBorder="1" applyAlignment="1">
      <alignment horizontal="center" vertical="center"/>
    </xf>
    <xf numFmtId="0" fontId="2" fillId="0" borderId="67" xfId="1" applyFont="1" applyBorder="1" applyAlignment="1">
      <alignment horizontal="center" vertical="center"/>
    </xf>
    <xf numFmtId="0" fontId="2" fillId="0" borderId="14" xfId="1" applyFont="1" applyBorder="1" applyAlignment="1">
      <alignment horizontal="left" vertical="center"/>
    </xf>
    <xf numFmtId="0" fontId="2" fillId="0" borderId="15" xfId="1" applyFont="1" applyBorder="1" applyAlignment="1">
      <alignment horizontal="left" vertical="center"/>
    </xf>
    <xf numFmtId="0" fontId="2" fillId="0" borderId="16" xfId="1" applyFont="1" applyBorder="1" applyAlignment="1">
      <alignment horizontal="left" vertical="center"/>
    </xf>
    <xf numFmtId="0" fontId="2" fillId="0" borderId="5" xfId="1" applyFont="1" applyBorder="1" applyAlignment="1">
      <alignment horizontal="left" vertical="center"/>
    </xf>
    <xf numFmtId="0" fontId="2" fillId="0" borderId="6" xfId="1" applyFont="1" applyBorder="1" applyAlignment="1">
      <alignment horizontal="left" vertical="center"/>
    </xf>
    <xf numFmtId="0" fontId="2" fillId="0" borderId="7" xfId="1" applyFont="1" applyBorder="1" applyAlignment="1">
      <alignment horizontal="left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9" xfId="1" applyFont="1" applyBorder="1" applyAlignment="1">
      <alignment horizontal="left" vertical="center" wrapText="1"/>
    </xf>
    <xf numFmtId="0" fontId="2" fillId="0" borderId="10" xfId="1" applyFont="1" applyBorder="1" applyAlignment="1">
      <alignment horizontal="left" vertical="center" wrapText="1"/>
    </xf>
    <xf numFmtId="0" fontId="2" fillId="0" borderId="11" xfId="1" applyFont="1" applyBorder="1" applyAlignment="1">
      <alignment horizontal="left" vertical="center" wrapText="1"/>
    </xf>
    <xf numFmtId="0" fontId="2" fillId="0" borderId="12" xfId="1" applyFont="1" applyBorder="1" applyAlignment="1">
      <alignment horizontal="left" vertical="center" wrapText="1"/>
    </xf>
    <xf numFmtId="0" fontId="2" fillId="0" borderId="13" xfId="1" applyFont="1" applyBorder="1" applyAlignment="1">
      <alignment horizontal="left" vertical="center" wrapText="1"/>
    </xf>
    <xf numFmtId="0" fontId="2" fillId="0" borderId="9" xfId="1" applyFont="1" applyBorder="1" applyAlignment="1">
      <alignment horizontal="left" vertical="center"/>
    </xf>
    <xf numFmtId="0" fontId="2" fillId="0" borderId="10" xfId="1" applyFont="1" applyBorder="1" applyAlignment="1">
      <alignment horizontal="left" vertical="center"/>
    </xf>
    <xf numFmtId="0" fontId="2" fillId="0" borderId="11" xfId="1" applyFont="1" applyBorder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13" xfId="1" applyFont="1" applyBorder="1" applyAlignment="1">
      <alignment horizontal="left" vertical="center"/>
    </xf>
    <xf numFmtId="0" fontId="2" fillId="0" borderId="12" xfId="1" applyFont="1" applyBorder="1" applyAlignment="1">
      <alignment horizontal="center" vertical="center"/>
    </xf>
    <xf numFmtId="0" fontId="2" fillId="0" borderId="56" xfId="1" applyFont="1" applyBorder="1" applyAlignment="1">
      <alignment horizontal="center" vertical="center"/>
    </xf>
    <xf numFmtId="0" fontId="2" fillId="0" borderId="57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2" fillId="0" borderId="38" xfId="1" applyFont="1" applyBorder="1" applyAlignment="1">
      <alignment horizontal="center" vertical="center"/>
    </xf>
    <xf numFmtId="0" fontId="2" fillId="0" borderId="61" xfId="1" applyFont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2" fillId="0" borderId="39" xfId="1" applyFont="1" applyBorder="1" applyAlignment="1">
      <alignment horizontal="center" vertical="center"/>
    </xf>
    <xf numFmtId="0" fontId="2" fillId="0" borderId="45" xfId="1" applyFont="1" applyBorder="1" applyAlignment="1">
      <alignment horizontal="center" vertical="center"/>
    </xf>
    <xf numFmtId="0" fontId="2" fillId="0" borderId="54" xfId="1" applyFont="1" applyBorder="1" applyAlignment="1">
      <alignment horizontal="center" vertical="center"/>
    </xf>
    <xf numFmtId="0" fontId="2" fillId="0" borderId="43" xfId="1" applyFont="1" applyBorder="1" applyAlignment="1">
      <alignment horizontal="center" vertical="center"/>
    </xf>
    <xf numFmtId="0" fontId="2" fillId="0" borderId="46" xfId="1" applyFont="1" applyBorder="1" applyAlignment="1">
      <alignment horizontal="center" vertical="center"/>
    </xf>
    <xf numFmtId="0" fontId="2" fillId="0" borderId="48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47" xfId="1" applyFont="1" applyBorder="1" applyAlignment="1">
      <alignment horizontal="center" vertical="center"/>
    </xf>
    <xf numFmtId="0" fontId="2" fillId="0" borderId="41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40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2" fillId="0" borderId="33" xfId="1" applyFont="1" applyBorder="1" applyAlignment="1">
      <alignment horizontal="center" vertical="center"/>
    </xf>
    <xf numFmtId="0" fontId="2" fillId="0" borderId="34" xfId="1" applyFont="1" applyBorder="1" applyAlignment="1">
      <alignment horizontal="center" vertical="center"/>
    </xf>
    <xf numFmtId="0" fontId="3" fillId="0" borderId="55" xfId="1" applyFont="1" applyBorder="1" applyAlignment="1">
      <alignment horizontal="center" vertical="center"/>
    </xf>
    <xf numFmtId="0" fontId="3" fillId="0" borderId="56" xfId="1" applyFont="1" applyBorder="1" applyAlignment="1">
      <alignment horizontal="center" vertical="center"/>
    </xf>
    <xf numFmtId="0" fontId="3" fillId="0" borderId="57" xfId="1" applyFont="1" applyBorder="1" applyAlignment="1">
      <alignment horizontal="center" vertical="center"/>
    </xf>
    <xf numFmtId="0" fontId="3" fillId="0" borderId="60" xfId="1" applyFont="1" applyBorder="1" applyAlignment="1">
      <alignment horizontal="center" vertical="center"/>
    </xf>
    <xf numFmtId="0" fontId="3" fillId="0" borderId="61" xfId="1" applyFont="1" applyBorder="1" applyAlignment="1">
      <alignment horizontal="center" vertical="center"/>
    </xf>
    <xf numFmtId="0" fontId="3" fillId="0" borderId="36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2" fillId="0" borderId="50" xfId="1" applyFont="1" applyBorder="1" applyAlignment="1">
      <alignment horizontal="center" vertical="center"/>
    </xf>
    <xf numFmtId="0" fontId="2" fillId="0" borderId="52" xfId="1" applyFont="1" applyBorder="1" applyAlignment="1">
      <alignment horizontal="center" vertical="center"/>
    </xf>
    <xf numFmtId="0" fontId="3" fillId="0" borderId="53" xfId="1" applyFont="1" applyBorder="1" applyAlignment="1">
      <alignment horizontal="center" vertical="center"/>
    </xf>
    <xf numFmtId="0" fontId="3" fillId="0" borderId="44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2" fillId="0" borderId="59" xfId="1" applyFont="1" applyBorder="1" applyAlignment="1">
      <alignment horizontal="center" vertical="center"/>
    </xf>
    <xf numFmtId="0" fontId="5" fillId="0" borderId="36" xfId="1" applyFont="1" applyBorder="1" applyAlignment="1">
      <alignment horizontal="center" vertical="center"/>
    </xf>
    <xf numFmtId="0" fontId="5" fillId="0" borderId="37" xfId="1" applyFont="1" applyBorder="1" applyAlignment="1">
      <alignment horizontal="center" vertical="center"/>
    </xf>
    <xf numFmtId="0" fontId="5" fillId="0" borderId="42" xfId="1" applyFont="1" applyBorder="1" applyAlignment="1">
      <alignment horizontal="center" vertical="center"/>
    </xf>
    <xf numFmtId="0" fontId="5" fillId="0" borderId="35" xfId="1" applyFont="1" applyBorder="1" applyAlignment="1">
      <alignment horizontal="center" vertical="center"/>
    </xf>
    <xf numFmtId="0" fontId="5" fillId="0" borderId="43" xfId="1" applyFont="1" applyBorder="1" applyAlignment="1">
      <alignment horizontal="center" vertical="center"/>
    </xf>
    <xf numFmtId="0" fontId="5" fillId="0" borderId="44" xfId="1" applyFont="1" applyBorder="1" applyAlignment="1">
      <alignment horizontal="center" vertical="center"/>
    </xf>
    <xf numFmtId="0" fontId="2" fillId="0" borderId="28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0" fontId="2" fillId="0" borderId="29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0" fontId="2" fillId="0" borderId="25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6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left" vertical="center"/>
    </xf>
    <xf numFmtId="0" fontId="5" fillId="0" borderId="15" xfId="1" applyFont="1" applyBorder="1" applyAlignment="1">
      <alignment horizontal="left" vertical="center"/>
    </xf>
    <xf numFmtId="164" fontId="7" fillId="0" borderId="15" xfId="1" applyNumberFormat="1" applyFont="1" applyBorder="1" applyAlignment="1">
      <alignment horizontal="center" vertical="center"/>
    </xf>
    <xf numFmtId="164" fontId="7" fillId="0" borderId="16" xfId="1" applyNumberFormat="1" applyFont="1" applyBorder="1" applyAlignment="1">
      <alignment horizontal="center" vertical="center"/>
    </xf>
    <xf numFmtId="164" fontId="6" fillId="0" borderId="15" xfId="1" applyNumberFormat="1" applyFont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164" fontId="6" fillId="0" borderId="16" xfId="1" applyNumberFormat="1" applyFont="1" applyBorder="1" applyAlignment="1">
      <alignment horizontal="center" vertical="center"/>
    </xf>
    <xf numFmtId="0" fontId="4" fillId="0" borderId="5" xfId="1" applyFont="1" applyBorder="1" applyAlignment="1">
      <alignment horizontal="right" vertical="center"/>
    </xf>
    <xf numFmtId="0" fontId="4" fillId="0" borderId="6" xfId="1" applyFont="1" applyBorder="1" applyAlignment="1">
      <alignment horizontal="right" vertical="center"/>
    </xf>
    <xf numFmtId="0" fontId="4" fillId="0" borderId="6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 wrapText="1" shrinkToFit="1"/>
    </xf>
    <xf numFmtId="0" fontId="7" fillId="0" borderId="14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3" fontId="10" fillId="0" borderId="14" xfId="1" applyNumberFormat="1" applyFont="1" applyBorder="1" applyAlignment="1">
      <alignment horizontal="center" vertical="center"/>
    </xf>
    <xf numFmtId="3" fontId="10" fillId="0" borderId="15" xfId="1" applyNumberFormat="1" applyFont="1" applyBorder="1" applyAlignment="1">
      <alignment horizontal="center" vertical="center"/>
    </xf>
    <xf numFmtId="3" fontId="10" fillId="0" borderId="16" xfId="1" applyNumberFormat="1" applyFont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 textRotation="90"/>
    </xf>
    <xf numFmtId="0" fontId="14" fillId="2" borderId="51" xfId="3" applyFont="1" applyFill="1" applyBorder="1" applyAlignment="1">
      <alignment horizontal="center" vertical="center" textRotation="90" wrapText="1" shrinkToFit="1"/>
    </xf>
    <xf numFmtId="166" fontId="13" fillId="2" borderId="51" xfId="3" applyNumberFormat="1" applyFont="1" applyFill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/>
    </xf>
    <xf numFmtId="166" fontId="12" fillId="2" borderId="51" xfId="3" applyNumberFormat="1" applyFont="1" applyFill="1" applyBorder="1" applyAlignment="1">
      <alignment horizontal="center" vertical="center"/>
    </xf>
    <xf numFmtId="0" fontId="13" fillId="2" borderId="51" xfId="3" applyFont="1" applyFill="1" applyBorder="1" applyAlignment="1">
      <alignment horizontal="center" vertical="center"/>
    </xf>
    <xf numFmtId="0" fontId="12" fillId="2" borderId="51" xfId="3" applyFont="1" applyFill="1" applyBorder="1" applyAlignment="1">
      <alignment horizontal="center" vertical="center" wrapText="1"/>
    </xf>
    <xf numFmtId="168" fontId="12" fillId="2" borderId="51" xfId="4" applyNumberFormat="1" applyFont="1" applyFill="1" applyBorder="1" applyAlignment="1">
      <alignment horizontal="center" vertical="center" textRotation="90" wrapText="1" shrinkToFit="1"/>
    </xf>
    <xf numFmtId="168" fontId="14" fillId="2" borderId="51" xfId="4" applyNumberFormat="1" applyFont="1" applyFill="1" applyBorder="1" applyAlignment="1">
      <alignment horizontal="center" vertical="center" textRotation="90" wrapText="1" shrinkToFit="1"/>
    </xf>
    <xf numFmtId="3" fontId="17" fillId="2" borderId="51" xfId="3" applyNumberFormat="1" applyFont="1" applyFill="1" applyBorder="1" applyAlignment="1" applyProtection="1">
      <alignment horizontal="center" vertical="center" textRotation="90" wrapText="1" shrinkToFit="1"/>
      <protection locked="0"/>
    </xf>
    <xf numFmtId="3" fontId="21" fillId="2" borderId="51" xfId="3" applyNumberFormat="1" applyFont="1" applyFill="1" applyBorder="1" applyAlignment="1" applyProtection="1">
      <alignment horizontal="center" vertical="center" textRotation="90" wrapText="1" shrinkToFit="1"/>
      <protection locked="0"/>
    </xf>
    <xf numFmtId="1" fontId="17" fillId="2" borderId="51" xfId="3" applyNumberFormat="1" applyFont="1" applyFill="1" applyBorder="1" applyAlignment="1" applyProtection="1">
      <alignment horizontal="center" vertical="center" textRotation="90" wrapText="1" shrinkToFit="1"/>
      <protection locked="0"/>
    </xf>
    <xf numFmtId="1" fontId="21" fillId="2" borderId="51" xfId="3" applyNumberFormat="1" applyFont="1" applyFill="1" applyBorder="1" applyAlignment="1" applyProtection="1">
      <alignment horizontal="center" vertical="center" textRotation="90" wrapText="1" shrinkToFit="1"/>
      <protection locked="0"/>
    </xf>
    <xf numFmtId="3" fontId="12" fillId="2" borderId="51" xfId="4" applyNumberFormat="1" applyFont="1" applyFill="1" applyBorder="1" applyAlignment="1">
      <alignment horizontal="center" vertical="center" textRotation="90" wrapText="1" shrinkToFit="1"/>
    </xf>
    <xf numFmtId="3" fontId="14" fillId="2" borderId="51" xfId="4" applyNumberFormat="1" applyFont="1" applyFill="1" applyBorder="1" applyAlignment="1">
      <alignment horizontal="center" vertical="center" textRotation="90" wrapText="1" shrinkToFit="1"/>
    </xf>
    <xf numFmtId="1" fontId="12" fillId="2" borderId="51" xfId="4" applyNumberFormat="1" applyFont="1" applyFill="1" applyBorder="1" applyAlignment="1">
      <alignment horizontal="center" vertical="center" textRotation="90" wrapText="1" shrinkToFit="1"/>
    </xf>
    <xf numFmtId="1" fontId="14" fillId="2" borderId="51" xfId="4" applyNumberFormat="1" applyFont="1" applyFill="1" applyBorder="1" applyAlignment="1">
      <alignment horizontal="center" vertical="center" textRotation="90" wrapText="1" shrinkToFit="1"/>
    </xf>
    <xf numFmtId="0" fontId="12" fillId="2" borderId="51" xfId="3" applyNumberFormat="1" applyFont="1" applyFill="1" applyBorder="1" applyAlignment="1">
      <alignment horizontal="center" vertical="center" textRotation="90" wrapText="1"/>
    </xf>
    <xf numFmtId="0" fontId="14" fillId="2" borderId="51" xfId="3" applyNumberFormat="1" applyFont="1" applyFill="1" applyBorder="1" applyAlignment="1">
      <alignment horizontal="center" vertical="center" textRotation="90" wrapText="1" shrinkToFit="1"/>
    </xf>
    <xf numFmtId="3" fontId="3" fillId="2" borderId="51" xfId="4" applyNumberFormat="1" applyFont="1" applyFill="1" applyBorder="1" applyAlignment="1">
      <alignment horizontal="center" vertical="center" textRotation="90" wrapText="1" shrinkToFit="1"/>
    </xf>
    <xf numFmtId="0" fontId="18" fillId="2" borderId="51" xfId="3" applyFont="1" applyFill="1" applyBorder="1" applyAlignment="1">
      <alignment horizontal="center" vertical="center" textRotation="90" wrapText="1"/>
    </xf>
    <xf numFmtId="0" fontId="18" fillId="2" borderId="51" xfId="3" applyFont="1" applyFill="1" applyBorder="1" applyAlignment="1">
      <alignment horizontal="center" vertical="center" textRotation="90" wrapText="1" shrinkToFit="1"/>
    </xf>
    <xf numFmtId="166" fontId="12" fillId="2" borderId="51" xfId="4" applyNumberFormat="1" applyFont="1" applyFill="1" applyBorder="1" applyAlignment="1">
      <alignment horizontal="center" vertical="center" textRotation="90" wrapText="1" shrinkToFit="1"/>
    </xf>
    <xf numFmtId="166" fontId="14" fillId="2" borderId="51" xfId="4" applyNumberFormat="1" applyFont="1" applyFill="1" applyBorder="1" applyAlignment="1">
      <alignment horizontal="center" vertical="center" textRotation="90" wrapText="1" shrinkToFit="1"/>
    </xf>
    <xf numFmtId="166" fontId="18" fillId="2" borderId="51" xfId="3" applyNumberFormat="1" applyFont="1" applyFill="1" applyBorder="1" applyAlignment="1">
      <alignment horizontal="center" vertical="center" textRotation="90" wrapText="1"/>
    </xf>
    <xf numFmtId="166" fontId="18" fillId="2" borderId="51" xfId="3" applyNumberFormat="1" applyFont="1" applyFill="1" applyBorder="1" applyAlignment="1">
      <alignment horizontal="center" vertical="center" textRotation="90" wrapText="1" shrinkToFit="1"/>
    </xf>
    <xf numFmtId="3" fontId="4" fillId="2" borderId="51" xfId="3" applyNumberFormat="1" applyFont="1" applyFill="1" applyBorder="1" applyAlignment="1" applyProtection="1">
      <alignment horizontal="center" vertical="center" textRotation="90" wrapText="1" shrinkToFit="1"/>
      <protection locked="0"/>
    </xf>
    <xf numFmtId="0" fontId="15" fillId="2" borderId="51" xfId="3" applyFont="1" applyFill="1" applyBorder="1" applyAlignment="1">
      <alignment horizontal="center" vertical="center"/>
    </xf>
  </cellXfs>
  <cellStyles count="5">
    <cellStyle name="Euro" xfId="2"/>
    <cellStyle name="Eur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checked="Checked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checked="Checked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checked="Checked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checked="Checked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checked="Checked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36631</xdr:colOff>
      <xdr:row>6</xdr:row>
      <xdr:rowOff>30040</xdr:rowOff>
    </xdr:from>
    <xdr:to>
      <xdr:col>4</xdr:col>
      <xdr:colOff>756631</xdr:colOff>
      <xdr:row>6</xdr:row>
      <xdr:rowOff>246040</xdr:rowOff>
    </xdr:to>
    <xdr:sp macro="[0]!onglets1" textlink="">
      <xdr:nvSpPr>
        <xdr:cNvPr id="3" name="Plaque 2"/>
        <xdr:cNvSpPr>
          <a:spLocks/>
        </xdr:cNvSpPr>
      </xdr:nvSpPr>
      <xdr:spPr>
        <a:xfrm flipV="1">
          <a:off x="3113939" y="1129078"/>
          <a:ext cx="720000" cy="216000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12</xdr:col>
      <xdr:colOff>156541</xdr:colOff>
      <xdr:row>0</xdr:row>
      <xdr:rowOff>56736</xdr:rowOff>
    </xdr:from>
    <xdr:to>
      <xdr:col>12</xdr:col>
      <xdr:colOff>355324</xdr:colOff>
      <xdr:row>1</xdr:row>
      <xdr:rowOff>74544</xdr:rowOff>
    </xdr:to>
    <xdr:sp macro="[0]!affichertout" textlink="">
      <xdr:nvSpPr>
        <xdr:cNvPr id="2" name="Croix 1"/>
        <xdr:cNvSpPr/>
      </xdr:nvSpPr>
      <xdr:spPr>
        <a:xfrm>
          <a:off x="9252916" y="56736"/>
          <a:ext cx="198783" cy="198783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13</xdr:col>
      <xdr:colOff>128380</xdr:colOff>
      <xdr:row>0</xdr:row>
      <xdr:rowOff>124239</xdr:rowOff>
    </xdr:from>
    <xdr:to>
      <xdr:col>13</xdr:col>
      <xdr:colOff>343728</xdr:colOff>
      <xdr:row>1</xdr:row>
      <xdr:rowOff>17807</xdr:rowOff>
    </xdr:to>
    <xdr:sp macro="[0]!masquertout" textlink="">
      <xdr:nvSpPr>
        <xdr:cNvPr id="5" name="Rectangle 4"/>
        <xdr:cNvSpPr/>
      </xdr:nvSpPr>
      <xdr:spPr>
        <a:xfrm>
          <a:off x="9729580" y="124239"/>
          <a:ext cx="215348" cy="7454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8657" name="Check Box 1" hidden="1">
              <a:extLst>
                <a:ext uri="{63B3BB69-23CF-44E3-9099-C40C66FF867C}">
                  <a14:compatExt spid="_x0000_s198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8658" name="Check Box 2" hidden="1">
              <a:extLst>
                <a:ext uri="{63B3BB69-23CF-44E3-9099-C40C66FF867C}">
                  <a14:compatExt spid="_x0000_s198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8659" name="Check Box 3" hidden="1">
              <a:extLst>
                <a:ext uri="{63B3BB69-23CF-44E3-9099-C40C66FF867C}">
                  <a14:compatExt spid="_x0000_s198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8660" name="Check Box 4" hidden="1">
              <a:extLst>
                <a:ext uri="{63B3BB69-23CF-44E3-9099-C40C66FF867C}">
                  <a14:compatExt spid="_x0000_s198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8661" name="Check Box 5" hidden="1">
              <a:extLst>
                <a:ext uri="{63B3BB69-23CF-44E3-9099-C40C66FF867C}">
                  <a14:compatExt spid="_x0000_s198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8662" name="Check Box 6" hidden="1">
              <a:extLst>
                <a:ext uri="{63B3BB69-23CF-44E3-9099-C40C66FF867C}">
                  <a14:compatExt spid="_x0000_s198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8663" name="Check Box 7" hidden="1">
              <a:extLst>
                <a:ext uri="{63B3BB69-23CF-44E3-9099-C40C66FF867C}">
                  <a14:compatExt spid="_x0000_s198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8664" name="Check Box 8" hidden="1">
              <a:extLst>
                <a:ext uri="{63B3BB69-23CF-44E3-9099-C40C66FF867C}">
                  <a14:compatExt spid="_x0000_s198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8665" name="Check Box 9" hidden="1">
              <a:extLst>
                <a:ext uri="{63B3BB69-23CF-44E3-9099-C40C66FF867C}">
                  <a14:compatExt spid="_x0000_s198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8666" name="Check Box 10" hidden="1">
              <a:extLst>
                <a:ext uri="{63B3BB69-23CF-44E3-9099-C40C66FF867C}">
                  <a14:compatExt spid="_x0000_s198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8667" name="Check Box 11" hidden="1">
              <a:extLst>
                <a:ext uri="{63B3BB69-23CF-44E3-9099-C40C66FF867C}">
                  <a14:compatExt spid="_x0000_s198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8668" name="Check Box 12" hidden="1">
              <a:extLst>
                <a:ext uri="{63B3BB69-23CF-44E3-9099-C40C66FF867C}">
                  <a14:compatExt spid="_x0000_s198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8669" name="Check Box 13" hidden="1">
              <a:extLst>
                <a:ext uri="{63B3BB69-23CF-44E3-9099-C40C66FF867C}">
                  <a14:compatExt spid="_x0000_s198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8670" name="Check Box 14" hidden="1">
              <a:extLst>
                <a:ext uri="{63B3BB69-23CF-44E3-9099-C40C66FF867C}">
                  <a14:compatExt spid="_x0000_s198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8671" name="Check Box 15" hidden="1">
              <a:extLst>
                <a:ext uri="{63B3BB69-23CF-44E3-9099-C40C66FF867C}">
                  <a14:compatExt spid="_x0000_s198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8672" name="Check Box 16" hidden="1">
              <a:extLst>
                <a:ext uri="{63B3BB69-23CF-44E3-9099-C40C66FF867C}">
                  <a14:compatExt spid="_x0000_s198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8673" name="Check Box 17" hidden="1">
              <a:extLst>
                <a:ext uri="{63B3BB69-23CF-44E3-9099-C40C66FF867C}">
                  <a14:compatExt spid="_x0000_s19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8674" name="Check Box 18" hidden="1">
              <a:extLst>
                <a:ext uri="{63B3BB69-23CF-44E3-9099-C40C66FF867C}">
                  <a14:compatExt spid="_x0000_s19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8675" name="Check Box 19" hidden="1">
              <a:extLst>
                <a:ext uri="{63B3BB69-23CF-44E3-9099-C40C66FF867C}">
                  <a14:compatExt spid="_x0000_s19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8676" name="Check Box 20" hidden="1">
              <a:extLst>
                <a:ext uri="{63B3BB69-23CF-44E3-9099-C40C66FF867C}">
                  <a14:compatExt spid="_x0000_s19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8677" name="Check Box 21" hidden="1">
              <a:extLst>
                <a:ext uri="{63B3BB69-23CF-44E3-9099-C40C66FF867C}">
                  <a14:compatExt spid="_x0000_s198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8678" name="Check Box 22" hidden="1">
              <a:extLst>
                <a:ext uri="{63B3BB69-23CF-44E3-9099-C40C66FF867C}">
                  <a14:compatExt spid="_x0000_s198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8679" name="Check Box 23" hidden="1">
              <a:extLst>
                <a:ext uri="{63B3BB69-23CF-44E3-9099-C40C66FF867C}">
                  <a14:compatExt spid="_x0000_s198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8680" name="Check Box 24" hidden="1">
              <a:extLst>
                <a:ext uri="{63B3BB69-23CF-44E3-9099-C40C66FF867C}">
                  <a14:compatExt spid="_x0000_s198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8681" name="Check Box 25" hidden="1">
              <a:extLst>
                <a:ext uri="{63B3BB69-23CF-44E3-9099-C40C66FF867C}">
                  <a14:compatExt spid="_x0000_s198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8682" name="Check Box 26" hidden="1">
              <a:extLst>
                <a:ext uri="{63B3BB69-23CF-44E3-9099-C40C66FF867C}">
                  <a14:compatExt spid="_x0000_s198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8683" name="Check Box 27" hidden="1">
              <a:extLst>
                <a:ext uri="{63B3BB69-23CF-44E3-9099-C40C66FF867C}">
                  <a14:compatExt spid="_x0000_s198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8684" name="Check Box 28" hidden="1">
              <a:extLst>
                <a:ext uri="{63B3BB69-23CF-44E3-9099-C40C66FF867C}">
                  <a14:compatExt spid="_x0000_s198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8685" name="Check Box 29" hidden="1">
              <a:extLst>
                <a:ext uri="{63B3BB69-23CF-44E3-9099-C40C66FF867C}">
                  <a14:compatExt spid="_x0000_s198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7633" name="Check Box 1" hidden="1">
              <a:extLst>
                <a:ext uri="{63B3BB69-23CF-44E3-9099-C40C66FF867C}">
                  <a14:compatExt spid="_x0000_s197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7634" name="Check Box 2" hidden="1">
              <a:extLst>
                <a:ext uri="{63B3BB69-23CF-44E3-9099-C40C66FF867C}">
                  <a14:compatExt spid="_x0000_s197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7635" name="Check Box 3" hidden="1">
              <a:extLst>
                <a:ext uri="{63B3BB69-23CF-44E3-9099-C40C66FF867C}">
                  <a14:compatExt spid="_x0000_s197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7636" name="Check Box 4" hidden="1">
              <a:extLst>
                <a:ext uri="{63B3BB69-23CF-44E3-9099-C40C66FF867C}">
                  <a14:compatExt spid="_x0000_s197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7637" name="Check Box 5" hidden="1">
              <a:extLst>
                <a:ext uri="{63B3BB69-23CF-44E3-9099-C40C66FF867C}">
                  <a14:compatExt spid="_x0000_s197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7638" name="Check Box 6" hidden="1">
              <a:extLst>
                <a:ext uri="{63B3BB69-23CF-44E3-9099-C40C66FF867C}">
                  <a14:compatExt spid="_x0000_s197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7639" name="Check Box 7" hidden="1">
              <a:extLst>
                <a:ext uri="{63B3BB69-23CF-44E3-9099-C40C66FF867C}">
                  <a14:compatExt spid="_x0000_s197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7640" name="Check Box 8" hidden="1">
              <a:extLst>
                <a:ext uri="{63B3BB69-23CF-44E3-9099-C40C66FF867C}">
                  <a14:compatExt spid="_x0000_s197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7641" name="Check Box 9" hidden="1">
              <a:extLst>
                <a:ext uri="{63B3BB69-23CF-44E3-9099-C40C66FF867C}">
                  <a14:compatExt spid="_x0000_s197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7642" name="Check Box 10" hidden="1">
              <a:extLst>
                <a:ext uri="{63B3BB69-23CF-44E3-9099-C40C66FF867C}">
                  <a14:compatExt spid="_x0000_s197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7643" name="Check Box 11" hidden="1">
              <a:extLst>
                <a:ext uri="{63B3BB69-23CF-44E3-9099-C40C66FF867C}">
                  <a14:compatExt spid="_x0000_s197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7644" name="Check Box 12" hidden="1">
              <a:extLst>
                <a:ext uri="{63B3BB69-23CF-44E3-9099-C40C66FF867C}">
                  <a14:compatExt spid="_x0000_s197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7645" name="Check Box 13" hidden="1">
              <a:extLst>
                <a:ext uri="{63B3BB69-23CF-44E3-9099-C40C66FF867C}">
                  <a14:compatExt spid="_x0000_s197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7646" name="Check Box 14" hidden="1">
              <a:extLst>
                <a:ext uri="{63B3BB69-23CF-44E3-9099-C40C66FF867C}">
                  <a14:compatExt spid="_x0000_s197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7647" name="Check Box 15" hidden="1">
              <a:extLst>
                <a:ext uri="{63B3BB69-23CF-44E3-9099-C40C66FF867C}">
                  <a14:compatExt spid="_x0000_s197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7648" name="Check Box 16" hidden="1">
              <a:extLst>
                <a:ext uri="{63B3BB69-23CF-44E3-9099-C40C66FF867C}">
                  <a14:compatExt spid="_x0000_s197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7649" name="Check Box 17" hidden="1">
              <a:extLst>
                <a:ext uri="{63B3BB69-23CF-44E3-9099-C40C66FF867C}">
                  <a14:compatExt spid="_x0000_s19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7650" name="Check Box 18" hidden="1">
              <a:extLst>
                <a:ext uri="{63B3BB69-23CF-44E3-9099-C40C66FF867C}">
                  <a14:compatExt spid="_x0000_s19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7651" name="Check Box 19" hidden="1">
              <a:extLst>
                <a:ext uri="{63B3BB69-23CF-44E3-9099-C40C66FF867C}">
                  <a14:compatExt spid="_x0000_s19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7652" name="Check Box 20" hidden="1">
              <a:extLst>
                <a:ext uri="{63B3BB69-23CF-44E3-9099-C40C66FF867C}">
                  <a14:compatExt spid="_x0000_s19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7653" name="Check Box 21" hidden="1">
              <a:extLst>
                <a:ext uri="{63B3BB69-23CF-44E3-9099-C40C66FF867C}">
                  <a14:compatExt spid="_x0000_s19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7654" name="Check Box 22" hidden="1">
              <a:extLst>
                <a:ext uri="{63B3BB69-23CF-44E3-9099-C40C66FF867C}">
                  <a14:compatExt spid="_x0000_s19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7655" name="Check Box 23" hidden="1">
              <a:extLst>
                <a:ext uri="{63B3BB69-23CF-44E3-9099-C40C66FF867C}">
                  <a14:compatExt spid="_x0000_s197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7656" name="Check Box 24" hidden="1">
              <a:extLst>
                <a:ext uri="{63B3BB69-23CF-44E3-9099-C40C66FF867C}">
                  <a14:compatExt spid="_x0000_s197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7657" name="Check Box 25" hidden="1">
              <a:extLst>
                <a:ext uri="{63B3BB69-23CF-44E3-9099-C40C66FF867C}">
                  <a14:compatExt spid="_x0000_s197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7658" name="Check Box 26" hidden="1">
              <a:extLst>
                <a:ext uri="{63B3BB69-23CF-44E3-9099-C40C66FF867C}">
                  <a14:compatExt spid="_x0000_s197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7659" name="Check Box 27" hidden="1">
              <a:extLst>
                <a:ext uri="{63B3BB69-23CF-44E3-9099-C40C66FF867C}">
                  <a14:compatExt spid="_x0000_s197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7660" name="Check Box 28" hidden="1">
              <a:extLst>
                <a:ext uri="{63B3BB69-23CF-44E3-9099-C40C66FF867C}">
                  <a14:compatExt spid="_x0000_s197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7661" name="Check Box 29" hidden="1">
              <a:extLst>
                <a:ext uri="{63B3BB69-23CF-44E3-9099-C40C66FF867C}">
                  <a14:compatExt spid="_x0000_s197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6609" name="Check Box 1" hidden="1">
              <a:extLst>
                <a:ext uri="{63B3BB69-23CF-44E3-9099-C40C66FF867C}">
                  <a14:compatExt spid="_x0000_s196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6610" name="Check Box 2" hidden="1">
              <a:extLst>
                <a:ext uri="{63B3BB69-23CF-44E3-9099-C40C66FF867C}">
                  <a14:compatExt spid="_x0000_s196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6611" name="Check Box 3" hidden="1">
              <a:extLst>
                <a:ext uri="{63B3BB69-23CF-44E3-9099-C40C66FF867C}">
                  <a14:compatExt spid="_x0000_s196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6612" name="Check Box 4" hidden="1">
              <a:extLst>
                <a:ext uri="{63B3BB69-23CF-44E3-9099-C40C66FF867C}">
                  <a14:compatExt spid="_x0000_s196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6613" name="Check Box 5" hidden="1">
              <a:extLst>
                <a:ext uri="{63B3BB69-23CF-44E3-9099-C40C66FF867C}">
                  <a14:compatExt spid="_x0000_s196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6614" name="Check Box 6" hidden="1">
              <a:extLst>
                <a:ext uri="{63B3BB69-23CF-44E3-9099-C40C66FF867C}">
                  <a14:compatExt spid="_x0000_s196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6615" name="Check Box 7" hidden="1">
              <a:extLst>
                <a:ext uri="{63B3BB69-23CF-44E3-9099-C40C66FF867C}">
                  <a14:compatExt spid="_x0000_s196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6616" name="Check Box 8" hidden="1">
              <a:extLst>
                <a:ext uri="{63B3BB69-23CF-44E3-9099-C40C66FF867C}">
                  <a14:compatExt spid="_x0000_s196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6617" name="Check Box 9" hidden="1">
              <a:extLst>
                <a:ext uri="{63B3BB69-23CF-44E3-9099-C40C66FF867C}">
                  <a14:compatExt spid="_x0000_s196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6618" name="Check Box 10" hidden="1">
              <a:extLst>
                <a:ext uri="{63B3BB69-23CF-44E3-9099-C40C66FF867C}">
                  <a14:compatExt spid="_x0000_s196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6619" name="Check Box 11" hidden="1">
              <a:extLst>
                <a:ext uri="{63B3BB69-23CF-44E3-9099-C40C66FF867C}">
                  <a14:compatExt spid="_x0000_s196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6620" name="Check Box 12" hidden="1">
              <a:extLst>
                <a:ext uri="{63B3BB69-23CF-44E3-9099-C40C66FF867C}">
                  <a14:compatExt spid="_x0000_s196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6621" name="Check Box 13" hidden="1">
              <a:extLst>
                <a:ext uri="{63B3BB69-23CF-44E3-9099-C40C66FF867C}">
                  <a14:compatExt spid="_x0000_s196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6622" name="Check Box 14" hidden="1">
              <a:extLst>
                <a:ext uri="{63B3BB69-23CF-44E3-9099-C40C66FF867C}">
                  <a14:compatExt spid="_x0000_s196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6623" name="Check Box 15" hidden="1">
              <a:extLst>
                <a:ext uri="{63B3BB69-23CF-44E3-9099-C40C66FF867C}">
                  <a14:compatExt spid="_x0000_s196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6624" name="Check Box 16" hidden="1">
              <a:extLst>
                <a:ext uri="{63B3BB69-23CF-44E3-9099-C40C66FF867C}">
                  <a14:compatExt spid="_x0000_s196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6625" name="Check Box 17" hidden="1">
              <a:extLst>
                <a:ext uri="{63B3BB69-23CF-44E3-9099-C40C66FF867C}">
                  <a14:compatExt spid="_x0000_s19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6626" name="Check Box 18" hidden="1">
              <a:extLst>
                <a:ext uri="{63B3BB69-23CF-44E3-9099-C40C66FF867C}">
                  <a14:compatExt spid="_x0000_s19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6627" name="Check Box 19" hidden="1">
              <a:extLst>
                <a:ext uri="{63B3BB69-23CF-44E3-9099-C40C66FF867C}">
                  <a14:compatExt spid="_x0000_s19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6628" name="Check Box 20" hidden="1">
              <a:extLst>
                <a:ext uri="{63B3BB69-23CF-44E3-9099-C40C66FF867C}">
                  <a14:compatExt spid="_x0000_s19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6629" name="Check Box 21" hidden="1">
              <a:extLst>
                <a:ext uri="{63B3BB69-23CF-44E3-9099-C40C66FF867C}">
                  <a14:compatExt spid="_x0000_s19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6630" name="Check Box 22" hidden="1">
              <a:extLst>
                <a:ext uri="{63B3BB69-23CF-44E3-9099-C40C66FF867C}">
                  <a14:compatExt spid="_x0000_s196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6631" name="Check Box 23" hidden="1">
              <a:extLst>
                <a:ext uri="{63B3BB69-23CF-44E3-9099-C40C66FF867C}">
                  <a14:compatExt spid="_x0000_s196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6632" name="Check Box 24" hidden="1">
              <a:extLst>
                <a:ext uri="{63B3BB69-23CF-44E3-9099-C40C66FF867C}">
                  <a14:compatExt spid="_x0000_s196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6633" name="Check Box 25" hidden="1">
              <a:extLst>
                <a:ext uri="{63B3BB69-23CF-44E3-9099-C40C66FF867C}">
                  <a14:compatExt spid="_x0000_s196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6634" name="Check Box 26" hidden="1">
              <a:extLst>
                <a:ext uri="{63B3BB69-23CF-44E3-9099-C40C66FF867C}">
                  <a14:compatExt spid="_x0000_s196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6635" name="Check Box 27" hidden="1">
              <a:extLst>
                <a:ext uri="{63B3BB69-23CF-44E3-9099-C40C66FF867C}">
                  <a14:compatExt spid="_x0000_s196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6636" name="Check Box 28" hidden="1">
              <a:extLst>
                <a:ext uri="{63B3BB69-23CF-44E3-9099-C40C66FF867C}">
                  <a14:compatExt spid="_x0000_s196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6637" name="Check Box 29" hidden="1">
              <a:extLst>
                <a:ext uri="{63B3BB69-23CF-44E3-9099-C40C66FF867C}">
                  <a14:compatExt spid="_x0000_s196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5585" name="Check Box 1" hidden="1">
              <a:extLst>
                <a:ext uri="{63B3BB69-23CF-44E3-9099-C40C66FF867C}">
                  <a14:compatExt spid="_x0000_s195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5586" name="Check Box 2" hidden="1">
              <a:extLst>
                <a:ext uri="{63B3BB69-23CF-44E3-9099-C40C66FF867C}">
                  <a14:compatExt spid="_x0000_s195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5587" name="Check Box 3" hidden="1">
              <a:extLst>
                <a:ext uri="{63B3BB69-23CF-44E3-9099-C40C66FF867C}">
                  <a14:compatExt spid="_x0000_s195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5588" name="Check Box 4" hidden="1">
              <a:extLst>
                <a:ext uri="{63B3BB69-23CF-44E3-9099-C40C66FF867C}">
                  <a14:compatExt spid="_x0000_s195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5589" name="Check Box 5" hidden="1">
              <a:extLst>
                <a:ext uri="{63B3BB69-23CF-44E3-9099-C40C66FF867C}">
                  <a14:compatExt spid="_x0000_s195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5590" name="Check Box 6" hidden="1">
              <a:extLst>
                <a:ext uri="{63B3BB69-23CF-44E3-9099-C40C66FF867C}">
                  <a14:compatExt spid="_x0000_s195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5591" name="Check Box 7" hidden="1">
              <a:extLst>
                <a:ext uri="{63B3BB69-23CF-44E3-9099-C40C66FF867C}">
                  <a14:compatExt spid="_x0000_s195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5592" name="Check Box 8" hidden="1">
              <a:extLst>
                <a:ext uri="{63B3BB69-23CF-44E3-9099-C40C66FF867C}">
                  <a14:compatExt spid="_x0000_s195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5593" name="Check Box 9" hidden="1">
              <a:extLst>
                <a:ext uri="{63B3BB69-23CF-44E3-9099-C40C66FF867C}">
                  <a14:compatExt spid="_x0000_s195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5594" name="Check Box 10" hidden="1">
              <a:extLst>
                <a:ext uri="{63B3BB69-23CF-44E3-9099-C40C66FF867C}">
                  <a14:compatExt spid="_x0000_s195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5595" name="Check Box 11" hidden="1">
              <a:extLst>
                <a:ext uri="{63B3BB69-23CF-44E3-9099-C40C66FF867C}">
                  <a14:compatExt spid="_x0000_s195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5596" name="Check Box 12" hidden="1">
              <a:extLst>
                <a:ext uri="{63B3BB69-23CF-44E3-9099-C40C66FF867C}">
                  <a14:compatExt spid="_x0000_s195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5597" name="Check Box 13" hidden="1">
              <a:extLst>
                <a:ext uri="{63B3BB69-23CF-44E3-9099-C40C66FF867C}">
                  <a14:compatExt spid="_x0000_s195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5598" name="Check Box 14" hidden="1">
              <a:extLst>
                <a:ext uri="{63B3BB69-23CF-44E3-9099-C40C66FF867C}">
                  <a14:compatExt spid="_x0000_s195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5599" name="Check Box 15" hidden="1">
              <a:extLst>
                <a:ext uri="{63B3BB69-23CF-44E3-9099-C40C66FF867C}">
                  <a14:compatExt spid="_x0000_s195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5600" name="Check Box 16" hidden="1">
              <a:extLst>
                <a:ext uri="{63B3BB69-23CF-44E3-9099-C40C66FF867C}">
                  <a14:compatExt spid="_x0000_s195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5601" name="Check Box 17" hidden="1">
              <a:extLst>
                <a:ext uri="{63B3BB69-23CF-44E3-9099-C40C66FF867C}">
                  <a14:compatExt spid="_x0000_s19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5602" name="Check Box 18" hidden="1">
              <a:extLst>
                <a:ext uri="{63B3BB69-23CF-44E3-9099-C40C66FF867C}">
                  <a14:compatExt spid="_x0000_s19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5603" name="Check Box 19" hidden="1">
              <a:extLst>
                <a:ext uri="{63B3BB69-23CF-44E3-9099-C40C66FF867C}">
                  <a14:compatExt spid="_x0000_s19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5604" name="Check Box 20" hidden="1">
              <a:extLst>
                <a:ext uri="{63B3BB69-23CF-44E3-9099-C40C66FF867C}">
                  <a14:compatExt spid="_x0000_s19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5605" name="Check Box 21" hidden="1">
              <a:extLst>
                <a:ext uri="{63B3BB69-23CF-44E3-9099-C40C66FF867C}">
                  <a14:compatExt spid="_x0000_s19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5606" name="Check Box 22" hidden="1">
              <a:extLst>
                <a:ext uri="{63B3BB69-23CF-44E3-9099-C40C66FF867C}">
                  <a14:compatExt spid="_x0000_s19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5607" name="Check Box 23" hidden="1">
              <a:extLst>
                <a:ext uri="{63B3BB69-23CF-44E3-9099-C40C66FF867C}">
                  <a14:compatExt spid="_x0000_s19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5608" name="Check Box 24" hidden="1">
              <a:extLst>
                <a:ext uri="{63B3BB69-23CF-44E3-9099-C40C66FF867C}">
                  <a14:compatExt spid="_x0000_s195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5609" name="Check Box 25" hidden="1">
              <a:extLst>
                <a:ext uri="{63B3BB69-23CF-44E3-9099-C40C66FF867C}">
                  <a14:compatExt spid="_x0000_s195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5610" name="Check Box 26" hidden="1">
              <a:extLst>
                <a:ext uri="{63B3BB69-23CF-44E3-9099-C40C66FF867C}">
                  <a14:compatExt spid="_x0000_s195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5611" name="Check Box 27" hidden="1">
              <a:extLst>
                <a:ext uri="{63B3BB69-23CF-44E3-9099-C40C66FF867C}">
                  <a14:compatExt spid="_x0000_s195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5612" name="Check Box 28" hidden="1">
              <a:extLst>
                <a:ext uri="{63B3BB69-23CF-44E3-9099-C40C66FF867C}">
                  <a14:compatExt spid="_x0000_s195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5613" name="Check Box 29" hidden="1">
              <a:extLst>
                <a:ext uri="{63B3BB69-23CF-44E3-9099-C40C66FF867C}">
                  <a14:compatExt spid="_x0000_s195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4561" name="Check Box 1" hidden="1">
              <a:extLst>
                <a:ext uri="{63B3BB69-23CF-44E3-9099-C40C66FF867C}">
                  <a14:compatExt spid="_x0000_s194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4562" name="Check Box 2" hidden="1">
              <a:extLst>
                <a:ext uri="{63B3BB69-23CF-44E3-9099-C40C66FF867C}">
                  <a14:compatExt spid="_x0000_s194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4563" name="Check Box 3" hidden="1">
              <a:extLst>
                <a:ext uri="{63B3BB69-23CF-44E3-9099-C40C66FF867C}">
                  <a14:compatExt spid="_x0000_s194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4564" name="Check Box 4" hidden="1">
              <a:extLst>
                <a:ext uri="{63B3BB69-23CF-44E3-9099-C40C66FF867C}">
                  <a14:compatExt spid="_x0000_s194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4565" name="Check Box 5" hidden="1">
              <a:extLst>
                <a:ext uri="{63B3BB69-23CF-44E3-9099-C40C66FF867C}">
                  <a14:compatExt spid="_x0000_s194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4566" name="Check Box 6" hidden="1">
              <a:extLst>
                <a:ext uri="{63B3BB69-23CF-44E3-9099-C40C66FF867C}">
                  <a14:compatExt spid="_x0000_s194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4567" name="Check Box 7" hidden="1">
              <a:extLst>
                <a:ext uri="{63B3BB69-23CF-44E3-9099-C40C66FF867C}">
                  <a14:compatExt spid="_x0000_s194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4568" name="Check Box 8" hidden="1">
              <a:extLst>
                <a:ext uri="{63B3BB69-23CF-44E3-9099-C40C66FF867C}">
                  <a14:compatExt spid="_x0000_s194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4569" name="Check Box 9" hidden="1">
              <a:extLst>
                <a:ext uri="{63B3BB69-23CF-44E3-9099-C40C66FF867C}">
                  <a14:compatExt spid="_x0000_s194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4570" name="Check Box 10" hidden="1">
              <a:extLst>
                <a:ext uri="{63B3BB69-23CF-44E3-9099-C40C66FF867C}">
                  <a14:compatExt spid="_x0000_s194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4571" name="Check Box 11" hidden="1">
              <a:extLst>
                <a:ext uri="{63B3BB69-23CF-44E3-9099-C40C66FF867C}">
                  <a14:compatExt spid="_x0000_s194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4572" name="Check Box 12" hidden="1">
              <a:extLst>
                <a:ext uri="{63B3BB69-23CF-44E3-9099-C40C66FF867C}">
                  <a14:compatExt spid="_x0000_s194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4573" name="Check Box 13" hidden="1">
              <a:extLst>
                <a:ext uri="{63B3BB69-23CF-44E3-9099-C40C66FF867C}">
                  <a14:compatExt spid="_x0000_s194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4574" name="Check Box 14" hidden="1">
              <a:extLst>
                <a:ext uri="{63B3BB69-23CF-44E3-9099-C40C66FF867C}">
                  <a14:compatExt spid="_x0000_s194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4575" name="Check Box 15" hidden="1">
              <a:extLst>
                <a:ext uri="{63B3BB69-23CF-44E3-9099-C40C66FF867C}">
                  <a14:compatExt spid="_x0000_s194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4576" name="Check Box 16" hidden="1">
              <a:extLst>
                <a:ext uri="{63B3BB69-23CF-44E3-9099-C40C66FF867C}">
                  <a14:compatExt spid="_x0000_s194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4577" name="Check Box 17" hidden="1">
              <a:extLst>
                <a:ext uri="{63B3BB69-23CF-44E3-9099-C40C66FF867C}">
                  <a14:compatExt spid="_x0000_s19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4578" name="Check Box 18" hidden="1">
              <a:extLst>
                <a:ext uri="{63B3BB69-23CF-44E3-9099-C40C66FF867C}">
                  <a14:compatExt spid="_x0000_s19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4579" name="Check Box 19" hidden="1">
              <a:extLst>
                <a:ext uri="{63B3BB69-23CF-44E3-9099-C40C66FF867C}">
                  <a14:compatExt spid="_x0000_s19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4580" name="Check Box 20" hidden="1">
              <a:extLst>
                <a:ext uri="{63B3BB69-23CF-44E3-9099-C40C66FF867C}">
                  <a14:compatExt spid="_x0000_s194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4581" name="Check Box 21" hidden="1">
              <a:extLst>
                <a:ext uri="{63B3BB69-23CF-44E3-9099-C40C66FF867C}">
                  <a14:compatExt spid="_x0000_s194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4582" name="Check Box 22" hidden="1">
              <a:extLst>
                <a:ext uri="{63B3BB69-23CF-44E3-9099-C40C66FF867C}">
                  <a14:compatExt spid="_x0000_s194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4583" name="Check Box 23" hidden="1">
              <a:extLst>
                <a:ext uri="{63B3BB69-23CF-44E3-9099-C40C66FF867C}">
                  <a14:compatExt spid="_x0000_s194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4584" name="Check Box 24" hidden="1">
              <a:extLst>
                <a:ext uri="{63B3BB69-23CF-44E3-9099-C40C66FF867C}">
                  <a14:compatExt spid="_x0000_s194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4585" name="Check Box 25" hidden="1">
              <a:extLst>
                <a:ext uri="{63B3BB69-23CF-44E3-9099-C40C66FF867C}">
                  <a14:compatExt spid="_x0000_s194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4586" name="Check Box 26" hidden="1">
              <a:extLst>
                <a:ext uri="{63B3BB69-23CF-44E3-9099-C40C66FF867C}">
                  <a14:compatExt spid="_x0000_s194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4587" name="Check Box 27" hidden="1">
              <a:extLst>
                <a:ext uri="{63B3BB69-23CF-44E3-9099-C40C66FF867C}">
                  <a14:compatExt spid="_x0000_s194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4588" name="Check Box 28" hidden="1">
              <a:extLst>
                <a:ext uri="{63B3BB69-23CF-44E3-9099-C40C66FF867C}">
                  <a14:compatExt spid="_x0000_s194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4589" name="Check Box 29" hidden="1">
              <a:extLst>
                <a:ext uri="{63B3BB69-23CF-44E3-9099-C40C66FF867C}">
                  <a14:compatExt spid="_x0000_s194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3537" name="Check Box 1" hidden="1">
              <a:extLst>
                <a:ext uri="{63B3BB69-23CF-44E3-9099-C40C66FF867C}">
                  <a14:compatExt spid="_x0000_s193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3538" name="Check Box 2" hidden="1">
              <a:extLst>
                <a:ext uri="{63B3BB69-23CF-44E3-9099-C40C66FF867C}">
                  <a14:compatExt spid="_x0000_s193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3539" name="Check Box 3" hidden="1">
              <a:extLst>
                <a:ext uri="{63B3BB69-23CF-44E3-9099-C40C66FF867C}">
                  <a14:compatExt spid="_x0000_s193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3540" name="Check Box 4" hidden="1">
              <a:extLst>
                <a:ext uri="{63B3BB69-23CF-44E3-9099-C40C66FF867C}">
                  <a14:compatExt spid="_x0000_s193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3541" name="Check Box 5" hidden="1">
              <a:extLst>
                <a:ext uri="{63B3BB69-23CF-44E3-9099-C40C66FF867C}">
                  <a14:compatExt spid="_x0000_s193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3542" name="Check Box 6" hidden="1">
              <a:extLst>
                <a:ext uri="{63B3BB69-23CF-44E3-9099-C40C66FF867C}">
                  <a14:compatExt spid="_x0000_s193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3543" name="Check Box 7" hidden="1">
              <a:extLst>
                <a:ext uri="{63B3BB69-23CF-44E3-9099-C40C66FF867C}">
                  <a14:compatExt spid="_x0000_s193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3544" name="Check Box 8" hidden="1">
              <a:extLst>
                <a:ext uri="{63B3BB69-23CF-44E3-9099-C40C66FF867C}">
                  <a14:compatExt spid="_x0000_s193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3545" name="Check Box 9" hidden="1">
              <a:extLst>
                <a:ext uri="{63B3BB69-23CF-44E3-9099-C40C66FF867C}">
                  <a14:compatExt spid="_x0000_s193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3546" name="Check Box 10" hidden="1">
              <a:extLst>
                <a:ext uri="{63B3BB69-23CF-44E3-9099-C40C66FF867C}">
                  <a14:compatExt spid="_x0000_s193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3547" name="Check Box 11" hidden="1">
              <a:extLst>
                <a:ext uri="{63B3BB69-23CF-44E3-9099-C40C66FF867C}">
                  <a14:compatExt spid="_x0000_s193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3548" name="Check Box 12" hidden="1">
              <a:extLst>
                <a:ext uri="{63B3BB69-23CF-44E3-9099-C40C66FF867C}">
                  <a14:compatExt spid="_x0000_s193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3549" name="Check Box 13" hidden="1">
              <a:extLst>
                <a:ext uri="{63B3BB69-23CF-44E3-9099-C40C66FF867C}">
                  <a14:compatExt spid="_x0000_s193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3550" name="Check Box 14" hidden="1">
              <a:extLst>
                <a:ext uri="{63B3BB69-23CF-44E3-9099-C40C66FF867C}">
                  <a14:compatExt spid="_x0000_s193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3551" name="Check Box 15" hidden="1">
              <a:extLst>
                <a:ext uri="{63B3BB69-23CF-44E3-9099-C40C66FF867C}">
                  <a14:compatExt spid="_x0000_s193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3552" name="Check Box 16" hidden="1">
              <a:extLst>
                <a:ext uri="{63B3BB69-23CF-44E3-9099-C40C66FF867C}">
                  <a14:compatExt spid="_x0000_s193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3553" name="Check Box 17" hidden="1">
              <a:extLst>
                <a:ext uri="{63B3BB69-23CF-44E3-9099-C40C66FF867C}">
                  <a14:compatExt spid="_x0000_s19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3554" name="Check Box 18" hidden="1">
              <a:extLst>
                <a:ext uri="{63B3BB69-23CF-44E3-9099-C40C66FF867C}">
                  <a14:compatExt spid="_x0000_s19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3555" name="Check Box 19" hidden="1">
              <a:extLst>
                <a:ext uri="{63B3BB69-23CF-44E3-9099-C40C66FF867C}">
                  <a14:compatExt spid="_x0000_s19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3556" name="Check Box 20" hidden="1">
              <a:extLst>
                <a:ext uri="{63B3BB69-23CF-44E3-9099-C40C66FF867C}">
                  <a14:compatExt spid="_x0000_s193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3557" name="Check Box 21" hidden="1">
              <a:extLst>
                <a:ext uri="{63B3BB69-23CF-44E3-9099-C40C66FF867C}">
                  <a14:compatExt spid="_x0000_s193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3558" name="Check Box 22" hidden="1">
              <a:extLst>
                <a:ext uri="{63B3BB69-23CF-44E3-9099-C40C66FF867C}">
                  <a14:compatExt spid="_x0000_s193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3559" name="Check Box 23" hidden="1">
              <a:extLst>
                <a:ext uri="{63B3BB69-23CF-44E3-9099-C40C66FF867C}">
                  <a14:compatExt spid="_x0000_s19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3560" name="Check Box 24" hidden="1">
              <a:extLst>
                <a:ext uri="{63B3BB69-23CF-44E3-9099-C40C66FF867C}">
                  <a14:compatExt spid="_x0000_s193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3561" name="Check Box 25" hidden="1">
              <a:extLst>
                <a:ext uri="{63B3BB69-23CF-44E3-9099-C40C66FF867C}">
                  <a14:compatExt spid="_x0000_s193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3562" name="Check Box 26" hidden="1">
              <a:extLst>
                <a:ext uri="{63B3BB69-23CF-44E3-9099-C40C66FF867C}">
                  <a14:compatExt spid="_x0000_s193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3563" name="Check Box 27" hidden="1">
              <a:extLst>
                <a:ext uri="{63B3BB69-23CF-44E3-9099-C40C66FF867C}">
                  <a14:compatExt spid="_x0000_s193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3564" name="Check Box 28" hidden="1">
              <a:extLst>
                <a:ext uri="{63B3BB69-23CF-44E3-9099-C40C66FF867C}">
                  <a14:compatExt spid="_x0000_s193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3565" name="Check Box 29" hidden="1">
              <a:extLst>
                <a:ext uri="{63B3BB69-23CF-44E3-9099-C40C66FF867C}">
                  <a14:compatExt spid="_x0000_s193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2513" name="Check Box 1" hidden="1">
              <a:extLst>
                <a:ext uri="{63B3BB69-23CF-44E3-9099-C40C66FF867C}">
                  <a14:compatExt spid="_x0000_s192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2514" name="Check Box 2" hidden="1">
              <a:extLst>
                <a:ext uri="{63B3BB69-23CF-44E3-9099-C40C66FF867C}">
                  <a14:compatExt spid="_x0000_s192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2515" name="Check Box 3" hidden="1">
              <a:extLst>
                <a:ext uri="{63B3BB69-23CF-44E3-9099-C40C66FF867C}">
                  <a14:compatExt spid="_x0000_s192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2516" name="Check Box 4" hidden="1">
              <a:extLst>
                <a:ext uri="{63B3BB69-23CF-44E3-9099-C40C66FF867C}">
                  <a14:compatExt spid="_x0000_s192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2517" name="Check Box 5" hidden="1">
              <a:extLst>
                <a:ext uri="{63B3BB69-23CF-44E3-9099-C40C66FF867C}">
                  <a14:compatExt spid="_x0000_s192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2518" name="Check Box 6" hidden="1">
              <a:extLst>
                <a:ext uri="{63B3BB69-23CF-44E3-9099-C40C66FF867C}">
                  <a14:compatExt spid="_x0000_s192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2519" name="Check Box 7" hidden="1">
              <a:extLst>
                <a:ext uri="{63B3BB69-23CF-44E3-9099-C40C66FF867C}">
                  <a14:compatExt spid="_x0000_s192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2520" name="Check Box 8" hidden="1">
              <a:extLst>
                <a:ext uri="{63B3BB69-23CF-44E3-9099-C40C66FF867C}">
                  <a14:compatExt spid="_x0000_s192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2521" name="Check Box 9" hidden="1">
              <a:extLst>
                <a:ext uri="{63B3BB69-23CF-44E3-9099-C40C66FF867C}">
                  <a14:compatExt spid="_x0000_s192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2522" name="Check Box 10" hidden="1">
              <a:extLst>
                <a:ext uri="{63B3BB69-23CF-44E3-9099-C40C66FF867C}">
                  <a14:compatExt spid="_x0000_s192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2523" name="Check Box 11" hidden="1">
              <a:extLst>
                <a:ext uri="{63B3BB69-23CF-44E3-9099-C40C66FF867C}">
                  <a14:compatExt spid="_x0000_s192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2524" name="Check Box 12" hidden="1">
              <a:extLst>
                <a:ext uri="{63B3BB69-23CF-44E3-9099-C40C66FF867C}">
                  <a14:compatExt spid="_x0000_s192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2525" name="Check Box 13" hidden="1">
              <a:extLst>
                <a:ext uri="{63B3BB69-23CF-44E3-9099-C40C66FF867C}">
                  <a14:compatExt spid="_x0000_s192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2526" name="Check Box 14" hidden="1">
              <a:extLst>
                <a:ext uri="{63B3BB69-23CF-44E3-9099-C40C66FF867C}">
                  <a14:compatExt spid="_x0000_s192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2527" name="Check Box 15" hidden="1">
              <a:extLst>
                <a:ext uri="{63B3BB69-23CF-44E3-9099-C40C66FF867C}">
                  <a14:compatExt spid="_x0000_s192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2528" name="Check Box 16" hidden="1">
              <a:extLst>
                <a:ext uri="{63B3BB69-23CF-44E3-9099-C40C66FF867C}">
                  <a14:compatExt spid="_x0000_s192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2529" name="Check Box 17" hidden="1">
              <a:extLst>
                <a:ext uri="{63B3BB69-23CF-44E3-9099-C40C66FF867C}">
                  <a14:compatExt spid="_x0000_s19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2530" name="Check Box 18" hidden="1">
              <a:extLst>
                <a:ext uri="{63B3BB69-23CF-44E3-9099-C40C66FF867C}">
                  <a14:compatExt spid="_x0000_s19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2531" name="Check Box 19" hidden="1">
              <a:extLst>
                <a:ext uri="{63B3BB69-23CF-44E3-9099-C40C66FF867C}">
                  <a14:compatExt spid="_x0000_s19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2532" name="Check Box 20" hidden="1">
              <a:extLst>
                <a:ext uri="{63B3BB69-23CF-44E3-9099-C40C66FF867C}">
                  <a14:compatExt spid="_x0000_s19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2533" name="Check Box 21" hidden="1">
              <a:extLst>
                <a:ext uri="{63B3BB69-23CF-44E3-9099-C40C66FF867C}">
                  <a14:compatExt spid="_x0000_s192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2534" name="Check Box 22" hidden="1">
              <a:extLst>
                <a:ext uri="{63B3BB69-23CF-44E3-9099-C40C66FF867C}">
                  <a14:compatExt spid="_x0000_s19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2535" name="Check Box 23" hidden="1">
              <a:extLst>
                <a:ext uri="{63B3BB69-23CF-44E3-9099-C40C66FF867C}">
                  <a14:compatExt spid="_x0000_s19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2536" name="Check Box 24" hidden="1">
              <a:extLst>
                <a:ext uri="{63B3BB69-23CF-44E3-9099-C40C66FF867C}">
                  <a14:compatExt spid="_x0000_s19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2537" name="Check Box 25" hidden="1">
              <a:extLst>
                <a:ext uri="{63B3BB69-23CF-44E3-9099-C40C66FF867C}">
                  <a14:compatExt spid="_x0000_s192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2538" name="Check Box 26" hidden="1">
              <a:extLst>
                <a:ext uri="{63B3BB69-23CF-44E3-9099-C40C66FF867C}">
                  <a14:compatExt spid="_x0000_s19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2539" name="Check Box 27" hidden="1">
              <a:extLst>
                <a:ext uri="{63B3BB69-23CF-44E3-9099-C40C66FF867C}">
                  <a14:compatExt spid="_x0000_s19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2540" name="Check Box 28" hidden="1">
              <a:extLst>
                <a:ext uri="{63B3BB69-23CF-44E3-9099-C40C66FF867C}">
                  <a14:compatExt spid="_x0000_s192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2541" name="Check Box 29" hidden="1">
              <a:extLst>
                <a:ext uri="{63B3BB69-23CF-44E3-9099-C40C66FF867C}">
                  <a14:compatExt spid="_x0000_s19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191489" name="Check Box 1" hidden="1">
              <a:extLst>
                <a:ext uri="{63B3BB69-23CF-44E3-9099-C40C66FF867C}">
                  <a14:compatExt spid="_x0000_s191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191490" name="Check Box 2" hidden="1">
              <a:extLst>
                <a:ext uri="{63B3BB69-23CF-44E3-9099-C40C66FF867C}">
                  <a14:compatExt spid="_x0000_s191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191491" name="Check Box 3" hidden="1">
              <a:extLst>
                <a:ext uri="{63B3BB69-23CF-44E3-9099-C40C66FF867C}">
                  <a14:compatExt spid="_x0000_s191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191492" name="Check Box 4" hidden="1">
              <a:extLst>
                <a:ext uri="{63B3BB69-23CF-44E3-9099-C40C66FF867C}">
                  <a14:compatExt spid="_x0000_s191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191493" name="Check Box 5" hidden="1">
              <a:extLst>
                <a:ext uri="{63B3BB69-23CF-44E3-9099-C40C66FF867C}">
                  <a14:compatExt spid="_x0000_s191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191494" name="Check Box 6" hidden="1">
              <a:extLst>
                <a:ext uri="{63B3BB69-23CF-44E3-9099-C40C66FF867C}">
                  <a14:compatExt spid="_x0000_s191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191495" name="Check Box 7" hidden="1">
              <a:extLst>
                <a:ext uri="{63B3BB69-23CF-44E3-9099-C40C66FF867C}">
                  <a14:compatExt spid="_x0000_s191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191496" name="Check Box 8" hidden="1">
              <a:extLst>
                <a:ext uri="{63B3BB69-23CF-44E3-9099-C40C66FF867C}">
                  <a14:compatExt spid="_x0000_s191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191497" name="Check Box 9" hidden="1">
              <a:extLst>
                <a:ext uri="{63B3BB69-23CF-44E3-9099-C40C66FF867C}">
                  <a14:compatExt spid="_x0000_s191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191498" name="Check Box 10" hidden="1">
              <a:extLst>
                <a:ext uri="{63B3BB69-23CF-44E3-9099-C40C66FF867C}">
                  <a14:compatExt spid="_x0000_s191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191499" name="Check Box 11" hidden="1">
              <a:extLst>
                <a:ext uri="{63B3BB69-23CF-44E3-9099-C40C66FF867C}">
                  <a14:compatExt spid="_x0000_s191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191500" name="Check Box 12" hidden="1">
              <a:extLst>
                <a:ext uri="{63B3BB69-23CF-44E3-9099-C40C66FF867C}">
                  <a14:compatExt spid="_x0000_s191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191501" name="Check Box 13" hidden="1">
              <a:extLst>
                <a:ext uri="{63B3BB69-23CF-44E3-9099-C40C66FF867C}">
                  <a14:compatExt spid="_x0000_s191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191502" name="Check Box 14" hidden="1">
              <a:extLst>
                <a:ext uri="{63B3BB69-23CF-44E3-9099-C40C66FF867C}">
                  <a14:compatExt spid="_x0000_s191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191503" name="Check Box 15" hidden="1">
              <a:extLst>
                <a:ext uri="{63B3BB69-23CF-44E3-9099-C40C66FF867C}">
                  <a14:compatExt spid="_x0000_s191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191504" name="Check Box 16" hidden="1">
              <a:extLst>
                <a:ext uri="{63B3BB69-23CF-44E3-9099-C40C66FF867C}">
                  <a14:compatExt spid="_x0000_s191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191505" name="Check Box 17" hidden="1">
              <a:extLst>
                <a:ext uri="{63B3BB69-23CF-44E3-9099-C40C66FF867C}">
                  <a14:compatExt spid="_x0000_s19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191506" name="Check Box 18" hidden="1">
              <a:extLst>
                <a:ext uri="{63B3BB69-23CF-44E3-9099-C40C66FF867C}">
                  <a14:compatExt spid="_x0000_s19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191507" name="Check Box 19" hidden="1">
              <a:extLst>
                <a:ext uri="{63B3BB69-23CF-44E3-9099-C40C66FF867C}">
                  <a14:compatExt spid="_x0000_s19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191508" name="Check Box 20" hidden="1">
              <a:extLst>
                <a:ext uri="{63B3BB69-23CF-44E3-9099-C40C66FF867C}">
                  <a14:compatExt spid="_x0000_s19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191509" name="Check Box 21" hidden="1">
              <a:extLst>
                <a:ext uri="{63B3BB69-23CF-44E3-9099-C40C66FF867C}">
                  <a14:compatExt spid="_x0000_s19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191510" name="Check Box 22" hidden="1">
              <a:extLst>
                <a:ext uri="{63B3BB69-23CF-44E3-9099-C40C66FF867C}">
                  <a14:compatExt spid="_x0000_s19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191511" name="Check Box 23" hidden="1">
              <a:extLst>
                <a:ext uri="{63B3BB69-23CF-44E3-9099-C40C66FF867C}">
                  <a14:compatExt spid="_x0000_s19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191512" name="Check Box 24" hidden="1">
              <a:extLst>
                <a:ext uri="{63B3BB69-23CF-44E3-9099-C40C66FF867C}">
                  <a14:compatExt spid="_x0000_s19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191513" name="Check Box 25" hidden="1">
              <a:extLst>
                <a:ext uri="{63B3BB69-23CF-44E3-9099-C40C66FF867C}">
                  <a14:compatExt spid="_x0000_s19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191514" name="Check Box 26" hidden="1">
              <a:extLst>
                <a:ext uri="{63B3BB69-23CF-44E3-9099-C40C66FF867C}">
                  <a14:compatExt spid="_x0000_s19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191515" name="Check Box 27" hidden="1">
              <a:extLst>
                <a:ext uri="{63B3BB69-23CF-44E3-9099-C40C66FF867C}">
                  <a14:compatExt spid="_x0000_s19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191516" name="Check Box 28" hidden="1">
              <a:extLst>
                <a:ext uri="{63B3BB69-23CF-44E3-9099-C40C66FF867C}">
                  <a14:compatExt spid="_x0000_s191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191517" name="Check Box 29" hidden="1">
              <a:extLst>
                <a:ext uri="{63B3BB69-23CF-44E3-9099-C40C66FF867C}">
                  <a14:compatExt spid="_x0000_s191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133350</xdr:colOff>
          <xdr:row>1</xdr:row>
          <xdr:rowOff>0</xdr:rowOff>
        </xdr:from>
        <xdr:to>
          <xdr:col>35</xdr:col>
          <xdr:colOff>161925</xdr:colOff>
          <xdr:row>2</xdr:row>
          <xdr:rowOff>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3</xdr:row>
          <xdr:rowOff>0</xdr:rowOff>
        </xdr:from>
        <xdr:to>
          <xdr:col>35</xdr:col>
          <xdr:colOff>95250</xdr:colOff>
          <xdr:row>4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1</xdr:row>
          <xdr:rowOff>0</xdr:rowOff>
        </xdr:from>
        <xdr:to>
          <xdr:col>51</xdr:col>
          <xdr:colOff>66675</xdr:colOff>
          <xdr:row>2</xdr:row>
          <xdr:rowOff>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95250</xdr:colOff>
          <xdr:row>3</xdr:row>
          <xdr:rowOff>0</xdr:rowOff>
        </xdr:from>
        <xdr:to>
          <xdr:col>43</xdr:col>
          <xdr:colOff>123825</xdr:colOff>
          <xdr:row>4</xdr:row>
          <xdr:rowOff>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11</xdr:row>
          <xdr:rowOff>38100</xdr:rowOff>
        </xdr:from>
        <xdr:to>
          <xdr:col>22</xdr:col>
          <xdr:colOff>133350</xdr:colOff>
          <xdr:row>13</xdr:row>
          <xdr:rowOff>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13</xdr:row>
          <xdr:rowOff>19050</xdr:rowOff>
        </xdr:from>
        <xdr:to>
          <xdr:col>22</xdr:col>
          <xdr:colOff>133350</xdr:colOff>
          <xdr:row>14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15</xdr:row>
          <xdr:rowOff>0</xdr:rowOff>
        </xdr:from>
        <xdr:to>
          <xdr:col>22</xdr:col>
          <xdr:colOff>133350</xdr:colOff>
          <xdr:row>16</xdr:row>
          <xdr:rowOff>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104775</xdr:colOff>
          <xdr:row>16</xdr:row>
          <xdr:rowOff>9525</xdr:rowOff>
        </xdr:from>
        <xdr:to>
          <xdr:col>22</xdr:col>
          <xdr:colOff>133350</xdr:colOff>
          <xdr:row>17</xdr:row>
          <xdr:rowOff>161925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9525</xdr:colOff>
          <xdr:row>11</xdr:row>
          <xdr:rowOff>9525</xdr:rowOff>
        </xdr:from>
        <xdr:to>
          <xdr:col>41</xdr:col>
          <xdr:colOff>38100</xdr:colOff>
          <xdr:row>12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11</xdr:row>
          <xdr:rowOff>9525</xdr:rowOff>
        </xdr:from>
        <xdr:to>
          <xdr:col>39</xdr:col>
          <xdr:colOff>57150</xdr:colOff>
          <xdr:row>12</xdr:row>
          <xdr:rowOff>9525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19050</xdr:colOff>
          <xdr:row>9</xdr:row>
          <xdr:rowOff>142875</xdr:rowOff>
        </xdr:from>
        <xdr:to>
          <xdr:col>54</xdr:col>
          <xdr:colOff>47625</xdr:colOff>
          <xdr:row>11</xdr:row>
          <xdr:rowOff>104775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66675</xdr:colOff>
          <xdr:row>9</xdr:row>
          <xdr:rowOff>142875</xdr:rowOff>
        </xdr:from>
        <xdr:to>
          <xdr:col>51</xdr:col>
          <xdr:colOff>95250</xdr:colOff>
          <xdr:row>11</xdr:row>
          <xdr:rowOff>104775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9525</xdr:colOff>
          <xdr:row>9</xdr:row>
          <xdr:rowOff>142875</xdr:rowOff>
        </xdr:from>
        <xdr:to>
          <xdr:col>48</xdr:col>
          <xdr:colOff>47625</xdr:colOff>
          <xdr:row>11</xdr:row>
          <xdr:rowOff>104775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114300</xdr:colOff>
          <xdr:row>15</xdr:row>
          <xdr:rowOff>142875</xdr:rowOff>
        </xdr:from>
        <xdr:to>
          <xdr:col>42</xdr:col>
          <xdr:colOff>142875</xdr:colOff>
          <xdr:row>17</xdr:row>
          <xdr:rowOff>104775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57150</xdr:colOff>
          <xdr:row>15</xdr:row>
          <xdr:rowOff>142875</xdr:rowOff>
        </xdr:from>
        <xdr:to>
          <xdr:col>39</xdr:col>
          <xdr:colOff>85725</xdr:colOff>
          <xdr:row>17</xdr:row>
          <xdr:rowOff>104775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66675</xdr:colOff>
          <xdr:row>15</xdr:row>
          <xdr:rowOff>142875</xdr:rowOff>
        </xdr:from>
        <xdr:to>
          <xdr:col>35</xdr:col>
          <xdr:colOff>95250</xdr:colOff>
          <xdr:row>17</xdr:row>
          <xdr:rowOff>104775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57150</xdr:colOff>
          <xdr:row>15</xdr:row>
          <xdr:rowOff>142875</xdr:rowOff>
        </xdr:from>
        <xdr:to>
          <xdr:col>33</xdr:col>
          <xdr:colOff>85725</xdr:colOff>
          <xdr:row>17</xdr:row>
          <xdr:rowOff>104775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</xdr:colOff>
          <xdr:row>15</xdr:row>
          <xdr:rowOff>142875</xdr:rowOff>
        </xdr:from>
        <xdr:to>
          <xdr:col>48</xdr:col>
          <xdr:colOff>47625</xdr:colOff>
          <xdr:row>17</xdr:row>
          <xdr:rowOff>104775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85725</xdr:colOff>
          <xdr:row>15</xdr:row>
          <xdr:rowOff>142875</xdr:rowOff>
        </xdr:from>
        <xdr:to>
          <xdr:col>52</xdr:col>
          <xdr:colOff>114300</xdr:colOff>
          <xdr:row>17</xdr:row>
          <xdr:rowOff>104775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28575</xdr:rowOff>
        </xdr:from>
        <xdr:to>
          <xdr:col>41</xdr:col>
          <xdr:colOff>0</xdr:colOff>
          <xdr:row>28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171450</xdr:rowOff>
        </xdr:from>
        <xdr:to>
          <xdr:col>41</xdr:col>
          <xdr:colOff>0</xdr:colOff>
          <xdr:row>29</xdr:row>
          <xdr:rowOff>171450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28575</xdr:rowOff>
        </xdr:from>
        <xdr:to>
          <xdr:col>46</xdr:col>
          <xdr:colOff>0</xdr:colOff>
          <xdr:row>28</xdr:row>
          <xdr:rowOff>19050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171450</xdr:rowOff>
        </xdr:from>
        <xdr:to>
          <xdr:col>46</xdr:col>
          <xdr:colOff>0</xdr:colOff>
          <xdr:row>29</xdr:row>
          <xdr:rowOff>171450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28575</xdr:rowOff>
        </xdr:from>
        <xdr:to>
          <xdr:col>50</xdr:col>
          <xdr:colOff>171450</xdr:colOff>
          <xdr:row>28</xdr:row>
          <xdr:rowOff>19050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171450</xdr:rowOff>
        </xdr:from>
        <xdr:to>
          <xdr:col>50</xdr:col>
          <xdr:colOff>171450</xdr:colOff>
          <xdr:row>29</xdr:row>
          <xdr:rowOff>171450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18" Type="http://schemas.openxmlformats.org/officeDocument/2006/relationships/ctrlProp" Target="../ctrlProps/ctrlProp44.xml"/><Relationship Id="rId26" Type="http://schemas.openxmlformats.org/officeDocument/2006/relationships/ctrlProp" Target="../ctrlProps/ctrlProp52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7.x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5" Type="http://schemas.openxmlformats.org/officeDocument/2006/relationships/ctrlProp" Target="../ctrlProps/ctrlProp51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2.xml"/><Relationship Id="rId20" Type="http://schemas.openxmlformats.org/officeDocument/2006/relationships/ctrlProp" Target="../ctrlProps/ctrlProp46.xml"/><Relationship Id="rId29" Type="http://schemas.openxmlformats.org/officeDocument/2006/relationships/ctrlProp" Target="../ctrlProps/ctrlProp5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24" Type="http://schemas.openxmlformats.org/officeDocument/2006/relationships/ctrlProp" Target="../ctrlProps/ctrlProp50.xml"/><Relationship Id="rId32" Type="http://schemas.openxmlformats.org/officeDocument/2006/relationships/ctrlProp" Target="../ctrlProps/ctrlProp58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23" Type="http://schemas.openxmlformats.org/officeDocument/2006/relationships/ctrlProp" Target="../ctrlProps/ctrlProp49.xml"/><Relationship Id="rId28" Type="http://schemas.openxmlformats.org/officeDocument/2006/relationships/ctrlProp" Target="../ctrlProps/ctrlProp54.xml"/><Relationship Id="rId10" Type="http://schemas.openxmlformats.org/officeDocument/2006/relationships/ctrlProp" Target="../ctrlProps/ctrlProp36.xml"/><Relationship Id="rId19" Type="http://schemas.openxmlformats.org/officeDocument/2006/relationships/ctrlProp" Target="../ctrlProps/ctrlProp45.xml"/><Relationship Id="rId31" Type="http://schemas.openxmlformats.org/officeDocument/2006/relationships/ctrlProp" Target="../ctrlProps/ctrlProp57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Relationship Id="rId22" Type="http://schemas.openxmlformats.org/officeDocument/2006/relationships/ctrlProp" Target="../ctrlProps/ctrlProp48.xml"/><Relationship Id="rId27" Type="http://schemas.openxmlformats.org/officeDocument/2006/relationships/ctrlProp" Target="../ctrlProps/ctrlProp53.xml"/><Relationship Id="rId30" Type="http://schemas.openxmlformats.org/officeDocument/2006/relationships/ctrlProp" Target="../ctrlProps/ctrlProp5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3.xml"/><Relationship Id="rId13" Type="http://schemas.openxmlformats.org/officeDocument/2006/relationships/ctrlProp" Target="../ctrlProps/ctrlProp68.xml"/><Relationship Id="rId18" Type="http://schemas.openxmlformats.org/officeDocument/2006/relationships/ctrlProp" Target="../ctrlProps/ctrlProp73.xml"/><Relationship Id="rId26" Type="http://schemas.openxmlformats.org/officeDocument/2006/relationships/ctrlProp" Target="../ctrlProps/ctrlProp8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76.xml"/><Relationship Id="rId7" Type="http://schemas.openxmlformats.org/officeDocument/2006/relationships/ctrlProp" Target="../ctrlProps/ctrlProp62.xml"/><Relationship Id="rId12" Type="http://schemas.openxmlformats.org/officeDocument/2006/relationships/ctrlProp" Target="../ctrlProps/ctrlProp67.xml"/><Relationship Id="rId17" Type="http://schemas.openxmlformats.org/officeDocument/2006/relationships/ctrlProp" Target="../ctrlProps/ctrlProp72.xml"/><Relationship Id="rId25" Type="http://schemas.openxmlformats.org/officeDocument/2006/relationships/ctrlProp" Target="../ctrlProps/ctrlProp80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71.xml"/><Relationship Id="rId20" Type="http://schemas.openxmlformats.org/officeDocument/2006/relationships/ctrlProp" Target="../ctrlProps/ctrlProp75.xml"/><Relationship Id="rId29" Type="http://schemas.openxmlformats.org/officeDocument/2006/relationships/ctrlProp" Target="../ctrlProps/ctrlProp8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1.xml"/><Relationship Id="rId11" Type="http://schemas.openxmlformats.org/officeDocument/2006/relationships/ctrlProp" Target="../ctrlProps/ctrlProp66.xml"/><Relationship Id="rId24" Type="http://schemas.openxmlformats.org/officeDocument/2006/relationships/ctrlProp" Target="../ctrlProps/ctrlProp79.xml"/><Relationship Id="rId32" Type="http://schemas.openxmlformats.org/officeDocument/2006/relationships/ctrlProp" Target="../ctrlProps/ctrlProp87.xml"/><Relationship Id="rId5" Type="http://schemas.openxmlformats.org/officeDocument/2006/relationships/ctrlProp" Target="../ctrlProps/ctrlProp60.xml"/><Relationship Id="rId15" Type="http://schemas.openxmlformats.org/officeDocument/2006/relationships/ctrlProp" Target="../ctrlProps/ctrlProp70.xml"/><Relationship Id="rId23" Type="http://schemas.openxmlformats.org/officeDocument/2006/relationships/ctrlProp" Target="../ctrlProps/ctrlProp78.xml"/><Relationship Id="rId28" Type="http://schemas.openxmlformats.org/officeDocument/2006/relationships/ctrlProp" Target="../ctrlProps/ctrlProp83.xml"/><Relationship Id="rId10" Type="http://schemas.openxmlformats.org/officeDocument/2006/relationships/ctrlProp" Target="../ctrlProps/ctrlProp65.xml"/><Relationship Id="rId19" Type="http://schemas.openxmlformats.org/officeDocument/2006/relationships/ctrlProp" Target="../ctrlProps/ctrlProp74.xml"/><Relationship Id="rId31" Type="http://schemas.openxmlformats.org/officeDocument/2006/relationships/ctrlProp" Target="../ctrlProps/ctrlProp86.xml"/><Relationship Id="rId4" Type="http://schemas.openxmlformats.org/officeDocument/2006/relationships/ctrlProp" Target="../ctrlProps/ctrlProp59.xml"/><Relationship Id="rId9" Type="http://schemas.openxmlformats.org/officeDocument/2006/relationships/ctrlProp" Target="../ctrlProps/ctrlProp64.xml"/><Relationship Id="rId14" Type="http://schemas.openxmlformats.org/officeDocument/2006/relationships/ctrlProp" Target="../ctrlProps/ctrlProp69.xml"/><Relationship Id="rId22" Type="http://schemas.openxmlformats.org/officeDocument/2006/relationships/ctrlProp" Target="../ctrlProps/ctrlProp77.xml"/><Relationship Id="rId27" Type="http://schemas.openxmlformats.org/officeDocument/2006/relationships/ctrlProp" Target="../ctrlProps/ctrlProp82.xml"/><Relationship Id="rId30" Type="http://schemas.openxmlformats.org/officeDocument/2006/relationships/ctrlProp" Target="../ctrlProps/ctrlProp8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2.xml"/><Relationship Id="rId13" Type="http://schemas.openxmlformats.org/officeDocument/2006/relationships/ctrlProp" Target="../ctrlProps/ctrlProp97.xml"/><Relationship Id="rId18" Type="http://schemas.openxmlformats.org/officeDocument/2006/relationships/ctrlProp" Target="../ctrlProps/ctrlProp102.xml"/><Relationship Id="rId26" Type="http://schemas.openxmlformats.org/officeDocument/2006/relationships/ctrlProp" Target="../ctrlProps/ctrlProp110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05.xml"/><Relationship Id="rId7" Type="http://schemas.openxmlformats.org/officeDocument/2006/relationships/ctrlProp" Target="../ctrlProps/ctrlProp91.xml"/><Relationship Id="rId12" Type="http://schemas.openxmlformats.org/officeDocument/2006/relationships/ctrlProp" Target="../ctrlProps/ctrlProp96.xml"/><Relationship Id="rId17" Type="http://schemas.openxmlformats.org/officeDocument/2006/relationships/ctrlProp" Target="../ctrlProps/ctrlProp101.xml"/><Relationship Id="rId25" Type="http://schemas.openxmlformats.org/officeDocument/2006/relationships/ctrlProp" Target="../ctrlProps/ctrlProp10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00.xml"/><Relationship Id="rId20" Type="http://schemas.openxmlformats.org/officeDocument/2006/relationships/ctrlProp" Target="../ctrlProps/ctrlProp104.xml"/><Relationship Id="rId29" Type="http://schemas.openxmlformats.org/officeDocument/2006/relationships/ctrlProp" Target="../ctrlProps/ctrlProp11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90.xml"/><Relationship Id="rId11" Type="http://schemas.openxmlformats.org/officeDocument/2006/relationships/ctrlProp" Target="../ctrlProps/ctrlProp95.xml"/><Relationship Id="rId24" Type="http://schemas.openxmlformats.org/officeDocument/2006/relationships/ctrlProp" Target="../ctrlProps/ctrlProp108.xml"/><Relationship Id="rId32" Type="http://schemas.openxmlformats.org/officeDocument/2006/relationships/ctrlProp" Target="../ctrlProps/ctrlProp116.xml"/><Relationship Id="rId5" Type="http://schemas.openxmlformats.org/officeDocument/2006/relationships/ctrlProp" Target="../ctrlProps/ctrlProp89.xml"/><Relationship Id="rId15" Type="http://schemas.openxmlformats.org/officeDocument/2006/relationships/ctrlProp" Target="../ctrlProps/ctrlProp99.xml"/><Relationship Id="rId23" Type="http://schemas.openxmlformats.org/officeDocument/2006/relationships/ctrlProp" Target="../ctrlProps/ctrlProp107.xml"/><Relationship Id="rId28" Type="http://schemas.openxmlformats.org/officeDocument/2006/relationships/ctrlProp" Target="../ctrlProps/ctrlProp112.xml"/><Relationship Id="rId10" Type="http://schemas.openxmlformats.org/officeDocument/2006/relationships/ctrlProp" Target="../ctrlProps/ctrlProp94.xml"/><Relationship Id="rId19" Type="http://schemas.openxmlformats.org/officeDocument/2006/relationships/ctrlProp" Target="../ctrlProps/ctrlProp103.xml"/><Relationship Id="rId31" Type="http://schemas.openxmlformats.org/officeDocument/2006/relationships/ctrlProp" Target="../ctrlProps/ctrlProp115.xml"/><Relationship Id="rId4" Type="http://schemas.openxmlformats.org/officeDocument/2006/relationships/ctrlProp" Target="../ctrlProps/ctrlProp88.xml"/><Relationship Id="rId9" Type="http://schemas.openxmlformats.org/officeDocument/2006/relationships/ctrlProp" Target="../ctrlProps/ctrlProp93.xml"/><Relationship Id="rId14" Type="http://schemas.openxmlformats.org/officeDocument/2006/relationships/ctrlProp" Target="../ctrlProps/ctrlProp98.xml"/><Relationship Id="rId22" Type="http://schemas.openxmlformats.org/officeDocument/2006/relationships/ctrlProp" Target="../ctrlProps/ctrlProp106.xml"/><Relationship Id="rId27" Type="http://schemas.openxmlformats.org/officeDocument/2006/relationships/ctrlProp" Target="../ctrlProps/ctrlProp111.xml"/><Relationship Id="rId30" Type="http://schemas.openxmlformats.org/officeDocument/2006/relationships/ctrlProp" Target="../ctrlProps/ctrlProp11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1.xml"/><Relationship Id="rId13" Type="http://schemas.openxmlformats.org/officeDocument/2006/relationships/ctrlProp" Target="../ctrlProps/ctrlProp126.xml"/><Relationship Id="rId18" Type="http://schemas.openxmlformats.org/officeDocument/2006/relationships/ctrlProp" Target="../ctrlProps/ctrlProp131.xml"/><Relationship Id="rId26" Type="http://schemas.openxmlformats.org/officeDocument/2006/relationships/ctrlProp" Target="../ctrlProps/ctrlProp139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134.xml"/><Relationship Id="rId7" Type="http://schemas.openxmlformats.org/officeDocument/2006/relationships/ctrlProp" Target="../ctrlProps/ctrlProp120.xml"/><Relationship Id="rId12" Type="http://schemas.openxmlformats.org/officeDocument/2006/relationships/ctrlProp" Target="../ctrlProps/ctrlProp125.xml"/><Relationship Id="rId17" Type="http://schemas.openxmlformats.org/officeDocument/2006/relationships/ctrlProp" Target="../ctrlProps/ctrlProp130.xml"/><Relationship Id="rId25" Type="http://schemas.openxmlformats.org/officeDocument/2006/relationships/ctrlProp" Target="../ctrlProps/ctrlProp138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29.xml"/><Relationship Id="rId20" Type="http://schemas.openxmlformats.org/officeDocument/2006/relationships/ctrlProp" Target="../ctrlProps/ctrlProp133.xml"/><Relationship Id="rId29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19.xml"/><Relationship Id="rId11" Type="http://schemas.openxmlformats.org/officeDocument/2006/relationships/ctrlProp" Target="../ctrlProps/ctrlProp124.xml"/><Relationship Id="rId24" Type="http://schemas.openxmlformats.org/officeDocument/2006/relationships/ctrlProp" Target="../ctrlProps/ctrlProp137.xml"/><Relationship Id="rId32" Type="http://schemas.openxmlformats.org/officeDocument/2006/relationships/ctrlProp" Target="../ctrlProps/ctrlProp145.xml"/><Relationship Id="rId5" Type="http://schemas.openxmlformats.org/officeDocument/2006/relationships/ctrlProp" Target="../ctrlProps/ctrlProp118.xml"/><Relationship Id="rId15" Type="http://schemas.openxmlformats.org/officeDocument/2006/relationships/ctrlProp" Target="../ctrlProps/ctrlProp128.xml"/><Relationship Id="rId23" Type="http://schemas.openxmlformats.org/officeDocument/2006/relationships/ctrlProp" Target="../ctrlProps/ctrlProp136.xml"/><Relationship Id="rId28" Type="http://schemas.openxmlformats.org/officeDocument/2006/relationships/ctrlProp" Target="../ctrlProps/ctrlProp141.xml"/><Relationship Id="rId10" Type="http://schemas.openxmlformats.org/officeDocument/2006/relationships/ctrlProp" Target="../ctrlProps/ctrlProp123.xml"/><Relationship Id="rId19" Type="http://schemas.openxmlformats.org/officeDocument/2006/relationships/ctrlProp" Target="../ctrlProps/ctrlProp132.xml"/><Relationship Id="rId31" Type="http://schemas.openxmlformats.org/officeDocument/2006/relationships/ctrlProp" Target="../ctrlProps/ctrlProp144.xml"/><Relationship Id="rId4" Type="http://schemas.openxmlformats.org/officeDocument/2006/relationships/ctrlProp" Target="../ctrlProps/ctrlProp117.xml"/><Relationship Id="rId9" Type="http://schemas.openxmlformats.org/officeDocument/2006/relationships/ctrlProp" Target="../ctrlProps/ctrlProp122.xml"/><Relationship Id="rId14" Type="http://schemas.openxmlformats.org/officeDocument/2006/relationships/ctrlProp" Target="../ctrlProps/ctrlProp127.xml"/><Relationship Id="rId22" Type="http://schemas.openxmlformats.org/officeDocument/2006/relationships/ctrlProp" Target="../ctrlProps/ctrlProp135.xml"/><Relationship Id="rId27" Type="http://schemas.openxmlformats.org/officeDocument/2006/relationships/ctrlProp" Target="../ctrlProps/ctrlProp140.xml"/><Relationship Id="rId30" Type="http://schemas.openxmlformats.org/officeDocument/2006/relationships/ctrlProp" Target="../ctrlProps/ctrlProp14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0.xml"/><Relationship Id="rId13" Type="http://schemas.openxmlformats.org/officeDocument/2006/relationships/ctrlProp" Target="../ctrlProps/ctrlProp155.xml"/><Relationship Id="rId18" Type="http://schemas.openxmlformats.org/officeDocument/2006/relationships/ctrlProp" Target="../ctrlProps/ctrlProp160.xml"/><Relationship Id="rId26" Type="http://schemas.openxmlformats.org/officeDocument/2006/relationships/ctrlProp" Target="../ctrlProps/ctrlProp168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63.xml"/><Relationship Id="rId7" Type="http://schemas.openxmlformats.org/officeDocument/2006/relationships/ctrlProp" Target="../ctrlProps/ctrlProp149.xml"/><Relationship Id="rId12" Type="http://schemas.openxmlformats.org/officeDocument/2006/relationships/ctrlProp" Target="../ctrlProps/ctrlProp154.xml"/><Relationship Id="rId17" Type="http://schemas.openxmlformats.org/officeDocument/2006/relationships/ctrlProp" Target="../ctrlProps/ctrlProp159.xml"/><Relationship Id="rId25" Type="http://schemas.openxmlformats.org/officeDocument/2006/relationships/ctrlProp" Target="../ctrlProps/ctrlProp167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58.xml"/><Relationship Id="rId20" Type="http://schemas.openxmlformats.org/officeDocument/2006/relationships/ctrlProp" Target="../ctrlProps/ctrlProp162.xml"/><Relationship Id="rId29" Type="http://schemas.openxmlformats.org/officeDocument/2006/relationships/ctrlProp" Target="../ctrlProps/ctrlProp171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48.xml"/><Relationship Id="rId11" Type="http://schemas.openxmlformats.org/officeDocument/2006/relationships/ctrlProp" Target="../ctrlProps/ctrlProp153.xml"/><Relationship Id="rId24" Type="http://schemas.openxmlformats.org/officeDocument/2006/relationships/ctrlProp" Target="../ctrlProps/ctrlProp166.xml"/><Relationship Id="rId32" Type="http://schemas.openxmlformats.org/officeDocument/2006/relationships/ctrlProp" Target="../ctrlProps/ctrlProp174.xml"/><Relationship Id="rId5" Type="http://schemas.openxmlformats.org/officeDocument/2006/relationships/ctrlProp" Target="../ctrlProps/ctrlProp147.xml"/><Relationship Id="rId15" Type="http://schemas.openxmlformats.org/officeDocument/2006/relationships/ctrlProp" Target="../ctrlProps/ctrlProp157.xml"/><Relationship Id="rId23" Type="http://schemas.openxmlformats.org/officeDocument/2006/relationships/ctrlProp" Target="../ctrlProps/ctrlProp165.xml"/><Relationship Id="rId28" Type="http://schemas.openxmlformats.org/officeDocument/2006/relationships/ctrlProp" Target="../ctrlProps/ctrlProp170.xml"/><Relationship Id="rId10" Type="http://schemas.openxmlformats.org/officeDocument/2006/relationships/ctrlProp" Target="../ctrlProps/ctrlProp152.xml"/><Relationship Id="rId19" Type="http://schemas.openxmlformats.org/officeDocument/2006/relationships/ctrlProp" Target="../ctrlProps/ctrlProp161.xml"/><Relationship Id="rId31" Type="http://schemas.openxmlformats.org/officeDocument/2006/relationships/ctrlProp" Target="../ctrlProps/ctrlProp173.xml"/><Relationship Id="rId4" Type="http://schemas.openxmlformats.org/officeDocument/2006/relationships/ctrlProp" Target="../ctrlProps/ctrlProp146.xml"/><Relationship Id="rId9" Type="http://schemas.openxmlformats.org/officeDocument/2006/relationships/ctrlProp" Target="../ctrlProps/ctrlProp151.xml"/><Relationship Id="rId14" Type="http://schemas.openxmlformats.org/officeDocument/2006/relationships/ctrlProp" Target="../ctrlProps/ctrlProp156.xml"/><Relationship Id="rId22" Type="http://schemas.openxmlformats.org/officeDocument/2006/relationships/ctrlProp" Target="../ctrlProps/ctrlProp164.xml"/><Relationship Id="rId27" Type="http://schemas.openxmlformats.org/officeDocument/2006/relationships/ctrlProp" Target="../ctrlProps/ctrlProp169.xml"/><Relationship Id="rId30" Type="http://schemas.openxmlformats.org/officeDocument/2006/relationships/ctrlProp" Target="../ctrlProps/ctrlProp172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9.xml"/><Relationship Id="rId13" Type="http://schemas.openxmlformats.org/officeDocument/2006/relationships/ctrlProp" Target="../ctrlProps/ctrlProp184.xml"/><Relationship Id="rId18" Type="http://schemas.openxmlformats.org/officeDocument/2006/relationships/ctrlProp" Target="../ctrlProps/ctrlProp189.xml"/><Relationship Id="rId26" Type="http://schemas.openxmlformats.org/officeDocument/2006/relationships/ctrlProp" Target="../ctrlProps/ctrlProp197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92.xml"/><Relationship Id="rId7" Type="http://schemas.openxmlformats.org/officeDocument/2006/relationships/ctrlProp" Target="../ctrlProps/ctrlProp178.xml"/><Relationship Id="rId12" Type="http://schemas.openxmlformats.org/officeDocument/2006/relationships/ctrlProp" Target="../ctrlProps/ctrlProp183.xml"/><Relationship Id="rId17" Type="http://schemas.openxmlformats.org/officeDocument/2006/relationships/ctrlProp" Target="../ctrlProps/ctrlProp188.xml"/><Relationship Id="rId25" Type="http://schemas.openxmlformats.org/officeDocument/2006/relationships/ctrlProp" Target="../ctrlProps/ctrlProp196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87.xml"/><Relationship Id="rId20" Type="http://schemas.openxmlformats.org/officeDocument/2006/relationships/ctrlProp" Target="../ctrlProps/ctrlProp191.xml"/><Relationship Id="rId29" Type="http://schemas.openxmlformats.org/officeDocument/2006/relationships/ctrlProp" Target="../ctrlProps/ctrlProp200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77.xml"/><Relationship Id="rId11" Type="http://schemas.openxmlformats.org/officeDocument/2006/relationships/ctrlProp" Target="../ctrlProps/ctrlProp182.xml"/><Relationship Id="rId24" Type="http://schemas.openxmlformats.org/officeDocument/2006/relationships/ctrlProp" Target="../ctrlProps/ctrlProp195.xml"/><Relationship Id="rId32" Type="http://schemas.openxmlformats.org/officeDocument/2006/relationships/ctrlProp" Target="../ctrlProps/ctrlProp203.xml"/><Relationship Id="rId5" Type="http://schemas.openxmlformats.org/officeDocument/2006/relationships/ctrlProp" Target="../ctrlProps/ctrlProp176.xml"/><Relationship Id="rId15" Type="http://schemas.openxmlformats.org/officeDocument/2006/relationships/ctrlProp" Target="../ctrlProps/ctrlProp186.xml"/><Relationship Id="rId23" Type="http://schemas.openxmlformats.org/officeDocument/2006/relationships/ctrlProp" Target="../ctrlProps/ctrlProp194.xml"/><Relationship Id="rId28" Type="http://schemas.openxmlformats.org/officeDocument/2006/relationships/ctrlProp" Target="../ctrlProps/ctrlProp199.xml"/><Relationship Id="rId10" Type="http://schemas.openxmlformats.org/officeDocument/2006/relationships/ctrlProp" Target="../ctrlProps/ctrlProp181.xml"/><Relationship Id="rId19" Type="http://schemas.openxmlformats.org/officeDocument/2006/relationships/ctrlProp" Target="../ctrlProps/ctrlProp190.xml"/><Relationship Id="rId31" Type="http://schemas.openxmlformats.org/officeDocument/2006/relationships/ctrlProp" Target="../ctrlProps/ctrlProp202.xml"/><Relationship Id="rId4" Type="http://schemas.openxmlformats.org/officeDocument/2006/relationships/ctrlProp" Target="../ctrlProps/ctrlProp175.xml"/><Relationship Id="rId9" Type="http://schemas.openxmlformats.org/officeDocument/2006/relationships/ctrlProp" Target="../ctrlProps/ctrlProp180.xml"/><Relationship Id="rId14" Type="http://schemas.openxmlformats.org/officeDocument/2006/relationships/ctrlProp" Target="../ctrlProps/ctrlProp185.xml"/><Relationship Id="rId22" Type="http://schemas.openxmlformats.org/officeDocument/2006/relationships/ctrlProp" Target="../ctrlProps/ctrlProp193.xml"/><Relationship Id="rId27" Type="http://schemas.openxmlformats.org/officeDocument/2006/relationships/ctrlProp" Target="../ctrlProps/ctrlProp198.xml"/><Relationship Id="rId30" Type="http://schemas.openxmlformats.org/officeDocument/2006/relationships/ctrlProp" Target="../ctrlProps/ctrlProp20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8.xml"/><Relationship Id="rId13" Type="http://schemas.openxmlformats.org/officeDocument/2006/relationships/ctrlProp" Target="../ctrlProps/ctrlProp213.xml"/><Relationship Id="rId18" Type="http://schemas.openxmlformats.org/officeDocument/2006/relationships/ctrlProp" Target="../ctrlProps/ctrlProp218.xml"/><Relationship Id="rId26" Type="http://schemas.openxmlformats.org/officeDocument/2006/relationships/ctrlProp" Target="../ctrlProps/ctrlProp226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221.xml"/><Relationship Id="rId7" Type="http://schemas.openxmlformats.org/officeDocument/2006/relationships/ctrlProp" Target="../ctrlProps/ctrlProp207.xml"/><Relationship Id="rId12" Type="http://schemas.openxmlformats.org/officeDocument/2006/relationships/ctrlProp" Target="../ctrlProps/ctrlProp212.xml"/><Relationship Id="rId17" Type="http://schemas.openxmlformats.org/officeDocument/2006/relationships/ctrlProp" Target="../ctrlProps/ctrlProp217.xml"/><Relationship Id="rId25" Type="http://schemas.openxmlformats.org/officeDocument/2006/relationships/ctrlProp" Target="../ctrlProps/ctrlProp225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216.xml"/><Relationship Id="rId20" Type="http://schemas.openxmlformats.org/officeDocument/2006/relationships/ctrlProp" Target="../ctrlProps/ctrlProp220.xml"/><Relationship Id="rId29" Type="http://schemas.openxmlformats.org/officeDocument/2006/relationships/ctrlProp" Target="../ctrlProps/ctrlProp22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06.xml"/><Relationship Id="rId11" Type="http://schemas.openxmlformats.org/officeDocument/2006/relationships/ctrlProp" Target="../ctrlProps/ctrlProp211.xml"/><Relationship Id="rId24" Type="http://schemas.openxmlformats.org/officeDocument/2006/relationships/ctrlProp" Target="../ctrlProps/ctrlProp224.xml"/><Relationship Id="rId32" Type="http://schemas.openxmlformats.org/officeDocument/2006/relationships/ctrlProp" Target="../ctrlProps/ctrlProp232.xml"/><Relationship Id="rId5" Type="http://schemas.openxmlformats.org/officeDocument/2006/relationships/ctrlProp" Target="../ctrlProps/ctrlProp205.xml"/><Relationship Id="rId15" Type="http://schemas.openxmlformats.org/officeDocument/2006/relationships/ctrlProp" Target="../ctrlProps/ctrlProp215.xml"/><Relationship Id="rId23" Type="http://schemas.openxmlformats.org/officeDocument/2006/relationships/ctrlProp" Target="../ctrlProps/ctrlProp223.xml"/><Relationship Id="rId28" Type="http://schemas.openxmlformats.org/officeDocument/2006/relationships/ctrlProp" Target="../ctrlProps/ctrlProp228.xml"/><Relationship Id="rId10" Type="http://schemas.openxmlformats.org/officeDocument/2006/relationships/ctrlProp" Target="../ctrlProps/ctrlProp210.xml"/><Relationship Id="rId19" Type="http://schemas.openxmlformats.org/officeDocument/2006/relationships/ctrlProp" Target="../ctrlProps/ctrlProp219.xml"/><Relationship Id="rId31" Type="http://schemas.openxmlformats.org/officeDocument/2006/relationships/ctrlProp" Target="../ctrlProps/ctrlProp231.xml"/><Relationship Id="rId4" Type="http://schemas.openxmlformats.org/officeDocument/2006/relationships/ctrlProp" Target="../ctrlProps/ctrlProp204.xml"/><Relationship Id="rId9" Type="http://schemas.openxmlformats.org/officeDocument/2006/relationships/ctrlProp" Target="../ctrlProps/ctrlProp209.xml"/><Relationship Id="rId14" Type="http://schemas.openxmlformats.org/officeDocument/2006/relationships/ctrlProp" Target="../ctrlProps/ctrlProp214.xml"/><Relationship Id="rId22" Type="http://schemas.openxmlformats.org/officeDocument/2006/relationships/ctrlProp" Target="../ctrlProps/ctrlProp222.xml"/><Relationship Id="rId27" Type="http://schemas.openxmlformats.org/officeDocument/2006/relationships/ctrlProp" Target="../ctrlProps/ctrlProp227.xml"/><Relationship Id="rId30" Type="http://schemas.openxmlformats.org/officeDocument/2006/relationships/ctrlProp" Target="../ctrlProps/ctrlProp23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7.xml"/><Relationship Id="rId13" Type="http://schemas.openxmlformats.org/officeDocument/2006/relationships/ctrlProp" Target="../ctrlProps/ctrlProp242.xml"/><Relationship Id="rId18" Type="http://schemas.openxmlformats.org/officeDocument/2006/relationships/ctrlProp" Target="../ctrlProps/ctrlProp247.xml"/><Relationship Id="rId26" Type="http://schemas.openxmlformats.org/officeDocument/2006/relationships/ctrlProp" Target="../ctrlProps/ctrlProp255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250.xml"/><Relationship Id="rId7" Type="http://schemas.openxmlformats.org/officeDocument/2006/relationships/ctrlProp" Target="../ctrlProps/ctrlProp236.xml"/><Relationship Id="rId12" Type="http://schemas.openxmlformats.org/officeDocument/2006/relationships/ctrlProp" Target="../ctrlProps/ctrlProp241.xml"/><Relationship Id="rId17" Type="http://schemas.openxmlformats.org/officeDocument/2006/relationships/ctrlProp" Target="../ctrlProps/ctrlProp246.xml"/><Relationship Id="rId25" Type="http://schemas.openxmlformats.org/officeDocument/2006/relationships/ctrlProp" Target="../ctrlProps/ctrlProp254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245.xml"/><Relationship Id="rId20" Type="http://schemas.openxmlformats.org/officeDocument/2006/relationships/ctrlProp" Target="../ctrlProps/ctrlProp249.xml"/><Relationship Id="rId29" Type="http://schemas.openxmlformats.org/officeDocument/2006/relationships/ctrlProp" Target="../ctrlProps/ctrlProp258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35.xml"/><Relationship Id="rId11" Type="http://schemas.openxmlformats.org/officeDocument/2006/relationships/ctrlProp" Target="../ctrlProps/ctrlProp240.xml"/><Relationship Id="rId24" Type="http://schemas.openxmlformats.org/officeDocument/2006/relationships/ctrlProp" Target="../ctrlProps/ctrlProp253.xml"/><Relationship Id="rId32" Type="http://schemas.openxmlformats.org/officeDocument/2006/relationships/ctrlProp" Target="../ctrlProps/ctrlProp261.xml"/><Relationship Id="rId5" Type="http://schemas.openxmlformats.org/officeDocument/2006/relationships/ctrlProp" Target="../ctrlProps/ctrlProp234.xml"/><Relationship Id="rId15" Type="http://schemas.openxmlformats.org/officeDocument/2006/relationships/ctrlProp" Target="../ctrlProps/ctrlProp244.xml"/><Relationship Id="rId23" Type="http://schemas.openxmlformats.org/officeDocument/2006/relationships/ctrlProp" Target="../ctrlProps/ctrlProp252.xml"/><Relationship Id="rId28" Type="http://schemas.openxmlformats.org/officeDocument/2006/relationships/ctrlProp" Target="../ctrlProps/ctrlProp257.xml"/><Relationship Id="rId10" Type="http://schemas.openxmlformats.org/officeDocument/2006/relationships/ctrlProp" Target="../ctrlProps/ctrlProp239.xml"/><Relationship Id="rId19" Type="http://schemas.openxmlformats.org/officeDocument/2006/relationships/ctrlProp" Target="../ctrlProps/ctrlProp248.xml"/><Relationship Id="rId31" Type="http://schemas.openxmlformats.org/officeDocument/2006/relationships/ctrlProp" Target="../ctrlProps/ctrlProp260.xml"/><Relationship Id="rId4" Type="http://schemas.openxmlformats.org/officeDocument/2006/relationships/ctrlProp" Target="../ctrlProps/ctrlProp233.xml"/><Relationship Id="rId9" Type="http://schemas.openxmlformats.org/officeDocument/2006/relationships/ctrlProp" Target="../ctrlProps/ctrlProp238.xml"/><Relationship Id="rId14" Type="http://schemas.openxmlformats.org/officeDocument/2006/relationships/ctrlProp" Target="../ctrlProps/ctrlProp243.xml"/><Relationship Id="rId22" Type="http://schemas.openxmlformats.org/officeDocument/2006/relationships/ctrlProp" Target="../ctrlProps/ctrlProp251.xml"/><Relationship Id="rId27" Type="http://schemas.openxmlformats.org/officeDocument/2006/relationships/ctrlProp" Target="../ctrlProps/ctrlProp256.xml"/><Relationship Id="rId30" Type="http://schemas.openxmlformats.org/officeDocument/2006/relationships/ctrlProp" Target="../ctrlProps/ctrlProp25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1"/>
    <pageSetUpPr fitToPage="1"/>
  </sheetPr>
  <dimension ref="A1:AC376"/>
  <sheetViews>
    <sheetView showGridLines="0" tabSelected="1" zoomScale="130" zoomScaleNormal="130" zoomScaleSheetLayoutView="100" workbookViewId="0">
      <pane xSplit="3" ySplit="10" topLeftCell="D11" activePane="bottomRight" state="frozen"/>
      <selection pane="topRight" activeCell="D1" sqref="D1"/>
      <selection pane="bottomLeft" activeCell="A2" sqref="A2"/>
      <selection pane="bottomRight" activeCell="E6" sqref="E6:K6"/>
    </sheetView>
  </sheetViews>
  <sheetFormatPr baseColWidth="10" defaultColWidth="11.5703125" defaultRowHeight="25.5" x14ac:dyDescent="0.25"/>
  <cols>
    <col min="1" max="2" width="11.5703125" style="32"/>
    <col min="3" max="3" width="11.5703125" style="113"/>
    <col min="4" max="9" width="11.5703125" style="32"/>
    <col min="10" max="10" width="26.85546875" style="32" customWidth="1"/>
    <col min="11" max="12" width="2.7109375" style="32" customWidth="1"/>
    <col min="13" max="15" width="7.5703125" style="32" customWidth="1"/>
    <col min="16" max="28" width="4.7109375" style="32" customWidth="1"/>
    <col min="29" max="29" width="11.28515625" style="32" hidden="1" customWidth="1"/>
    <col min="30" max="92" width="4.7109375" style="32" customWidth="1"/>
    <col min="93" max="265" width="11.5703125" style="32"/>
    <col min="266" max="266" width="26.85546875" style="32" customWidth="1"/>
    <col min="267" max="268" width="2.7109375" style="32" customWidth="1"/>
    <col min="269" max="284" width="4.7109375" style="32" customWidth="1"/>
    <col min="285" max="285" width="0" style="32" hidden="1" customWidth="1"/>
    <col min="286" max="348" width="4.7109375" style="32" customWidth="1"/>
    <col min="349" max="521" width="11.5703125" style="32"/>
    <col min="522" max="522" width="26.85546875" style="32" customWidth="1"/>
    <col min="523" max="524" width="2.7109375" style="32" customWidth="1"/>
    <col min="525" max="540" width="4.7109375" style="32" customWidth="1"/>
    <col min="541" max="541" width="0" style="32" hidden="1" customWidth="1"/>
    <col min="542" max="604" width="4.7109375" style="32" customWidth="1"/>
    <col min="605" max="777" width="11.5703125" style="32"/>
    <col min="778" max="778" width="26.85546875" style="32" customWidth="1"/>
    <col min="779" max="780" width="2.7109375" style="32" customWidth="1"/>
    <col min="781" max="796" width="4.7109375" style="32" customWidth="1"/>
    <col min="797" max="797" width="0" style="32" hidden="1" customWidth="1"/>
    <col min="798" max="860" width="4.7109375" style="32" customWidth="1"/>
    <col min="861" max="1033" width="11.5703125" style="32"/>
    <col min="1034" max="1034" width="26.85546875" style="32" customWidth="1"/>
    <col min="1035" max="1036" width="2.7109375" style="32" customWidth="1"/>
    <col min="1037" max="1052" width="4.7109375" style="32" customWidth="1"/>
    <col min="1053" max="1053" width="0" style="32" hidden="1" customWidth="1"/>
    <col min="1054" max="1116" width="4.7109375" style="32" customWidth="1"/>
    <col min="1117" max="1289" width="11.5703125" style="32"/>
    <col min="1290" max="1290" width="26.85546875" style="32" customWidth="1"/>
    <col min="1291" max="1292" width="2.7109375" style="32" customWidth="1"/>
    <col min="1293" max="1308" width="4.7109375" style="32" customWidth="1"/>
    <col min="1309" max="1309" width="0" style="32" hidden="1" customWidth="1"/>
    <col min="1310" max="1372" width="4.7109375" style="32" customWidth="1"/>
    <col min="1373" max="1545" width="11.5703125" style="32"/>
    <col min="1546" max="1546" width="26.85546875" style="32" customWidth="1"/>
    <col min="1547" max="1548" width="2.7109375" style="32" customWidth="1"/>
    <col min="1549" max="1564" width="4.7109375" style="32" customWidth="1"/>
    <col min="1565" max="1565" width="0" style="32" hidden="1" customWidth="1"/>
    <col min="1566" max="1628" width="4.7109375" style="32" customWidth="1"/>
    <col min="1629" max="1801" width="11.5703125" style="32"/>
    <col min="1802" max="1802" width="26.85546875" style="32" customWidth="1"/>
    <col min="1803" max="1804" width="2.7109375" style="32" customWidth="1"/>
    <col min="1805" max="1820" width="4.7109375" style="32" customWidth="1"/>
    <col min="1821" max="1821" width="0" style="32" hidden="1" customWidth="1"/>
    <col min="1822" max="1884" width="4.7109375" style="32" customWidth="1"/>
    <col min="1885" max="2057" width="11.5703125" style="32"/>
    <col min="2058" max="2058" width="26.85546875" style="32" customWidth="1"/>
    <col min="2059" max="2060" width="2.7109375" style="32" customWidth="1"/>
    <col min="2061" max="2076" width="4.7109375" style="32" customWidth="1"/>
    <col min="2077" max="2077" width="0" style="32" hidden="1" customWidth="1"/>
    <col min="2078" max="2140" width="4.7109375" style="32" customWidth="1"/>
    <col min="2141" max="2313" width="11.5703125" style="32"/>
    <col min="2314" max="2314" width="26.85546875" style="32" customWidth="1"/>
    <col min="2315" max="2316" width="2.7109375" style="32" customWidth="1"/>
    <col min="2317" max="2332" width="4.7109375" style="32" customWidth="1"/>
    <col min="2333" max="2333" width="0" style="32" hidden="1" customWidth="1"/>
    <col min="2334" max="2396" width="4.7109375" style="32" customWidth="1"/>
    <col min="2397" max="2569" width="11.5703125" style="32"/>
    <col min="2570" max="2570" width="26.85546875" style="32" customWidth="1"/>
    <col min="2571" max="2572" width="2.7109375" style="32" customWidth="1"/>
    <col min="2573" max="2588" width="4.7109375" style="32" customWidth="1"/>
    <col min="2589" max="2589" width="0" style="32" hidden="1" customWidth="1"/>
    <col min="2590" max="2652" width="4.7109375" style="32" customWidth="1"/>
    <col min="2653" max="2825" width="11.5703125" style="32"/>
    <col min="2826" max="2826" width="26.85546875" style="32" customWidth="1"/>
    <col min="2827" max="2828" width="2.7109375" style="32" customWidth="1"/>
    <col min="2829" max="2844" width="4.7109375" style="32" customWidth="1"/>
    <col min="2845" max="2845" width="0" style="32" hidden="1" customWidth="1"/>
    <col min="2846" max="2908" width="4.7109375" style="32" customWidth="1"/>
    <col min="2909" max="3081" width="11.5703125" style="32"/>
    <col min="3082" max="3082" width="26.85546875" style="32" customWidth="1"/>
    <col min="3083" max="3084" width="2.7109375" style="32" customWidth="1"/>
    <col min="3085" max="3100" width="4.7109375" style="32" customWidth="1"/>
    <col min="3101" max="3101" width="0" style="32" hidden="1" customWidth="1"/>
    <col min="3102" max="3164" width="4.7109375" style="32" customWidth="1"/>
    <col min="3165" max="3337" width="11.5703125" style="32"/>
    <col min="3338" max="3338" width="26.85546875" style="32" customWidth="1"/>
    <col min="3339" max="3340" width="2.7109375" style="32" customWidth="1"/>
    <col min="3341" max="3356" width="4.7109375" style="32" customWidth="1"/>
    <col min="3357" max="3357" width="0" style="32" hidden="1" customWidth="1"/>
    <col min="3358" max="3420" width="4.7109375" style="32" customWidth="1"/>
    <col min="3421" max="3593" width="11.5703125" style="32"/>
    <col min="3594" max="3594" width="26.85546875" style="32" customWidth="1"/>
    <col min="3595" max="3596" width="2.7109375" style="32" customWidth="1"/>
    <col min="3597" max="3612" width="4.7109375" style="32" customWidth="1"/>
    <col min="3613" max="3613" width="0" style="32" hidden="1" customWidth="1"/>
    <col min="3614" max="3676" width="4.7109375" style="32" customWidth="1"/>
    <col min="3677" max="3849" width="11.5703125" style="32"/>
    <col min="3850" max="3850" width="26.85546875" style="32" customWidth="1"/>
    <col min="3851" max="3852" width="2.7109375" style="32" customWidth="1"/>
    <col min="3853" max="3868" width="4.7109375" style="32" customWidth="1"/>
    <col min="3869" max="3869" width="0" style="32" hidden="1" customWidth="1"/>
    <col min="3870" max="3932" width="4.7109375" style="32" customWidth="1"/>
    <col min="3933" max="4105" width="11.5703125" style="32"/>
    <col min="4106" max="4106" width="26.85546875" style="32" customWidth="1"/>
    <col min="4107" max="4108" width="2.7109375" style="32" customWidth="1"/>
    <col min="4109" max="4124" width="4.7109375" style="32" customWidth="1"/>
    <col min="4125" max="4125" width="0" style="32" hidden="1" customWidth="1"/>
    <col min="4126" max="4188" width="4.7109375" style="32" customWidth="1"/>
    <col min="4189" max="4361" width="11.5703125" style="32"/>
    <col min="4362" max="4362" width="26.85546875" style="32" customWidth="1"/>
    <col min="4363" max="4364" width="2.7109375" style="32" customWidth="1"/>
    <col min="4365" max="4380" width="4.7109375" style="32" customWidth="1"/>
    <col min="4381" max="4381" width="0" style="32" hidden="1" customWidth="1"/>
    <col min="4382" max="4444" width="4.7109375" style="32" customWidth="1"/>
    <col min="4445" max="4617" width="11.5703125" style="32"/>
    <col min="4618" max="4618" width="26.85546875" style="32" customWidth="1"/>
    <col min="4619" max="4620" width="2.7109375" style="32" customWidth="1"/>
    <col min="4621" max="4636" width="4.7109375" style="32" customWidth="1"/>
    <col min="4637" max="4637" width="0" style="32" hidden="1" customWidth="1"/>
    <col min="4638" max="4700" width="4.7109375" style="32" customWidth="1"/>
    <col min="4701" max="4873" width="11.5703125" style="32"/>
    <col min="4874" max="4874" width="26.85546875" style="32" customWidth="1"/>
    <col min="4875" max="4876" width="2.7109375" style="32" customWidth="1"/>
    <col min="4877" max="4892" width="4.7109375" style="32" customWidth="1"/>
    <col min="4893" max="4893" width="0" style="32" hidden="1" customWidth="1"/>
    <col min="4894" max="4956" width="4.7109375" style="32" customWidth="1"/>
    <col min="4957" max="5129" width="11.5703125" style="32"/>
    <col min="5130" max="5130" width="26.85546875" style="32" customWidth="1"/>
    <col min="5131" max="5132" width="2.7109375" style="32" customWidth="1"/>
    <col min="5133" max="5148" width="4.7109375" style="32" customWidth="1"/>
    <col min="5149" max="5149" width="0" style="32" hidden="1" customWidth="1"/>
    <col min="5150" max="5212" width="4.7109375" style="32" customWidth="1"/>
    <col min="5213" max="5385" width="11.5703125" style="32"/>
    <col min="5386" max="5386" width="26.85546875" style="32" customWidth="1"/>
    <col min="5387" max="5388" width="2.7109375" style="32" customWidth="1"/>
    <col min="5389" max="5404" width="4.7109375" style="32" customWidth="1"/>
    <col min="5405" max="5405" width="0" style="32" hidden="1" customWidth="1"/>
    <col min="5406" max="5468" width="4.7109375" style="32" customWidth="1"/>
    <col min="5469" max="5641" width="11.5703125" style="32"/>
    <col min="5642" max="5642" width="26.85546875" style="32" customWidth="1"/>
    <col min="5643" max="5644" width="2.7109375" style="32" customWidth="1"/>
    <col min="5645" max="5660" width="4.7109375" style="32" customWidth="1"/>
    <col min="5661" max="5661" width="0" style="32" hidden="1" customWidth="1"/>
    <col min="5662" max="5724" width="4.7109375" style="32" customWidth="1"/>
    <col min="5725" max="5897" width="11.5703125" style="32"/>
    <col min="5898" max="5898" width="26.85546875" style="32" customWidth="1"/>
    <col min="5899" max="5900" width="2.7109375" style="32" customWidth="1"/>
    <col min="5901" max="5916" width="4.7109375" style="32" customWidth="1"/>
    <col min="5917" max="5917" width="0" style="32" hidden="1" customWidth="1"/>
    <col min="5918" max="5980" width="4.7109375" style="32" customWidth="1"/>
    <col min="5981" max="6153" width="11.5703125" style="32"/>
    <col min="6154" max="6154" width="26.85546875" style="32" customWidth="1"/>
    <col min="6155" max="6156" width="2.7109375" style="32" customWidth="1"/>
    <col min="6157" max="6172" width="4.7109375" style="32" customWidth="1"/>
    <col min="6173" max="6173" width="0" style="32" hidden="1" customWidth="1"/>
    <col min="6174" max="6236" width="4.7109375" style="32" customWidth="1"/>
    <col min="6237" max="6409" width="11.5703125" style="32"/>
    <col min="6410" max="6410" width="26.85546875" style="32" customWidth="1"/>
    <col min="6411" max="6412" width="2.7109375" style="32" customWidth="1"/>
    <col min="6413" max="6428" width="4.7109375" style="32" customWidth="1"/>
    <col min="6429" max="6429" width="0" style="32" hidden="1" customWidth="1"/>
    <col min="6430" max="6492" width="4.7109375" style="32" customWidth="1"/>
    <col min="6493" max="6665" width="11.5703125" style="32"/>
    <col min="6666" max="6666" width="26.85546875" style="32" customWidth="1"/>
    <col min="6667" max="6668" width="2.7109375" style="32" customWidth="1"/>
    <col min="6669" max="6684" width="4.7109375" style="32" customWidth="1"/>
    <col min="6685" max="6685" width="0" style="32" hidden="1" customWidth="1"/>
    <col min="6686" max="6748" width="4.7109375" style="32" customWidth="1"/>
    <col min="6749" max="6921" width="11.5703125" style="32"/>
    <col min="6922" max="6922" width="26.85546875" style="32" customWidth="1"/>
    <col min="6923" max="6924" width="2.7109375" style="32" customWidth="1"/>
    <col min="6925" max="6940" width="4.7109375" style="32" customWidth="1"/>
    <col min="6941" max="6941" width="0" style="32" hidden="1" customWidth="1"/>
    <col min="6942" max="7004" width="4.7109375" style="32" customWidth="1"/>
    <col min="7005" max="7177" width="11.5703125" style="32"/>
    <col min="7178" max="7178" width="26.85546875" style="32" customWidth="1"/>
    <col min="7179" max="7180" width="2.7109375" style="32" customWidth="1"/>
    <col min="7181" max="7196" width="4.7109375" style="32" customWidth="1"/>
    <col min="7197" max="7197" width="0" style="32" hidden="1" customWidth="1"/>
    <col min="7198" max="7260" width="4.7109375" style="32" customWidth="1"/>
    <col min="7261" max="7433" width="11.5703125" style="32"/>
    <col min="7434" max="7434" width="26.85546875" style="32" customWidth="1"/>
    <col min="7435" max="7436" width="2.7109375" style="32" customWidth="1"/>
    <col min="7437" max="7452" width="4.7109375" style="32" customWidth="1"/>
    <col min="7453" max="7453" width="0" style="32" hidden="1" customWidth="1"/>
    <col min="7454" max="7516" width="4.7109375" style="32" customWidth="1"/>
    <col min="7517" max="7689" width="11.5703125" style="32"/>
    <col min="7690" max="7690" width="26.85546875" style="32" customWidth="1"/>
    <col min="7691" max="7692" width="2.7109375" style="32" customWidth="1"/>
    <col min="7693" max="7708" width="4.7109375" style="32" customWidth="1"/>
    <col min="7709" max="7709" width="0" style="32" hidden="1" customWidth="1"/>
    <col min="7710" max="7772" width="4.7109375" style="32" customWidth="1"/>
    <col min="7773" max="7945" width="11.5703125" style="32"/>
    <col min="7946" max="7946" width="26.85546875" style="32" customWidth="1"/>
    <col min="7947" max="7948" width="2.7109375" style="32" customWidth="1"/>
    <col min="7949" max="7964" width="4.7109375" style="32" customWidth="1"/>
    <col min="7965" max="7965" width="0" style="32" hidden="1" customWidth="1"/>
    <col min="7966" max="8028" width="4.7109375" style="32" customWidth="1"/>
    <col min="8029" max="8201" width="11.5703125" style="32"/>
    <col min="8202" max="8202" width="26.85546875" style="32" customWidth="1"/>
    <col min="8203" max="8204" width="2.7109375" style="32" customWidth="1"/>
    <col min="8205" max="8220" width="4.7109375" style="32" customWidth="1"/>
    <col min="8221" max="8221" width="0" style="32" hidden="1" customWidth="1"/>
    <col min="8222" max="8284" width="4.7109375" style="32" customWidth="1"/>
    <col min="8285" max="8457" width="11.5703125" style="32"/>
    <col min="8458" max="8458" width="26.85546875" style="32" customWidth="1"/>
    <col min="8459" max="8460" width="2.7109375" style="32" customWidth="1"/>
    <col min="8461" max="8476" width="4.7109375" style="32" customWidth="1"/>
    <col min="8477" max="8477" width="0" style="32" hidden="1" customWidth="1"/>
    <col min="8478" max="8540" width="4.7109375" style="32" customWidth="1"/>
    <col min="8541" max="8713" width="11.5703125" style="32"/>
    <col min="8714" max="8714" width="26.85546875" style="32" customWidth="1"/>
    <col min="8715" max="8716" width="2.7109375" style="32" customWidth="1"/>
    <col min="8717" max="8732" width="4.7109375" style="32" customWidth="1"/>
    <col min="8733" max="8733" width="0" style="32" hidden="1" customWidth="1"/>
    <col min="8734" max="8796" width="4.7109375" style="32" customWidth="1"/>
    <col min="8797" max="8969" width="11.5703125" style="32"/>
    <col min="8970" max="8970" width="26.85546875" style="32" customWidth="1"/>
    <col min="8971" max="8972" width="2.7109375" style="32" customWidth="1"/>
    <col min="8973" max="8988" width="4.7109375" style="32" customWidth="1"/>
    <col min="8989" max="8989" width="0" style="32" hidden="1" customWidth="1"/>
    <col min="8990" max="9052" width="4.7109375" style="32" customWidth="1"/>
    <col min="9053" max="9225" width="11.5703125" style="32"/>
    <col min="9226" max="9226" width="26.85546875" style="32" customWidth="1"/>
    <col min="9227" max="9228" width="2.7109375" style="32" customWidth="1"/>
    <col min="9229" max="9244" width="4.7109375" style="32" customWidth="1"/>
    <col min="9245" max="9245" width="0" style="32" hidden="1" customWidth="1"/>
    <col min="9246" max="9308" width="4.7109375" style="32" customWidth="1"/>
    <col min="9309" max="9481" width="11.5703125" style="32"/>
    <col min="9482" max="9482" width="26.85546875" style="32" customWidth="1"/>
    <col min="9483" max="9484" width="2.7109375" style="32" customWidth="1"/>
    <col min="9485" max="9500" width="4.7109375" style="32" customWidth="1"/>
    <col min="9501" max="9501" width="0" style="32" hidden="1" customWidth="1"/>
    <col min="9502" max="9564" width="4.7109375" style="32" customWidth="1"/>
    <col min="9565" max="9737" width="11.5703125" style="32"/>
    <col min="9738" max="9738" width="26.85546875" style="32" customWidth="1"/>
    <col min="9739" max="9740" width="2.7109375" style="32" customWidth="1"/>
    <col min="9741" max="9756" width="4.7109375" style="32" customWidth="1"/>
    <col min="9757" max="9757" width="0" style="32" hidden="1" customWidth="1"/>
    <col min="9758" max="9820" width="4.7109375" style="32" customWidth="1"/>
    <col min="9821" max="9993" width="11.5703125" style="32"/>
    <col min="9994" max="9994" width="26.85546875" style="32" customWidth="1"/>
    <col min="9995" max="9996" width="2.7109375" style="32" customWidth="1"/>
    <col min="9997" max="10012" width="4.7109375" style="32" customWidth="1"/>
    <col min="10013" max="10013" width="0" style="32" hidden="1" customWidth="1"/>
    <col min="10014" max="10076" width="4.7109375" style="32" customWidth="1"/>
    <col min="10077" max="10249" width="11.5703125" style="32"/>
    <col min="10250" max="10250" width="26.85546875" style="32" customWidth="1"/>
    <col min="10251" max="10252" width="2.7109375" style="32" customWidth="1"/>
    <col min="10253" max="10268" width="4.7109375" style="32" customWidth="1"/>
    <col min="10269" max="10269" width="0" style="32" hidden="1" customWidth="1"/>
    <col min="10270" max="10332" width="4.7109375" style="32" customWidth="1"/>
    <col min="10333" max="10505" width="11.5703125" style="32"/>
    <col min="10506" max="10506" width="26.85546875" style="32" customWidth="1"/>
    <col min="10507" max="10508" width="2.7109375" style="32" customWidth="1"/>
    <col min="10509" max="10524" width="4.7109375" style="32" customWidth="1"/>
    <col min="10525" max="10525" width="0" style="32" hidden="1" customWidth="1"/>
    <col min="10526" max="10588" width="4.7109375" style="32" customWidth="1"/>
    <col min="10589" max="10761" width="11.5703125" style="32"/>
    <col min="10762" max="10762" width="26.85546875" style="32" customWidth="1"/>
    <col min="10763" max="10764" width="2.7109375" style="32" customWidth="1"/>
    <col min="10765" max="10780" width="4.7109375" style="32" customWidth="1"/>
    <col min="10781" max="10781" width="0" style="32" hidden="1" customWidth="1"/>
    <col min="10782" max="10844" width="4.7109375" style="32" customWidth="1"/>
    <col min="10845" max="11017" width="11.5703125" style="32"/>
    <col min="11018" max="11018" width="26.85546875" style="32" customWidth="1"/>
    <col min="11019" max="11020" width="2.7109375" style="32" customWidth="1"/>
    <col min="11021" max="11036" width="4.7109375" style="32" customWidth="1"/>
    <col min="11037" max="11037" width="0" style="32" hidden="1" customWidth="1"/>
    <col min="11038" max="11100" width="4.7109375" style="32" customWidth="1"/>
    <col min="11101" max="11273" width="11.5703125" style="32"/>
    <col min="11274" max="11274" width="26.85546875" style="32" customWidth="1"/>
    <col min="11275" max="11276" width="2.7109375" style="32" customWidth="1"/>
    <col min="11277" max="11292" width="4.7109375" style="32" customWidth="1"/>
    <col min="11293" max="11293" width="0" style="32" hidden="1" customWidth="1"/>
    <col min="11294" max="11356" width="4.7109375" style="32" customWidth="1"/>
    <col min="11357" max="11529" width="11.5703125" style="32"/>
    <col min="11530" max="11530" width="26.85546875" style="32" customWidth="1"/>
    <col min="11531" max="11532" width="2.7109375" style="32" customWidth="1"/>
    <col min="11533" max="11548" width="4.7109375" style="32" customWidth="1"/>
    <col min="11549" max="11549" width="0" style="32" hidden="1" customWidth="1"/>
    <col min="11550" max="11612" width="4.7109375" style="32" customWidth="1"/>
    <col min="11613" max="11785" width="11.5703125" style="32"/>
    <col min="11786" max="11786" width="26.85546875" style="32" customWidth="1"/>
    <col min="11787" max="11788" width="2.7109375" style="32" customWidth="1"/>
    <col min="11789" max="11804" width="4.7109375" style="32" customWidth="1"/>
    <col min="11805" max="11805" width="0" style="32" hidden="1" customWidth="1"/>
    <col min="11806" max="11868" width="4.7109375" style="32" customWidth="1"/>
    <col min="11869" max="12041" width="11.5703125" style="32"/>
    <col min="12042" max="12042" width="26.85546875" style="32" customWidth="1"/>
    <col min="12043" max="12044" width="2.7109375" style="32" customWidth="1"/>
    <col min="12045" max="12060" width="4.7109375" style="32" customWidth="1"/>
    <col min="12061" max="12061" width="0" style="32" hidden="1" customWidth="1"/>
    <col min="12062" max="12124" width="4.7109375" style="32" customWidth="1"/>
    <col min="12125" max="12297" width="11.5703125" style="32"/>
    <col min="12298" max="12298" width="26.85546875" style="32" customWidth="1"/>
    <col min="12299" max="12300" width="2.7109375" style="32" customWidth="1"/>
    <col min="12301" max="12316" width="4.7109375" style="32" customWidth="1"/>
    <col min="12317" max="12317" width="0" style="32" hidden="1" customWidth="1"/>
    <col min="12318" max="12380" width="4.7109375" style="32" customWidth="1"/>
    <col min="12381" max="12553" width="11.5703125" style="32"/>
    <col min="12554" max="12554" width="26.85546875" style="32" customWidth="1"/>
    <col min="12555" max="12556" width="2.7109375" style="32" customWidth="1"/>
    <col min="12557" max="12572" width="4.7109375" style="32" customWidth="1"/>
    <col min="12573" max="12573" width="0" style="32" hidden="1" customWidth="1"/>
    <col min="12574" max="12636" width="4.7109375" style="32" customWidth="1"/>
    <col min="12637" max="12809" width="11.5703125" style="32"/>
    <col min="12810" max="12810" width="26.85546875" style="32" customWidth="1"/>
    <col min="12811" max="12812" width="2.7109375" style="32" customWidth="1"/>
    <col min="12813" max="12828" width="4.7109375" style="32" customWidth="1"/>
    <col min="12829" max="12829" width="0" style="32" hidden="1" customWidth="1"/>
    <col min="12830" max="12892" width="4.7109375" style="32" customWidth="1"/>
    <col min="12893" max="13065" width="11.5703125" style="32"/>
    <col min="13066" max="13066" width="26.85546875" style="32" customWidth="1"/>
    <col min="13067" max="13068" width="2.7109375" style="32" customWidth="1"/>
    <col min="13069" max="13084" width="4.7109375" style="32" customWidth="1"/>
    <col min="13085" max="13085" width="0" style="32" hidden="1" customWidth="1"/>
    <col min="13086" max="13148" width="4.7109375" style="32" customWidth="1"/>
    <col min="13149" max="13321" width="11.5703125" style="32"/>
    <col min="13322" max="13322" width="26.85546875" style="32" customWidth="1"/>
    <col min="13323" max="13324" width="2.7109375" style="32" customWidth="1"/>
    <col min="13325" max="13340" width="4.7109375" style="32" customWidth="1"/>
    <col min="13341" max="13341" width="0" style="32" hidden="1" customWidth="1"/>
    <col min="13342" max="13404" width="4.7109375" style="32" customWidth="1"/>
    <col min="13405" max="13577" width="11.5703125" style="32"/>
    <col min="13578" max="13578" width="26.85546875" style="32" customWidth="1"/>
    <col min="13579" max="13580" width="2.7109375" style="32" customWidth="1"/>
    <col min="13581" max="13596" width="4.7109375" style="32" customWidth="1"/>
    <col min="13597" max="13597" width="0" style="32" hidden="1" customWidth="1"/>
    <col min="13598" max="13660" width="4.7109375" style="32" customWidth="1"/>
    <col min="13661" max="13833" width="11.5703125" style="32"/>
    <col min="13834" max="13834" width="26.85546875" style="32" customWidth="1"/>
    <col min="13835" max="13836" width="2.7109375" style="32" customWidth="1"/>
    <col min="13837" max="13852" width="4.7109375" style="32" customWidth="1"/>
    <col min="13853" max="13853" width="0" style="32" hidden="1" customWidth="1"/>
    <col min="13854" max="13916" width="4.7109375" style="32" customWidth="1"/>
    <col min="13917" max="14089" width="11.5703125" style="32"/>
    <col min="14090" max="14090" width="26.85546875" style="32" customWidth="1"/>
    <col min="14091" max="14092" width="2.7109375" style="32" customWidth="1"/>
    <col min="14093" max="14108" width="4.7109375" style="32" customWidth="1"/>
    <col min="14109" max="14109" width="0" style="32" hidden="1" customWidth="1"/>
    <col min="14110" max="14172" width="4.7109375" style="32" customWidth="1"/>
    <col min="14173" max="14345" width="11.5703125" style="32"/>
    <col min="14346" max="14346" width="26.85546875" style="32" customWidth="1"/>
    <col min="14347" max="14348" width="2.7109375" style="32" customWidth="1"/>
    <col min="14349" max="14364" width="4.7109375" style="32" customWidth="1"/>
    <col min="14365" max="14365" width="0" style="32" hidden="1" customWidth="1"/>
    <col min="14366" max="14428" width="4.7109375" style="32" customWidth="1"/>
    <col min="14429" max="14601" width="11.5703125" style="32"/>
    <col min="14602" max="14602" width="26.85546875" style="32" customWidth="1"/>
    <col min="14603" max="14604" width="2.7109375" style="32" customWidth="1"/>
    <col min="14605" max="14620" width="4.7109375" style="32" customWidth="1"/>
    <col min="14621" max="14621" width="0" style="32" hidden="1" customWidth="1"/>
    <col min="14622" max="14684" width="4.7109375" style="32" customWidth="1"/>
    <col min="14685" max="14857" width="11.5703125" style="32"/>
    <col min="14858" max="14858" width="26.85546875" style="32" customWidth="1"/>
    <col min="14859" max="14860" width="2.7109375" style="32" customWidth="1"/>
    <col min="14861" max="14876" width="4.7109375" style="32" customWidth="1"/>
    <col min="14877" max="14877" width="0" style="32" hidden="1" customWidth="1"/>
    <col min="14878" max="14940" width="4.7109375" style="32" customWidth="1"/>
    <col min="14941" max="15113" width="11.5703125" style="32"/>
    <col min="15114" max="15114" width="26.85546875" style="32" customWidth="1"/>
    <col min="15115" max="15116" width="2.7109375" style="32" customWidth="1"/>
    <col min="15117" max="15132" width="4.7109375" style="32" customWidth="1"/>
    <col min="15133" max="15133" width="0" style="32" hidden="1" customWidth="1"/>
    <col min="15134" max="15196" width="4.7109375" style="32" customWidth="1"/>
    <col min="15197" max="15369" width="11.5703125" style="32"/>
    <col min="15370" max="15370" width="26.85546875" style="32" customWidth="1"/>
    <col min="15371" max="15372" width="2.7109375" style="32" customWidth="1"/>
    <col min="15373" max="15388" width="4.7109375" style="32" customWidth="1"/>
    <col min="15389" max="15389" width="0" style="32" hidden="1" customWidth="1"/>
    <col min="15390" max="15452" width="4.7109375" style="32" customWidth="1"/>
    <col min="15453" max="15625" width="11.5703125" style="32"/>
    <col min="15626" max="15626" width="26.85546875" style="32" customWidth="1"/>
    <col min="15627" max="15628" width="2.7109375" style="32" customWidth="1"/>
    <col min="15629" max="15644" width="4.7109375" style="32" customWidth="1"/>
    <col min="15645" max="15645" width="0" style="32" hidden="1" customWidth="1"/>
    <col min="15646" max="15708" width="4.7109375" style="32" customWidth="1"/>
    <col min="15709" max="15881" width="11.5703125" style="32"/>
    <col min="15882" max="15882" width="26.85546875" style="32" customWidth="1"/>
    <col min="15883" max="15884" width="2.7109375" style="32" customWidth="1"/>
    <col min="15885" max="15900" width="4.7109375" style="32" customWidth="1"/>
    <col min="15901" max="15901" width="0" style="32" hidden="1" customWidth="1"/>
    <col min="15902" max="15964" width="4.7109375" style="32" customWidth="1"/>
    <col min="15965" max="16137" width="11.5703125" style="32"/>
    <col min="16138" max="16138" width="26.85546875" style="32" customWidth="1"/>
    <col min="16139" max="16140" width="2.7109375" style="32" customWidth="1"/>
    <col min="16141" max="16156" width="4.7109375" style="32" customWidth="1"/>
    <col min="16157" max="16157" width="0" style="32" hidden="1" customWidth="1"/>
    <col min="16158" max="16220" width="4.7109375" style="32" customWidth="1"/>
    <col min="16221" max="16384" width="11.5703125" style="32"/>
  </cols>
  <sheetData>
    <row r="1" spans="1:11" s="109" customFormat="1" ht="14.25" thickTop="1" thickBot="1" x14ac:dyDescent="0.3">
      <c r="A1" s="129" t="s">
        <v>158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</row>
    <row r="2" spans="1:11" s="109" customFormat="1" ht="14.25" thickTop="1" thickBot="1" x14ac:dyDescent="0.3">
      <c r="A2" s="129" t="s">
        <v>159</v>
      </c>
      <c r="B2" s="129"/>
      <c r="C2" s="129"/>
      <c r="D2" s="129"/>
      <c r="E2" s="129">
        <v>973000</v>
      </c>
      <c r="F2" s="129"/>
      <c r="G2" s="129"/>
      <c r="H2" s="129"/>
      <c r="I2" s="129"/>
      <c r="J2" s="129"/>
      <c r="K2" s="129"/>
    </row>
    <row r="3" spans="1:11" s="109" customFormat="1" ht="14.25" thickTop="1" thickBot="1" x14ac:dyDescent="0.3">
      <c r="A3" s="129" t="s">
        <v>6</v>
      </c>
      <c r="B3" s="129"/>
      <c r="C3" s="129"/>
      <c r="D3" s="129"/>
      <c r="E3" s="131" t="str">
        <f>IF(E2=973000,"Paris",IF(E2=974000,"St Cloud",IF(E2=978300,"RACC Viroflay",IF(E2=990000,"GCO",""))))</f>
        <v>Paris</v>
      </c>
      <c r="F3" s="131"/>
      <c r="G3" s="131"/>
      <c r="H3" s="110" t="s">
        <v>160</v>
      </c>
      <c r="I3" s="131" t="str">
        <f>IF(E2=973000,"Versailles RD",IF(E2=974000,"St Nom",IF(E2=978300,"",IF(E2=990000,"",""))))</f>
        <v>Versailles RD</v>
      </c>
      <c r="J3" s="131"/>
      <c r="K3" s="131"/>
    </row>
    <row r="4" spans="1:11" s="109" customFormat="1" ht="14.25" thickTop="1" thickBot="1" x14ac:dyDescent="0.3">
      <c r="A4" s="129" t="s">
        <v>11</v>
      </c>
      <c r="B4" s="129"/>
      <c r="C4" s="129"/>
      <c r="D4" s="129"/>
      <c r="E4" s="129" t="str">
        <f>IF(E2="","","St Cloud")</f>
        <v>St Cloud</v>
      </c>
      <c r="F4" s="129"/>
      <c r="G4" s="129"/>
      <c r="H4" s="129"/>
      <c r="I4" s="129"/>
      <c r="J4" s="129"/>
      <c r="K4" s="129"/>
    </row>
    <row r="5" spans="1:11" s="109" customFormat="1" ht="14.25" thickTop="1" thickBot="1" x14ac:dyDescent="0.3">
      <c r="A5" s="129" t="s">
        <v>161</v>
      </c>
      <c r="B5" s="129"/>
      <c r="C5" s="129"/>
      <c r="D5" s="129"/>
      <c r="E5" s="129" t="str">
        <f>IF(OR(E2=973000,E2=978300),"Versailles","Marly")</f>
        <v>Versailles</v>
      </c>
      <c r="F5" s="129"/>
      <c r="G5" s="129"/>
      <c r="H5" s="129"/>
      <c r="I5" s="129"/>
      <c r="J5" s="129"/>
      <c r="K5" s="129"/>
    </row>
    <row r="6" spans="1:11" s="109" customFormat="1" ht="14.25" thickTop="1" thickBot="1" x14ac:dyDescent="0.3">
      <c r="A6" s="129" t="s">
        <v>162</v>
      </c>
      <c r="B6" s="129"/>
      <c r="C6" s="129"/>
      <c r="D6" s="129"/>
      <c r="E6" s="129">
        <v>2016</v>
      </c>
      <c r="F6" s="129"/>
      <c r="G6" s="129"/>
      <c r="H6" s="129"/>
      <c r="I6" s="129"/>
      <c r="J6" s="129"/>
      <c r="K6" s="129"/>
    </row>
    <row r="7" spans="1:11" s="109" customFormat="1" ht="20.100000000000001" customHeight="1" thickTop="1" x14ac:dyDescent="0.25">
      <c r="A7" s="130" t="s">
        <v>163</v>
      </c>
      <c r="B7" s="130"/>
      <c r="C7" s="130"/>
      <c r="D7" s="114">
        <f>D11</f>
        <v>2</v>
      </c>
      <c r="E7" s="115"/>
      <c r="F7" s="35"/>
      <c r="G7" s="35"/>
      <c r="H7" s="35"/>
      <c r="I7" s="35"/>
      <c r="J7" s="35"/>
      <c r="K7" s="35"/>
    </row>
    <row r="8" spans="1:11" s="109" customFormat="1" ht="20.100000000000001" customHeight="1" x14ac:dyDescent="0.25">
      <c r="A8" s="130" t="s">
        <v>164</v>
      </c>
      <c r="B8" s="130"/>
      <c r="C8" s="130"/>
      <c r="D8" s="114">
        <f>G11+F11</f>
        <v>1</v>
      </c>
      <c r="E8" s="115"/>
      <c r="F8" s="35"/>
      <c r="G8" s="35"/>
      <c r="H8" s="35"/>
      <c r="I8" s="35"/>
      <c r="J8" s="35"/>
      <c r="K8" s="35"/>
    </row>
    <row r="9" spans="1:11" s="111" customFormat="1" ht="15" x14ac:dyDescent="0.25">
      <c r="A9" s="116"/>
      <c r="B9" s="116"/>
      <c r="C9" s="116"/>
      <c r="D9" s="117"/>
      <c r="E9" s="118"/>
      <c r="F9" s="35"/>
      <c r="G9" s="35"/>
      <c r="H9" s="35"/>
      <c r="I9" s="35"/>
      <c r="J9" s="35"/>
      <c r="K9" s="35"/>
    </row>
    <row r="10" spans="1:11" ht="25.5" customHeight="1" x14ac:dyDescent="0.25">
      <c r="A10" s="119">
        <f ca="1">YEAR(TODAY())</f>
        <v>2016</v>
      </c>
      <c r="B10" s="126" t="s">
        <v>166</v>
      </c>
      <c r="C10" s="127"/>
      <c r="D10" s="59" t="s">
        <v>87</v>
      </c>
      <c r="E10" s="59" t="s">
        <v>134</v>
      </c>
      <c r="F10" s="59" t="s">
        <v>135</v>
      </c>
      <c r="G10" s="59" t="s">
        <v>136</v>
      </c>
      <c r="H10" s="120" t="s">
        <v>154</v>
      </c>
      <c r="I10" s="121" t="s">
        <v>155</v>
      </c>
      <c r="J10" s="59" t="s">
        <v>156</v>
      </c>
    </row>
    <row r="11" spans="1:11" x14ac:dyDescent="0.25">
      <c r="A11" s="128" t="s">
        <v>157</v>
      </c>
      <c r="B11" s="128"/>
      <c r="C11" s="99">
        <f>E6</f>
        <v>2016</v>
      </c>
      <c r="D11" s="123">
        <f>'2016'!A1</f>
        <v>2</v>
      </c>
      <c r="E11" s="123">
        <f>'2016'!D5</f>
        <v>1</v>
      </c>
      <c r="F11" s="123">
        <f>'2016'!E5</f>
        <v>0</v>
      </c>
      <c r="G11" s="123">
        <f>'2016'!F5</f>
        <v>1</v>
      </c>
      <c r="H11" s="124">
        <f>'2016'!H5</f>
        <v>0</v>
      </c>
      <c r="I11" s="99">
        <f>(D11-E11)-H11</f>
        <v>1</v>
      </c>
      <c r="J11" s="125" t="str">
        <f t="shared" ref="J11" si="0">IF(I11=0,"ensemble des zones traitées","Ecarts")</f>
        <v>Ecarts</v>
      </c>
    </row>
    <row r="12" spans="1:11" s="112" customFormat="1" ht="12.75" x14ac:dyDescent="0.25">
      <c r="A12" s="109"/>
      <c r="B12" s="109"/>
    </row>
    <row r="13" spans="1:11" s="109" customFormat="1" ht="10.5" x14ac:dyDescent="0.25"/>
    <row r="14" spans="1:11" s="109" customFormat="1" ht="10.5" x14ac:dyDescent="0.25"/>
    <row r="15" spans="1:11" s="109" customFormat="1" ht="10.5" x14ac:dyDescent="0.25"/>
    <row r="16" spans="1:11" s="109" customFormat="1" ht="10.5" x14ac:dyDescent="0.25"/>
    <row r="17" s="109" customFormat="1" ht="10.5" x14ac:dyDescent="0.25"/>
    <row r="18" s="109" customFormat="1" ht="10.5" x14ac:dyDescent="0.25"/>
    <row r="19" s="109" customFormat="1" ht="10.5" x14ac:dyDescent="0.25"/>
    <row r="20" s="109" customFormat="1" ht="10.5" x14ac:dyDescent="0.25"/>
    <row r="21" s="109" customFormat="1" ht="10.5" x14ac:dyDescent="0.25"/>
    <row r="22" s="109" customFormat="1" ht="10.5" x14ac:dyDescent="0.25"/>
    <row r="23" s="109" customFormat="1" ht="10.5" x14ac:dyDescent="0.25"/>
    <row r="24" s="109" customFormat="1" ht="10.5" x14ac:dyDescent="0.25"/>
    <row r="25" s="109" customFormat="1" ht="10.5" x14ac:dyDescent="0.25"/>
    <row r="26" s="109" customFormat="1" ht="10.5" x14ac:dyDescent="0.25"/>
    <row r="27" s="109" customFormat="1" ht="10.5" x14ac:dyDescent="0.25"/>
    <row r="28" s="109" customFormat="1" ht="10.5" x14ac:dyDescent="0.25"/>
    <row r="29" s="109" customFormat="1" ht="10.5" x14ac:dyDescent="0.25"/>
    <row r="30" s="109" customFormat="1" ht="10.5" x14ac:dyDescent="0.25"/>
    <row r="31" s="109" customFormat="1" ht="10.5" x14ac:dyDescent="0.25"/>
    <row r="32" s="109" customFormat="1" ht="10.5" x14ac:dyDescent="0.25"/>
    <row r="33" s="109" customFormat="1" ht="10.5" x14ac:dyDescent="0.25"/>
    <row r="34" s="109" customFormat="1" ht="10.5" x14ac:dyDescent="0.25"/>
    <row r="35" s="109" customFormat="1" ht="10.5" x14ac:dyDescent="0.25"/>
    <row r="36" s="109" customFormat="1" ht="10.5" x14ac:dyDescent="0.25"/>
    <row r="37" s="109" customFormat="1" ht="10.5" x14ac:dyDescent="0.25"/>
    <row r="38" s="109" customFormat="1" ht="10.5" x14ac:dyDescent="0.25"/>
    <row r="39" s="109" customFormat="1" ht="10.5" x14ac:dyDescent="0.25"/>
    <row r="40" s="109" customFormat="1" ht="10.5" x14ac:dyDescent="0.25"/>
    <row r="41" s="109" customFormat="1" ht="10.5" x14ac:dyDescent="0.25"/>
    <row r="42" s="109" customFormat="1" ht="10.5" x14ac:dyDescent="0.25"/>
    <row r="43" s="109" customFormat="1" ht="10.5" x14ac:dyDescent="0.25"/>
    <row r="44" s="109" customFormat="1" ht="10.5" x14ac:dyDescent="0.25"/>
    <row r="45" s="109" customFormat="1" ht="10.5" x14ac:dyDescent="0.25"/>
    <row r="46" s="109" customFormat="1" ht="10.5" x14ac:dyDescent="0.25"/>
    <row r="47" s="109" customFormat="1" ht="10.5" x14ac:dyDescent="0.25"/>
    <row r="48" s="109" customFormat="1" ht="10.5" x14ac:dyDescent="0.25"/>
    <row r="49" s="109" customFormat="1" ht="10.5" x14ac:dyDescent="0.25"/>
    <row r="50" s="109" customFormat="1" ht="10.5" x14ac:dyDescent="0.25"/>
    <row r="51" s="109" customFormat="1" ht="10.5" x14ac:dyDescent="0.25"/>
    <row r="52" s="109" customFormat="1" ht="10.5" x14ac:dyDescent="0.25"/>
    <row r="53" s="109" customFormat="1" ht="10.5" x14ac:dyDescent="0.25"/>
    <row r="54" s="109" customFormat="1" ht="10.5" x14ac:dyDescent="0.25"/>
    <row r="55" s="109" customFormat="1" ht="10.5" x14ac:dyDescent="0.25"/>
    <row r="56" s="109" customFormat="1" ht="10.5" x14ac:dyDescent="0.25"/>
    <row r="57" s="109" customFormat="1" ht="10.5" x14ac:dyDescent="0.25"/>
    <row r="58" s="109" customFormat="1" ht="10.5" x14ac:dyDescent="0.25"/>
    <row r="59" s="109" customFormat="1" ht="10.5" x14ac:dyDescent="0.25"/>
    <row r="60" s="109" customFormat="1" ht="10.5" x14ac:dyDescent="0.25"/>
    <row r="61" s="109" customFormat="1" ht="10.5" x14ac:dyDescent="0.25"/>
    <row r="62" s="109" customFormat="1" ht="10.5" x14ac:dyDescent="0.25"/>
    <row r="63" s="109" customFormat="1" ht="10.5" x14ac:dyDescent="0.25"/>
    <row r="64" s="109" customFormat="1" ht="10.5" x14ac:dyDescent="0.25"/>
    <row r="65" s="109" customFormat="1" ht="10.5" x14ac:dyDescent="0.25"/>
    <row r="66" s="109" customFormat="1" ht="10.5" x14ac:dyDescent="0.25"/>
    <row r="67" s="109" customFormat="1" ht="10.5" x14ac:dyDescent="0.25"/>
    <row r="68" s="109" customFormat="1" ht="10.5" x14ac:dyDescent="0.25"/>
    <row r="69" s="109" customFormat="1" ht="10.5" x14ac:dyDescent="0.25"/>
    <row r="70" s="109" customFormat="1" ht="10.5" x14ac:dyDescent="0.25"/>
    <row r="71" s="109" customFormat="1" ht="10.5" x14ac:dyDescent="0.25"/>
    <row r="72" s="109" customFormat="1" ht="10.5" x14ac:dyDescent="0.25"/>
    <row r="73" s="109" customFormat="1" ht="10.5" x14ac:dyDescent="0.25"/>
    <row r="74" s="109" customFormat="1" ht="10.5" x14ac:dyDescent="0.25"/>
    <row r="75" s="109" customFormat="1" ht="10.5" x14ac:dyDescent="0.25"/>
    <row r="76" s="109" customFormat="1" ht="10.5" x14ac:dyDescent="0.25"/>
    <row r="77" s="109" customFormat="1" ht="10.5" x14ac:dyDescent="0.25"/>
    <row r="78" s="109" customFormat="1" ht="10.5" x14ac:dyDescent="0.25"/>
    <row r="79" s="109" customFormat="1" ht="10.5" x14ac:dyDescent="0.25"/>
    <row r="80" s="109" customFormat="1" ht="10.5" x14ac:dyDescent="0.25"/>
    <row r="81" s="109" customFormat="1" ht="10.5" x14ac:dyDescent="0.25"/>
    <row r="82" s="109" customFormat="1" ht="10.5" x14ac:dyDescent="0.25"/>
    <row r="83" s="109" customFormat="1" ht="10.5" x14ac:dyDescent="0.25"/>
    <row r="84" s="109" customFormat="1" ht="10.5" x14ac:dyDescent="0.25"/>
    <row r="85" s="109" customFormat="1" ht="10.5" x14ac:dyDescent="0.25"/>
    <row r="86" s="109" customFormat="1" ht="10.5" x14ac:dyDescent="0.25"/>
    <row r="87" s="109" customFormat="1" ht="10.5" x14ac:dyDescent="0.25"/>
    <row r="88" s="109" customFormat="1" ht="10.5" x14ac:dyDescent="0.25"/>
    <row r="89" s="109" customFormat="1" ht="10.5" x14ac:dyDescent="0.25"/>
    <row r="90" s="109" customFormat="1" ht="10.5" x14ac:dyDescent="0.25"/>
    <row r="91" s="109" customFormat="1" ht="10.5" x14ac:dyDescent="0.25"/>
    <row r="92" s="109" customFormat="1" ht="10.5" x14ac:dyDescent="0.25"/>
    <row r="93" s="109" customFormat="1" ht="10.5" x14ac:dyDescent="0.25"/>
    <row r="94" s="109" customFormat="1" ht="10.5" x14ac:dyDescent="0.25"/>
    <row r="95" s="109" customFormat="1" ht="10.5" x14ac:dyDescent="0.25"/>
    <row r="96" s="109" customFormat="1" ht="10.5" x14ac:dyDescent="0.25"/>
    <row r="97" s="109" customFormat="1" ht="10.5" x14ac:dyDescent="0.25"/>
    <row r="98" s="109" customFormat="1" ht="10.5" x14ac:dyDescent="0.25"/>
    <row r="99" s="109" customFormat="1" ht="10.5" x14ac:dyDescent="0.25"/>
    <row r="100" s="109" customFormat="1" ht="10.5" x14ac:dyDescent="0.25"/>
    <row r="101" s="109" customFormat="1" ht="10.5" x14ac:dyDescent="0.25"/>
    <row r="102" s="109" customFormat="1" ht="10.5" x14ac:dyDescent="0.25"/>
    <row r="103" s="109" customFormat="1" ht="10.5" x14ac:dyDescent="0.25"/>
    <row r="104" s="109" customFormat="1" ht="10.5" x14ac:dyDescent="0.25"/>
    <row r="105" s="109" customFormat="1" ht="10.5" x14ac:dyDescent="0.25"/>
    <row r="106" s="109" customFormat="1" ht="10.5" x14ac:dyDescent="0.25"/>
    <row r="107" s="109" customFormat="1" ht="10.5" x14ac:dyDescent="0.25"/>
    <row r="108" s="109" customFormat="1" ht="10.5" x14ac:dyDescent="0.25"/>
    <row r="109" s="109" customFormat="1" ht="10.5" x14ac:dyDescent="0.25"/>
    <row r="110" s="109" customFormat="1" ht="10.5" x14ac:dyDescent="0.25"/>
    <row r="111" s="109" customFormat="1" ht="10.5" x14ac:dyDescent="0.25"/>
    <row r="112" s="109" customFormat="1" ht="10.5" x14ac:dyDescent="0.25"/>
    <row r="113" s="109" customFormat="1" ht="10.5" x14ac:dyDescent="0.25"/>
    <row r="114" s="109" customFormat="1" ht="10.5" x14ac:dyDescent="0.25"/>
    <row r="115" s="109" customFormat="1" ht="10.5" x14ac:dyDescent="0.25"/>
    <row r="116" s="109" customFormat="1" ht="10.5" x14ac:dyDescent="0.25"/>
    <row r="117" s="109" customFormat="1" ht="10.5" x14ac:dyDescent="0.25"/>
    <row r="118" s="109" customFormat="1" ht="10.5" x14ac:dyDescent="0.25"/>
    <row r="119" s="109" customFormat="1" ht="10.5" x14ac:dyDescent="0.25"/>
    <row r="120" s="109" customFormat="1" ht="10.5" x14ac:dyDescent="0.25"/>
    <row r="121" s="109" customFormat="1" ht="10.5" x14ac:dyDescent="0.25"/>
    <row r="122" s="109" customFormat="1" ht="10.5" x14ac:dyDescent="0.25"/>
    <row r="123" s="109" customFormat="1" ht="10.5" x14ac:dyDescent="0.25"/>
    <row r="124" s="109" customFormat="1" ht="10.5" x14ac:dyDescent="0.25"/>
    <row r="125" s="109" customFormat="1" ht="10.5" x14ac:dyDescent="0.25"/>
    <row r="126" s="109" customFormat="1" ht="10.5" x14ac:dyDescent="0.25"/>
    <row r="127" s="109" customFormat="1" ht="10.5" x14ac:dyDescent="0.25"/>
    <row r="128" s="109" customFormat="1" ht="10.5" x14ac:dyDescent="0.25"/>
    <row r="129" s="109" customFormat="1" ht="10.5" x14ac:dyDescent="0.25"/>
    <row r="130" s="109" customFormat="1" ht="10.5" x14ac:dyDescent="0.25"/>
    <row r="131" s="109" customFormat="1" ht="10.5" x14ac:dyDescent="0.25"/>
    <row r="132" s="109" customFormat="1" ht="10.5" x14ac:dyDescent="0.25"/>
    <row r="133" s="109" customFormat="1" ht="10.5" x14ac:dyDescent="0.25"/>
    <row r="134" s="109" customFormat="1" ht="10.5" x14ac:dyDescent="0.25"/>
    <row r="135" s="109" customFormat="1" ht="10.5" x14ac:dyDescent="0.25"/>
    <row r="136" s="109" customFormat="1" ht="10.5" x14ac:dyDescent="0.25"/>
    <row r="137" s="109" customFormat="1" ht="10.5" x14ac:dyDescent="0.25"/>
    <row r="138" s="109" customFormat="1" ht="10.5" x14ac:dyDescent="0.25"/>
    <row r="139" s="109" customFormat="1" ht="10.5" x14ac:dyDescent="0.25"/>
    <row r="140" s="109" customFormat="1" ht="10.5" x14ac:dyDescent="0.25"/>
    <row r="141" s="109" customFormat="1" ht="10.5" x14ac:dyDescent="0.25"/>
    <row r="142" s="109" customFormat="1" ht="10.5" x14ac:dyDescent="0.25"/>
    <row r="143" s="109" customFormat="1" ht="10.5" x14ac:dyDescent="0.25"/>
    <row r="144" s="109" customFormat="1" ht="10.5" x14ac:dyDescent="0.25"/>
    <row r="145" s="109" customFormat="1" ht="10.5" x14ac:dyDescent="0.25"/>
    <row r="146" s="109" customFormat="1" ht="10.5" x14ac:dyDescent="0.25"/>
    <row r="147" s="109" customFormat="1" ht="10.5" x14ac:dyDescent="0.25"/>
    <row r="148" s="109" customFormat="1" ht="10.5" x14ac:dyDescent="0.25"/>
    <row r="149" s="109" customFormat="1" ht="10.5" x14ac:dyDescent="0.25"/>
    <row r="150" s="109" customFormat="1" ht="10.5" x14ac:dyDescent="0.25"/>
    <row r="151" s="109" customFormat="1" ht="10.5" x14ac:dyDescent="0.25"/>
    <row r="152" s="109" customFormat="1" ht="10.5" x14ac:dyDescent="0.25"/>
    <row r="153" s="109" customFormat="1" ht="10.5" x14ac:dyDescent="0.25"/>
    <row r="154" s="109" customFormat="1" ht="10.5" x14ac:dyDescent="0.25"/>
    <row r="155" s="109" customFormat="1" ht="10.5" x14ac:dyDescent="0.25"/>
    <row r="156" s="109" customFormat="1" ht="10.5" x14ac:dyDescent="0.25"/>
    <row r="157" s="109" customFormat="1" ht="10.5" x14ac:dyDescent="0.25"/>
    <row r="158" s="109" customFormat="1" ht="10.5" x14ac:dyDescent="0.25"/>
    <row r="159" s="109" customFormat="1" ht="10.5" x14ac:dyDescent="0.25"/>
    <row r="160" s="109" customFormat="1" ht="10.5" x14ac:dyDescent="0.25"/>
    <row r="161" s="109" customFormat="1" ht="10.5" x14ac:dyDescent="0.25"/>
    <row r="162" s="109" customFormat="1" ht="10.5" x14ac:dyDescent="0.25"/>
    <row r="163" s="109" customFormat="1" ht="10.5" x14ac:dyDescent="0.25"/>
    <row r="164" s="109" customFormat="1" ht="10.5" x14ac:dyDescent="0.25"/>
    <row r="165" s="109" customFormat="1" ht="10.5" x14ac:dyDescent="0.25"/>
    <row r="166" s="109" customFormat="1" ht="10.5" x14ac:dyDescent="0.25"/>
    <row r="167" s="109" customFormat="1" ht="10.5" x14ac:dyDescent="0.25"/>
    <row r="168" s="109" customFormat="1" ht="10.5" x14ac:dyDescent="0.25"/>
    <row r="169" s="109" customFormat="1" ht="10.5" x14ac:dyDescent="0.25"/>
    <row r="170" s="109" customFormat="1" ht="10.5" x14ac:dyDescent="0.25"/>
    <row r="171" s="109" customFormat="1" ht="10.5" x14ac:dyDescent="0.25"/>
    <row r="172" s="109" customFormat="1" ht="10.5" x14ac:dyDescent="0.25"/>
    <row r="173" s="109" customFormat="1" ht="10.5" x14ac:dyDescent="0.25"/>
    <row r="174" s="109" customFormat="1" ht="10.5" x14ac:dyDescent="0.25"/>
    <row r="175" s="109" customFormat="1" ht="10.5" x14ac:dyDescent="0.25"/>
    <row r="176" s="109" customFormat="1" ht="10.5" x14ac:dyDescent="0.25"/>
    <row r="177" s="109" customFormat="1" ht="10.5" x14ac:dyDescent="0.25"/>
    <row r="178" s="109" customFormat="1" ht="10.5" x14ac:dyDescent="0.25"/>
    <row r="179" s="109" customFormat="1" ht="10.5" x14ac:dyDescent="0.25"/>
    <row r="180" s="109" customFormat="1" ht="10.5" x14ac:dyDescent="0.25"/>
    <row r="181" s="109" customFormat="1" ht="10.5" x14ac:dyDescent="0.25"/>
    <row r="182" s="109" customFormat="1" ht="10.5" x14ac:dyDescent="0.25"/>
    <row r="183" s="109" customFormat="1" ht="10.5" x14ac:dyDescent="0.25"/>
    <row r="184" s="109" customFormat="1" ht="10.5" x14ac:dyDescent="0.25"/>
    <row r="185" s="109" customFormat="1" ht="10.5" x14ac:dyDescent="0.25"/>
    <row r="186" s="109" customFormat="1" ht="10.5" x14ac:dyDescent="0.25"/>
    <row r="187" s="109" customFormat="1" ht="10.5" x14ac:dyDescent="0.25"/>
    <row r="188" s="109" customFormat="1" ht="10.5" x14ac:dyDescent="0.25"/>
    <row r="189" s="109" customFormat="1" ht="10.5" x14ac:dyDescent="0.25"/>
    <row r="190" s="109" customFormat="1" ht="10.5" x14ac:dyDescent="0.25"/>
    <row r="191" s="109" customFormat="1" ht="10.5" x14ac:dyDescent="0.25"/>
    <row r="192" s="109" customFormat="1" ht="10.5" x14ac:dyDescent="0.25"/>
    <row r="193" s="109" customFormat="1" ht="10.5" x14ac:dyDescent="0.25"/>
    <row r="194" s="109" customFormat="1" ht="10.5" x14ac:dyDescent="0.25"/>
    <row r="195" s="109" customFormat="1" ht="10.5" x14ac:dyDescent="0.25"/>
    <row r="196" s="109" customFormat="1" ht="10.5" x14ac:dyDescent="0.25"/>
    <row r="197" s="109" customFormat="1" ht="10.5" x14ac:dyDescent="0.25"/>
    <row r="198" s="109" customFormat="1" ht="10.5" x14ac:dyDescent="0.25"/>
    <row r="199" s="109" customFormat="1" ht="10.5" x14ac:dyDescent="0.25"/>
    <row r="200" s="109" customFormat="1" ht="10.5" x14ac:dyDescent="0.25"/>
    <row r="201" s="109" customFormat="1" ht="10.5" x14ac:dyDescent="0.25"/>
    <row r="202" s="109" customFormat="1" ht="10.5" x14ac:dyDescent="0.25"/>
    <row r="203" s="109" customFormat="1" ht="10.5" x14ac:dyDescent="0.25"/>
    <row r="204" s="109" customFormat="1" ht="10.5" x14ac:dyDescent="0.25"/>
    <row r="205" s="109" customFormat="1" ht="10.5" x14ac:dyDescent="0.25"/>
    <row r="206" s="109" customFormat="1" ht="10.5" x14ac:dyDescent="0.25"/>
    <row r="207" s="109" customFormat="1" ht="10.5" x14ac:dyDescent="0.25"/>
    <row r="208" s="109" customFormat="1" ht="10.5" x14ac:dyDescent="0.25"/>
    <row r="209" s="109" customFormat="1" ht="10.5" x14ac:dyDescent="0.25"/>
    <row r="210" s="109" customFormat="1" ht="10.5" x14ac:dyDescent="0.25"/>
    <row r="211" s="109" customFormat="1" ht="10.5" x14ac:dyDescent="0.25"/>
    <row r="212" s="109" customFormat="1" ht="10.5" x14ac:dyDescent="0.25"/>
    <row r="213" s="109" customFormat="1" ht="10.5" x14ac:dyDescent="0.25"/>
    <row r="214" s="109" customFormat="1" ht="10.5" x14ac:dyDescent="0.25"/>
    <row r="215" s="109" customFormat="1" ht="10.5" x14ac:dyDescent="0.25"/>
    <row r="216" s="109" customFormat="1" ht="10.5" x14ac:dyDescent="0.25"/>
    <row r="217" s="109" customFormat="1" ht="10.5" x14ac:dyDescent="0.25"/>
    <row r="218" s="109" customFormat="1" ht="10.5" x14ac:dyDescent="0.25"/>
    <row r="219" s="109" customFormat="1" ht="10.5" x14ac:dyDescent="0.25"/>
    <row r="220" s="109" customFormat="1" ht="10.5" x14ac:dyDescent="0.25"/>
    <row r="221" s="109" customFormat="1" ht="10.5" x14ac:dyDescent="0.25"/>
    <row r="222" s="109" customFormat="1" ht="10.5" x14ac:dyDescent="0.25"/>
    <row r="223" s="109" customFormat="1" ht="10.5" x14ac:dyDescent="0.25"/>
    <row r="224" s="109" customFormat="1" ht="10.5" x14ac:dyDescent="0.25"/>
    <row r="225" s="109" customFormat="1" ht="10.5" x14ac:dyDescent="0.25"/>
    <row r="226" s="109" customFormat="1" ht="10.5" x14ac:dyDescent="0.25"/>
    <row r="227" s="109" customFormat="1" ht="10.5" x14ac:dyDescent="0.25"/>
    <row r="228" s="109" customFormat="1" ht="10.5" x14ac:dyDescent="0.25"/>
    <row r="229" s="109" customFormat="1" ht="10.5" x14ac:dyDescent="0.25"/>
    <row r="230" s="109" customFormat="1" ht="10.5" x14ac:dyDescent="0.25"/>
    <row r="231" s="109" customFormat="1" ht="10.5" x14ac:dyDescent="0.25"/>
    <row r="232" s="109" customFormat="1" ht="10.5" x14ac:dyDescent="0.25"/>
    <row r="233" s="109" customFormat="1" ht="10.5" x14ac:dyDescent="0.25"/>
    <row r="234" s="109" customFormat="1" ht="10.5" x14ac:dyDescent="0.25"/>
    <row r="235" s="109" customFormat="1" ht="10.5" x14ac:dyDescent="0.25"/>
    <row r="236" s="109" customFormat="1" ht="10.5" x14ac:dyDescent="0.25"/>
    <row r="237" s="109" customFormat="1" ht="10.5" x14ac:dyDescent="0.25"/>
    <row r="238" s="109" customFormat="1" ht="10.5" x14ac:dyDescent="0.25"/>
    <row r="239" s="109" customFormat="1" ht="10.5" x14ac:dyDescent="0.25"/>
    <row r="240" s="109" customFormat="1" ht="10.5" x14ac:dyDescent="0.25"/>
    <row r="241" s="109" customFormat="1" ht="10.5" x14ac:dyDescent="0.25"/>
    <row r="242" s="109" customFormat="1" ht="10.5" x14ac:dyDescent="0.25"/>
    <row r="243" s="109" customFormat="1" ht="10.5" x14ac:dyDescent="0.25"/>
    <row r="244" s="109" customFormat="1" ht="10.5" x14ac:dyDescent="0.25"/>
    <row r="245" s="109" customFormat="1" ht="10.5" x14ac:dyDescent="0.25"/>
    <row r="246" s="109" customFormat="1" ht="10.5" x14ac:dyDescent="0.25"/>
    <row r="247" s="109" customFormat="1" ht="10.5" x14ac:dyDescent="0.25"/>
    <row r="248" s="109" customFormat="1" ht="10.5" x14ac:dyDescent="0.25"/>
    <row r="249" s="109" customFormat="1" ht="10.5" x14ac:dyDescent="0.25"/>
    <row r="250" s="109" customFormat="1" ht="10.5" x14ac:dyDescent="0.25"/>
    <row r="251" s="109" customFormat="1" ht="10.5" x14ac:dyDescent="0.25"/>
    <row r="252" s="109" customFormat="1" ht="10.5" x14ac:dyDescent="0.25"/>
    <row r="253" s="109" customFormat="1" ht="10.5" x14ac:dyDescent="0.25"/>
    <row r="254" s="109" customFormat="1" ht="10.5" x14ac:dyDescent="0.25"/>
    <row r="255" s="109" customFormat="1" ht="10.5" x14ac:dyDescent="0.25"/>
    <row r="256" s="109" customFormat="1" ht="10.5" x14ac:dyDescent="0.25"/>
    <row r="257" s="109" customFormat="1" ht="10.5" x14ac:dyDescent="0.25"/>
    <row r="258" s="109" customFormat="1" ht="10.5" x14ac:dyDescent="0.25"/>
    <row r="259" s="109" customFormat="1" ht="10.5" x14ac:dyDescent="0.25"/>
    <row r="260" s="109" customFormat="1" ht="10.5" x14ac:dyDescent="0.25"/>
    <row r="261" s="109" customFormat="1" ht="10.5" x14ac:dyDescent="0.25"/>
    <row r="262" s="109" customFormat="1" ht="10.5" x14ac:dyDescent="0.25"/>
    <row r="263" s="109" customFormat="1" ht="10.5" x14ac:dyDescent="0.25"/>
    <row r="264" s="109" customFormat="1" ht="10.5" x14ac:dyDescent="0.25"/>
    <row r="265" s="109" customFormat="1" ht="10.5" x14ac:dyDescent="0.25"/>
    <row r="266" s="109" customFormat="1" ht="10.5" x14ac:dyDescent="0.25"/>
    <row r="267" s="109" customFormat="1" ht="10.5" x14ac:dyDescent="0.25"/>
    <row r="268" s="109" customFormat="1" ht="10.5" x14ac:dyDescent="0.25"/>
    <row r="269" s="109" customFormat="1" ht="10.5" x14ac:dyDescent="0.25"/>
    <row r="270" s="109" customFormat="1" ht="10.5" x14ac:dyDescent="0.25"/>
    <row r="271" s="109" customFormat="1" ht="10.5" x14ac:dyDescent="0.25"/>
    <row r="272" s="109" customFormat="1" ht="10.5" x14ac:dyDescent="0.25"/>
    <row r="273" s="109" customFormat="1" ht="10.5" x14ac:dyDescent="0.25"/>
    <row r="274" s="109" customFormat="1" ht="10.5" x14ac:dyDescent="0.25"/>
    <row r="275" s="109" customFormat="1" ht="10.5" x14ac:dyDescent="0.25"/>
    <row r="276" s="109" customFormat="1" ht="10.5" x14ac:dyDescent="0.25"/>
    <row r="277" s="109" customFormat="1" ht="10.5" x14ac:dyDescent="0.25"/>
    <row r="278" s="109" customFormat="1" ht="10.5" x14ac:dyDescent="0.25"/>
    <row r="279" s="109" customFormat="1" ht="10.5" x14ac:dyDescent="0.25"/>
    <row r="280" s="109" customFormat="1" ht="10.5" x14ac:dyDescent="0.25"/>
    <row r="281" s="109" customFormat="1" ht="10.5" x14ac:dyDescent="0.25"/>
    <row r="282" s="109" customFormat="1" ht="10.5" x14ac:dyDescent="0.25"/>
    <row r="283" s="109" customFormat="1" ht="10.5" x14ac:dyDescent="0.25"/>
    <row r="284" s="109" customFormat="1" ht="10.5" x14ac:dyDescent="0.25"/>
    <row r="285" s="109" customFormat="1" ht="10.5" x14ac:dyDescent="0.25"/>
    <row r="286" s="109" customFormat="1" ht="10.5" x14ac:dyDescent="0.25"/>
    <row r="287" s="109" customFormat="1" ht="10.5" x14ac:dyDescent="0.25"/>
    <row r="288" s="109" customFormat="1" ht="10.5" x14ac:dyDescent="0.25"/>
    <row r="289" s="109" customFormat="1" ht="10.5" x14ac:dyDescent="0.25"/>
    <row r="290" s="109" customFormat="1" ht="10.5" x14ac:dyDescent="0.25"/>
    <row r="291" s="109" customFormat="1" ht="10.5" x14ac:dyDescent="0.25"/>
    <row r="292" s="109" customFormat="1" ht="10.5" x14ac:dyDescent="0.25"/>
    <row r="293" s="109" customFormat="1" ht="10.5" x14ac:dyDescent="0.25"/>
    <row r="294" s="109" customFormat="1" ht="10.5" x14ac:dyDescent="0.25"/>
    <row r="295" s="109" customFormat="1" ht="10.5" x14ac:dyDescent="0.25"/>
    <row r="296" s="109" customFormat="1" ht="10.5" x14ac:dyDescent="0.25"/>
    <row r="297" s="109" customFormat="1" ht="10.5" x14ac:dyDescent="0.25"/>
    <row r="298" s="109" customFormat="1" ht="10.5" x14ac:dyDescent="0.25"/>
    <row r="299" s="109" customFormat="1" ht="10.5" x14ac:dyDescent="0.25"/>
    <row r="300" s="109" customFormat="1" ht="10.5" x14ac:dyDescent="0.25"/>
    <row r="301" s="109" customFormat="1" ht="10.5" x14ac:dyDescent="0.25"/>
    <row r="302" s="109" customFormat="1" ht="10.5" x14ac:dyDescent="0.25"/>
    <row r="303" s="109" customFormat="1" ht="10.5" x14ac:dyDescent="0.25"/>
    <row r="304" s="109" customFormat="1" ht="10.5" x14ac:dyDescent="0.25"/>
    <row r="305" s="109" customFormat="1" ht="10.5" x14ac:dyDescent="0.25"/>
    <row r="306" s="109" customFormat="1" ht="10.5" x14ac:dyDescent="0.25"/>
    <row r="307" s="109" customFormat="1" ht="10.5" x14ac:dyDescent="0.25"/>
    <row r="308" s="109" customFormat="1" ht="10.5" x14ac:dyDescent="0.25"/>
    <row r="309" s="109" customFormat="1" ht="10.5" x14ac:dyDescent="0.25"/>
    <row r="310" s="109" customFormat="1" ht="10.5" x14ac:dyDescent="0.25"/>
    <row r="311" s="109" customFormat="1" ht="10.5" x14ac:dyDescent="0.25"/>
    <row r="312" s="109" customFormat="1" ht="10.5" x14ac:dyDescent="0.25"/>
    <row r="313" s="109" customFormat="1" ht="10.5" x14ac:dyDescent="0.25"/>
    <row r="314" s="109" customFormat="1" ht="10.5" x14ac:dyDescent="0.25"/>
    <row r="315" s="109" customFormat="1" ht="10.5" x14ac:dyDescent="0.25"/>
    <row r="316" s="109" customFormat="1" ht="10.5" x14ac:dyDescent="0.25"/>
    <row r="317" s="109" customFormat="1" ht="10.5" x14ac:dyDescent="0.25"/>
    <row r="318" s="109" customFormat="1" ht="10.5" x14ac:dyDescent="0.25"/>
    <row r="319" s="109" customFormat="1" ht="10.5" x14ac:dyDescent="0.25"/>
    <row r="320" s="109" customFormat="1" ht="10.5" x14ac:dyDescent="0.25"/>
    <row r="321" s="109" customFormat="1" ht="10.5" x14ac:dyDescent="0.25"/>
    <row r="322" s="109" customFormat="1" ht="10.5" x14ac:dyDescent="0.25"/>
    <row r="323" s="109" customFormat="1" ht="10.5" x14ac:dyDescent="0.25"/>
    <row r="324" s="109" customFormat="1" ht="10.5" x14ac:dyDescent="0.25"/>
    <row r="325" s="109" customFormat="1" ht="10.5" x14ac:dyDescent="0.25"/>
    <row r="326" s="109" customFormat="1" ht="10.5" x14ac:dyDescent="0.25"/>
    <row r="327" s="109" customFormat="1" ht="10.5" x14ac:dyDescent="0.25"/>
    <row r="328" s="109" customFormat="1" ht="10.5" x14ac:dyDescent="0.25"/>
    <row r="329" s="109" customFormat="1" ht="10.5" x14ac:dyDescent="0.25"/>
    <row r="330" s="109" customFormat="1" ht="10.5" x14ac:dyDescent="0.25"/>
    <row r="331" s="109" customFormat="1" ht="10.5" x14ac:dyDescent="0.25"/>
    <row r="332" s="109" customFormat="1" ht="10.5" x14ac:dyDescent="0.25"/>
    <row r="333" s="109" customFormat="1" ht="10.5" x14ac:dyDescent="0.25"/>
    <row r="334" s="109" customFormat="1" ht="10.5" x14ac:dyDescent="0.25"/>
    <row r="335" s="109" customFormat="1" ht="10.5" x14ac:dyDescent="0.25"/>
    <row r="336" s="109" customFormat="1" ht="10.5" x14ac:dyDescent="0.25"/>
    <row r="337" s="109" customFormat="1" ht="10.5" x14ac:dyDescent="0.25"/>
    <row r="338" s="109" customFormat="1" ht="10.5" x14ac:dyDescent="0.25"/>
    <row r="339" s="109" customFormat="1" ht="10.5" x14ac:dyDescent="0.25"/>
    <row r="340" s="109" customFormat="1" ht="10.5" x14ac:dyDescent="0.25"/>
    <row r="341" s="109" customFormat="1" ht="10.5" x14ac:dyDescent="0.25"/>
    <row r="342" s="109" customFormat="1" ht="10.5" x14ac:dyDescent="0.25"/>
    <row r="343" s="109" customFormat="1" ht="10.5" x14ac:dyDescent="0.25"/>
    <row r="344" s="109" customFormat="1" ht="10.5" x14ac:dyDescent="0.25"/>
    <row r="345" s="109" customFormat="1" ht="10.5" x14ac:dyDescent="0.25"/>
    <row r="346" s="109" customFormat="1" ht="10.5" x14ac:dyDescent="0.25"/>
    <row r="347" s="109" customFormat="1" ht="10.5" x14ac:dyDescent="0.25"/>
    <row r="348" s="109" customFormat="1" ht="10.5" x14ac:dyDescent="0.25"/>
    <row r="349" s="109" customFormat="1" ht="10.5" x14ac:dyDescent="0.25"/>
    <row r="350" s="109" customFormat="1" ht="10.5" x14ac:dyDescent="0.25"/>
    <row r="351" s="109" customFormat="1" ht="10.5" x14ac:dyDescent="0.25"/>
    <row r="352" s="109" customFormat="1" ht="10.5" x14ac:dyDescent="0.25"/>
    <row r="353" s="109" customFormat="1" ht="10.5" x14ac:dyDescent="0.25"/>
    <row r="354" s="109" customFormat="1" ht="10.5" x14ac:dyDescent="0.25"/>
    <row r="355" s="109" customFormat="1" ht="10.5" x14ac:dyDescent="0.25"/>
    <row r="356" s="109" customFormat="1" ht="10.5" x14ac:dyDescent="0.25"/>
    <row r="357" s="109" customFormat="1" ht="10.5" x14ac:dyDescent="0.25"/>
    <row r="358" s="109" customFormat="1" ht="10.5" x14ac:dyDescent="0.25"/>
    <row r="359" s="109" customFormat="1" ht="10.5" x14ac:dyDescent="0.25"/>
    <row r="360" s="109" customFormat="1" ht="10.5" x14ac:dyDescent="0.25"/>
    <row r="361" s="109" customFormat="1" ht="10.5" x14ac:dyDescent="0.25"/>
    <row r="362" s="109" customFormat="1" ht="10.5" x14ac:dyDescent="0.25"/>
    <row r="363" s="109" customFormat="1" ht="10.5" x14ac:dyDescent="0.25"/>
    <row r="364" s="109" customFormat="1" ht="10.5" x14ac:dyDescent="0.25"/>
    <row r="365" s="109" customFormat="1" ht="10.5" x14ac:dyDescent="0.25"/>
    <row r="366" s="109" customFormat="1" ht="10.5" x14ac:dyDescent="0.25"/>
    <row r="367" s="109" customFormat="1" ht="10.5" x14ac:dyDescent="0.25"/>
    <row r="368" s="109" customFormat="1" ht="10.5" x14ac:dyDescent="0.25"/>
    <row r="369" s="109" customFormat="1" ht="10.5" x14ac:dyDescent="0.25"/>
    <row r="370" s="109" customFormat="1" ht="10.5" x14ac:dyDescent="0.25"/>
    <row r="371" s="109" customFormat="1" ht="10.5" x14ac:dyDescent="0.25"/>
    <row r="372" s="109" customFormat="1" ht="10.5" x14ac:dyDescent="0.25"/>
    <row r="373" s="109" customFormat="1" ht="10.5" x14ac:dyDescent="0.25"/>
    <row r="374" s="109" customFormat="1" ht="10.5" x14ac:dyDescent="0.25"/>
    <row r="375" s="109" customFormat="1" ht="10.5" x14ac:dyDescent="0.25"/>
    <row r="376" s="109" customFormat="1" ht="10.5" x14ac:dyDescent="0.25"/>
  </sheetData>
  <mergeCells count="16">
    <mergeCell ref="A1:K1"/>
    <mergeCell ref="A2:D2"/>
    <mergeCell ref="E2:K2"/>
    <mergeCell ref="A3:D3"/>
    <mergeCell ref="E3:G3"/>
    <mergeCell ref="I3:K3"/>
    <mergeCell ref="B10:C10"/>
    <mergeCell ref="A11:B11"/>
    <mergeCell ref="A4:D4"/>
    <mergeCell ref="E4:K4"/>
    <mergeCell ref="A7:C7"/>
    <mergeCell ref="A8:C8"/>
    <mergeCell ref="A5:D5"/>
    <mergeCell ref="E5:K5"/>
    <mergeCell ref="A6:D6"/>
    <mergeCell ref="E6:K6"/>
  </mergeCells>
  <dataValidations count="2">
    <dataValidation type="whole" allowBlank="1" showInputMessage="1" showErrorMessage="1" sqref="E6:K6 Q65531:W65531 JM65531:JS65531 TI65531:TO65531 ADE65531:ADK65531 ANA65531:ANG65531 AWW65531:AXC65531 BGS65531:BGY65531 BQO65531:BQU65531 CAK65531:CAQ65531 CKG65531:CKM65531 CUC65531:CUI65531 DDY65531:DEE65531 DNU65531:DOA65531 DXQ65531:DXW65531 EHM65531:EHS65531 ERI65531:ERO65531 FBE65531:FBK65531 FLA65531:FLG65531 FUW65531:FVC65531 GES65531:GEY65531 GOO65531:GOU65531 GYK65531:GYQ65531 HIG65531:HIM65531 HSC65531:HSI65531 IBY65531:ICE65531 ILU65531:IMA65531 IVQ65531:IVW65531 JFM65531:JFS65531 JPI65531:JPO65531 JZE65531:JZK65531 KJA65531:KJG65531 KSW65531:KTC65531 LCS65531:LCY65531 LMO65531:LMU65531 LWK65531:LWQ65531 MGG65531:MGM65531 MQC65531:MQI65531 MZY65531:NAE65531 NJU65531:NKA65531 NTQ65531:NTW65531 ODM65531:ODS65531 ONI65531:ONO65531 OXE65531:OXK65531 PHA65531:PHG65531 PQW65531:PRC65531 QAS65531:QAY65531 QKO65531:QKU65531 QUK65531:QUQ65531 REG65531:REM65531 ROC65531:ROI65531 RXY65531:RYE65531 SHU65531:SIA65531 SRQ65531:SRW65531 TBM65531:TBS65531 TLI65531:TLO65531 TVE65531:TVK65531 UFA65531:UFG65531 UOW65531:UPC65531 UYS65531:UYY65531 VIO65531:VIU65531 VSK65531:VSQ65531 WCG65531:WCM65531 WMC65531:WMI65531 WVY65531:WWE65531 Q131067:W131067 JM131067:JS131067 TI131067:TO131067 ADE131067:ADK131067 ANA131067:ANG131067 AWW131067:AXC131067 BGS131067:BGY131067 BQO131067:BQU131067 CAK131067:CAQ131067 CKG131067:CKM131067 CUC131067:CUI131067 DDY131067:DEE131067 DNU131067:DOA131067 DXQ131067:DXW131067 EHM131067:EHS131067 ERI131067:ERO131067 FBE131067:FBK131067 FLA131067:FLG131067 FUW131067:FVC131067 GES131067:GEY131067 GOO131067:GOU131067 GYK131067:GYQ131067 HIG131067:HIM131067 HSC131067:HSI131067 IBY131067:ICE131067 ILU131067:IMA131067 IVQ131067:IVW131067 JFM131067:JFS131067 JPI131067:JPO131067 JZE131067:JZK131067 KJA131067:KJG131067 KSW131067:KTC131067 LCS131067:LCY131067 LMO131067:LMU131067 LWK131067:LWQ131067 MGG131067:MGM131067 MQC131067:MQI131067 MZY131067:NAE131067 NJU131067:NKA131067 NTQ131067:NTW131067 ODM131067:ODS131067 ONI131067:ONO131067 OXE131067:OXK131067 PHA131067:PHG131067 PQW131067:PRC131067 QAS131067:QAY131067 QKO131067:QKU131067 QUK131067:QUQ131067 REG131067:REM131067 ROC131067:ROI131067 RXY131067:RYE131067 SHU131067:SIA131067 SRQ131067:SRW131067 TBM131067:TBS131067 TLI131067:TLO131067 TVE131067:TVK131067 UFA131067:UFG131067 UOW131067:UPC131067 UYS131067:UYY131067 VIO131067:VIU131067 VSK131067:VSQ131067 WCG131067:WCM131067 WMC131067:WMI131067 WVY131067:WWE131067 Q196603:W196603 JM196603:JS196603 TI196603:TO196603 ADE196603:ADK196603 ANA196603:ANG196603 AWW196603:AXC196603 BGS196603:BGY196603 BQO196603:BQU196603 CAK196603:CAQ196603 CKG196603:CKM196603 CUC196603:CUI196603 DDY196603:DEE196603 DNU196603:DOA196603 DXQ196603:DXW196603 EHM196603:EHS196603 ERI196603:ERO196603 FBE196603:FBK196603 FLA196603:FLG196603 FUW196603:FVC196603 GES196603:GEY196603 GOO196603:GOU196603 GYK196603:GYQ196603 HIG196603:HIM196603 HSC196603:HSI196603 IBY196603:ICE196603 ILU196603:IMA196603 IVQ196603:IVW196603 JFM196603:JFS196603 JPI196603:JPO196603 JZE196603:JZK196603 KJA196603:KJG196603 KSW196603:KTC196603 LCS196603:LCY196603 LMO196603:LMU196603 LWK196603:LWQ196603 MGG196603:MGM196603 MQC196603:MQI196603 MZY196603:NAE196603 NJU196603:NKA196603 NTQ196603:NTW196603 ODM196603:ODS196603 ONI196603:ONO196603 OXE196603:OXK196603 PHA196603:PHG196603 PQW196603:PRC196603 QAS196603:QAY196603 QKO196603:QKU196603 QUK196603:QUQ196603 REG196603:REM196603 ROC196603:ROI196603 RXY196603:RYE196603 SHU196603:SIA196603 SRQ196603:SRW196603 TBM196603:TBS196603 TLI196603:TLO196603 TVE196603:TVK196603 UFA196603:UFG196603 UOW196603:UPC196603 UYS196603:UYY196603 VIO196603:VIU196603 VSK196603:VSQ196603 WCG196603:WCM196603 WMC196603:WMI196603 WVY196603:WWE196603 Q262139:W262139 JM262139:JS262139 TI262139:TO262139 ADE262139:ADK262139 ANA262139:ANG262139 AWW262139:AXC262139 BGS262139:BGY262139 BQO262139:BQU262139 CAK262139:CAQ262139 CKG262139:CKM262139 CUC262139:CUI262139 DDY262139:DEE262139 DNU262139:DOA262139 DXQ262139:DXW262139 EHM262139:EHS262139 ERI262139:ERO262139 FBE262139:FBK262139 FLA262139:FLG262139 FUW262139:FVC262139 GES262139:GEY262139 GOO262139:GOU262139 GYK262139:GYQ262139 HIG262139:HIM262139 HSC262139:HSI262139 IBY262139:ICE262139 ILU262139:IMA262139 IVQ262139:IVW262139 JFM262139:JFS262139 JPI262139:JPO262139 JZE262139:JZK262139 KJA262139:KJG262139 KSW262139:KTC262139 LCS262139:LCY262139 LMO262139:LMU262139 LWK262139:LWQ262139 MGG262139:MGM262139 MQC262139:MQI262139 MZY262139:NAE262139 NJU262139:NKA262139 NTQ262139:NTW262139 ODM262139:ODS262139 ONI262139:ONO262139 OXE262139:OXK262139 PHA262139:PHG262139 PQW262139:PRC262139 QAS262139:QAY262139 QKO262139:QKU262139 QUK262139:QUQ262139 REG262139:REM262139 ROC262139:ROI262139 RXY262139:RYE262139 SHU262139:SIA262139 SRQ262139:SRW262139 TBM262139:TBS262139 TLI262139:TLO262139 TVE262139:TVK262139 UFA262139:UFG262139 UOW262139:UPC262139 UYS262139:UYY262139 VIO262139:VIU262139 VSK262139:VSQ262139 WCG262139:WCM262139 WMC262139:WMI262139 WVY262139:WWE262139 Q327675:W327675 JM327675:JS327675 TI327675:TO327675 ADE327675:ADK327675 ANA327675:ANG327675 AWW327675:AXC327675 BGS327675:BGY327675 BQO327675:BQU327675 CAK327675:CAQ327675 CKG327675:CKM327675 CUC327675:CUI327675 DDY327675:DEE327675 DNU327675:DOA327675 DXQ327675:DXW327675 EHM327675:EHS327675 ERI327675:ERO327675 FBE327675:FBK327675 FLA327675:FLG327675 FUW327675:FVC327675 GES327675:GEY327675 GOO327675:GOU327675 GYK327675:GYQ327675 HIG327675:HIM327675 HSC327675:HSI327675 IBY327675:ICE327675 ILU327675:IMA327675 IVQ327675:IVW327675 JFM327675:JFS327675 JPI327675:JPO327675 JZE327675:JZK327675 KJA327675:KJG327675 KSW327675:KTC327675 LCS327675:LCY327675 LMO327675:LMU327675 LWK327675:LWQ327675 MGG327675:MGM327675 MQC327675:MQI327675 MZY327675:NAE327675 NJU327675:NKA327675 NTQ327675:NTW327675 ODM327675:ODS327675 ONI327675:ONO327675 OXE327675:OXK327675 PHA327675:PHG327675 PQW327675:PRC327675 QAS327675:QAY327675 QKO327675:QKU327675 QUK327675:QUQ327675 REG327675:REM327675 ROC327675:ROI327675 RXY327675:RYE327675 SHU327675:SIA327675 SRQ327675:SRW327675 TBM327675:TBS327675 TLI327675:TLO327675 TVE327675:TVK327675 UFA327675:UFG327675 UOW327675:UPC327675 UYS327675:UYY327675 VIO327675:VIU327675 VSK327675:VSQ327675 WCG327675:WCM327675 WMC327675:WMI327675 WVY327675:WWE327675 Q393211:W393211 JM393211:JS393211 TI393211:TO393211 ADE393211:ADK393211 ANA393211:ANG393211 AWW393211:AXC393211 BGS393211:BGY393211 BQO393211:BQU393211 CAK393211:CAQ393211 CKG393211:CKM393211 CUC393211:CUI393211 DDY393211:DEE393211 DNU393211:DOA393211 DXQ393211:DXW393211 EHM393211:EHS393211 ERI393211:ERO393211 FBE393211:FBK393211 FLA393211:FLG393211 FUW393211:FVC393211 GES393211:GEY393211 GOO393211:GOU393211 GYK393211:GYQ393211 HIG393211:HIM393211 HSC393211:HSI393211 IBY393211:ICE393211 ILU393211:IMA393211 IVQ393211:IVW393211 JFM393211:JFS393211 JPI393211:JPO393211 JZE393211:JZK393211 KJA393211:KJG393211 KSW393211:KTC393211 LCS393211:LCY393211 LMO393211:LMU393211 LWK393211:LWQ393211 MGG393211:MGM393211 MQC393211:MQI393211 MZY393211:NAE393211 NJU393211:NKA393211 NTQ393211:NTW393211 ODM393211:ODS393211 ONI393211:ONO393211 OXE393211:OXK393211 PHA393211:PHG393211 PQW393211:PRC393211 QAS393211:QAY393211 QKO393211:QKU393211 QUK393211:QUQ393211 REG393211:REM393211 ROC393211:ROI393211 RXY393211:RYE393211 SHU393211:SIA393211 SRQ393211:SRW393211 TBM393211:TBS393211 TLI393211:TLO393211 TVE393211:TVK393211 UFA393211:UFG393211 UOW393211:UPC393211 UYS393211:UYY393211 VIO393211:VIU393211 VSK393211:VSQ393211 WCG393211:WCM393211 WMC393211:WMI393211 WVY393211:WWE393211 Q458747:W458747 JM458747:JS458747 TI458747:TO458747 ADE458747:ADK458747 ANA458747:ANG458747 AWW458747:AXC458747 BGS458747:BGY458747 BQO458747:BQU458747 CAK458747:CAQ458747 CKG458747:CKM458747 CUC458747:CUI458747 DDY458747:DEE458747 DNU458747:DOA458747 DXQ458747:DXW458747 EHM458747:EHS458747 ERI458747:ERO458747 FBE458747:FBK458747 FLA458747:FLG458747 FUW458747:FVC458747 GES458747:GEY458747 GOO458747:GOU458747 GYK458747:GYQ458747 HIG458747:HIM458747 HSC458747:HSI458747 IBY458747:ICE458747 ILU458747:IMA458747 IVQ458747:IVW458747 JFM458747:JFS458747 JPI458747:JPO458747 JZE458747:JZK458747 KJA458747:KJG458747 KSW458747:KTC458747 LCS458747:LCY458747 LMO458747:LMU458747 LWK458747:LWQ458747 MGG458747:MGM458747 MQC458747:MQI458747 MZY458747:NAE458747 NJU458747:NKA458747 NTQ458747:NTW458747 ODM458747:ODS458747 ONI458747:ONO458747 OXE458747:OXK458747 PHA458747:PHG458747 PQW458747:PRC458747 QAS458747:QAY458747 QKO458747:QKU458747 QUK458747:QUQ458747 REG458747:REM458747 ROC458747:ROI458747 RXY458747:RYE458747 SHU458747:SIA458747 SRQ458747:SRW458747 TBM458747:TBS458747 TLI458747:TLO458747 TVE458747:TVK458747 UFA458747:UFG458747 UOW458747:UPC458747 UYS458747:UYY458747 VIO458747:VIU458747 VSK458747:VSQ458747 WCG458747:WCM458747 WMC458747:WMI458747 WVY458747:WWE458747 Q524283:W524283 JM524283:JS524283 TI524283:TO524283 ADE524283:ADK524283 ANA524283:ANG524283 AWW524283:AXC524283 BGS524283:BGY524283 BQO524283:BQU524283 CAK524283:CAQ524283 CKG524283:CKM524283 CUC524283:CUI524283 DDY524283:DEE524283 DNU524283:DOA524283 DXQ524283:DXW524283 EHM524283:EHS524283 ERI524283:ERO524283 FBE524283:FBK524283 FLA524283:FLG524283 FUW524283:FVC524283 GES524283:GEY524283 GOO524283:GOU524283 GYK524283:GYQ524283 HIG524283:HIM524283 HSC524283:HSI524283 IBY524283:ICE524283 ILU524283:IMA524283 IVQ524283:IVW524283 JFM524283:JFS524283 JPI524283:JPO524283 JZE524283:JZK524283 KJA524283:KJG524283 KSW524283:KTC524283 LCS524283:LCY524283 LMO524283:LMU524283 LWK524283:LWQ524283 MGG524283:MGM524283 MQC524283:MQI524283 MZY524283:NAE524283 NJU524283:NKA524283 NTQ524283:NTW524283 ODM524283:ODS524283 ONI524283:ONO524283 OXE524283:OXK524283 PHA524283:PHG524283 PQW524283:PRC524283 QAS524283:QAY524283 QKO524283:QKU524283 QUK524283:QUQ524283 REG524283:REM524283 ROC524283:ROI524283 RXY524283:RYE524283 SHU524283:SIA524283 SRQ524283:SRW524283 TBM524283:TBS524283 TLI524283:TLO524283 TVE524283:TVK524283 UFA524283:UFG524283 UOW524283:UPC524283 UYS524283:UYY524283 VIO524283:VIU524283 VSK524283:VSQ524283 WCG524283:WCM524283 WMC524283:WMI524283 WVY524283:WWE524283 Q589819:W589819 JM589819:JS589819 TI589819:TO589819 ADE589819:ADK589819 ANA589819:ANG589819 AWW589819:AXC589819 BGS589819:BGY589819 BQO589819:BQU589819 CAK589819:CAQ589819 CKG589819:CKM589819 CUC589819:CUI589819 DDY589819:DEE589819 DNU589819:DOA589819 DXQ589819:DXW589819 EHM589819:EHS589819 ERI589819:ERO589819 FBE589819:FBK589819 FLA589819:FLG589819 FUW589819:FVC589819 GES589819:GEY589819 GOO589819:GOU589819 GYK589819:GYQ589819 HIG589819:HIM589819 HSC589819:HSI589819 IBY589819:ICE589819 ILU589819:IMA589819 IVQ589819:IVW589819 JFM589819:JFS589819 JPI589819:JPO589819 JZE589819:JZK589819 KJA589819:KJG589819 KSW589819:KTC589819 LCS589819:LCY589819 LMO589819:LMU589819 LWK589819:LWQ589819 MGG589819:MGM589819 MQC589819:MQI589819 MZY589819:NAE589819 NJU589819:NKA589819 NTQ589819:NTW589819 ODM589819:ODS589819 ONI589819:ONO589819 OXE589819:OXK589819 PHA589819:PHG589819 PQW589819:PRC589819 QAS589819:QAY589819 QKO589819:QKU589819 QUK589819:QUQ589819 REG589819:REM589819 ROC589819:ROI589819 RXY589819:RYE589819 SHU589819:SIA589819 SRQ589819:SRW589819 TBM589819:TBS589819 TLI589819:TLO589819 TVE589819:TVK589819 UFA589819:UFG589819 UOW589819:UPC589819 UYS589819:UYY589819 VIO589819:VIU589819 VSK589819:VSQ589819 WCG589819:WCM589819 WMC589819:WMI589819 WVY589819:WWE589819 Q655355:W655355 JM655355:JS655355 TI655355:TO655355 ADE655355:ADK655355 ANA655355:ANG655355 AWW655355:AXC655355 BGS655355:BGY655355 BQO655355:BQU655355 CAK655355:CAQ655355 CKG655355:CKM655355 CUC655355:CUI655355 DDY655355:DEE655355 DNU655355:DOA655355 DXQ655355:DXW655355 EHM655355:EHS655355 ERI655355:ERO655355 FBE655355:FBK655355 FLA655355:FLG655355 FUW655355:FVC655355 GES655355:GEY655355 GOO655355:GOU655355 GYK655355:GYQ655355 HIG655355:HIM655355 HSC655355:HSI655355 IBY655355:ICE655355 ILU655355:IMA655355 IVQ655355:IVW655355 JFM655355:JFS655355 JPI655355:JPO655355 JZE655355:JZK655355 KJA655355:KJG655355 KSW655355:KTC655355 LCS655355:LCY655355 LMO655355:LMU655355 LWK655355:LWQ655355 MGG655355:MGM655355 MQC655355:MQI655355 MZY655355:NAE655355 NJU655355:NKA655355 NTQ655355:NTW655355 ODM655355:ODS655355 ONI655355:ONO655355 OXE655355:OXK655355 PHA655355:PHG655355 PQW655355:PRC655355 QAS655355:QAY655355 QKO655355:QKU655355 QUK655355:QUQ655355 REG655355:REM655355 ROC655355:ROI655355 RXY655355:RYE655355 SHU655355:SIA655355 SRQ655355:SRW655355 TBM655355:TBS655355 TLI655355:TLO655355 TVE655355:TVK655355 UFA655355:UFG655355 UOW655355:UPC655355 UYS655355:UYY655355 VIO655355:VIU655355 VSK655355:VSQ655355 WCG655355:WCM655355 WMC655355:WMI655355 WVY655355:WWE655355 Q720891:W720891 JM720891:JS720891 TI720891:TO720891 ADE720891:ADK720891 ANA720891:ANG720891 AWW720891:AXC720891 BGS720891:BGY720891 BQO720891:BQU720891 CAK720891:CAQ720891 CKG720891:CKM720891 CUC720891:CUI720891 DDY720891:DEE720891 DNU720891:DOA720891 DXQ720891:DXW720891 EHM720891:EHS720891 ERI720891:ERO720891 FBE720891:FBK720891 FLA720891:FLG720891 FUW720891:FVC720891 GES720891:GEY720891 GOO720891:GOU720891 GYK720891:GYQ720891 HIG720891:HIM720891 HSC720891:HSI720891 IBY720891:ICE720891 ILU720891:IMA720891 IVQ720891:IVW720891 JFM720891:JFS720891 JPI720891:JPO720891 JZE720891:JZK720891 KJA720891:KJG720891 KSW720891:KTC720891 LCS720891:LCY720891 LMO720891:LMU720891 LWK720891:LWQ720891 MGG720891:MGM720891 MQC720891:MQI720891 MZY720891:NAE720891 NJU720891:NKA720891 NTQ720891:NTW720891 ODM720891:ODS720891 ONI720891:ONO720891 OXE720891:OXK720891 PHA720891:PHG720891 PQW720891:PRC720891 QAS720891:QAY720891 QKO720891:QKU720891 QUK720891:QUQ720891 REG720891:REM720891 ROC720891:ROI720891 RXY720891:RYE720891 SHU720891:SIA720891 SRQ720891:SRW720891 TBM720891:TBS720891 TLI720891:TLO720891 TVE720891:TVK720891 UFA720891:UFG720891 UOW720891:UPC720891 UYS720891:UYY720891 VIO720891:VIU720891 VSK720891:VSQ720891 WCG720891:WCM720891 WMC720891:WMI720891 WVY720891:WWE720891 Q786427:W786427 JM786427:JS786427 TI786427:TO786427 ADE786427:ADK786427 ANA786427:ANG786427 AWW786427:AXC786427 BGS786427:BGY786427 BQO786427:BQU786427 CAK786427:CAQ786427 CKG786427:CKM786427 CUC786427:CUI786427 DDY786427:DEE786427 DNU786427:DOA786427 DXQ786427:DXW786427 EHM786427:EHS786427 ERI786427:ERO786427 FBE786427:FBK786427 FLA786427:FLG786427 FUW786427:FVC786427 GES786427:GEY786427 GOO786427:GOU786427 GYK786427:GYQ786427 HIG786427:HIM786427 HSC786427:HSI786427 IBY786427:ICE786427 ILU786427:IMA786427 IVQ786427:IVW786427 JFM786427:JFS786427 JPI786427:JPO786427 JZE786427:JZK786427 KJA786427:KJG786427 KSW786427:KTC786427 LCS786427:LCY786427 LMO786427:LMU786427 LWK786427:LWQ786427 MGG786427:MGM786427 MQC786427:MQI786427 MZY786427:NAE786427 NJU786427:NKA786427 NTQ786427:NTW786427 ODM786427:ODS786427 ONI786427:ONO786427 OXE786427:OXK786427 PHA786427:PHG786427 PQW786427:PRC786427 QAS786427:QAY786427 QKO786427:QKU786427 QUK786427:QUQ786427 REG786427:REM786427 ROC786427:ROI786427 RXY786427:RYE786427 SHU786427:SIA786427 SRQ786427:SRW786427 TBM786427:TBS786427 TLI786427:TLO786427 TVE786427:TVK786427 UFA786427:UFG786427 UOW786427:UPC786427 UYS786427:UYY786427 VIO786427:VIU786427 VSK786427:VSQ786427 WCG786427:WCM786427 WMC786427:WMI786427 WVY786427:WWE786427 Q851963:W851963 JM851963:JS851963 TI851963:TO851963 ADE851963:ADK851963 ANA851963:ANG851963 AWW851963:AXC851963 BGS851963:BGY851963 BQO851963:BQU851963 CAK851963:CAQ851963 CKG851963:CKM851963 CUC851963:CUI851963 DDY851963:DEE851963 DNU851963:DOA851963 DXQ851963:DXW851963 EHM851963:EHS851963 ERI851963:ERO851963 FBE851963:FBK851963 FLA851963:FLG851963 FUW851963:FVC851963 GES851963:GEY851963 GOO851963:GOU851963 GYK851963:GYQ851963 HIG851963:HIM851963 HSC851963:HSI851963 IBY851963:ICE851963 ILU851963:IMA851963 IVQ851963:IVW851963 JFM851963:JFS851963 JPI851963:JPO851963 JZE851963:JZK851963 KJA851963:KJG851963 KSW851963:KTC851963 LCS851963:LCY851963 LMO851963:LMU851963 LWK851963:LWQ851963 MGG851963:MGM851963 MQC851963:MQI851963 MZY851963:NAE851963 NJU851963:NKA851963 NTQ851963:NTW851963 ODM851963:ODS851963 ONI851963:ONO851963 OXE851963:OXK851963 PHA851963:PHG851963 PQW851963:PRC851963 QAS851963:QAY851963 QKO851963:QKU851963 QUK851963:QUQ851963 REG851963:REM851963 ROC851963:ROI851963 RXY851963:RYE851963 SHU851963:SIA851963 SRQ851963:SRW851963 TBM851963:TBS851963 TLI851963:TLO851963 TVE851963:TVK851963 UFA851963:UFG851963 UOW851963:UPC851963 UYS851963:UYY851963 VIO851963:VIU851963 VSK851963:VSQ851963 WCG851963:WCM851963 WMC851963:WMI851963 WVY851963:WWE851963 Q917499:W917499 JM917499:JS917499 TI917499:TO917499 ADE917499:ADK917499 ANA917499:ANG917499 AWW917499:AXC917499 BGS917499:BGY917499 BQO917499:BQU917499 CAK917499:CAQ917499 CKG917499:CKM917499 CUC917499:CUI917499 DDY917499:DEE917499 DNU917499:DOA917499 DXQ917499:DXW917499 EHM917499:EHS917499 ERI917499:ERO917499 FBE917499:FBK917499 FLA917499:FLG917499 FUW917499:FVC917499 GES917499:GEY917499 GOO917499:GOU917499 GYK917499:GYQ917499 HIG917499:HIM917499 HSC917499:HSI917499 IBY917499:ICE917499 ILU917499:IMA917499 IVQ917499:IVW917499 JFM917499:JFS917499 JPI917499:JPO917499 JZE917499:JZK917499 KJA917499:KJG917499 KSW917499:KTC917499 LCS917499:LCY917499 LMO917499:LMU917499 LWK917499:LWQ917499 MGG917499:MGM917499 MQC917499:MQI917499 MZY917499:NAE917499 NJU917499:NKA917499 NTQ917499:NTW917499 ODM917499:ODS917499 ONI917499:ONO917499 OXE917499:OXK917499 PHA917499:PHG917499 PQW917499:PRC917499 QAS917499:QAY917499 QKO917499:QKU917499 QUK917499:QUQ917499 REG917499:REM917499 ROC917499:ROI917499 RXY917499:RYE917499 SHU917499:SIA917499 SRQ917499:SRW917499 TBM917499:TBS917499 TLI917499:TLO917499 TVE917499:TVK917499 UFA917499:UFG917499 UOW917499:UPC917499 UYS917499:UYY917499 VIO917499:VIU917499 VSK917499:VSQ917499 WCG917499:WCM917499 WMC917499:WMI917499 WVY917499:WWE917499 Q983035:W983035 JM983035:JS983035 TI983035:TO983035 ADE983035:ADK983035 ANA983035:ANG983035 AWW983035:AXC983035 BGS983035:BGY983035 BQO983035:BQU983035 CAK983035:CAQ983035 CKG983035:CKM983035 CUC983035:CUI983035 DDY983035:DEE983035 DNU983035:DOA983035 DXQ983035:DXW983035 EHM983035:EHS983035 ERI983035:ERO983035 FBE983035:FBK983035 FLA983035:FLG983035 FUW983035:FVC983035 GES983035:GEY983035 GOO983035:GOU983035 GYK983035:GYQ983035 HIG983035:HIM983035 HSC983035:HSI983035 IBY983035:ICE983035 ILU983035:IMA983035 IVQ983035:IVW983035 JFM983035:JFS983035 JPI983035:JPO983035 JZE983035:JZK983035 KJA983035:KJG983035 KSW983035:KTC983035 LCS983035:LCY983035 LMO983035:LMU983035 LWK983035:LWQ983035 MGG983035:MGM983035 MQC983035:MQI983035 MZY983035:NAE983035 NJU983035:NKA983035 NTQ983035:NTW983035 ODM983035:ODS983035 ONI983035:ONO983035 OXE983035:OXK983035 PHA983035:PHG983035 PQW983035:PRC983035 QAS983035:QAY983035 QKO983035:QKU983035 QUK983035:QUQ983035 REG983035:REM983035 ROC983035:ROI983035 RXY983035:RYE983035 SHU983035:SIA983035 SRQ983035:SRW983035 TBM983035:TBS983035 TLI983035:TLO983035 TVE983035:TVK983035 UFA983035:UFG983035 UOW983035:UPC983035 UYS983035:UYY983035 VIO983035:VIU983035 VSK983035:VSQ983035 WCG983035:WCM983035 WMC983035:WMI983035 WVY983035:WWE983035">
      <formula1>2008</formula1>
      <formula2>2500</formula2>
    </dataValidation>
    <dataValidation type="list" allowBlank="1" showInputMessage="1" showErrorMessage="1" sqref="Q65523:W65523 E2:K2 JM65523:JS65523 TI65523:TO65523 ADE65523:ADK65523 ANA65523:ANG65523 AWW65523:AXC65523 BGS65523:BGY65523 BQO65523:BQU65523 CAK65523:CAQ65523 CKG65523:CKM65523 CUC65523:CUI65523 DDY65523:DEE65523 DNU65523:DOA65523 DXQ65523:DXW65523 EHM65523:EHS65523 ERI65523:ERO65523 FBE65523:FBK65523 FLA65523:FLG65523 FUW65523:FVC65523 GES65523:GEY65523 GOO65523:GOU65523 GYK65523:GYQ65523 HIG65523:HIM65523 HSC65523:HSI65523 IBY65523:ICE65523 ILU65523:IMA65523 IVQ65523:IVW65523 JFM65523:JFS65523 JPI65523:JPO65523 JZE65523:JZK65523 KJA65523:KJG65523 KSW65523:KTC65523 LCS65523:LCY65523 LMO65523:LMU65523 LWK65523:LWQ65523 MGG65523:MGM65523 MQC65523:MQI65523 MZY65523:NAE65523 NJU65523:NKA65523 NTQ65523:NTW65523 ODM65523:ODS65523 ONI65523:ONO65523 OXE65523:OXK65523 PHA65523:PHG65523 PQW65523:PRC65523 QAS65523:QAY65523 QKO65523:QKU65523 QUK65523:QUQ65523 REG65523:REM65523 ROC65523:ROI65523 RXY65523:RYE65523 SHU65523:SIA65523 SRQ65523:SRW65523 TBM65523:TBS65523 TLI65523:TLO65523 TVE65523:TVK65523 UFA65523:UFG65523 UOW65523:UPC65523 UYS65523:UYY65523 VIO65523:VIU65523 VSK65523:VSQ65523 WCG65523:WCM65523 WMC65523:WMI65523 WVY65523:WWE65523 Q131059:W131059 JM131059:JS131059 TI131059:TO131059 ADE131059:ADK131059 ANA131059:ANG131059 AWW131059:AXC131059 BGS131059:BGY131059 BQO131059:BQU131059 CAK131059:CAQ131059 CKG131059:CKM131059 CUC131059:CUI131059 DDY131059:DEE131059 DNU131059:DOA131059 DXQ131059:DXW131059 EHM131059:EHS131059 ERI131059:ERO131059 FBE131059:FBK131059 FLA131059:FLG131059 FUW131059:FVC131059 GES131059:GEY131059 GOO131059:GOU131059 GYK131059:GYQ131059 HIG131059:HIM131059 HSC131059:HSI131059 IBY131059:ICE131059 ILU131059:IMA131059 IVQ131059:IVW131059 JFM131059:JFS131059 JPI131059:JPO131059 JZE131059:JZK131059 KJA131059:KJG131059 KSW131059:KTC131059 LCS131059:LCY131059 LMO131059:LMU131059 LWK131059:LWQ131059 MGG131059:MGM131059 MQC131059:MQI131059 MZY131059:NAE131059 NJU131059:NKA131059 NTQ131059:NTW131059 ODM131059:ODS131059 ONI131059:ONO131059 OXE131059:OXK131059 PHA131059:PHG131059 PQW131059:PRC131059 QAS131059:QAY131059 QKO131059:QKU131059 QUK131059:QUQ131059 REG131059:REM131059 ROC131059:ROI131059 RXY131059:RYE131059 SHU131059:SIA131059 SRQ131059:SRW131059 TBM131059:TBS131059 TLI131059:TLO131059 TVE131059:TVK131059 UFA131059:UFG131059 UOW131059:UPC131059 UYS131059:UYY131059 VIO131059:VIU131059 VSK131059:VSQ131059 WCG131059:WCM131059 WMC131059:WMI131059 WVY131059:WWE131059 Q196595:W196595 JM196595:JS196595 TI196595:TO196595 ADE196595:ADK196595 ANA196595:ANG196595 AWW196595:AXC196595 BGS196595:BGY196595 BQO196595:BQU196595 CAK196595:CAQ196595 CKG196595:CKM196595 CUC196595:CUI196595 DDY196595:DEE196595 DNU196595:DOA196595 DXQ196595:DXW196595 EHM196595:EHS196595 ERI196595:ERO196595 FBE196595:FBK196595 FLA196595:FLG196595 FUW196595:FVC196595 GES196595:GEY196595 GOO196595:GOU196595 GYK196595:GYQ196595 HIG196595:HIM196595 HSC196595:HSI196595 IBY196595:ICE196595 ILU196595:IMA196595 IVQ196595:IVW196595 JFM196595:JFS196595 JPI196595:JPO196595 JZE196595:JZK196595 KJA196595:KJG196595 KSW196595:KTC196595 LCS196595:LCY196595 LMO196595:LMU196595 LWK196595:LWQ196595 MGG196595:MGM196595 MQC196595:MQI196595 MZY196595:NAE196595 NJU196595:NKA196595 NTQ196595:NTW196595 ODM196595:ODS196595 ONI196595:ONO196595 OXE196595:OXK196595 PHA196595:PHG196595 PQW196595:PRC196595 QAS196595:QAY196595 QKO196595:QKU196595 QUK196595:QUQ196595 REG196595:REM196595 ROC196595:ROI196595 RXY196595:RYE196595 SHU196595:SIA196595 SRQ196595:SRW196595 TBM196595:TBS196595 TLI196595:TLO196595 TVE196595:TVK196595 UFA196595:UFG196595 UOW196595:UPC196595 UYS196595:UYY196595 VIO196595:VIU196595 VSK196595:VSQ196595 WCG196595:WCM196595 WMC196595:WMI196595 WVY196595:WWE196595 Q262131:W262131 JM262131:JS262131 TI262131:TO262131 ADE262131:ADK262131 ANA262131:ANG262131 AWW262131:AXC262131 BGS262131:BGY262131 BQO262131:BQU262131 CAK262131:CAQ262131 CKG262131:CKM262131 CUC262131:CUI262131 DDY262131:DEE262131 DNU262131:DOA262131 DXQ262131:DXW262131 EHM262131:EHS262131 ERI262131:ERO262131 FBE262131:FBK262131 FLA262131:FLG262131 FUW262131:FVC262131 GES262131:GEY262131 GOO262131:GOU262131 GYK262131:GYQ262131 HIG262131:HIM262131 HSC262131:HSI262131 IBY262131:ICE262131 ILU262131:IMA262131 IVQ262131:IVW262131 JFM262131:JFS262131 JPI262131:JPO262131 JZE262131:JZK262131 KJA262131:KJG262131 KSW262131:KTC262131 LCS262131:LCY262131 LMO262131:LMU262131 LWK262131:LWQ262131 MGG262131:MGM262131 MQC262131:MQI262131 MZY262131:NAE262131 NJU262131:NKA262131 NTQ262131:NTW262131 ODM262131:ODS262131 ONI262131:ONO262131 OXE262131:OXK262131 PHA262131:PHG262131 PQW262131:PRC262131 QAS262131:QAY262131 QKO262131:QKU262131 QUK262131:QUQ262131 REG262131:REM262131 ROC262131:ROI262131 RXY262131:RYE262131 SHU262131:SIA262131 SRQ262131:SRW262131 TBM262131:TBS262131 TLI262131:TLO262131 TVE262131:TVK262131 UFA262131:UFG262131 UOW262131:UPC262131 UYS262131:UYY262131 VIO262131:VIU262131 VSK262131:VSQ262131 WCG262131:WCM262131 WMC262131:WMI262131 WVY262131:WWE262131 Q327667:W327667 JM327667:JS327667 TI327667:TO327667 ADE327667:ADK327667 ANA327667:ANG327667 AWW327667:AXC327667 BGS327667:BGY327667 BQO327667:BQU327667 CAK327667:CAQ327667 CKG327667:CKM327667 CUC327667:CUI327667 DDY327667:DEE327667 DNU327667:DOA327667 DXQ327667:DXW327667 EHM327667:EHS327667 ERI327667:ERO327667 FBE327667:FBK327667 FLA327667:FLG327667 FUW327667:FVC327667 GES327667:GEY327667 GOO327667:GOU327667 GYK327667:GYQ327667 HIG327667:HIM327667 HSC327667:HSI327667 IBY327667:ICE327667 ILU327667:IMA327667 IVQ327667:IVW327667 JFM327667:JFS327667 JPI327667:JPO327667 JZE327667:JZK327667 KJA327667:KJG327667 KSW327667:KTC327667 LCS327667:LCY327667 LMO327667:LMU327667 LWK327667:LWQ327667 MGG327667:MGM327667 MQC327667:MQI327667 MZY327667:NAE327667 NJU327667:NKA327667 NTQ327667:NTW327667 ODM327667:ODS327667 ONI327667:ONO327667 OXE327667:OXK327667 PHA327667:PHG327667 PQW327667:PRC327667 QAS327667:QAY327667 QKO327667:QKU327667 QUK327667:QUQ327667 REG327667:REM327667 ROC327667:ROI327667 RXY327667:RYE327667 SHU327667:SIA327667 SRQ327667:SRW327667 TBM327667:TBS327667 TLI327667:TLO327667 TVE327667:TVK327667 UFA327667:UFG327667 UOW327667:UPC327667 UYS327667:UYY327667 VIO327667:VIU327667 VSK327667:VSQ327667 WCG327667:WCM327667 WMC327667:WMI327667 WVY327667:WWE327667 Q393203:W393203 JM393203:JS393203 TI393203:TO393203 ADE393203:ADK393203 ANA393203:ANG393203 AWW393203:AXC393203 BGS393203:BGY393203 BQO393203:BQU393203 CAK393203:CAQ393203 CKG393203:CKM393203 CUC393203:CUI393203 DDY393203:DEE393203 DNU393203:DOA393203 DXQ393203:DXW393203 EHM393203:EHS393203 ERI393203:ERO393203 FBE393203:FBK393203 FLA393203:FLG393203 FUW393203:FVC393203 GES393203:GEY393203 GOO393203:GOU393203 GYK393203:GYQ393203 HIG393203:HIM393203 HSC393203:HSI393203 IBY393203:ICE393203 ILU393203:IMA393203 IVQ393203:IVW393203 JFM393203:JFS393203 JPI393203:JPO393203 JZE393203:JZK393203 KJA393203:KJG393203 KSW393203:KTC393203 LCS393203:LCY393203 LMO393203:LMU393203 LWK393203:LWQ393203 MGG393203:MGM393203 MQC393203:MQI393203 MZY393203:NAE393203 NJU393203:NKA393203 NTQ393203:NTW393203 ODM393203:ODS393203 ONI393203:ONO393203 OXE393203:OXK393203 PHA393203:PHG393203 PQW393203:PRC393203 QAS393203:QAY393203 QKO393203:QKU393203 QUK393203:QUQ393203 REG393203:REM393203 ROC393203:ROI393203 RXY393203:RYE393203 SHU393203:SIA393203 SRQ393203:SRW393203 TBM393203:TBS393203 TLI393203:TLO393203 TVE393203:TVK393203 UFA393203:UFG393203 UOW393203:UPC393203 UYS393203:UYY393203 VIO393203:VIU393203 VSK393203:VSQ393203 WCG393203:WCM393203 WMC393203:WMI393203 WVY393203:WWE393203 Q458739:W458739 JM458739:JS458739 TI458739:TO458739 ADE458739:ADK458739 ANA458739:ANG458739 AWW458739:AXC458739 BGS458739:BGY458739 BQO458739:BQU458739 CAK458739:CAQ458739 CKG458739:CKM458739 CUC458739:CUI458739 DDY458739:DEE458739 DNU458739:DOA458739 DXQ458739:DXW458739 EHM458739:EHS458739 ERI458739:ERO458739 FBE458739:FBK458739 FLA458739:FLG458739 FUW458739:FVC458739 GES458739:GEY458739 GOO458739:GOU458739 GYK458739:GYQ458739 HIG458739:HIM458739 HSC458739:HSI458739 IBY458739:ICE458739 ILU458739:IMA458739 IVQ458739:IVW458739 JFM458739:JFS458739 JPI458739:JPO458739 JZE458739:JZK458739 KJA458739:KJG458739 KSW458739:KTC458739 LCS458739:LCY458739 LMO458739:LMU458739 LWK458739:LWQ458739 MGG458739:MGM458739 MQC458739:MQI458739 MZY458739:NAE458739 NJU458739:NKA458739 NTQ458739:NTW458739 ODM458739:ODS458739 ONI458739:ONO458739 OXE458739:OXK458739 PHA458739:PHG458739 PQW458739:PRC458739 QAS458739:QAY458739 QKO458739:QKU458739 QUK458739:QUQ458739 REG458739:REM458739 ROC458739:ROI458739 RXY458739:RYE458739 SHU458739:SIA458739 SRQ458739:SRW458739 TBM458739:TBS458739 TLI458739:TLO458739 TVE458739:TVK458739 UFA458739:UFG458739 UOW458739:UPC458739 UYS458739:UYY458739 VIO458739:VIU458739 VSK458739:VSQ458739 WCG458739:WCM458739 WMC458739:WMI458739 WVY458739:WWE458739 Q524275:W524275 JM524275:JS524275 TI524275:TO524275 ADE524275:ADK524275 ANA524275:ANG524275 AWW524275:AXC524275 BGS524275:BGY524275 BQO524275:BQU524275 CAK524275:CAQ524275 CKG524275:CKM524275 CUC524275:CUI524275 DDY524275:DEE524275 DNU524275:DOA524275 DXQ524275:DXW524275 EHM524275:EHS524275 ERI524275:ERO524275 FBE524275:FBK524275 FLA524275:FLG524275 FUW524275:FVC524275 GES524275:GEY524275 GOO524275:GOU524275 GYK524275:GYQ524275 HIG524275:HIM524275 HSC524275:HSI524275 IBY524275:ICE524275 ILU524275:IMA524275 IVQ524275:IVW524275 JFM524275:JFS524275 JPI524275:JPO524275 JZE524275:JZK524275 KJA524275:KJG524275 KSW524275:KTC524275 LCS524275:LCY524275 LMO524275:LMU524275 LWK524275:LWQ524275 MGG524275:MGM524275 MQC524275:MQI524275 MZY524275:NAE524275 NJU524275:NKA524275 NTQ524275:NTW524275 ODM524275:ODS524275 ONI524275:ONO524275 OXE524275:OXK524275 PHA524275:PHG524275 PQW524275:PRC524275 QAS524275:QAY524275 QKO524275:QKU524275 QUK524275:QUQ524275 REG524275:REM524275 ROC524275:ROI524275 RXY524275:RYE524275 SHU524275:SIA524275 SRQ524275:SRW524275 TBM524275:TBS524275 TLI524275:TLO524275 TVE524275:TVK524275 UFA524275:UFG524275 UOW524275:UPC524275 UYS524275:UYY524275 VIO524275:VIU524275 VSK524275:VSQ524275 WCG524275:WCM524275 WMC524275:WMI524275 WVY524275:WWE524275 Q589811:W589811 JM589811:JS589811 TI589811:TO589811 ADE589811:ADK589811 ANA589811:ANG589811 AWW589811:AXC589811 BGS589811:BGY589811 BQO589811:BQU589811 CAK589811:CAQ589811 CKG589811:CKM589811 CUC589811:CUI589811 DDY589811:DEE589811 DNU589811:DOA589811 DXQ589811:DXW589811 EHM589811:EHS589811 ERI589811:ERO589811 FBE589811:FBK589811 FLA589811:FLG589811 FUW589811:FVC589811 GES589811:GEY589811 GOO589811:GOU589811 GYK589811:GYQ589811 HIG589811:HIM589811 HSC589811:HSI589811 IBY589811:ICE589811 ILU589811:IMA589811 IVQ589811:IVW589811 JFM589811:JFS589811 JPI589811:JPO589811 JZE589811:JZK589811 KJA589811:KJG589811 KSW589811:KTC589811 LCS589811:LCY589811 LMO589811:LMU589811 LWK589811:LWQ589811 MGG589811:MGM589811 MQC589811:MQI589811 MZY589811:NAE589811 NJU589811:NKA589811 NTQ589811:NTW589811 ODM589811:ODS589811 ONI589811:ONO589811 OXE589811:OXK589811 PHA589811:PHG589811 PQW589811:PRC589811 QAS589811:QAY589811 QKO589811:QKU589811 QUK589811:QUQ589811 REG589811:REM589811 ROC589811:ROI589811 RXY589811:RYE589811 SHU589811:SIA589811 SRQ589811:SRW589811 TBM589811:TBS589811 TLI589811:TLO589811 TVE589811:TVK589811 UFA589811:UFG589811 UOW589811:UPC589811 UYS589811:UYY589811 VIO589811:VIU589811 VSK589811:VSQ589811 WCG589811:WCM589811 WMC589811:WMI589811 WVY589811:WWE589811 Q655347:W655347 JM655347:JS655347 TI655347:TO655347 ADE655347:ADK655347 ANA655347:ANG655347 AWW655347:AXC655347 BGS655347:BGY655347 BQO655347:BQU655347 CAK655347:CAQ655347 CKG655347:CKM655347 CUC655347:CUI655347 DDY655347:DEE655347 DNU655347:DOA655347 DXQ655347:DXW655347 EHM655347:EHS655347 ERI655347:ERO655347 FBE655347:FBK655347 FLA655347:FLG655347 FUW655347:FVC655347 GES655347:GEY655347 GOO655347:GOU655347 GYK655347:GYQ655347 HIG655347:HIM655347 HSC655347:HSI655347 IBY655347:ICE655347 ILU655347:IMA655347 IVQ655347:IVW655347 JFM655347:JFS655347 JPI655347:JPO655347 JZE655347:JZK655347 KJA655347:KJG655347 KSW655347:KTC655347 LCS655347:LCY655347 LMO655347:LMU655347 LWK655347:LWQ655347 MGG655347:MGM655347 MQC655347:MQI655347 MZY655347:NAE655347 NJU655347:NKA655347 NTQ655347:NTW655347 ODM655347:ODS655347 ONI655347:ONO655347 OXE655347:OXK655347 PHA655347:PHG655347 PQW655347:PRC655347 QAS655347:QAY655347 QKO655347:QKU655347 QUK655347:QUQ655347 REG655347:REM655347 ROC655347:ROI655347 RXY655347:RYE655347 SHU655347:SIA655347 SRQ655347:SRW655347 TBM655347:TBS655347 TLI655347:TLO655347 TVE655347:TVK655347 UFA655347:UFG655347 UOW655347:UPC655347 UYS655347:UYY655347 VIO655347:VIU655347 VSK655347:VSQ655347 WCG655347:WCM655347 WMC655347:WMI655347 WVY655347:WWE655347 Q720883:W720883 JM720883:JS720883 TI720883:TO720883 ADE720883:ADK720883 ANA720883:ANG720883 AWW720883:AXC720883 BGS720883:BGY720883 BQO720883:BQU720883 CAK720883:CAQ720883 CKG720883:CKM720883 CUC720883:CUI720883 DDY720883:DEE720883 DNU720883:DOA720883 DXQ720883:DXW720883 EHM720883:EHS720883 ERI720883:ERO720883 FBE720883:FBK720883 FLA720883:FLG720883 FUW720883:FVC720883 GES720883:GEY720883 GOO720883:GOU720883 GYK720883:GYQ720883 HIG720883:HIM720883 HSC720883:HSI720883 IBY720883:ICE720883 ILU720883:IMA720883 IVQ720883:IVW720883 JFM720883:JFS720883 JPI720883:JPO720883 JZE720883:JZK720883 KJA720883:KJG720883 KSW720883:KTC720883 LCS720883:LCY720883 LMO720883:LMU720883 LWK720883:LWQ720883 MGG720883:MGM720883 MQC720883:MQI720883 MZY720883:NAE720883 NJU720883:NKA720883 NTQ720883:NTW720883 ODM720883:ODS720883 ONI720883:ONO720883 OXE720883:OXK720883 PHA720883:PHG720883 PQW720883:PRC720883 QAS720883:QAY720883 QKO720883:QKU720883 QUK720883:QUQ720883 REG720883:REM720883 ROC720883:ROI720883 RXY720883:RYE720883 SHU720883:SIA720883 SRQ720883:SRW720883 TBM720883:TBS720883 TLI720883:TLO720883 TVE720883:TVK720883 UFA720883:UFG720883 UOW720883:UPC720883 UYS720883:UYY720883 VIO720883:VIU720883 VSK720883:VSQ720883 WCG720883:WCM720883 WMC720883:WMI720883 WVY720883:WWE720883 Q786419:W786419 JM786419:JS786419 TI786419:TO786419 ADE786419:ADK786419 ANA786419:ANG786419 AWW786419:AXC786419 BGS786419:BGY786419 BQO786419:BQU786419 CAK786419:CAQ786419 CKG786419:CKM786419 CUC786419:CUI786419 DDY786419:DEE786419 DNU786419:DOA786419 DXQ786419:DXW786419 EHM786419:EHS786419 ERI786419:ERO786419 FBE786419:FBK786419 FLA786419:FLG786419 FUW786419:FVC786419 GES786419:GEY786419 GOO786419:GOU786419 GYK786419:GYQ786419 HIG786419:HIM786419 HSC786419:HSI786419 IBY786419:ICE786419 ILU786419:IMA786419 IVQ786419:IVW786419 JFM786419:JFS786419 JPI786419:JPO786419 JZE786419:JZK786419 KJA786419:KJG786419 KSW786419:KTC786419 LCS786419:LCY786419 LMO786419:LMU786419 LWK786419:LWQ786419 MGG786419:MGM786419 MQC786419:MQI786419 MZY786419:NAE786419 NJU786419:NKA786419 NTQ786419:NTW786419 ODM786419:ODS786419 ONI786419:ONO786419 OXE786419:OXK786419 PHA786419:PHG786419 PQW786419:PRC786419 QAS786419:QAY786419 QKO786419:QKU786419 QUK786419:QUQ786419 REG786419:REM786419 ROC786419:ROI786419 RXY786419:RYE786419 SHU786419:SIA786419 SRQ786419:SRW786419 TBM786419:TBS786419 TLI786419:TLO786419 TVE786419:TVK786419 UFA786419:UFG786419 UOW786419:UPC786419 UYS786419:UYY786419 VIO786419:VIU786419 VSK786419:VSQ786419 WCG786419:WCM786419 WMC786419:WMI786419 WVY786419:WWE786419 Q851955:W851955 JM851955:JS851955 TI851955:TO851955 ADE851955:ADK851955 ANA851955:ANG851955 AWW851955:AXC851955 BGS851955:BGY851955 BQO851955:BQU851955 CAK851955:CAQ851955 CKG851955:CKM851955 CUC851955:CUI851955 DDY851955:DEE851955 DNU851955:DOA851955 DXQ851955:DXW851955 EHM851955:EHS851955 ERI851955:ERO851955 FBE851955:FBK851955 FLA851955:FLG851955 FUW851955:FVC851955 GES851955:GEY851955 GOO851955:GOU851955 GYK851955:GYQ851955 HIG851955:HIM851955 HSC851955:HSI851955 IBY851955:ICE851955 ILU851955:IMA851955 IVQ851955:IVW851955 JFM851955:JFS851955 JPI851955:JPO851955 JZE851955:JZK851955 KJA851955:KJG851955 KSW851955:KTC851955 LCS851955:LCY851955 LMO851955:LMU851955 LWK851955:LWQ851955 MGG851955:MGM851955 MQC851955:MQI851955 MZY851955:NAE851955 NJU851955:NKA851955 NTQ851955:NTW851955 ODM851955:ODS851955 ONI851955:ONO851955 OXE851955:OXK851955 PHA851955:PHG851955 PQW851955:PRC851955 QAS851955:QAY851955 QKO851955:QKU851955 QUK851955:QUQ851955 REG851955:REM851955 ROC851955:ROI851955 RXY851955:RYE851955 SHU851955:SIA851955 SRQ851955:SRW851955 TBM851955:TBS851955 TLI851955:TLO851955 TVE851955:TVK851955 UFA851955:UFG851955 UOW851955:UPC851955 UYS851955:UYY851955 VIO851955:VIU851955 VSK851955:VSQ851955 WCG851955:WCM851955 WMC851955:WMI851955 WVY851955:WWE851955 Q917491:W917491 JM917491:JS917491 TI917491:TO917491 ADE917491:ADK917491 ANA917491:ANG917491 AWW917491:AXC917491 BGS917491:BGY917491 BQO917491:BQU917491 CAK917491:CAQ917491 CKG917491:CKM917491 CUC917491:CUI917491 DDY917491:DEE917491 DNU917491:DOA917491 DXQ917491:DXW917491 EHM917491:EHS917491 ERI917491:ERO917491 FBE917491:FBK917491 FLA917491:FLG917491 FUW917491:FVC917491 GES917491:GEY917491 GOO917491:GOU917491 GYK917491:GYQ917491 HIG917491:HIM917491 HSC917491:HSI917491 IBY917491:ICE917491 ILU917491:IMA917491 IVQ917491:IVW917491 JFM917491:JFS917491 JPI917491:JPO917491 JZE917491:JZK917491 KJA917491:KJG917491 KSW917491:KTC917491 LCS917491:LCY917491 LMO917491:LMU917491 LWK917491:LWQ917491 MGG917491:MGM917491 MQC917491:MQI917491 MZY917491:NAE917491 NJU917491:NKA917491 NTQ917491:NTW917491 ODM917491:ODS917491 ONI917491:ONO917491 OXE917491:OXK917491 PHA917491:PHG917491 PQW917491:PRC917491 QAS917491:QAY917491 QKO917491:QKU917491 QUK917491:QUQ917491 REG917491:REM917491 ROC917491:ROI917491 RXY917491:RYE917491 SHU917491:SIA917491 SRQ917491:SRW917491 TBM917491:TBS917491 TLI917491:TLO917491 TVE917491:TVK917491 UFA917491:UFG917491 UOW917491:UPC917491 UYS917491:UYY917491 VIO917491:VIU917491 VSK917491:VSQ917491 WCG917491:WCM917491 WMC917491:WMI917491 WVY917491:WWE917491 Q983027:W983027 JM983027:JS983027 TI983027:TO983027 ADE983027:ADK983027 ANA983027:ANG983027 AWW983027:AXC983027 BGS983027:BGY983027 BQO983027:BQU983027 CAK983027:CAQ983027 CKG983027:CKM983027 CUC983027:CUI983027 DDY983027:DEE983027 DNU983027:DOA983027 DXQ983027:DXW983027 EHM983027:EHS983027 ERI983027:ERO983027 FBE983027:FBK983027 FLA983027:FLG983027 FUW983027:FVC983027 GES983027:GEY983027 GOO983027:GOU983027 GYK983027:GYQ983027 HIG983027:HIM983027 HSC983027:HSI983027 IBY983027:ICE983027 ILU983027:IMA983027 IVQ983027:IVW983027 JFM983027:JFS983027 JPI983027:JPO983027 JZE983027:JZK983027 KJA983027:KJG983027 KSW983027:KTC983027 LCS983027:LCY983027 LMO983027:LMU983027 LWK983027:LWQ983027 MGG983027:MGM983027 MQC983027:MQI983027 MZY983027:NAE983027 NJU983027:NKA983027 NTQ983027:NTW983027 ODM983027:ODS983027 ONI983027:ONO983027 OXE983027:OXK983027 PHA983027:PHG983027 PQW983027:PRC983027 QAS983027:QAY983027 QKO983027:QKU983027 QUK983027:QUQ983027 REG983027:REM983027 ROC983027:ROI983027 RXY983027:RYE983027 SHU983027:SIA983027 SRQ983027:SRW983027 TBM983027:TBS983027 TLI983027:TLO983027 TVE983027:TVK983027 UFA983027:UFG983027 UOW983027:UPC983027 UYS983027:UYY983027 VIO983027:VIU983027 VSK983027:VSQ983027 WCG983027:WCM983027 WMC983027:WMI983027 WVY983027:WWE983027">
      <formula1>#REF!</formula1>
    </dataValidation>
  </dataValidations>
  <printOptions horizontalCentered="1" verticalCentered="1"/>
  <pageMargins left="0" right="0" top="0" bottom="0" header="0" footer="0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8657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58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59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0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1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2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3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4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5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6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7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8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69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0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1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2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3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4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5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6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7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8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79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80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81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82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83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84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85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7633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4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5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6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7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8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39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0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1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2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3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4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5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6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7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8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49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0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1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2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3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4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5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6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7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8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59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60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661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6609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0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1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2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3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4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5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6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7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8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19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0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1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2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3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4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5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6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7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8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29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0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1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2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3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4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5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6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37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5585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6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7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8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89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0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1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2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3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4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5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6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7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8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599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0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1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2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3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4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5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6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7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8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09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10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11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12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5613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61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2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3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4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5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6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7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8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69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0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1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2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3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4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5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6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7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8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79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0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1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2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3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4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5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6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7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8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9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3537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38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39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0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1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2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3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4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5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6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7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8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49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0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1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2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3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4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5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6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7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8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59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60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61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62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63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64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65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2513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4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5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6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7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8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19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0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1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2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3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4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5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6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7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8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29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0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1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2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3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4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5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6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7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8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39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40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2541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60"/>
    <pageSetUpPr fitToPage="1"/>
  </sheetPr>
  <dimension ref="A1:BF47"/>
  <sheetViews>
    <sheetView showGridLines="0" view="pageBreakPreview" zoomScaleNormal="100" zoomScaleSheetLayoutView="100" workbookViewId="0">
      <selection activeCell="BN21" sqref="BN21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87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90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91"/>
      <c r="BE2" s="9"/>
    </row>
    <row r="3" spans="1:57" ht="3" customHeight="1" thickBot="1" x14ac:dyDescent="0.3">
      <c r="A3" s="5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90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91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87"/>
      <c r="Q6" s="227" t="s">
        <v>7</v>
      </c>
      <c r="R6" s="228"/>
      <c r="S6" s="229"/>
      <c r="T6" s="87"/>
      <c r="U6" s="227" t="s">
        <v>8</v>
      </c>
      <c r="V6" s="228"/>
      <c r="W6" s="229"/>
      <c r="X6" s="87"/>
      <c r="Y6" s="227" t="s">
        <v>9</v>
      </c>
      <c r="Z6" s="228"/>
      <c r="AA6" s="229"/>
      <c r="AB6" s="87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87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92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96"/>
      <c r="P7" s="87"/>
      <c r="Q7" s="92"/>
      <c r="R7" s="87"/>
      <c r="S7" s="96"/>
      <c r="T7" s="87"/>
      <c r="U7" s="92"/>
      <c r="V7" s="87"/>
      <c r="W7" s="96"/>
      <c r="X7" s="87"/>
      <c r="Y7" s="92"/>
      <c r="Z7" s="87"/>
      <c r="AA7" s="96"/>
      <c r="AB7" s="87"/>
      <c r="AC7" s="92"/>
      <c r="AD7" s="87"/>
      <c r="AE7" s="96"/>
      <c r="AG7" s="92"/>
      <c r="AH7" s="87"/>
      <c r="AI7" s="87"/>
      <c r="AJ7" s="87"/>
      <c r="AK7" s="87"/>
      <c r="AL7" s="87"/>
      <c r="AM7" s="87"/>
      <c r="AN7" s="87"/>
      <c r="AO7" s="87"/>
      <c r="AP7" s="87"/>
      <c r="AQ7" s="96"/>
      <c r="AR7" s="87"/>
      <c r="AS7" s="92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96"/>
      <c r="BE7" s="9"/>
    </row>
    <row r="8" spans="1:57" ht="15" customHeight="1" thickBot="1" x14ac:dyDescent="0.3">
      <c r="A8" s="5"/>
      <c r="B8" s="15" t="s">
        <v>13</v>
      </c>
      <c r="C8" s="93"/>
      <c r="D8" s="250" t="s">
        <v>167</v>
      </c>
      <c r="E8" s="250"/>
      <c r="F8" s="250"/>
      <c r="G8" s="250"/>
      <c r="H8" s="250"/>
      <c r="I8" s="97" t="s">
        <v>14</v>
      </c>
      <c r="J8" s="250" t="s">
        <v>168</v>
      </c>
      <c r="K8" s="250"/>
      <c r="L8" s="250"/>
      <c r="M8" s="250"/>
      <c r="N8" s="250"/>
      <c r="O8" s="94"/>
      <c r="P8" s="87"/>
      <c r="Q8" s="251" t="s">
        <v>169</v>
      </c>
      <c r="R8" s="252"/>
      <c r="S8" s="253"/>
      <c r="T8" s="87"/>
      <c r="U8" s="251" t="s">
        <v>170</v>
      </c>
      <c r="V8" s="252"/>
      <c r="W8" s="253"/>
      <c r="X8" s="87"/>
      <c r="Y8" s="254" t="s">
        <v>171</v>
      </c>
      <c r="Z8" s="255"/>
      <c r="AA8" s="256"/>
      <c r="AB8" s="87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87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7"/>
      <c r="AB9" s="87"/>
      <c r="AC9" s="87"/>
      <c r="AD9" s="87"/>
      <c r="AE9" s="87"/>
      <c r="AG9" s="87"/>
      <c r="AH9" s="87"/>
      <c r="AI9" s="87"/>
      <c r="AJ9" s="87"/>
      <c r="AK9" s="87"/>
      <c r="AL9" s="87"/>
      <c r="AM9" s="87"/>
      <c r="AN9" s="87"/>
      <c r="AO9" s="87"/>
      <c r="AP9" s="87"/>
      <c r="AQ9" s="87"/>
      <c r="AR9" s="87"/>
      <c r="AS9" s="87"/>
      <c r="AT9" s="87"/>
      <c r="AU9" s="87"/>
      <c r="AV9" s="87"/>
      <c r="AW9" s="87"/>
      <c r="AX9" s="87"/>
      <c r="AY9" s="87"/>
      <c r="AZ9" s="87"/>
      <c r="BA9" s="87"/>
      <c r="BB9" s="87"/>
      <c r="BC9" s="87"/>
      <c r="BD9" s="87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87"/>
      <c r="Q10" s="227" t="s">
        <v>16</v>
      </c>
      <c r="R10" s="228"/>
      <c r="S10" s="228"/>
      <c r="T10" s="228"/>
      <c r="U10" s="228"/>
      <c r="V10" s="228"/>
      <c r="W10" s="229"/>
      <c r="X10" s="87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87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92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96"/>
      <c r="P11" s="87"/>
      <c r="Q11" s="92"/>
      <c r="R11" s="87"/>
      <c r="S11" s="87"/>
      <c r="T11" s="87"/>
      <c r="U11" s="87"/>
      <c r="V11" s="87"/>
      <c r="W11" s="96"/>
      <c r="X11" s="87"/>
      <c r="Y11" s="92"/>
      <c r="Z11" s="87"/>
      <c r="AA11" s="87"/>
      <c r="AB11" s="87"/>
      <c r="AC11" s="87"/>
      <c r="AD11" s="87"/>
      <c r="AE11" s="96"/>
      <c r="AG11" s="92"/>
      <c r="AH11" s="87"/>
      <c r="AI11" s="87"/>
      <c r="AJ11" s="87"/>
      <c r="AK11" s="87"/>
      <c r="AL11" s="87"/>
      <c r="AM11" s="87"/>
      <c r="AN11" s="87"/>
      <c r="AO11" s="87"/>
      <c r="AP11" s="87"/>
      <c r="AQ11" s="96"/>
      <c r="AR11" s="87"/>
      <c r="AS11" s="92"/>
      <c r="AT11" s="87"/>
      <c r="AU11" s="87"/>
      <c r="AV11" s="87"/>
      <c r="AW11" s="87"/>
      <c r="AX11" s="87"/>
      <c r="AY11" s="87"/>
      <c r="AZ11" s="87"/>
      <c r="BA11" s="87"/>
      <c r="BB11" s="87"/>
      <c r="BC11" s="87"/>
      <c r="BD11" s="96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87"/>
      <c r="Q12" s="162" t="s">
        <v>22</v>
      </c>
      <c r="R12" s="132"/>
      <c r="S12" s="132"/>
      <c r="T12" s="132"/>
      <c r="U12" s="132"/>
      <c r="V12" s="132"/>
      <c r="W12" s="239"/>
      <c r="X12" s="87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87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92"/>
      <c r="R13" s="87"/>
      <c r="S13" s="87"/>
      <c r="T13" s="87"/>
      <c r="U13" s="87"/>
      <c r="V13" s="87"/>
      <c r="W13" s="96"/>
      <c r="X13" s="87"/>
      <c r="Y13" s="87"/>
      <c r="Z13" s="87"/>
      <c r="AA13" s="87"/>
      <c r="AB13" s="87"/>
      <c r="AC13" s="87"/>
      <c r="AD13" s="87"/>
      <c r="AE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87"/>
      <c r="AT13" s="87"/>
      <c r="AU13" s="87"/>
      <c r="AV13" s="87"/>
      <c r="AW13" s="87"/>
      <c r="AX13" s="87"/>
      <c r="AY13" s="87"/>
      <c r="AZ13" s="87"/>
      <c r="BA13" s="87"/>
      <c r="BB13" s="87"/>
      <c r="BC13" s="87"/>
      <c r="BD13" s="87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87"/>
      <c r="Q14" s="162" t="s">
        <v>25</v>
      </c>
      <c r="R14" s="132"/>
      <c r="S14" s="132"/>
      <c r="T14" s="132"/>
      <c r="U14" s="132"/>
      <c r="V14" s="132"/>
      <c r="W14" s="239"/>
      <c r="X14" s="87"/>
      <c r="Y14" s="87"/>
      <c r="Z14" s="87"/>
      <c r="AA14" s="87"/>
      <c r="AB14" s="87"/>
      <c r="AC14" s="87"/>
      <c r="AD14" s="87"/>
      <c r="AE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87"/>
      <c r="BA14" s="87"/>
      <c r="BB14" s="87"/>
      <c r="BC14" s="87"/>
      <c r="BD14" s="87"/>
      <c r="BE14" s="9"/>
    </row>
    <row r="15" spans="1:57" ht="3" customHeight="1" thickBot="1" x14ac:dyDescent="0.3">
      <c r="A15" s="5"/>
      <c r="B15" s="92"/>
      <c r="C15" s="87"/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96"/>
      <c r="P15" s="87"/>
      <c r="Q15" s="92"/>
      <c r="R15" s="87"/>
      <c r="S15" s="87"/>
      <c r="T15" s="87"/>
      <c r="U15" s="87"/>
      <c r="V15" s="87"/>
      <c r="W15" s="96"/>
      <c r="X15" s="87"/>
      <c r="Y15" s="87"/>
      <c r="Z15" s="87"/>
      <c r="AA15" s="87"/>
      <c r="AB15" s="87"/>
      <c r="AC15" s="87"/>
      <c r="AD15" s="87"/>
      <c r="AE15" s="87"/>
      <c r="AG15" s="87"/>
      <c r="AH15" s="87"/>
      <c r="AI15" s="87"/>
      <c r="AJ15" s="87"/>
      <c r="AK15" s="87"/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  <c r="AZ15" s="87"/>
      <c r="BA15" s="87"/>
      <c r="BB15" s="87"/>
      <c r="BC15" s="87"/>
      <c r="BD15" s="87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87"/>
      <c r="Q16" s="162" t="s">
        <v>26</v>
      </c>
      <c r="R16" s="132"/>
      <c r="S16" s="132"/>
      <c r="T16" s="132"/>
      <c r="U16" s="132"/>
      <c r="V16" s="132"/>
      <c r="W16" s="239"/>
      <c r="X16" s="87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87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92"/>
      <c r="R17" s="87"/>
      <c r="S17" s="87"/>
      <c r="T17" s="87"/>
      <c r="U17" s="87"/>
      <c r="V17" s="87"/>
      <c r="W17" s="96"/>
      <c r="X17" s="87"/>
      <c r="Y17" s="92"/>
      <c r="Z17" s="87"/>
      <c r="AA17" s="87"/>
      <c r="AB17" s="87"/>
      <c r="AC17" s="87"/>
      <c r="AD17" s="87"/>
      <c r="AE17" s="96"/>
      <c r="AG17" s="92"/>
      <c r="AH17" s="87"/>
      <c r="AI17" s="87"/>
      <c r="AJ17" s="87"/>
      <c r="AK17" s="87"/>
      <c r="AL17" s="87"/>
      <c r="AM17" s="87"/>
      <c r="AN17" s="87"/>
      <c r="AO17" s="87"/>
      <c r="AP17" s="87"/>
      <c r="AQ17" s="96"/>
      <c r="AR17" s="87"/>
      <c r="AS17" s="92"/>
      <c r="AT17" s="87"/>
      <c r="AU17" s="87"/>
      <c r="AV17" s="87"/>
      <c r="AW17" s="87"/>
      <c r="AX17" s="87"/>
      <c r="AY17" s="87"/>
      <c r="AZ17" s="87"/>
      <c r="BA17" s="87"/>
      <c r="BB17" s="87"/>
      <c r="BC17" s="87"/>
      <c r="BD17" s="96"/>
      <c r="BE17" s="9"/>
    </row>
    <row r="18" spans="1:58" ht="15" customHeight="1" thickBot="1" x14ac:dyDescent="0.3">
      <c r="A18" s="5"/>
      <c r="B18" s="87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184" t="s">
        <v>30</v>
      </c>
      <c r="R18" s="179"/>
      <c r="S18" s="179"/>
      <c r="T18" s="179"/>
      <c r="U18" s="179"/>
      <c r="V18" s="179"/>
      <c r="W18" s="182"/>
      <c r="X18" s="87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87"/>
      <c r="AS18" s="95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4"/>
      <c r="BE18" s="9"/>
    </row>
    <row r="19" spans="1:58" ht="4.9000000000000004" customHeight="1" thickBot="1" x14ac:dyDescent="0.3">
      <c r="A19" s="5"/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G26" s="87"/>
      <c r="AH26" s="87"/>
      <c r="AI26" s="87"/>
      <c r="AJ26" s="87"/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87"/>
      <c r="AW26" s="87"/>
      <c r="AX26" s="87"/>
      <c r="AY26" s="87"/>
      <c r="AZ26" s="87"/>
      <c r="BA26" s="87"/>
      <c r="BB26" s="87"/>
      <c r="BC26" s="87"/>
      <c r="BD26" s="87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87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87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87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87"/>
      <c r="T28" s="87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87"/>
      <c r="K29" s="185"/>
      <c r="L29" s="186"/>
      <c r="M29" s="186"/>
      <c r="N29" s="187"/>
      <c r="O29" s="188"/>
      <c r="P29" s="186"/>
      <c r="Q29" s="186"/>
      <c r="R29" s="189"/>
      <c r="S29" s="87"/>
      <c r="T29" s="87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87"/>
      <c r="K30" s="184"/>
      <c r="L30" s="179"/>
      <c r="M30" s="179"/>
      <c r="N30" s="180"/>
      <c r="O30" s="178"/>
      <c r="P30" s="179"/>
      <c r="Q30" s="179"/>
      <c r="R30" s="182"/>
      <c r="S30" s="87"/>
      <c r="T30" s="87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G37" s="87"/>
      <c r="AH37" s="87"/>
      <c r="AI37" s="87"/>
      <c r="AJ37" s="87"/>
      <c r="AK37" s="87"/>
      <c r="AL37" s="87"/>
      <c r="AM37" s="87"/>
      <c r="AN37" s="87"/>
      <c r="AO37" s="87"/>
      <c r="AP37" s="87"/>
      <c r="AQ37" s="87"/>
      <c r="AR37" s="87"/>
      <c r="AS37" s="87"/>
      <c r="AT37" s="87"/>
      <c r="AU37" s="87"/>
      <c r="AV37" s="87"/>
      <c r="AW37" s="87"/>
      <c r="AX37" s="87"/>
      <c r="AY37" s="87"/>
      <c r="AZ37" s="87"/>
      <c r="BA37" s="87"/>
      <c r="BB37" s="87"/>
      <c r="BC37" s="87"/>
      <c r="BD37" s="87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87"/>
      <c r="AA38" s="87"/>
      <c r="AB38" s="87"/>
      <c r="AC38" s="87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87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87"/>
      <c r="Z39" s="87"/>
      <c r="AA39" s="87"/>
      <c r="AB39" s="87"/>
      <c r="AC39" s="87"/>
      <c r="AD39" s="87"/>
      <c r="AE39" s="87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87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87"/>
      <c r="Z40" s="137"/>
      <c r="AA40" s="138"/>
      <c r="AB40" s="139"/>
      <c r="AC40" s="87"/>
      <c r="AD40" s="87"/>
      <c r="AE40" s="87"/>
      <c r="AG40" s="87"/>
      <c r="AH40" s="87"/>
      <c r="AI40" s="87"/>
      <c r="AJ40" s="87"/>
      <c r="AK40" s="87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87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87"/>
      <c r="Z41" s="140"/>
      <c r="AA41" s="141"/>
      <c r="AB41" s="142"/>
      <c r="AC41" s="87"/>
      <c r="AD41" s="87"/>
      <c r="AE41" s="87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87"/>
      <c r="BE41" s="9"/>
    </row>
    <row r="42" spans="1:57" ht="4.9000000000000004" customHeight="1" x14ac:dyDescent="0.25">
      <c r="A42" s="5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7"/>
      <c r="Z42" s="87"/>
      <c r="AA42" s="87"/>
      <c r="AB42" s="87"/>
      <c r="AC42" s="87"/>
      <c r="AD42" s="87"/>
      <c r="AE42" s="87"/>
      <c r="AG42" s="87"/>
      <c r="AH42" s="87"/>
      <c r="AI42" s="87"/>
      <c r="AJ42" s="87"/>
      <c r="AK42" s="87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7"/>
      <c r="BE42" s="9"/>
    </row>
    <row r="43" spans="1:57" ht="15" customHeight="1" x14ac:dyDescent="0.25">
      <c r="A43" s="5"/>
      <c r="B43" s="87" t="s">
        <v>72</v>
      </c>
      <c r="C43" s="87"/>
      <c r="D43" s="87"/>
      <c r="E43" s="87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87"/>
      <c r="AC43" s="87"/>
      <c r="AD43" s="87"/>
      <c r="AE43" s="87"/>
      <c r="AG43" s="87"/>
      <c r="AH43" s="87"/>
      <c r="AI43" s="87"/>
      <c r="AJ43" s="87"/>
      <c r="AK43" s="87"/>
      <c r="AL43" s="87"/>
      <c r="AM43" s="87"/>
      <c r="AN43" s="87"/>
      <c r="AO43" s="87"/>
      <c r="AP43" s="87"/>
      <c r="AQ43" s="87"/>
      <c r="AR43" s="87"/>
      <c r="AS43" s="87"/>
      <c r="AT43" s="87"/>
      <c r="AU43" s="87"/>
      <c r="AV43" s="87"/>
      <c r="AW43" s="87"/>
      <c r="AX43" s="87"/>
      <c r="AY43" s="87"/>
      <c r="AZ43" s="87"/>
      <c r="BA43" s="87"/>
      <c r="BB43" s="87"/>
      <c r="BC43" s="87"/>
      <c r="BD43" s="87"/>
      <c r="BE43" s="9"/>
    </row>
    <row r="44" spans="1:57" ht="15" customHeight="1" x14ac:dyDescent="0.25">
      <c r="A44" s="5"/>
      <c r="B44" s="87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87"/>
      <c r="AC44" s="87"/>
      <c r="AD44" s="87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87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87"/>
      <c r="AC45" s="87"/>
      <c r="AD45" s="87"/>
      <c r="AE45" s="88" t="s">
        <v>81</v>
      </c>
      <c r="AG45" s="87"/>
      <c r="AH45" s="87"/>
      <c r="AI45" s="87"/>
      <c r="AJ45" s="87"/>
      <c r="AK45" s="87"/>
      <c r="AL45" s="87"/>
      <c r="AM45" s="87"/>
      <c r="AN45" s="87"/>
      <c r="AO45" s="87"/>
      <c r="AP45" s="87"/>
      <c r="AQ45" s="132"/>
      <c r="AR45" s="132"/>
      <c r="AS45" s="132"/>
      <c r="AT45" s="132"/>
      <c r="AU45" s="132"/>
      <c r="AV45" s="132"/>
      <c r="AW45" s="132"/>
      <c r="AX45" s="132"/>
      <c r="AY45" s="87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1489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0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1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2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3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4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5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6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7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8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499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0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1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2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3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4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5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6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7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8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09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0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1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2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3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4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5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6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1517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indexed="17"/>
  </sheetPr>
  <dimension ref="A1:DA40"/>
  <sheetViews>
    <sheetView showGridLines="0" zoomScale="70" zoomScaleNormal="70" zoomScaleSheetLayoutView="85" workbookViewId="0">
      <pane xSplit="24" ySplit="4" topLeftCell="Y5" activePane="bottomRight" state="frozen"/>
      <selection pane="topRight"/>
      <selection pane="bottomLeft"/>
      <selection pane="bottomRight" activeCell="N5" sqref="N5"/>
    </sheetView>
  </sheetViews>
  <sheetFormatPr baseColWidth="10" defaultRowHeight="12.75" outlineLevelCol="2" x14ac:dyDescent="0.25"/>
  <cols>
    <col min="1" max="1" width="5.7109375" style="32" bestFit="1" customWidth="1"/>
    <col min="2" max="3" width="6.7109375" style="32" customWidth="1" outlineLevel="1"/>
    <col min="4" max="6" width="9.5703125" style="32" customWidth="1" outlineLevel="1"/>
    <col min="7" max="8" width="6.7109375" style="32" customWidth="1" outlineLevel="1"/>
    <col min="9" max="9" width="8.42578125" style="32" customWidth="1" outlineLevel="1"/>
    <col min="10" max="11" width="6.5703125" style="36" bestFit="1" customWidth="1"/>
    <col min="12" max="12" width="5.42578125" style="36" bestFit="1" customWidth="1"/>
    <col min="13" max="13" width="5.7109375" style="36" bestFit="1" customWidth="1"/>
    <col min="14" max="14" width="10" style="37" customWidth="1"/>
    <col min="15" max="15" width="14.42578125" style="38" customWidth="1"/>
    <col min="16" max="16" width="13.42578125" style="39" bestFit="1" customWidth="1"/>
    <col min="17" max="17" width="11" style="39" bestFit="1" customWidth="1"/>
    <col min="18" max="18" width="15.85546875" style="39" bestFit="1" customWidth="1"/>
    <col min="19" max="19" width="13.42578125" style="39" bestFit="1" customWidth="1"/>
    <col min="20" max="20" width="13.42578125" style="39" customWidth="1"/>
    <col min="21" max="24" width="12.7109375" style="40" customWidth="1"/>
    <col min="25" max="25" width="11.28515625" style="40" customWidth="1"/>
    <col min="26" max="27" width="9.140625" style="40" bestFit="1" customWidth="1"/>
    <col min="28" max="28" width="8.7109375" style="41" customWidth="1"/>
    <col min="29" max="30" width="5.7109375" style="32" customWidth="1" outlineLevel="1"/>
    <col min="31" max="31" width="5.7109375" style="42" customWidth="1" outlineLevel="1"/>
    <col min="32" max="32" width="20.7109375" style="42" customWidth="1" outlineLevel="1"/>
    <col min="33" max="39" width="5.7109375" style="42" customWidth="1" outlineLevel="2"/>
    <col min="40" max="40" width="16" style="42" customWidth="1" outlineLevel="1"/>
    <col min="41" max="41" width="11.28515625" style="32" customWidth="1" outlineLevel="1"/>
    <col min="42" max="43" width="4.28515625" style="32" customWidth="1" outlineLevel="1"/>
    <col min="44" max="44" width="6.28515625" style="32" customWidth="1" outlineLevel="1"/>
    <col min="45" max="46" width="8.140625" style="43" customWidth="1" outlineLevel="1"/>
    <col min="47" max="48" width="4.28515625" style="32" customWidth="1" outlineLevel="1"/>
    <col min="49" max="49" width="6.28515625" style="32" customWidth="1" outlineLevel="1"/>
    <col min="50" max="51" width="8.140625" style="43" customWidth="1" outlineLevel="1"/>
    <col min="52" max="52" width="5.85546875" style="32" customWidth="1" outlineLevel="1"/>
    <col min="53" max="53" width="1.7109375" style="35" customWidth="1"/>
    <col min="54" max="55" width="19.7109375" style="42" customWidth="1" outlineLevel="1"/>
    <col min="56" max="56" width="6.7109375" style="32" customWidth="1" outlineLevel="1"/>
    <col min="57" max="58" width="19.7109375" style="42" customWidth="1" outlineLevel="1"/>
    <col min="59" max="59" width="6.7109375" style="32" customWidth="1" outlineLevel="1"/>
    <col min="60" max="60" width="28" style="42" customWidth="1" outlineLevel="1"/>
    <col min="61" max="61" width="11.28515625" style="32" customWidth="1" outlineLevel="1"/>
    <col min="62" max="63" width="5.7109375" style="32" customWidth="1" outlineLevel="1"/>
    <col min="64" max="64" width="5.7109375" style="42" customWidth="1" outlineLevel="1"/>
    <col min="65" max="65" width="4.140625" style="32" customWidth="1" outlineLevel="1"/>
    <col min="66" max="66" width="7.28515625" style="44" customWidth="1" outlineLevel="1"/>
    <col min="67" max="67" width="7.5703125" style="43" customWidth="1" outlineLevel="1"/>
    <col min="68" max="68" width="4.140625" style="32" customWidth="1" outlineLevel="1"/>
    <col min="69" max="69" width="6.28515625" style="32" customWidth="1" outlineLevel="1"/>
    <col min="70" max="70" width="7.5703125" style="43" customWidth="1" outlineLevel="1"/>
    <col min="71" max="71" width="5.7109375" style="32" customWidth="1" outlineLevel="1"/>
    <col min="72" max="72" width="1.7109375" style="32" customWidth="1"/>
    <col min="73" max="73" width="10.42578125" style="35" customWidth="1"/>
    <col min="74" max="74" width="13" style="42" customWidth="1" outlineLevel="1"/>
    <col min="75" max="75" width="15.85546875" style="42" customWidth="1" outlineLevel="1"/>
    <col min="76" max="77" width="8.7109375" style="42" customWidth="1" outlineLevel="1"/>
    <col min="78" max="78" width="5.7109375" style="42" customWidth="1" outlineLevel="1"/>
    <col min="79" max="81" width="4.140625" style="42" hidden="1" customWidth="1" outlineLevel="2"/>
    <col min="82" max="82" width="15.28515625" style="42" hidden="1" customWidth="1" outlineLevel="2"/>
    <col min="83" max="84" width="17.140625" style="42" hidden="1" customWidth="1" outlineLevel="2"/>
    <col min="85" max="85" width="13.42578125" style="42" hidden="1" customWidth="1" outlineLevel="2"/>
    <col min="86" max="87" width="8.28515625" style="42" hidden="1" customWidth="1" outlineLevel="2"/>
    <col min="88" max="88" width="5.7109375" style="42" customWidth="1" outlineLevel="1" collapsed="1"/>
    <col min="89" max="92" width="4.140625" style="42" hidden="1" customWidth="1" outlineLevel="2"/>
    <col min="93" max="93" width="8.7109375" style="39" customWidth="1" outlineLevel="1" collapsed="1"/>
    <col min="94" max="94" width="8.7109375" style="39" customWidth="1" outlineLevel="1"/>
    <col min="95" max="95" width="8.7109375" style="43" customWidth="1" outlineLevel="1"/>
    <col min="96" max="96" width="10.5703125" style="42" customWidth="1" outlineLevel="1"/>
    <col min="97" max="98" width="8.7109375" style="39" customWidth="1" outlineLevel="1"/>
    <col min="99" max="99" width="8.7109375" style="43" customWidth="1" outlineLevel="1"/>
    <col min="100" max="100" width="11" style="42" customWidth="1" outlineLevel="1"/>
    <col min="101" max="101" width="8.7109375" style="32" customWidth="1" outlineLevel="1"/>
    <col min="102" max="102" width="8.7109375" style="42" customWidth="1" outlineLevel="1"/>
    <col min="103" max="104" width="13.5703125" style="42" bestFit="1" customWidth="1"/>
    <col min="105" max="105" width="14.28515625" style="42" bestFit="1" customWidth="1"/>
    <col min="106" max="256" width="11.42578125" style="32"/>
    <col min="257" max="257" width="5.7109375" style="32" bestFit="1" customWidth="1"/>
    <col min="258" max="265" width="0" style="32" hidden="1" customWidth="1"/>
    <col min="266" max="267" width="6.5703125" style="32" bestFit="1" customWidth="1"/>
    <col min="268" max="268" width="5.42578125" style="32" bestFit="1" customWidth="1"/>
    <col min="269" max="269" width="5.7109375" style="32" bestFit="1" customWidth="1"/>
    <col min="270" max="270" width="10" style="32" customWidth="1"/>
    <col min="271" max="271" width="14.42578125" style="32" customWidth="1"/>
    <col min="272" max="272" width="13.42578125" style="32" bestFit="1" customWidth="1"/>
    <col min="273" max="273" width="11" style="32" bestFit="1" customWidth="1"/>
    <col min="274" max="274" width="15.85546875" style="32" bestFit="1" customWidth="1"/>
    <col min="275" max="275" width="13.42578125" style="32" bestFit="1" customWidth="1"/>
    <col min="276" max="276" width="13.42578125" style="32" customWidth="1"/>
    <col min="277" max="280" width="12.7109375" style="32" customWidth="1"/>
    <col min="281" max="281" width="11.28515625" style="32" customWidth="1"/>
    <col min="282" max="283" width="9.140625" style="32" bestFit="1" customWidth="1"/>
    <col min="284" max="284" width="8.7109375" style="32" customWidth="1"/>
    <col min="285" max="287" width="5.7109375" style="32" customWidth="1"/>
    <col min="288" max="288" width="20.7109375" style="32" customWidth="1"/>
    <col min="289" max="295" width="0" style="32" hidden="1" customWidth="1"/>
    <col min="296" max="296" width="16" style="32" customWidth="1"/>
    <col min="297" max="297" width="11.28515625" style="32" customWidth="1"/>
    <col min="298" max="299" width="4.28515625" style="32" customWidth="1"/>
    <col min="300" max="300" width="6.28515625" style="32" customWidth="1"/>
    <col min="301" max="302" width="8.140625" style="32" customWidth="1"/>
    <col min="303" max="304" width="4.28515625" style="32" customWidth="1"/>
    <col min="305" max="305" width="6.28515625" style="32" customWidth="1"/>
    <col min="306" max="307" width="8.140625" style="32" customWidth="1"/>
    <col min="308" max="308" width="5.85546875" style="32" customWidth="1"/>
    <col min="309" max="309" width="1.7109375" style="32" customWidth="1"/>
    <col min="310" max="311" width="19.7109375" style="32" customWidth="1"/>
    <col min="312" max="312" width="6.7109375" style="32" customWidth="1"/>
    <col min="313" max="314" width="19.7109375" style="32" customWidth="1"/>
    <col min="315" max="315" width="6.7109375" style="32" customWidth="1"/>
    <col min="316" max="316" width="28" style="32" customWidth="1"/>
    <col min="317" max="317" width="11.28515625" style="32" customWidth="1"/>
    <col min="318" max="320" width="5.7109375" style="32" customWidth="1"/>
    <col min="321" max="321" width="4.140625" style="32" customWidth="1"/>
    <col min="322" max="322" width="7.28515625" style="32" customWidth="1"/>
    <col min="323" max="323" width="7.5703125" style="32" customWidth="1"/>
    <col min="324" max="324" width="4.140625" style="32" customWidth="1"/>
    <col min="325" max="325" width="6.28515625" style="32" customWidth="1"/>
    <col min="326" max="326" width="7.5703125" style="32" customWidth="1"/>
    <col min="327" max="327" width="5.7109375" style="32" customWidth="1"/>
    <col min="328" max="328" width="1.7109375" style="32" customWidth="1"/>
    <col min="329" max="329" width="10.42578125" style="32" customWidth="1"/>
    <col min="330" max="330" width="13" style="32" customWidth="1"/>
    <col min="331" max="331" width="15.85546875" style="32" customWidth="1"/>
    <col min="332" max="333" width="8.7109375" style="32" customWidth="1"/>
    <col min="334" max="334" width="5.7109375" style="32" customWidth="1"/>
    <col min="335" max="343" width="0" style="32" hidden="1" customWidth="1"/>
    <col min="344" max="344" width="5.7109375" style="32" customWidth="1"/>
    <col min="345" max="348" width="0" style="32" hidden="1" customWidth="1"/>
    <col min="349" max="351" width="8.7109375" style="32" customWidth="1"/>
    <col min="352" max="352" width="10.5703125" style="32" customWidth="1"/>
    <col min="353" max="355" width="8.7109375" style="32" customWidth="1"/>
    <col min="356" max="356" width="11" style="32" customWidth="1"/>
    <col min="357" max="358" width="8.7109375" style="32" customWidth="1"/>
    <col min="359" max="360" width="13.5703125" style="32" bestFit="1" customWidth="1"/>
    <col min="361" max="361" width="14.28515625" style="32" bestFit="1" customWidth="1"/>
    <col min="362" max="512" width="11.42578125" style="32"/>
    <col min="513" max="513" width="5.7109375" style="32" bestFit="1" customWidth="1"/>
    <col min="514" max="521" width="0" style="32" hidden="1" customWidth="1"/>
    <col min="522" max="523" width="6.5703125" style="32" bestFit="1" customWidth="1"/>
    <col min="524" max="524" width="5.42578125" style="32" bestFit="1" customWidth="1"/>
    <col min="525" max="525" width="5.7109375" style="32" bestFit="1" customWidth="1"/>
    <col min="526" max="526" width="10" style="32" customWidth="1"/>
    <col min="527" max="527" width="14.42578125" style="32" customWidth="1"/>
    <col min="528" max="528" width="13.42578125" style="32" bestFit="1" customWidth="1"/>
    <col min="529" max="529" width="11" style="32" bestFit="1" customWidth="1"/>
    <col min="530" max="530" width="15.85546875" style="32" bestFit="1" customWidth="1"/>
    <col min="531" max="531" width="13.42578125" style="32" bestFit="1" customWidth="1"/>
    <col min="532" max="532" width="13.42578125" style="32" customWidth="1"/>
    <col min="533" max="536" width="12.7109375" style="32" customWidth="1"/>
    <col min="537" max="537" width="11.28515625" style="32" customWidth="1"/>
    <col min="538" max="539" width="9.140625" style="32" bestFit="1" customWidth="1"/>
    <col min="540" max="540" width="8.7109375" style="32" customWidth="1"/>
    <col min="541" max="543" width="5.7109375" style="32" customWidth="1"/>
    <col min="544" max="544" width="20.7109375" style="32" customWidth="1"/>
    <col min="545" max="551" width="0" style="32" hidden="1" customWidth="1"/>
    <col min="552" max="552" width="16" style="32" customWidth="1"/>
    <col min="553" max="553" width="11.28515625" style="32" customWidth="1"/>
    <col min="554" max="555" width="4.28515625" style="32" customWidth="1"/>
    <col min="556" max="556" width="6.28515625" style="32" customWidth="1"/>
    <col min="557" max="558" width="8.140625" style="32" customWidth="1"/>
    <col min="559" max="560" width="4.28515625" style="32" customWidth="1"/>
    <col min="561" max="561" width="6.28515625" style="32" customWidth="1"/>
    <col min="562" max="563" width="8.140625" style="32" customWidth="1"/>
    <col min="564" max="564" width="5.85546875" style="32" customWidth="1"/>
    <col min="565" max="565" width="1.7109375" style="32" customWidth="1"/>
    <col min="566" max="567" width="19.7109375" style="32" customWidth="1"/>
    <col min="568" max="568" width="6.7109375" style="32" customWidth="1"/>
    <col min="569" max="570" width="19.7109375" style="32" customWidth="1"/>
    <col min="571" max="571" width="6.7109375" style="32" customWidth="1"/>
    <col min="572" max="572" width="28" style="32" customWidth="1"/>
    <col min="573" max="573" width="11.28515625" style="32" customWidth="1"/>
    <col min="574" max="576" width="5.7109375" style="32" customWidth="1"/>
    <col min="577" max="577" width="4.140625" style="32" customWidth="1"/>
    <col min="578" max="578" width="7.28515625" style="32" customWidth="1"/>
    <col min="579" max="579" width="7.5703125" style="32" customWidth="1"/>
    <col min="580" max="580" width="4.140625" style="32" customWidth="1"/>
    <col min="581" max="581" width="6.28515625" style="32" customWidth="1"/>
    <col min="582" max="582" width="7.5703125" style="32" customWidth="1"/>
    <col min="583" max="583" width="5.7109375" style="32" customWidth="1"/>
    <col min="584" max="584" width="1.7109375" style="32" customWidth="1"/>
    <col min="585" max="585" width="10.42578125" style="32" customWidth="1"/>
    <col min="586" max="586" width="13" style="32" customWidth="1"/>
    <col min="587" max="587" width="15.85546875" style="32" customWidth="1"/>
    <col min="588" max="589" width="8.7109375" style="32" customWidth="1"/>
    <col min="590" max="590" width="5.7109375" style="32" customWidth="1"/>
    <col min="591" max="599" width="0" style="32" hidden="1" customWidth="1"/>
    <col min="600" max="600" width="5.7109375" style="32" customWidth="1"/>
    <col min="601" max="604" width="0" style="32" hidden="1" customWidth="1"/>
    <col min="605" max="607" width="8.7109375" style="32" customWidth="1"/>
    <col min="608" max="608" width="10.5703125" style="32" customWidth="1"/>
    <col min="609" max="611" width="8.7109375" style="32" customWidth="1"/>
    <col min="612" max="612" width="11" style="32" customWidth="1"/>
    <col min="613" max="614" width="8.7109375" style="32" customWidth="1"/>
    <col min="615" max="616" width="13.5703125" style="32" bestFit="1" customWidth="1"/>
    <col min="617" max="617" width="14.28515625" style="32" bestFit="1" customWidth="1"/>
    <col min="618" max="768" width="11.42578125" style="32"/>
    <col min="769" max="769" width="5.7109375" style="32" bestFit="1" customWidth="1"/>
    <col min="770" max="777" width="0" style="32" hidden="1" customWidth="1"/>
    <col min="778" max="779" width="6.5703125" style="32" bestFit="1" customWidth="1"/>
    <col min="780" max="780" width="5.42578125" style="32" bestFit="1" customWidth="1"/>
    <col min="781" max="781" width="5.7109375" style="32" bestFit="1" customWidth="1"/>
    <col min="782" max="782" width="10" style="32" customWidth="1"/>
    <col min="783" max="783" width="14.42578125" style="32" customWidth="1"/>
    <col min="784" max="784" width="13.42578125" style="32" bestFit="1" customWidth="1"/>
    <col min="785" max="785" width="11" style="32" bestFit="1" customWidth="1"/>
    <col min="786" max="786" width="15.85546875" style="32" bestFit="1" customWidth="1"/>
    <col min="787" max="787" width="13.42578125" style="32" bestFit="1" customWidth="1"/>
    <col min="788" max="788" width="13.42578125" style="32" customWidth="1"/>
    <col min="789" max="792" width="12.7109375" style="32" customWidth="1"/>
    <col min="793" max="793" width="11.28515625" style="32" customWidth="1"/>
    <col min="794" max="795" width="9.140625" style="32" bestFit="1" customWidth="1"/>
    <col min="796" max="796" width="8.7109375" style="32" customWidth="1"/>
    <col min="797" max="799" width="5.7109375" style="32" customWidth="1"/>
    <col min="800" max="800" width="20.7109375" style="32" customWidth="1"/>
    <col min="801" max="807" width="0" style="32" hidden="1" customWidth="1"/>
    <col min="808" max="808" width="16" style="32" customWidth="1"/>
    <col min="809" max="809" width="11.28515625" style="32" customWidth="1"/>
    <col min="810" max="811" width="4.28515625" style="32" customWidth="1"/>
    <col min="812" max="812" width="6.28515625" style="32" customWidth="1"/>
    <col min="813" max="814" width="8.140625" style="32" customWidth="1"/>
    <col min="815" max="816" width="4.28515625" style="32" customWidth="1"/>
    <col min="817" max="817" width="6.28515625" style="32" customWidth="1"/>
    <col min="818" max="819" width="8.140625" style="32" customWidth="1"/>
    <col min="820" max="820" width="5.85546875" style="32" customWidth="1"/>
    <col min="821" max="821" width="1.7109375" style="32" customWidth="1"/>
    <col min="822" max="823" width="19.7109375" style="32" customWidth="1"/>
    <col min="824" max="824" width="6.7109375" style="32" customWidth="1"/>
    <col min="825" max="826" width="19.7109375" style="32" customWidth="1"/>
    <col min="827" max="827" width="6.7109375" style="32" customWidth="1"/>
    <col min="828" max="828" width="28" style="32" customWidth="1"/>
    <col min="829" max="829" width="11.28515625" style="32" customWidth="1"/>
    <col min="830" max="832" width="5.7109375" style="32" customWidth="1"/>
    <col min="833" max="833" width="4.140625" style="32" customWidth="1"/>
    <col min="834" max="834" width="7.28515625" style="32" customWidth="1"/>
    <col min="835" max="835" width="7.5703125" style="32" customWidth="1"/>
    <col min="836" max="836" width="4.140625" style="32" customWidth="1"/>
    <col min="837" max="837" width="6.28515625" style="32" customWidth="1"/>
    <col min="838" max="838" width="7.5703125" style="32" customWidth="1"/>
    <col min="839" max="839" width="5.7109375" style="32" customWidth="1"/>
    <col min="840" max="840" width="1.7109375" style="32" customWidth="1"/>
    <col min="841" max="841" width="10.42578125" style="32" customWidth="1"/>
    <col min="842" max="842" width="13" style="32" customWidth="1"/>
    <col min="843" max="843" width="15.85546875" style="32" customWidth="1"/>
    <col min="844" max="845" width="8.7109375" style="32" customWidth="1"/>
    <col min="846" max="846" width="5.7109375" style="32" customWidth="1"/>
    <col min="847" max="855" width="0" style="32" hidden="1" customWidth="1"/>
    <col min="856" max="856" width="5.7109375" style="32" customWidth="1"/>
    <col min="857" max="860" width="0" style="32" hidden="1" customWidth="1"/>
    <col min="861" max="863" width="8.7109375" style="32" customWidth="1"/>
    <col min="864" max="864" width="10.5703125" style="32" customWidth="1"/>
    <col min="865" max="867" width="8.7109375" style="32" customWidth="1"/>
    <col min="868" max="868" width="11" style="32" customWidth="1"/>
    <col min="869" max="870" width="8.7109375" style="32" customWidth="1"/>
    <col min="871" max="872" width="13.5703125" style="32" bestFit="1" customWidth="1"/>
    <col min="873" max="873" width="14.28515625" style="32" bestFit="1" customWidth="1"/>
    <col min="874" max="1024" width="11.42578125" style="32"/>
    <col min="1025" max="1025" width="5.7109375" style="32" bestFit="1" customWidth="1"/>
    <col min="1026" max="1033" width="0" style="32" hidden="1" customWidth="1"/>
    <col min="1034" max="1035" width="6.5703125" style="32" bestFit="1" customWidth="1"/>
    <col min="1036" max="1036" width="5.42578125" style="32" bestFit="1" customWidth="1"/>
    <col min="1037" max="1037" width="5.7109375" style="32" bestFit="1" customWidth="1"/>
    <col min="1038" max="1038" width="10" style="32" customWidth="1"/>
    <col min="1039" max="1039" width="14.42578125" style="32" customWidth="1"/>
    <col min="1040" max="1040" width="13.42578125" style="32" bestFit="1" customWidth="1"/>
    <col min="1041" max="1041" width="11" style="32" bestFit="1" customWidth="1"/>
    <col min="1042" max="1042" width="15.85546875" style="32" bestFit="1" customWidth="1"/>
    <col min="1043" max="1043" width="13.42578125" style="32" bestFit="1" customWidth="1"/>
    <col min="1044" max="1044" width="13.42578125" style="32" customWidth="1"/>
    <col min="1045" max="1048" width="12.7109375" style="32" customWidth="1"/>
    <col min="1049" max="1049" width="11.28515625" style="32" customWidth="1"/>
    <col min="1050" max="1051" width="9.140625" style="32" bestFit="1" customWidth="1"/>
    <col min="1052" max="1052" width="8.7109375" style="32" customWidth="1"/>
    <col min="1053" max="1055" width="5.7109375" style="32" customWidth="1"/>
    <col min="1056" max="1056" width="20.7109375" style="32" customWidth="1"/>
    <col min="1057" max="1063" width="0" style="32" hidden="1" customWidth="1"/>
    <col min="1064" max="1064" width="16" style="32" customWidth="1"/>
    <col min="1065" max="1065" width="11.28515625" style="32" customWidth="1"/>
    <col min="1066" max="1067" width="4.28515625" style="32" customWidth="1"/>
    <col min="1068" max="1068" width="6.28515625" style="32" customWidth="1"/>
    <col min="1069" max="1070" width="8.140625" style="32" customWidth="1"/>
    <col min="1071" max="1072" width="4.28515625" style="32" customWidth="1"/>
    <col min="1073" max="1073" width="6.28515625" style="32" customWidth="1"/>
    <col min="1074" max="1075" width="8.140625" style="32" customWidth="1"/>
    <col min="1076" max="1076" width="5.85546875" style="32" customWidth="1"/>
    <col min="1077" max="1077" width="1.7109375" style="32" customWidth="1"/>
    <col min="1078" max="1079" width="19.7109375" style="32" customWidth="1"/>
    <col min="1080" max="1080" width="6.7109375" style="32" customWidth="1"/>
    <col min="1081" max="1082" width="19.7109375" style="32" customWidth="1"/>
    <col min="1083" max="1083" width="6.7109375" style="32" customWidth="1"/>
    <col min="1084" max="1084" width="28" style="32" customWidth="1"/>
    <col min="1085" max="1085" width="11.28515625" style="32" customWidth="1"/>
    <col min="1086" max="1088" width="5.7109375" style="32" customWidth="1"/>
    <col min="1089" max="1089" width="4.140625" style="32" customWidth="1"/>
    <col min="1090" max="1090" width="7.28515625" style="32" customWidth="1"/>
    <col min="1091" max="1091" width="7.5703125" style="32" customWidth="1"/>
    <col min="1092" max="1092" width="4.140625" style="32" customWidth="1"/>
    <col min="1093" max="1093" width="6.28515625" style="32" customWidth="1"/>
    <col min="1094" max="1094" width="7.5703125" style="32" customWidth="1"/>
    <col min="1095" max="1095" width="5.7109375" style="32" customWidth="1"/>
    <col min="1096" max="1096" width="1.7109375" style="32" customWidth="1"/>
    <col min="1097" max="1097" width="10.42578125" style="32" customWidth="1"/>
    <col min="1098" max="1098" width="13" style="32" customWidth="1"/>
    <col min="1099" max="1099" width="15.85546875" style="32" customWidth="1"/>
    <col min="1100" max="1101" width="8.7109375" style="32" customWidth="1"/>
    <col min="1102" max="1102" width="5.7109375" style="32" customWidth="1"/>
    <col min="1103" max="1111" width="0" style="32" hidden="1" customWidth="1"/>
    <col min="1112" max="1112" width="5.7109375" style="32" customWidth="1"/>
    <col min="1113" max="1116" width="0" style="32" hidden="1" customWidth="1"/>
    <col min="1117" max="1119" width="8.7109375" style="32" customWidth="1"/>
    <col min="1120" max="1120" width="10.5703125" style="32" customWidth="1"/>
    <col min="1121" max="1123" width="8.7109375" style="32" customWidth="1"/>
    <col min="1124" max="1124" width="11" style="32" customWidth="1"/>
    <col min="1125" max="1126" width="8.7109375" style="32" customWidth="1"/>
    <col min="1127" max="1128" width="13.5703125" style="32" bestFit="1" customWidth="1"/>
    <col min="1129" max="1129" width="14.28515625" style="32" bestFit="1" customWidth="1"/>
    <col min="1130" max="1280" width="11.42578125" style="32"/>
    <col min="1281" max="1281" width="5.7109375" style="32" bestFit="1" customWidth="1"/>
    <col min="1282" max="1289" width="0" style="32" hidden="1" customWidth="1"/>
    <col min="1290" max="1291" width="6.5703125" style="32" bestFit="1" customWidth="1"/>
    <col min="1292" max="1292" width="5.42578125" style="32" bestFit="1" customWidth="1"/>
    <col min="1293" max="1293" width="5.7109375" style="32" bestFit="1" customWidth="1"/>
    <col min="1294" max="1294" width="10" style="32" customWidth="1"/>
    <col min="1295" max="1295" width="14.42578125" style="32" customWidth="1"/>
    <col min="1296" max="1296" width="13.42578125" style="32" bestFit="1" customWidth="1"/>
    <col min="1297" max="1297" width="11" style="32" bestFit="1" customWidth="1"/>
    <col min="1298" max="1298" width="15.85546875" style="32" bestFit="1" customWidth="1"/>
    <col min="1299" max="1299" width="13.42578125" style="32" bestFit="1" customWidth="1"/>
    <col min="1300" max="1300" width="13.42578125" style="32" customWidth="1"/>
    <col min="1301" max="1304" width="12.7109375" style="32" customWidth="1"/>
    <col min="1305" max="1305" width="11.28515625" style="32" customWidth="1"/>
    <col min="1306" max="1307" width="9.140625" style="32" bestFit="1" customWidth="1"/>
    <col min="1308" max="1308" width="8.7109375" style="32" customWidth="1"/>
    <col min="1309" max="1311" width="5.7109375" style="32" customWidth="1"/>
    <col min="1312" max="1312" width="20.7109375" style="32" customWidth="1"/>
    <col min="1313" max="1319" width="0" style="32" hidden="1" customWidth="1"/>
    <col min="1320" max="1320" width="16" style="32" customWidth="1"/>
    <col min="1321" max="1321" width="11.28515625" style="32" customWidth="1"/>
    <col min="1322" max="1323" width="4.28515625" style="32" customWidth="1"/>
    <col min="1324" max="1324" width="6.28515625" style="32" customWidth="1"/>
    <col min="1325" max="1326" width="8.140625" style="32" customWidth="1"/>
    <col min="1327" max="1328" width="4.28515625" style="32" customWidth="1"/>
    <col min="1329" max="1329" width="6.28515625" style="32" customWidth="1"/>
    <col min="1330" max="1331" width="8.140625" style="32" customWidth="1"/>
    <col min="1332" max="1332" width="5.85546875" style="32" customWidth="1"/>
    <col min="1333" max="1333" width="1.7109375" style="32" customWidth="1"/>
    <col min="1334" max="1335" width="19.7109375" style="32" customWidth="1"/>
    <col min="1336" max="1336" width="6.7109375" style="32" customWidth="1"/>
    <col min="1337" max="1338" width="19.7109375" style="32" customWidth="1"/>
    <col min="1339" max="1339" width="6.7109375" style="32" customWidth="1"/>
    <col min="1340" max="1340" width="28" style="32" customWidth="1"/>
    <col min="1341" max="1341" width="11.28515625" style="32" customWidth="1"/>
    <col min="1342" max="1344" width="5.7109375" style="32" customWidth="1"/>
    <col min="1345" max="1345" width="4.140625" style="32" customWidth="1"/>
    <col min="1346" max="1346" width="7.28515625" style="32" customWidth="1"/>
    <col min="1347" max="1347" width="7.5703125" style="32" customWidth="1"/>
    <col min="1348" max="1348" width="4.140625" style="32" customWidth="1"/>
    <col min="1349" max="1349" width="6.28515625" style="32" customWidth="1"/>
    <col min="1350" max="1350" width="7.5703125" style="32" customWidth="1"/>
    <col min="1351" max="1351" width="5.7109375" style="32" customWidth="1"/>
    <col min="1352" max="1352" width="1.7109375" style="32" customWidth="1"/>
    <col min="1353" max="1353" width="10.42578125" style="32" customWidth="1"/>
    <col min="1354" max="1354" width="13" style="32" customWidth="1"/>
    <col min="1355" max="1355" width="15.85546875" style="32" customWidth="1"/>
    <col min="1356" max="1357" width="8.7109375" style="32" customWidth="1"/>
    <col min="1358" max="1358" width="5.7109375" style="32" customWidth="1"/>
    <col min="1359" max="1367" width="0" style="32" hidden="1" customWidth="1"/>
    <col min="1368" max="1368" width="5.7109375" style="32" customWidth="1"/>
    <col min="1369" max="1372" width="0" style="32" hidden="1" customWidth="1"/>
    <col min="1373" max="1375" width="8.7109375" style="32" customWidth="1"/>
    <col min="1376" max="1376" width="10.5703125" style="32" customWidth="1"/>
    <col min="1377" max="1379" width="8.7109375" style="32" customWidth="1"/>
    <col min="1380" max="1380" width="11" style="32" customWidth="1"/>
    <col min="1381" max="1382" width="8.7109375" style="32" customWidth="1"/>
    <col min="1383" max="1384" width="13.5703125" style="32" bestFit="1" customWidth="1"/>
    <col min="1385" max="1385" width="14.28515625" style="32" bestFit="1" customWidth="1"/>
    <col min="1386" max="1536" width="11.42578125" style="32"/>
    <col min="1537" max="1537" width="5.7109375" style="32" bestFit="1" customWidth="1"/>
    <col min="1538" max="1545" width="0" style="32" hidden="1" customWidth="1"/>
    <col min="1546" max="1547" width="6.5703125" style="32" bestFit="1" customWidth="1"/>
    <col min="1548" max="1548" width="5.42578125" style="32" bestFit="1" customWidth="1"/>
    <col min="1549" max="1549" width="5.7109375" style="32" bestFit="1" customWidth="1"/>
    <col min="1550" max="1550" width="10" style="32" customWidth="1"/>
    <col min="1551" max="1551" width="14.42578125" style="32" customWidth="1"/>
    <col min="1552" max="1552" width="13.42578125" style="32" bestFit="1" customWidth="1"/>
    <col min="1553" max="1553" width="11" style="32" bestFit="1" customWidth="1"/>
    <col min="1554" max="1554" width="15.85546875" style="32" bestFit="1" customWidth="1"/>
    <col min="1555" max="1555" width="13.42578125" style="32" bestFit="1" customWidth="1"/>
    <col min="1556" max="1556" width="13.42578125" style="32" customWidth="1"/>
    <col min="1557" max="1560" width="12.7109375" style="32" customWidth="1"/>
    <col min="1561" max="1561" width="11.28515625" style="32" customWidth="1"/>
    <col min="1562" max="1563" width="9.140625" style="32" bestFit="1" customWidth="1"/>
    <col min="1564" max="1564" width="8.7109375" style="32" customWidth="1"/>
    <col min="1565" max="1567" width="5.7109375" style="32" customWidth="1"/>
    <col min="1568" max="1568" width="20.7109375" style="32" customWidth="1"/>
    <col min="1569" max="1575" width="0" style="32" hidden="1" customWidth="1"/>
    <col min="1576" max="1576" width="16" style="32" customWidth="1"/>
    <col min="1577" max="1577" width="11.28515625" style="32" customWidth="1"/>
    <col min="1578" max="1579" width="4.28515625" style="32" customWidth="1"/>
    <col min="1580" max="1580" width="6.28515625" style="32" customWidth="1"/>
    <col min="1581" max="1582" width="8.140625" style="32" customWidth="1"/>
    <col min="1583" max="1584" width="4.28515625" style="32" customWidth="1"/>
    <col min="1585" max="1585" width="6.28515625" style="32" customWidth="1"/>
    <col min="1586" max="1587" width="8.140625" style="32" customWidth="1"/>
    <col min="1588" max="1588" width="5.85546875" style="32" customWidth="1"/>
    <col min="1589" max="1589" width="1.7109375" style="32" customWidth="1"/>
    <col min="1590" max="1591" width="19.7109375" style="32" customWidth="1"/>
    <col min="1592" max="1592" width="6.7109375" style="32" customWidth="1"/>
    <col min="1593" max="1594" width="19.7109375" style="32" customWidth="1"/>
    <col min="1595" max="1595" width="6.7109375" style="32" customWidth="1"/>
    <col min="1596" max="1596" width="28" style="32" customWidth="1"/>
    <col min="1597" max="1597" width="11.28515625" style="32" customWidth="1"/>
    <col min="1598" max="1600" width="5.7109375" style="32" customWidth="1"/>
    <col min="1601" max="1601" width="4.140625" style="32" customWidth="1"/>
    <col min="1602" max="1602" width="7.28515625" style="32" customWidth="1"/>
    <col min="1603" max="1603" width="7.5703125" style="32" customWidth="1"/>
    <col min="1604" max="1604" width="4.140625" style="32" customWidth="1"/>
    <col min="1605" max="1605" width="6.28515625" style="32" customWidth="1"/>
    <col min="1606" max="1606" width="7.5703125" style="32" customWidth="1"/>
    <col min="1607" max="1607" width="5.7109375" style="32" customWidth="1"/>
    <col min="1608" max="1608" width="1.7109375" style="32" customWidth="1"/>
    <col min="1609" max="1609" width="10.42578125" style="32" customWidth="1"/>
    <col min="1610" max="1610" width="13" style="32" customWidth="1"/>
    <col min="1611" max="1611" width="15.85546875" style="32" customWidth="1"/>
    <col min="1612" max="1613" width="8.7109375" style="32" customWidth="1"/>
    <col min="1614" max="1614" width="5.7109375" style="32" customWidth="1"/>
    <col min="1615" max="1623" width="0" style="32" hidden="1" customWidth="1"/>
    <col min="1624" max="1624" width="5.7109375" style="32" customWidth="1"/>
    <col min="1625" max="1628" width="0" style="32" hidden="1" customWidth="1"/>
    <col min="1629" max="1631" width="8.7109375" style="32" customWidth="1"/>
    <col min="1632" max="1632" width="10.5703125" style="32" customWidth="1"/>
    <col min="1633" max="1635" width="8.7109375" style="32" customWidth="1"/>
    <col min="1636" max="1636" width="11" style="32" customWidth="1"/>
    <col min="1637" max="1638" width="8.7109375" style="32" customWidth="1"/>
    <col min="1639" max="1640" width="13.5703125" style="32" bestFit="1" customWidth="1"/>
    <col min="1641" max="1641" width="14.28515625" style="32" bestFit="1" customWidth="1"/>
    <col min="1642" max="1792" width="11.42578125" style="32"/>
    <col min="1793" max="1793" width="5.7109375" style="32" bestFit="1" customWidth="1"/>
    <col min="1794" max="1801" width="0" style="32" hidden="1" customWidth="1"/>
    <col min="1802" max="1803" width="6.5703125" style="32" bestFit="1" customWidth="1"/>
    <col min="1804" max="1804" width="5.42578125" style="32" bestFit="1" customWidth="1"/>
    <col min="1805" max="1805" width="5.7109375" style="32" bestFit="1" customWidth="1"/>
    <col min="1806" max="1806" width="10" style="32" customWidth="1"/>
    <col min="1807" max="1807" width="14.42578125" style="32" customWidth="1"/>
    <col min="1808" max="1808" width="13.42578125" style="32" bestFit="1" customWidth="1"/>
    <col min="1809" max="1809" width="11" style="32" bestFit="1" customWidth="1"/>
    <col min="1810" max="1810" width="15.85546875" style="32" bestFit="1" customWidth="1"/>
    <col min="1811" max="1811" width="13.42578125" style="32" bestFit="1" customWidth="1"/>
    <col min="1812" max="1812" width="13.42578125" style="32" customWidth="1"/>
    <col min="1813" max="1816" width="12.7109375" style="32" customWidth="1"/>
    <col min="1817" max="1817" width="11.28515625" style="32" customWidth="1"/>
    <col min="1818" max="1819" width="9.140625" style="32" bestFit="1" customWidth="1"/>
    <col min="1820" max="1820" width="8.7109375" style="32" customWidth="1"/>
    <col min="1821" max="1823" width="5.7109375" style="32" customWidth="1"/>
    <col min="1824" max="1824" width="20.7109375" style="32" customWidth="1"/>
    <col min="1825" max="1831" width="0" style="32" hidden="1" customWidth="1"/>
    <col min="1832" max="1832" width="16" style="32" customWidth="1"/>
    <col min="1833" max="1833" width="11.28515625" style="32" customWidth="1"/>
    <col min="1834" max="1835" width="4.28515625" style="32" customWidth="1"/>
    <col min="1836" max="1836" width="6.28515625" style="32" customWidth="1"/>
    <col min="1837" max="1838" width="8.140625" style="32" customWidth="1"/>
    <col min="1839" max="1840" width="4.28515625" style="32" customWidth="1"/>
    <col min="1841" max="1841" width="6.28515625" style="32" customWidth="1"/>
    <col min="1842" max="1843" width="8.140625" style="32" customWidth="1"/>
    <col min="1844" max="1844" width="5.85546875" style="32" customWidth="1"/>
    <col min="1845" max="1845" width="1.7109375" style="32" customWidth="1"/>
    <col min="1846" max="1847" width="19.7109375" style="32" customWidth="1"/>
    <col min="1848" max="1848" width="6.7109375" style="32" customWidth="1"/>
    <col min="1849" max="1850" width="19.7109375" style="32" customWidth="1"/>
    <col min="1851" max="1851" width="6.7109375" style="32" customWidth="1"/>
    <col min="1852" max="1852" width="28" style="32" customWidth="1"/>
    <col min="1853" max="1853" width="11.28515625" style="32" customWidth="1"/>
    <col min="1854" max="1856" width="5.7109375" style="32" customWidth="1"/>
    <col min="1857" max="1857" width="4.140625" style="32" customWidth="1"/>
    <col min="1858" max="1858" width="7.28515625" style="32" customWidth="1"/>
    <col min="1859" max="1859" width="7.5703125" style="32" customWidth="1"/>
    <col min="1860" max="1860" width="4.140625" style="32" customWidth="1"/>
    <col min="1861" max="1861" width="6.28515625" style="32" customWidth="1"/>
    <col min="1862" max="1862" width="7.5703125" style="32" customWidth="1"/>
    <col min="1863" max="1863" width="5.7109375" style="32" customWidth="1"/>
    <col min="1864" max="1864" width="1.7109375" style="32" customWidth="1"/>
    <col min="1865" max="1865" width="10.42578125" style="32" customWidth="1"/>
    <col min="1866" max="1866" width="13" style="32" customWidth="1"/>
    <col min="1867" max="1867" width="15.85546875" style="32" customWidth="1"/>
    <col min="1868" max="1869" width="8.7109375" style="32" customWidth="1"/>
    <col min="1870" max="1870" width="5.7109375" style="32" customWidth="1"/>
    <col min="1871" max="1879" width="0" style="32" hidden="1" customWidth="1"/>
    <col min="1880" max="1880" width="5.7109375" style="32" customWidth="1"/>
    <col min="1881" max="1884" width="0" style="32" hidden="1" customWidth="1"/>
    <col min="1885" max="1887" width="8.7109375" style="32" customWidth="1"/>
    <col min="1888" max="1888" width="10.5703125" style="32" customWidth="1"/>
    <col min="1889" max="1891" width="8.7109375" style="32" customWidth="1"/>
    <col min="1892" max="1892" width="11" style="32" customWidth="1"/>
    <col min="1893" max="1894" width="8.7109375" style="32" customWidth="1"/>
    <col min="1895" max="1896" width="13.5703125" style="32" bestFit="1" customWidth="1"/>
    <col min="1897" max="1897" width="14.28515625" style="32" bestFit="1" customWidth="1"/>
    <col min="1898" max="2048" width="11.42578125" style="32"/>
    <col min="2049" max="2049" width="5.7109375" style="32" bestFit="1" customWidth="1"/>
    <col min="2050" max="2057" width="0" style="32" hidden="1" customWidth="1"/>
    <col min="2058" max="2059" width="6.5703125" style="32" bestFit="1" customWidth="1"/>
    <col min="2060" max="2060" width="5.42578125" style="32" bestFit="1" customWidth="1"/>
    <col min="2061" max="2061" width="5.7109375" style="32" bestFit="1" customWidth="1"/>
    <col min="2062" max="2062" width="10" style="32" customWidth="1"/>
    <col min="2063" max="2063" width="14.42578125" style="32" customWidth="1"/>
    <col min="2064" max="2064" width="13.42578125" style="32" bestFit="1" customWidth="1"/>
    <col min="2065" max="2065" width="11" style="32" bestFit="1" customWidth="1"/>
    <col min="2066" max="2066" width="15.85546875" style="32" bestFit="1" customWidth="1"/>
    <col min="2067" max="2067" width="13.42578125" style="32" bestFit="1" customWidth="1"/>
    <col min="2068" max="2068" width="13.42578125" style="32" customWidth="1"/>
    <col min="2069" max="2072" width="12.7109375" style="32" customWidth="1"/>
    <col min="2073" max="2073" width="11.28515625" style="32" customWidth="1"/>
    <col min="2074" max="2075" width="9.140625" style="32" bestFit="1" customWidth="1"/>
    <col min="2076" max="2076" width="8.7109375" style="32" customWidth="1"/>
    <col min="2077" max="2079" width="5.7109375" style="32" customWidth="1"/>
    <col min="2080" max="2080" width="20.7109375" style="32" customWidth="1"/>
    <col min="2081" max="2087" width="0" style="32" hidden="1" customWidth="1"/>
    <col min="2088" max="2088" width="16" style="32" customWidth="1"/>
    <col min="2089" max="2089" width="11.28515625" style="32" customWidth="1"/>
    <col min="2090" max="2091" width="4.28515625" style="32" customWidth="1"/>
    <col min="2092" max="2092" width="6.28515625" style="32" customWidth="1"/>
    <col min="2093" max="2094" width="8.140625" style="32" customWidth="1"/>
    <col min="2095" max="2096" width="4.28515625" style="32" customWidth="1"/>
    <col min="2097" max="2097" width="6.28515625" style="32" customWidth="1"/>
    <col min="2098" max="2099" width="8.140625" style="32" customWidth="1"/>
    <col min="2100" max="2100" width="5.85546875" style="32" customWidth="1"/>
    <col min="2101" max="2101" width="1.7109375" style="32" customWidth="1"/>
    <col min="2102" max="2103" width="19.7109375" style="32" customWidth="1"/>
    <col min="2104" max="2104" width="6.7109375" style="32" customWidth="1"/>
    <col min="2105" max="2106" width="19.7109375" style="32" customWidth="1"/>
    <col min="2107" max="2107" width="6.7109375" style="32" customWidth="1"/>
    <col min="2108" max="2108" width="28" style="32" customWidth="1"/>
    <col min="2109" max="2109" width="11.28515625" style="32" customWidth="1"/>
    <col min="2110" max="2112" width="5.7109375" style="32" customWidth="1"/>
    <col min="2113" max="2113" width="4.140625" style="32" customWidth="1"/>
    <col min="2114" max="2114" width="7.28515625" style="32" customWidth="1"/>
    <col min="2115" max="2115" width="7.5703125" style="32" customWidth="1"/>
    <col min="2116" max="2116" width="4.140625" style="32" customWidth="1"/>
    <col min="2117" max="2117" width="6.28515625" style="32" customWidth="1"/>
    <col min="2118" max="2118" width="7.5703125" style="32" customWidth="1"/>
    <col min="2119" max="2119" width="5.7109375" style="32" customWidth="1"/>
    <col min="2120" max="2120" width="1.7109375" style="32" customWidth="1"/>
    <col min="2121" max="2121" width="10.42578125" style="32" customWidth="1"/>
    <col min="2122" max="2122" width="13" style="32" customWidth="1"/>
    <col min="2123" max="2123" width="15.85546875" style="32" customWidth="1"/>
    <col min="2124" max="2125" width="8.7109375" style="32" customWidth="1"/>
    <col min="2126" max="2126" width="5.7109375" style="32" customWidth="1"/>
    <col min="2127" max="2135" width="0" style="32" hidden="1" customWidth="1"/>
    <col min="2136" max="2136" width="5.7109375" style="32" customWidth="1"/>
    <col min="2137" max="2140" width="0" style="32" hidden="1" customWidth="1"/>
    <col min="2141" max="2143" width="8.7109375" style="32" customWidth="1"/>
    <col min="2144" max="2144" width="10.5703125" style="32" customWidth="1"/>
    <col min="2145" max="2147" width="8.7109375" style="32" customWidth="1"/>
    <col min="2148" max="2148" width="11" style="32" customWidth="1"/>
    <col min="2149" max="2150" width="8.7109375" style="32" customWidth="1"/>
    <col min="2151" max="2152" width="13.5703125" style="32" bestFit="1" customWidth="1"/>
    <col min="2153" max="2153" width="14.28515625" style="32" bestFit="1" customWidth="1"/>
    <col min="2154" max="2304" width="11.42578125" style="32"/>
    <col min="2305" max="2305" width="5.7109375" style="32" bestFit="1" customWidth="1"/>
    <col min="2306" max="2313" width="0" style="32" hidden="1" customWidth="1"/>
    <col min="2314" max="2315" width="6.5703125" style="32" bestFit="1" customWidth="1"/>
    <col min="2316" max="2316" width="5.42578125" style="32" bestFit="1" customWidth="1"/>
    <col min="2317" max="2317" width="5.7109375" style="32" bestFit="1" customWidth="1"/>
    <col min="2318" max="2318" width="10" style="32" customWidth="1"/>
    <col min="2319" max="2319" width="14.42578125" style="32" customWidth="1"/>
    <col min="2320" max="2320" width="13.42578125" style="32" bestFit="1" customWidth="1"/>
    <col min="2321" max="2321" width="11" style="32" bestFit="1" customWidth="1"/>
    <col min="2322" max="2322" width="15.85546875" style="32" bestFit="1" customWidth="1"/>
    <col min="2323" max="2323" width="13.42578125" style="32" bestFit="1" customWidth="1"/>
    <col min="2324" max="2324" width="13.42578125" style="32" customWidth="1"/>
    <col min="2325" max="2328" width="12.7109375" style="32" customWidth="1"/>
    <col min="2329" max="2329" width="11.28515625" style="32" customWidth="1"/>
    <col min="2330" max="2331" width="9.140625" style="32" bestFit="1" customWidth="1"/>
    <col min="2332" max="2332" width="8.7109375" style="32" customWidth="1"/>
    <col min="2333" max="2335" width="5.7109375" style="32" customWidth="1"/>
    <col min="2336" max="2336" width="20.7109375" style="32" customWidth="1"/>
    <col min="2337" max="2343" width="0" style="32" hidden="1" customWidth="1"/>
    <col min="2344" max="2344" width="16" style="32" customWidth="1"/>
    <col min="2345" max="2345" width="11.28515625" style="32" customWidth="1"/>
    <col min="2346" max="2347" width="4.28515625" style="32" customWidth="1"/>
    <col min="2348" max="2348" width="6.28515625" style="32" customWidth="1"/>
    <col min="2349" max="2350" width="8.140625" style="32" customWidth="1"/>
    <col min="2351" max="2352" width="4.28515625" style="32" customWidth="1"/>
    <col min="2353" max="2353" width="6.28515625" style="32" customWidth="1"/>
    <col min="2354" max="2355" width="8.140625" style="32" customWidth="1"/>
    <col min="2356" max="2356" width="5.85546875" style="32" customWidth="1"/>
    <col min="2357" max="2357" width="1.7109375" style="32" customWidth="1"/>
    <col min="2358" max="2359" width="19.7109375" style="32" customWidth="1"/>
    <col min="2360" max="2360" width="6.7109375" style="32" customWidth="1"/>
    <col min="2361" max="2362" width="19.7109375" style="32" customWidth="1"/>
    <col min="2363" max="2363" width="6.7109375" style="32" customWidth="1"/>
    <col min="2364" max="2364" width="28" style="32" customWidth="1"/>
    <col min="2365" max="2365" width="11.28515625" style="32" customWidth="1"/>
    <col min="2366" max="2368" width="5.7109375" style="32" customWidth="1"/>
    <col min="2369" max="2369" width="4.140625" style="32" customWidth="1"/>
    <col min="2370" max="2370" width="7.28515625" style="32" customWidth="1"/>
    <col min="2371" max="2371" width="7.5703125" style="32" customWidth="1"/>
    <col min="2372" max="2372" width="4.140625" style="32" customWidth="1"/>
    <col min="2373" max="2373" width="6.28515625" style="32" customWidth="1"/>
    <col min="2374" max="2374" width="7.5703125" style="32" customWidth="1"/>
    <col min="2375" max="2375" width="5.7109375" style="32" customWidth="1"/>
    <col min="2376" max="2376" width="1.7109375" style="32" customWidth="1"/>
    <col min="2377" max="2377" width="10.42578125" style="32" customWidth="1"/>
    <col min="2378" max="2378" width="13" style="32" customWidth="1"/>
    <col min="2379" max="2379" width="15.85546875" style="32" customWidth="1"/>
    <col min="2380" max="2381" width="8.7109375" style="32" customWidth="1"/>
    <col min="2382" max="2382" width="5.7109375" style="32" customWidth="1"/>
    <col min="2383" max="2391" width="0" style="32" hidden="1" customWidth="1"/>
    <col min="2392" max="2392" width="5.7109375" style="32" customWidth="1"/>
    <col min="2393" max="2396" width="0" style="32" hidden="1" customWidth="1"/>
    <col min="2397" max="2399" width="8.7109375" style="32" customWidth="1"/>
    <col min="2400" max="2400" width="10.5703125" style="32" customWidth="1"/>
    <col min="2401" max="2403" width="8.7109375" style="32" customWidth="1"/>
    <col min="2404" max="2404" width="11" style="32" customWidth="1"/>
    <col min="2405" max="2406" width="8.7109375" style="32" customWidth="1"/>
    <col min="2407" max="2408" width="13.5703125" style="32" bestFit="1" customWidth="1"/>
    <col min="2409" max="2409" width="14.28515625" style="32" bestFit="1" customWidth="1"/>
    <col min="2410" max="2560" width="11.42578125" style="32"/>
    <col min="2561" max="2561" width="5.7109375" style="32" bestFit="1" customWidth="1"/>
    <col min="2562" max="2569" width="0" style="32" hidden="1" customWidth="1"/>
    <col min="2570" max="2571" width="6.5703125" style="32" bestFit="1" customWidth="1"/>
    <col min="2572" max="2572" width="5.42578125" style="32" bestFit="1" customWidth="1"/>
    <col min="2573" max="2573" width="5.7109375" style="32" bestFit="1" customWidth="1"/>
    <col min="2574" max="2574" width="10" style="32" customWidth="1"/>
    <col min="2575" max="2575" width="14.42578125" style="32" customWidth="1"/>
    <col min="2576" max="2576" width="13.42578125" style="32" bestFit="1" customWidth="1"/>
    <col min="2577" max="2577" width="11" style="32" bestFit="1" customWidth="1"/>
    <col min="2578" max="2578" width="15.85546875" style="32" bestFit="1" customWidth="1"/>
    <col min="2579" max="2579" width="13.42578125" style="32" bestFit="1" customWidth="1"/>
    <col min="2580" max="2580" width="13.42578125" style="32" customWidth="1"/>
    <col min="2581" max="2584" width="12.7109375" style="32" customWidth="1"/>
    <col min="2585" max="2585" width="11.28515625" style="32" customWidth="1"/>
    <col min="2586" max="2587" width="9.140625" style="32" bestFit="1" customWidth="1"/>
    <col min="2588" max="2588" width="8.7109375" style="32" customWidth="1"/>
    <col min="2589" max="2591" width="5.7109375" style="32" customWidth="1"/>
    <col min="2592" max="2592" width="20.7109375" style="32" customWidth="1"/>
    <col min="2593" max="2599" width="0" style="32" hidden="1" customWidth="1"/>
    <col min="2600" max="2600" width="16" style="32" customWidth="1"/>
    <col min="2601" max="2601" width="11.28515625" style="32" customWidth="1"/>
    <col min="2602" max="2603" width="4.28515625" style="32" customWidth="1"/>
    <col min="2604" max="2604" width="6.28515625" style="32" customWidth="1"/>
    <col min="2605" max="2606" width="8.140625" style="32" customWidth="1"/>
    <col min="2607" max="2608" width="4.28515625" style="32" customWidth="1"/>
    <col min="2609" max="2609" width="6.28515625" style="32" customWidth="1"/>
    <col min="2610" max="2611" width="8.140625" style="32" customWidth="1"/>
    <col min="2612" max="2612" width="5.85546875" style="32" customWidth="1"/>
    <col min="2613" max="2613" width="1.7109375" style="32" customWidth="1"/>
    <col min="2614" max="2615" width="19.7109375" style="32" customWidth="1"/>
    <col min="2616" max="2616" width="6.7109375" style="32" customWidth="1"/>
    <col min="2617" max="2618" width="19.7109375" style="32" customWidth="1"/>
    <col min="2619" max="2619" width="6.7109375" style="32" customWidth="1"/>
    <col min="2620" max="2620" width="28" style="32" customWidth="1"/>
    <col min="2621" max="2621" width="11.28515625" style="32" customWidth="1"/>
    <col min="2622" max="2624" width="5.7109375" style="32" customWidth="1"/>
    <col min="2625" max="2625" width="4.140625" style="32" customWidth="1"/>
    <col min="2626" max="2626" width="7.28515625" style="32" customWidth="1"/>
    <col min="2627" max="2627" width="7.5703125" style="32" customWidth="1"/>
    <col min="2628" max="2628" width="4.140625" style="32" customWidth="1"/>
    <col min="2629" max="2629" width="6.28515625" style="32" customWidth="1"/>
    <col min="2630" max="2630" width="7.5703125" style="32" customWidth="1"/>
    <col min="2631" max="2631" width="5.7109375" style="32" customWidth="1"/>
    <col min="2632" max="2632" width="1.7109375" style="32" customWidth="1"/>
    <col min="2633" max="2633" width="10.42578125" style="32" customWidth="1"/>
    <col min="2634" max="2634" width="13" style="32" customWidth="1"/>
    <col min="2635" max="2635" width="15.85546875" style="32" customWidth="1"/>
    <col min="2636" max="2637" width="8.7109375" style="32" customWidth="1"/>
    <col min="2638" max="2638" width="5.7109375" style="32" customWidth="1"/>
    <col min="2639" max="2647" width="0" style="32" hidden="1" customWidth="1"/>
    <col min="2648" max="2648" width="5.7109375" style="32" customWidth="1"/>
    <col min="2649" max="2652" width="0" style="32" hidden="1" customWidth="1"/>
    <col min="2653" max="2655" width="8.7109375" style="32" customWidth="1"/>
    <col min="2656" max="2656" width="10.5703125" style="32" customWidth="1"/>
    <col min="2657" max="2659" width="8.7109375" style="32" customWidth="1"/>
    <col min="2660" max="2660" width="11" style="32" customWidth="1"/>
    <col min="2661" max="2662" width="8.7109375" style="32" customWidth="1"/>
    <col min="2663" max="2664" width="13.5703125" style="32" bestFit="1" customWidth="1"/>
    <col min="2665" max="2665" width="14.28515625" style="32" bestFit="1" customWidth="1"/>
    <col min="2666" max="2816" width="11.42578125" style="32"/>
    <col min="2817" max="2817" width="5.7109375" style="32" bestFit="1" customWidth="1"/>
    <col min="2818" max="2825" width="0" style="32" hidden="1" customWidth="1"/>
    <col min="2826" max="2827" width="6.5703125" style="32" bestFit="1" customWidth="1"/>
    <col min="2828" max="2828" width="5.42578125" style="32" bestFit="1" customWidth="1"/>
    <col min="2829" max="2829" width="5.7109375" style="32" bestFit="1" customWidth="1"/>
    <col min="2830" max="2830" width="10" style="32" customWidth="1"/>
    <col min="2831" max="2831" width="14.42578125" style="32" customWidth="1"/>
    <col min="2832" max="2832" width="13.42578125" style="32" bestFit="1" customWidth="1"/>
    <col min="2833" max="2833" width="11" style="32" bestFit="1" customWidth="1"/>
    <col min="2834" max="2834" width="15.85546875" style="32" bestFit="1" customWidth="1"/>
    <col min="2835" max="2835" width="13.42578125" style="32" bestFit="1" customWidth="1"/>
    <col min="2836" max="2836" width="13.42578125" style="32" customWidth="1"/>
    <col min="2837" max="2840" width="12.7109375" style="32" customWidth="1"/>
    <col min="2841" max="2841" width="11.28515625" style="32" customWidth="1"/>
    <col min="2842" max="2843" width="9.140625" style="32" bestFit="1" customWidth="1"/>
    <col min="2844" max="2844" width="8.7109375" style="32" customWidth="1"/>
    <col min="2845" max="2847" width="5.7109375" style="32" customWidth="1"/>
    <col min="2848" max="2848" width="20.7109375" style="32" customWidth="1"/>
    <col min="2849" max="2855" width="0" style="32" hidden="1" customWidth="1"/>
    <col min="2856" max="2856" width="16" style="32" customWidth="1"/>
    <col min="2857" max="2857" width="11.28515625" style="32" customWidth="1"/>
    <col min="2858" max="2859" width="4.28515625" style="32" customWidth="1"/>
    <col min="2860" max="2860" width="6.28515625" style="32" customWidth="1"/>
    <col min="2861" max="2862" width="8.140625" style="32" customWidth="1"/>
    <col min="2863" max="2864" width="4.28515625" style="32" customWidth="1"/>
    <col min="2865" max="2865" width="6.28515625" style="32" customWidth="1"/>
    <col min="2866" max="2867" width="8.140625" style="32" customWidth="1"/>
    <col min="2868" max="2868" width="5.85546875" style="32" customWidth="1"/>
    <col min="2869" max="2869" width="1.7109375" style="32" customWidth="1"/>
    <col min="2870" max="2871" width="19.7109375" style="32" customWidth="1"/>
    <col min="2872" max="2872" width="6.7109375" style="32" customWidth="1"/>
    <col min="2873" max="2874" width="19.7109375" style="32" customWidth="1"/>
    <col min="2875" max="2875" width="6.7109375" style="32" customWidth="1"/>
    <col min="2876" max="2876" width="28" style="32" customWidth="1"/>
    <col min="2877" max="2877" width="11.28515625" style="32" customWidth="1"/>
    <col min="2878" max="2880" width="5.7109375" style="32" customWidth="1"/>
    <col min="2881" max="2881" width="4.140625" style="32" customWidth="1"/>
    <col min="2882" max="2882" width="7.28515625" style="32" customWidth="1"/>
    <col min="2883" max="2883" width="7.5703125" style="32" customWidth="1"/>
    <col min="2884" max="2884" width="4.140625" style="32" customWidth="1"/>
    <col min="2885" max="2885" width="6.28515625" style="32" customWidth="1"/>
    <col min="2886" max="2886" width="7.5703125" style="32" customWidth="1"/>
    <col min="2887" max="2887" width="5.7109375" style="32" customWidth="1"/>
    <col min="2888" max="2888" width="1.7109375" style="32" customWidth="1"/>
    <col min="2889" max="2889" width="10.42578125" style="32" customWidth="1"/>
    <col min="2890" max="2890" width="13" style="32" customWidth="1"/>
    <col min="2891" max="2891" width="15.85546875" style="32" customWidth="1"/>
    <col min="2892" max="2893" width="8.7109375" style="32" customWidth="1"/>
    <col min="2894" max="2894" width="5.7109375" style="32" customWidth="1"/>
    <col min="2895" max="2903" width="0" style="32" hidden="1" customWidth="1"/>
    <col min="2904" max="2904" width="5.7109375" style="32" customWidth="1"/>
    <col min="2905" max="2908" width="0" style="32" hidden="1" customWidth="1"/>
    <col min="2909" max="2911" width="8.7109375" style="32" customWidth="1"/>
    <col min="2912" max="2912" width="10.5703125" style="32" customWidth="1"/>
    <col min="2913" max="2915" width="8.7109375" style="32" customWidth="1"/>
    <col min="2916" max="2916" width="11" style="32" customWidth="1"/>
    <col min="2917" max="2918" width="8.7109375" style="32" customWidth="1"/>
    <col min="2919" max="2920" width="13.5703125" style="32" bestFit="1" customWidth="1"/>
    <col min="2921" max="2921" width="14.28515625" style="32" bestFit="1" customWidth="1"/>
    <col min="2922" max="3072" width="11.42578125" style="32"/>
    <col min="3073" max="3073" width="5.7109375" style="32" bestFit="1" customWidth="1"/>
    <col min="3074" max="3081" width="0" style="32" hidden="1" customWidth="1"/>
    <col min="3082" max="3083" width="6.5703125" style="32" bestFit="1" customWidth="1"/>
    <col min="3084" max="3084" width="5.42578125" style="32" bestFit="1" customWidth="1"/>
    <col min="3085" max="3085" width="5.7109375" style="32" bestFit="1" customWidth="1"/>
    <col min="3086" max="3086" width="10" style="32" customWidth="1"/>
    <col min="3087" max="3087" width="14.42578125" style="32" customWidth="1"/>
    <col min="3088" max="3088" width="13.42578125" style="32" bestFit="1" customWidth="1"/>
    <col min="3089" max="3089" width="11" style="32" bestFit="1" customWidth="1"/>
    <col min="3090" max="3090" width="15.85546875" style="32" bestFit="1" customWidth="1"/>
    <col min="3091" max="3091" width="13.42578125" style="32" bestFit="1" customWidth="1"/>
    <col min="3092" max="3092" width="13.42578125" style="32" customWidth="1"/>
    <col min="3093" max="3096" width="12.7109375" style="32" customWidth="1"/>
    <col min="3097" max="3097" width="11.28515625" style="32" customWidth="1"/>
    <col min="3098" max="3099" width="9.140625" style="32" bestFit="1" customWidth="1"/>
    <col min="3100" max="3100" width="8.7109375" style="32" customWidth="1"/>
    <col min="3101" max="3103" width="5.7109375" style="32" customWidth="1"/>
    <col min="3104" max="3104" width="20.7109375" style="32" customWidth="1"/>
    <col min="3105" max="3111" width="0" style="32" hidden="1" customWidth="1"/>
    <col min="3112" max="3112" width="16" style="32" customWidth="1"/>
    <col min="3113" max="3113" width="11.28515625" style="32" customWidth="1"/>
    <col min="3114" max="3115" width="4.28515625" style="32" customWidth="1"/>
    <col min="3116" max="3116" width="6.28515625" style="32" customWidth="1"/>
    <col min="3117" max="3118" width="8.140625" style="32" customWidth="1"/>
    <col min="3119" max="3120" width="4.28515625" style="32" customWidth="1"/>
    <col min="3121" max="3121" width="6.28515625" style="32" customWidth="1"/>
    <col min="3122" max="3123" width="8.140625" style="32" customWidth="1"/>
    <col min="3124" max="3124" width="5.85546875" style="32" customWidth="1"/>
    <col min="3125" max="3125" width="1.7109375" style="32" customWidth="1"/>
    <col min="3126" max="3127" width="19.7109375" style="32" customWidth="1"/>
    <col min="3128" max="3128" width="6.7109375" style="32" customWidth="1"/>
    <col min="3129" max="3130" width="19.7109375" style="32" customWidth="1"/>
    <col min="3131" max="3131" width="6.7109375" style="32" customWidth="1"/>
    <col min="3132" max="3132" width="28" style="32" customWidth="1"/>
    <col min="3133" max="3133" width="11.28515625" style="32" customWidth="1"/>
    <col min="3134" max="3136" width="5.7109375" style="32" customWidth="1"/>
    <col min="3137" max="3137" width="4.140625" style="32" customWidth="1"/>
    <col min="3138" max="3138" width="7.28515625" style="32" customWidth="1"/>
    <col min="3139" max="3139" width="7.5703125" style="32" customWidth="1"/>
    <col min="3140" max="3140" width="4.140625" style="32" customWidth="1"/>
    <col min="3141" max="3141" width="6.28515625" style="32" customWidth="1"/>
    <col min="3142" max="3142" width="7.5703125" style="32" customWidth="1"/>
    <col min="3143" max="3143" width="5.7109375" style="32" customWidth="1"/>
    <col min="3144" max="3144" width="1.7109375" style="32" customWidth="1"/>
    <col min="3145" max="3145" width="10.42578125" style="32" customWidth="1"/>
    <col min="3146" max="3146" width="13" style="32" customWidth="1"/>
    <col min="3147" max="3147" width="15.85546875" style="32" customWidth="1"/>
    <col min="3148" max="3149" width="8.7109375" style="32" customWidth="1"/>
    <col min="3150" max="3150" width="5.7109375" style="32" customWidth="1"/>
    <col min="3151" max="3159" width="0" style="32" hidden="1" customWidth="1"/>
    <col min="3160" max="3160" width="5.7109375" style="32" customWidth="1"/>
    <col min="3161" max="3164" width="0" style="32" hidden="1" customWidth="1"/>
    <col min="3165" max="3167" width="8.7109375" style="32" customWidth="1"/>
    <col min="3168" max="3168" width="10.5703125" style="32" customWidth="1"/>
    <col min="3169" max="3171" width="8.7109375" style="32" customWidth="1"/>
    <col min="3172" max="3172" width="11" style="32" customWidth="1"/>
    <col min="3173" max="3174" width="8.7109375" style="32" customWidth="1"/>
    <col min="3175" max="3176" width="13.5703125" style="32" bestFit="1" customWidth="1"/>
    <col min="3177" max="3177" width="14.28515625" style="32" bestFit="1" customWidth="1"/>
    <col min="3178" max="3328" width="11.42578125" style="32"/>
    <col min="3329" max="3329" width="5.7109375" style="32" bestFit="1" customWidth="1"/>
    <col min="3330" max="3337" width="0" style="32" hidden="1" customWidth="1"/>
    <col min="3338" max="3339" width="6.5703125" style="32" bestFit="1" customWidth="1"/>
    <col min="3340" max="3340" width="5.42578125" style="32" bestFit="1" customWidth="1"/>
    <col min="3341" max="3341" width="5.7109375" style="32" bestFit="1" customWidth="1"/>
    <col min="3342" max="3342" width="10" style="32" customWidth="1"/>
    <col min="3343" max="3343" width="14.42578125" style="32" customWidth="1"/>
    <col min="3344" max="3344" width="13.42578125" style="32" bestFit="1" customWidth="1"/>
    <col min="3345" max="3345" width="11" style="32" bestFit="1" customWidth="1"/>
    <col min="3346" max="3346" width="15.85546875" style="32" bestFit="1" customWidth="1"/>
    <col min="3347" max="3347" width="13.42578125" style="32" bestFit="1" customWidth="1"/>
    <col min="3348" max="3348" width="13.42578125" style="32" customWidth="1"/>
    <col min="3349" max="3352" width="12.7109375" style="32" customWidth="1"/>
    <col min="3353" max="3353" width="11.28515625" style="32" customWidth="1"/>
    <col min="3354" max="3355" width="9.140625" style="32" bestFit="1" customWidth="1"/>
    <col min="3356" max="3356" width="8.7109375" style="32" customWidth="1"/>
    <col min="3357" max="3359" width="5.7109375" style="32" customWidth="1"/>
    <col min="3360" max="3360" width="20.7109375" style="32" customWidth="1"/>
    <col min="3361" max="3367" width="0" style="32" hidden="1" customWidth="1"/>
    <col min="3368" max="3368" width="16" style="32" customWidth="1"/>
    <col min="3369" max="3369" width="11.28515625" style="32" customWidth="1"/>
    <col min="3370" max="3371" width="4.28515625" style="32" customWidth="1"/>
    <col min="3372" max="3372" width="6.28515625" style="32" customWidth="1"/>
    <col min="3373" max="3374" width="8.140625" style="32" customWidth="1"/>
    <col min="3375" max="3376" width="4.28515625" style="32" customWidth="1"/>
    <col min="3377" max="3377" width="6.28515625" style="32" customWidth="1"/>
    <col min="3378" max="3379" width="8.140625" style="32" customWidth="1"/>
    <col min="3380" max="3380" width="5.85546875" style="32" customWidth="1"/>
    <col min="3381" max="3381" width="1.7109375" style="32" customWidth="1"/>
    <col min="3382" max="3383" width="19.7109375" style="32" customWidth="1"/>
    <col min="3384" max="3384" width="6.7109375" style="32" customWidth="1"/>
    <col min="3385" max="3386" width="19.7109375" style="32" customWidth="1"/>
    <col min="3387" max="3387" width="6.7109375" style="32" customWidth="1"/>
    <col min="3388" max="3388" width="28" style="32" customWidth="1"/>
    <col min="3389" max="3389" width="11.28515625" style="32" customWidth="1"/>
    <col min="3390" max="3392" width="5.7109375" style="32" customWidth="1"/>
    <col min="3393" max="3393" width="4.140625" style="32" customWidth="1"/>
    <col min="3394" max="3394" width="7.28515625" style="32" customWidth="1"/>
    <col min="3395" max="3395" width="7.5703125" style="32" customWidth="1"/>
    <col min="3396" max="3396" width="4.140625" style="32" customWidth="1"/>
    <col min="3397" max="3397" width="6.28515625" style="32" customWidth="1"/>
    <col min="3398" max="3398" width="7.5703125" style="32" customWidth="1"/>
    <col min="3399" max="3399" width="5.7109375" style="32" customWidth="1"/>
    <col min="3400" max="3400" width="1.7109375" style="32" customWidth="1"/>
    <col min="3401" max="3401" width="10.42578125" style="32" customWidth="1"/>
    <col min="3402" max="3402" width="13" style="32" customWidth="1"/>
    <col min="3403" max="3403" width="15.85546875" style="32" customWidth="1"/>
    <col min="3404" max="3405" width="8.7109375" style="32" customWidth="1"/>
    <col min="3406" max="3406" width="5.7109375" style="32" customWidth="1"/>
    <col min="3407" max="3415" width="0" style="32" hidden="1" customWidth="1"/>
    <col min="3416" max="3416" width="5.7109375" style="32" customWidth="1"/>
    <col min="3417" max="3420" width="0" style="32" hidden="1" customWidth="1"/>
    <col min="3421" max="3423" width="8.7109375" style="32" customWidth="1"/>
    <col min="3424" max="3424" width="10.5703125" style="32" customWidth="1"/>
    <col min="3425" max="3427" width="8.7109375" style="32" customWidth="1"/>
    <col min="3428" max="3428" width="11" style="32" customWidth="1"/>
    <col min="3429" max="3430" width="8.7109375" style="32" customWidth="1"/>
    <col min="3431" max="3432" width="13.5703125" style="32" bestFit="1" customWidth="1"/>
    <col min="3433" max="3433" width="14.28515625" style="32" bestFit="1" customWidth="1"/>
    <col min="3434" max="3584" width="11.42578125" style="32"/>
    <col min="3585" max="3585" width="5.7109375" style="32" bestFit="1" customWidth="1"/>
    <col min="3586" max="3593" width="0" style="32" hidden="1" customWidth="1"/>
    <col min="3594" max="3595" width="6.5703125" style="32" bestFit="1" customWidth="1"/>
    <col min="3596" max="3596" width="5.42578125" style="32" bestFit="1" customWidth="1"/>
    <col min="3597" max="3597" width="5.7109375" style="32" bestFit="1" customWidth="1"/>
    <col min="3598" max="3598" width="10" style="32" customWidth="1"/>
    <col min="3599" max="3599" width="14.42578125" style="32" customWidth="1"/>
    <col min="3600" max="3600" width="13.42578125" style="32" bestFit="1" customWidth="1"/>
    <col min="3601" max="3601" width="11" style="32" bestFit="1" customWidth="1"/>
    <col min="3602" max="3602" width="15.85546875" style="32" bestFit="1" customWidth="1"/>
    <col min="3603" max="3603" width="13.42578125" style="32" bestFit="1" customWidth="1"/>
    <col min="3604" max="3604" width="13.42578125" style="32" customWidth="1"/>
    <col min="3605" max="3608" width="12.7109375" style="32" customWidth="1"/>
    <col min="3609" max="3609" width="11.28515625" style="32" customWidth="1"/>
    <col min="3610" max="3611" width="9.140625" style="32" bestFit="1" customWidth="1"/>
    <col min="3612" max="3612" width="8.7109375" style="32" customWidth="1"/>
    <col min="3613" max="3615" width="5.7109375" style="32" customWidth="1"/>
    <col min="3616" max="3616" width="20.7109375" style="32" customWidth="1"/>
    <col min="3617" max="3623" width="0" style="32" hidden="1" customWidth="1"/>
    <col min="3624" max="3624" width="16" style="32" customWidth="1"/>
    <col min="3625" max="3625" width="11.28515625" style="32" customWidth="1"/>
    <col min="3626" max="3627" width="4.28515625" style="32" customWidth="1"/>
    <col min="3628" max="3628" width="6.28515625" style="32" customWidth="1"/>
    <col min="3629" max="3630" width="8.140625" style="32" customWidth="1"/>
    <col min="3631" max="3632" width="4.28515625" style="32" customWidth="1"/>
    <col min="3633" max="3633" width="6.28515625" style="32" customWidth="1"/>
    <col min="3634" max="3635" width="8.140625" style="32" customWidth="1"/>
    <col min="3636" max="3636" width="5.85546875" style="32" customWidth="1"/>
    <col min="3637" max="3637" width="1.7109375" style="32" customWidth="1"/>
    <col min="3638" max="3639" width="19.7109375" style="32" customWidth="1"/>
    <col min="3640" max="3640" width="6.7109375" style="32" customWidth="1"/>
    <col min="3641" max="3642" width="19.7109375" style="32" customWidth="1"/>
    <col min="3643" max="3643" width="6.7109375" style="32" customWidth="1"/>
    <col min="3644" max="3644" width="28" style="32" customWidth="1"/>
    <col min="3645" max="3645" width="11.28515625" style="32" customWidth="1"/>
    <col min="3646" max="3648" width="5.7109375" style="32" customWidth="1"/>
    <col min="3649" max="3649" width="4.140625" style="32" customWidth="1"/>
    <col min="3650" max="3650" width="7.28515625" style="32" customWidth="1"/>
    <col min="3651" max="3651" width="7.5703125" style="32" customWidth="1"/>
    <col min="3652" max="3652" width="4.140625" style="32" customWidth="1"/>
    <col min="3653" max="3653" width="6.28515625" style="32" customWidth="1"/>
    <col min="3654" max="3654" width="7.5703125" style="32" customWidth="1"/>
    <col min="3655" max="3655" width="5.7109375" style="32" customWidth="1"/>
    <col min="3656" max="3656" width="1.7109375" style="32" customWidth="1"/>
    <col min="3657" max="3657" width="10.42578125" style="32" customWidth="1"/>
    <col min="3658" max="3658" width="13" style="32" customWidth="1"/>
    <col min="3659" max="3659" width="15.85546875" style="32" customWidth="1"/>
    <col min="3660" max="3661" width="8.7109375" style="32" customWidth="1"/>
    <col min="3662" max="3662" width="5.7109375" style="32" customWidth="1"/>
    <col min="3663" max="3671" width="0" style="32" hidden="1" customWidth="1"/>
    <col min="3672" max="3672" width="5.7109375" style="32" customWidth="1"/>
    <col min="3673" max="3676" width="0" style="32" hidden="1" customWidth="1"/>
    <col min="3677" max="3679" width="8.7109375" style="32" customWidth="1"/>
    <col min="3680" max="3680" width="10.5703125" style="32" customWidth="1"/>
    <col min="3681" max="3683" width="8.7109375" style="32" customWidth="1"/>
    <col min="3684" max="3684" width="11" style="32" customWidth="1"/>
    <col min="3685" max="3686" width="8.7109375" style="32" customWidth="1"/>
    <col min="3687" max="3688" width="13.5703125" style="32" bestFit="1" customWidth="1"/>
    <col min="3689" max="3689" width="14.28515625" style="32" bestFit="1" customWidth="1"/>
    <col min="3690" max="3840" width="11.42578125" style="32"/>
    <col min="3841" max="3841" width="5.7109375" style="32" bestFit="1" customWidth="1"/>
    <col min="3842" max="3849" width="0" style="32" hidden="1" customWidth="1"/>
    <col min="3850" max="3851" width="6.5703125" style="32" bestFit="1" customWidth="1"/>
    <col min="3852" max="3852" width="5.42578125" style="32" bestFit="1" customWidth="1"/>
    <col min="3853" max="3853" width="5.7109375" style="32" bestFit="1" customWidth="1"/>
    <col min="3854" max="3854" width="10" style="32" customWidth="1"/>
    <col min="3855" max="3855" width="14.42578125" style="32" customWidth="1"/>
    <col min="3856" max="3856" width="13.42578125" style="32" bestFit="1" customWidth="1"/>
    <col min="3857" max="3857" width="11" style="32" bestFit="1" customWidth="1"/>
    <col min="3858" max="3858" width="15.85546875" style="32" bestFit="1" customWidth="1"/>
    <col min="3859" max="3859" width="13.42578125" style="32" bestFit="1" customWidth="1"/>
    <col min="3860" max="3860" width="13.42578125" style="32" customWidth="1"/>
    <col min="3861" max="3864" width="12.7109375" style="32" customWidth="1"/>
    <col min="3865" max="3865" width="11.28515625" style="32" customWidth="1"/>
    <col min="3866" max="3867" width="9.140625" style="32" bestFit="1" customWidth="1"/>
    <col min="3868" max="3868" width="8.7109375" style="32" customWidth="1"/>
    <col min="3869" max="3871" width="5.7109375" style="32" customWidth="1"/>
    <col min="3872" max="3872" width="20.7109375" style="32" customWidth="1"/>
    <col min="3873" max="3879" width="0" style="32" hidden="1" customWidth="1"/>
    <col min="3880" max="3880" width="16" style="32" customWidth="1"/>
    <col min="3881" max="3881" width="11.28515625" style="32" customWidth="1"/>
    <col min="3882" max="3883" width="4.28515625" style="32" customWidth="1"/>
    <col min="3884" max="3884" width="6.28515625" style="32" customWidth="1"/>
    <col min="3885" max="3886" width="8.140625" style="32" customWidth="1"/>
    <col min="3887" max="3888" width="4.28515625" style="32" customWidth="1"/>
    <col min="3889" max="3889" width="6.28515625" style="32" customWidth="1"/>
    <col min="3890" max="3891" width="8.140625" style="32" customWidth="1"/>
    <col min="3892" max="3892" width="5.85546875" style="32" customWidth="1"/>
    <col min="3893" max="3893" width="1.7109375" style="32" customWidth="1"/>
    <col min="3894" max="3895" width="19.7109375" style="32" customWidth="1"/>
    <col min="3896" max="3896" width="6.7109375" style="32" customWidth="1"/>
    <col min="3897" max="3898" width="19.7109375" style="32" customWidth="1"/>
    <col min="3899" max="3899" width="6.7109375" style="32" customWidth="1"/>
    <col min="3900" max="3900" width="28" style="32" customWidth="1"/>
    <col min="3901" max="3901" width="11.28515625" style="32" customWidth="1"/>
    <col min="3902" max="3904" width="5.7109375" style="32" customWidth="1"/>
    <col min="3905" max="3905" width="4.140625" style="32" customWidth="1"/>
    <col min="3906" max="3906" width="7.28515625" style="32" customWidth="1"/>
    <col min="3907" max="3907" width="7.5703125" style="32" customWidth="1"/>
    <col min="3908" max="3908" width="4.140625" style="32" customWidth="1"/>
    <col min="3909" max="3909" width="6.28515625" style="32" customWidth="1"/>
    <col min="3910" max="3910" width="7.5703125" style="32" customWidth="1"/>
    <col min="3911" max="3911" width="5.7109375" style="32" customWidth="1"/>
    <col min="3912" max="3912" width="1.7109375" style="32" customWidth="1"/>
    <col min="3913" max="3913" width="10.42578125" style="32" customWidth="1"/>
    <col min="3914" max="3914" width="13" style="32" customWidth="1"/>
    <col min="3915" max="3915" width="15.85546875" style="32" customWidth="1"/>
    <col min="3916" max="3917" width="8.7109375" style="32" customWidth="1"/>
    <col min="3918" max="3918" width="5.7109375" style="32" customWidth="1"/>
    <col min="3919" max="3927" width="0" style="32" hidden="1" customWidth="1"/>
    <col min="3928" max="3928" width="5.7109375" style="32" customWidth="1"/>
    <col min="3929" max="3932" width="0" style="32" hidden="1" customWidth="1"/>
    <col min="3933" max="3935" width="8.7109375" style="32" customWidth="1"/>
    <col min="3936" max="3936" width="10.5703125" style="32" customWidth="1"/>
    <col min="3937" max="3939" width="8.7109375" style="32" customWidth="1"/>
    <col min="3940" max="3940" width="11" style="32" customWidth="1"/>
    <col min="3941" max="3942" width="8.7109375" style="32" customWidth="1"/>
    <col min="3943" max="3944" width="13.5703125" style="32" bestFit="1" customWidth="1"/>
    <col min="3945" max="3945" width="14.28515625" style="32" bestFit="1" customWidth="1"/>
    <col min="3946" max="4096" width="11.42578125" style="32"/>
    <col min="4097" max="4097" width="5.7109375" style="32" bestFit="1" customWidth="1"/>
    <col min="4098" max="4105" width="0" style="32" hidden="1" customWidth="1"/>
    <col min="4106" max="4107" width="6.5703125" style="32" bestFit="1" customWidth="1"/>
    <col min="4108" max="4108" width="5.42578125" style="32" bestFit="1" customWidth="1"/>
    <col min="4109" max="4109" width="5.7109375" style="32" bestFit="1" customWidth="1"/>
    <col min="4110" max="4110" width="10" style="32" customWidth="1"/>
    <col min="4111" max="4111" width="14.42578125" style="32" customWidth="1"/>
    <col min="4112" max="4112" width="13.42578125" style="32" bestFit="1" customWidth="1"/>
    <col min="4113" max="4113" width="11" style="32" bestFit="1" customWidth="1"/>
    <col min="4114" max="4114" width="15.85546875" style="32" bestFit="1" customWidth="1"/>
    <col min="4115" max="4115" width="13.42578125" style="32" bestFit="1" customWidth="1"/>
    <col min="4116" max="4116" width="13.42578125" style="32" customWidth="1"/>
    <col min="4117" max="4120" width="12.7109375" style="32" customWidth="1"/>
    <col min="4121" max="4121" width="11.28515625" style="32" customWidth="1"/>
    <col min="4122" max="4123" width="9.140625" style="32" bestFit="1" customWidth="1"/>
    <col min="4124" max="4124" width="8.7109375" style="32" customWidth="1"/>
    <col min="4125" max="4127" width="5.7109375" style="32" customWidth="1"/>
    <col min="4128" max="4128" width="20.7109375" style="32" customWidth="1"/>
    <col min="4129" max="4135" width="0" style="32" hidden="1" customWidth="1"/>
    <col min="4136" max="4136" width="16" style="32" customWidth="1"/>
    <col min="4137" max="4137" width="11.28515625" style="32" customWidth="1"/>
    <col min="4138" max="4139" width="4.28515625" style="32" customWidth="1"/>
    <col min="4140" max="4140" width="6.28515625" style="32" customWidth="1"/>
    <col min="4141" max="4142" width="8.140625" style="32" customWidth="1"/>
    <col min="4143" max="4144" width="4.28515625" style="32" customWidth="1"/>
    <col min="4145" max="4145" width="6.28515625" style="32" customWidth="1"/>
    <col min="4146" max="4147" width="8.140625" style="32" customWidth="1"/>
    <col min="4148" max="4148" width="5.85546875" style="32" customWidth="1"/>
    <col min="4149" max="4149" width="1.7109375" style="32" customWidth="1"/>
    <col min="4150" max="4151" width="19.7109375" style="32" customWidth="1"/>
    <col min="4152" max="4152" width="6.7109375" style="32" customWidth="1"/>
    <col min="4153" max="4154" width="19.7109375" style="32" customWidth="1"/>
    <col min="4155" max="4155" width="6.7109375" style="32" customWidth="1"/>
    <col min="4156" max="4156" width="28" style="32" customWidth="1"/>
    <col min="4157" max="4157" width="11.28515625" style="32" customWidth="1"/>
    <col min="4158" max="4160" width="5.7109375" style="32" customWidth="1"/>
    <col min="4161" max="4161" width="4.140625" style="32" customWidth="1"/>
    <col min="4162" max="4162" width="7.28515625" style="32" customWidth="1"/>
    <col min="4163" max="4163" width="7.5703125" style="32" customWidth="1"/>
    <col min="4164" max="4164" width="4.140625" style="32" customWidth="1"/>
    <col min="4165" max="4165" width="6.28515625" style="32" customWidth="1"/>
    <col min="4166" max="4166" width="7.5703125" style="32" customWidth="1"/>
    <col min="4167" max="4167" width="5.7109375" style="32" customWidth="1"/>
    <col min="4168" max="4168" width="1.7109375" style="32" customWidth="1"/>
    <col min="4169" max="4169" width="10.42578125" style="32" customWidth="1"/>
    <col min="4170" max="4170" width="13" style="32" customWidth="1"/>
    <col min="4171" max="4171" width="15.85546875" style="32" customWidth="1"/>
    <col min="4172" max="4173" width="8.7109375" style="32" customWidth="1"/>
    <col min="4174" max="4174" width="5.7109375" style="32" customWidth="1"/>
    <col min="4175" max="4183" width="0" style="32" hidden="1" customWidth="1"/>
    <col min="4184" max="4184" width="5.7109375" style="32" customWidth="1"/>
    <col min="4185" max="4188" width="0" style="32" hidden="1" customWidth="1"/>
    <col min="4189" max="4191" width="8.7109375" style="32" customWidth="1"/>
    <col min="4192" max="4192" width="10.5703125" style="32" customWidth="1"/>
    <col min="4193" max="4195" width="8.7109375" style="32" customWidth="1"/>
    <col min="4196" max="4196" width="11" style="32" customWidth="1"/>
    <col min="4197" max="4198" width="8.7109375" style="32" customWidth="1"/>
    <col min="4199" max="4200" width="13.5703125" style="32" bestFit="1" customWidth="1"/>
    <col min="4201" max="4201" width="14.28515625" style="32" bestFit="1" customWidth="1"/>
    <col min="4202" max="4352" width="11.42578125" style="32"/>
    <col min="4353" max="4353" width="5.7109375" style="32" bestFit="1" customWidth="1"/>
    <col min="4354" max="4361" width="0" style="32" hidden="1" customWidth="1"/>
    <col min="4362" max="4363" width="6.5703125" style="32" bestFit="1" customWidth="1"/>
    <col min="4364" max="4364" width="5.42578125" style="32" bestFit="1" customWidth="1"/>
    <col min="4365" max="4365" width="5.7109375" style="32" bestFit="1" customWidth="1"/>
    <col min="4366" max="4366" width="10" style="32" customWidth="1"/>
    <col min="4367" max="4367" width="14.42578125" style="32" customWidth="1"/>
    <col min="4368" max="4368" width="13.42578125" style="32" bestFit="1" customWidth="1"/>
    <col min="4369" max="4369" width="11" style="32" bestFit="1" customWidth="1"/>
    <col min="4370" max="4370" width="15.85546875" style="32" bestFit="1" customWidth="1"/>
    <col min="4371" max="4371" width="13.42578125" style="32" bestFit="1" customWidth="1"/>
    <col min="4372" max="4372" width="13.42578125" style="32" customWidth="1"/>
    <col min="4373" max="4376" width="12.7109375" style="32" customWidth="1"/>
    <col min="4377" max="4377" width="11.28515625" style="32" customWidth="1"/>
    <col min="4378" max="4379" width="9.140625" style="32" bestFit="1" customWidth="1"/>
    <col min="4380" max="4380" width="8.7109375" style="32" customWidth="1"/>
    <col min="4381" max="4383" width="5.7109375" style="32" customWidth="1"/>
    <col min="4384" max="4384" width="20.7109375" style="32" customWidth="1"/>
    <col min="4385" max="4391" width="0" style="32" hidden="1" customWidth="1"/>
    <col min="4392" max="4392" width="16" style="32" customWidth="1"/>
    <col min="4393" max="4393" width="11.28515625" style="32" customWidth="1"/>
    <col min="4394" max="4395" width="4.28515625" style="32" customWidth="1"/>
    <col min="4396" max="4396" width="6.28515625" style="32" customWidth="1"/>
    <col min="4397" max="4398" width="8.140625" style="32" customWidth="1"/>
    <col min="4399" max="4400" width="4.28515625" style="32" customWidth="1"/>
    <col min="4401" max="4401" width="6.28515625" style="32" customWidth="1"/>
    <col min="4402" max="4403" width="8.140625" style="32" customWidth="1"/>
    <col min="4404" max="4404" width="5.85546875" style="32" customWidth="1"/>
    <col min="4405" max="4405" width="1.7109375" style="32" customWidth="1"/>
    <col min="4406" max="4407" width="19.7109375" style="32" customWidth="1"/>
    <col min="4408" max="4408" width="6.7109375" style="32" customWidth="1"/>
    <col min="4409" max="4410" width="19.7109375" style="32" customWidth="1"/>
    <col min="4411" max="4411" width="6.7109375" style="32" customWidth="1"/>
    <col min="4412" max="4412" width="28" style="32" customWidth="1"/>
    <col min="4413" max="4413" width="11.28515625" style="32" customWidth="1"/>
    <col min="4414" max="4416" width="5.7109375" style="32" customWidth="1"/>
    <col min="4417" max="4417" width="4.140625" style="32" customWidth="1"/>
    <col min="4418" max="4418" width="7.28515625" style="32" customWidth="1"/>
    <col min="4419" max="4419" width="7.5703125" style="32" customWidth="1"/>
    <col min="4420" max="4420" width="4.140625" style="32" customWidth="1"/>
    <col min="4421" max="4421" width="6.28515625" style="32" customWidth="1"/>
    <col min="4422" max="4422" width="7.5703125" style="32" customWidth="1"/>
    <col min="4423" max="4423" width="5.7109375" style="32" customWidth="1"/>
    <col min="4424" max="4424" width="1.7109375" style="32" customWidth="1"/>
    <col min="4425" max="4425" width="10.42578125" style="32" customWidth="1"/>
    <col min="4426" max="4426" width="13" style="32" customWidth="1"/>
    <col min="4427" max="4427" width="15.85546875" style="32" customWidth="1"/>
    <col min="4428" max="4429" width="8.7109375" style="32" customWidth="1"/>
    <col min="4430" max="4430" width="5.7109375" style="32" customWidth="1"/>
    <col min="4431" max="4439" width="0" style="32" hidden="1" customWidth="1"/>
    <col min="4440" max="4440" width="5.7109375" style="32" customWidth="1"/>
    <col min="4441" max="4444" width="0" style="32" hidden="1" customWidth="1"/>
    <col min="4445" max="4447" width="8.7109375" style="32" customWidth="1"/>
    <col min="4448" max="4448" width="10.5703125" style="32" customWidth="1"/>
    <col min="4449" max="4451" width="8.7109375" style="32" customWidth="1"/>
    <col min="4452" max="4452" width="11" style="32" customWidth="1"/>
    <col min="4453" max="4454" width="8.7109375" style="32" customWidth="1"/>
    <col min="4455" max="4456" width="13.5703125" style="32" bestFit="1" customWidth="1"/>
    <col min="4457" max="4457" width="14.28515625" style="32" bestFit="1" customWidth="1"/>
    <col min="4458" max="4608" width="11.42578125" style="32"/>
    <col min="4609" max="4609" width="5.7109375" style="32" bestFit="1" customWidth="1"/>
    <col min="4610" max="4617" width="0" style="32" hidden="1" customWidth="1"/>
    <col min="4618" max="4619" width="6.5703125" style="32" bestFit="1" customWidth="1"/>
    <col min="4620" max="4620" width="5.42578125" style="32" bestFit="1" customWidth="1"/>
    <col min="4621" max="4621" width="5.7109375" style="32" bestFit="1" customWidth="1"/>
    <col min="4622" max="4622" width="10" style="32" customWidth="1"/>
    <col min="4623" max="4623" width="14.42578125" style="32" customWidth="1"/>
    <col min="4624" max="4624" width="13.42578125" style="32" bestFit="1" customWidth="1"/>
    <col min="4625" max="4625" width="11" style="32" bestFit="1" customWidth="1"/>
    <col min="4626" max="4626" width="15.85546875" style="32" bestFit="1" customWidth="1"/>
    <col min="4627" max="4627" width="13.42578125" style="32" bestFit="1" customWidth="1"/>
    <col min="4628" max="4628" width="13.42578125" style="32" customWidth="1"/>
    <col min="4629" max="4632" width="12.7109375" style="32" customWidth="1"/>
    <col min="4633" max="4633" width="11.28515625" style="32" customWidth="1"/>
    <col min="4634" max="4635" width="9.140625" style="32" bestFit="1" customWidth="1"/>
    <col min="4636" max="4636" width="8.7109375" style="32" customWidth="1"/>
    <col min="4637" max="4639" width="5.7109375" style="32" customWidth="1"/>
    <col min="4640" max="4640" width="20.7109375" style="32" customWidth="1"/>
    <col min="4641" max="4647" width="0" style="32" hidden="1" customWidth="1"/>
    <col min="4648" max="4648" width="16" style="32" customWidth="1"/>
    <col min="4649" max="4649" width="11.28515625" style="32" customWidth="1"/>
    <col min="4650" max="4651" width="4.28515625" style="32" customWidth="1"/>
    <col min="4652" max="4652" width="6.28515625" style="32" customWidth="1"/>
    <col min="4653" max="4654" width="8.140625" style="32" customWidth="1"/>
    <col min="4655" max="4656" width="4.28515625" style="32" customWidth="1"/>
    <col min="4657" max="4657" width="6.28515625" style="32" customWidth="1"/>
    <col min="4658" max="4659" width="8.140625" style="32" customWidth="1"/>
    <col min="4660" max="4660" width="5.85546875" style="32" customWidth="1"/>
    <col min="4661" max="4661" width="1.7109375" style="32" customWidth="1"/>
    <col min="4662" max="4663" width="19.7109375" style="32" customWidth="1"/>
    <col min="4664" max="4664" width="6.7109375" style="32" customWidth="1"/>
    <col min="4665" max="4666" width="19.7109375" style="32" customWidth="1"/>
    <col min="4667" max="4667" width="6.7109375" style="32" customWidth="1"/>
    <col min="4668" max="4668" width="28" style="32" customWidth="1"/>
    <col min="4669" max="4669" width="11.28515625" style="32" customWidth="1"/>
    <col min="4670" max="4672" width="5.7109375" style="32" customWidth="1"/>
    <col min="4673" max="4673" width="4.140625" style="32" customWidth="1"/>
    <col min="4674" max="4674" width="7.28515625" style="32" customWidth="1"/>
    <col min="4675" max="4675" width="7.5703125" style="32" customWidth="1"/>
    <col min="4676" max="4676" width="4.140625" style="32" customWidth="1"/>
    <col min="4677" max="4677" width="6.28515625" style="32" customWidth="1"/>
    <col min="4678" max="4678" width="7.5703125" style="32" customWidth="1"/>
    <col min="4679" max="4679" width="5.7109375" style="32" customWidth="1"/>
    <col min="4680" max="4680" width="1.7109375" style="32" customWidth="1"/>
    <col min="4681" max="4681" width="10.42578125" style="32" customWidth="1"/>
    <col min="4682" max="4682" width="13" style="32" customWidth="1"/>
    <col min="4683" max="4683" width="15.85546875" style="32" customWidth="1"/>
    <col min="4684" max="4685" width="8.7109375" style="32" customWidth="1"/>
    <col min="4686" max="4686" width="5.7109375" style="32" customWidth="1"/>
    <col min="4687" max="4695" width="0" style="32" hidden="1" customWidth="1"/>
    <col min="4696" max="4696" width="5.7109375" style="32" customWidth="1"/>
    <col min="4697" max="4700" width="0" style="32" hidden="1" customWidth="1"/>
    <col min="4701" max="4703" width="8.7109375" style="32" customWidth="1"/>
    <col min="4704" max="4704" width="10.5703125" style="32" customWidth="1"/>
    <col min="4705" max="4707" width="8.7109375" style="32" customWidth="1"/>
    <col min="4708" max="4708" width="11" style="32" customWidth="1"/>
    <col min="4709" max="4710" width="8.7109375" style="32" customWidth="1"/>
    <col min="4711" max="4712" width="13.5703125" style="32" bestFit="1" customWidth="1"/>
    <col min="4713" max="4713" width="14.28515625" style="32" bestFit="1" customWidth="1"/>
    <col min="4714" max="4864" width="11.42578125" style="32"/>
    <col min="4865" max="4865" width="5.7109375" style="32" bestFit="1" customWidth="1"/>
    <col min="4866" max="4873" width="0" style="32" hidden="1" customWidth="1"/>
    <col min="4874" max="4875" width="6.5703125" style="32" bestFit="1" customWidth="1"/>
    <col min="4876" max="4876" width="5.42578125" style="32" bestFit="1" customWidth="1"/>
    <col min="4877" max="4877" width="5.7109375" style="32" bestFit="1" customWidth="1"/>
    <col min="4878" max="4878" width="10" style="32" customWidth="1"/>
    <col min="4879" max="4879" width="14.42578125" style="32" customWidth="1"/>
    <col min="4880" max="4880" width="13.42578125" style="32" bestFit="1" customWidth="1"/>
    <col min="4881" max="4881" width="11" style="32" bestFit="1" customWidth="1"/>
    <col min="4882" max="4882" width="15.85546875" style="32" bestFit="1" customWidth="1"/>
    <col min="4883" max="4883" width="13.42578125" style="32" bestFit="1" customWidth="1"/>
    <col min="4884" max="4884" width="13.42578125" style="32" customWidth="1"/>
    <col min="4885" max="4888" width="12.7109375" style="32" customWidth="1"/>
    <col min="4889" max="4889" width="11.28515625" style="32" customWidth="1"/>
    <col min="4890" max="4891" width="9.140625" style="32" bestFit="1" customWidth="1"/>
    <col min="4892" max="4892" width="8.7109375" style="32" customWidth="1"/>
    <col min="4893" max="4895" width="5.7109375" style="32" customWidth="1"/>
    <col min="4896" max="4896" width="20.7109375" style="32" customWidth="1"/>
    <col min="4897" max="4903" width="0" style="32" hidden="1" customWidth="1"/>
    <col min="4904" max="4904" width="16" style="32" customWidth="1"/>
    <col min="4905" max="4905" width="11.28515625" style="32" customWidth="1"/>
    <col min="4906" max="4907" width="4.28515625" style="32" customWidth="1"/>
    <col min="4908" max="4908" width="6.28515625" style="32" customWidth="1"/>
    <col min="4909" max="4910" width="8.140625" style="32" customWidth="1"/>
    <col min="4911" max="4912" width="4.28515625" style="32" customWidth="1"/>
    <col min="4913" max="4913" width="6.28515625" style="32" customWidth="1"/>
    <col min="4914" max="4915" width="8.140625" style="32" customWidth="1"/>
    <col min="4916" max="4916" width="5.85546875" style="32" customWidth="1"/>
    <col min="4917" max="4917" width="1.7109375" style="32" customWidth="1"/>
    <col min="4918" max="4919" width="19.7109375" style="32" customWidth="1"/>
    <col min="4920" max="4920" width="6.7109375" style="32" customWidth="1"/>
    <col min="4921" max="4922" width="19.7109375" style="32" customWidth="1"/>
    <col min="4923" max="4923" width="6.7109375" style="32" customWidth="1"/>
    <col min="4924" max="4924" width="28" style="32" customWidth="1"/>
    <col min="4925" max="4925" width="11.28515625" style="32" customWidth="1"/>
    <col min="4926" max="4928" width="5.7109375" style="32" customWidth="1"/>
    <col min="4929" max="4929" width="4.140625" style="32" customWidth="1"/>
    <col min="4930" max="4930" width="7.28515625" style="32" customWidth="1"/>
    <col min="4931" max="4931" width="7.5703125" style="32" customWidth="1"/>
    <col min="4932" max="4932" width="4.140625" style="32" customWidth="1"/>
    <col min="4933" max="4933" width="6.28515625" style="32" customWidth="1"/>
    <col min="4934" max="4934" width="7.5703125" style="32" customWidth="1"/>
    <col min="4935" max="4935" width="5.7109375" style="32" customWidth="1"/>
    <col min="4936" max="4936" width="1.7109375" style="32" customWidth="1"/>
    <col min="4937" max="4937" width="10.42578125" style="32" customWidth="1"/>
    <col min="4938" max="4938" width="13" style="32" customWidth="1"/>
    <col min="4939" max="4939" width="15.85546875" style="32" customWidth="1"/>
    <col min="4940" max="4941" width="8.7109375" style="32" customWidth="1"/>
    <col min="4942" max="4942" width="5.7109375" style="32" customWidth="1"/>
    <col min="4943" max="4951" width="0" style="32" hidden="1" customWidth="1"/>
    <col min="4952" max="4952" width="5.7109375" style="32" customWidth="1"/>
    <col min="4953" max="4956" width="0" style="32" hidden="1" customWidth="1"/>
    <col min="4957" max="4959" width="8.7109375" style="32" customWidth="1"/>
    <col min="4960" max="4960" width="10.5703125" style="32" customWidth="1"/>
    <col min="4961" max="4963" width="8.7109375" style="32" customWidth="1"/>
    <col min="4964" max="4964" width="11" style="32" customWidth="1"/>
    <col min="4965" max="4966" width="8.7109375" style="32" customWidth="1"/>
    <col min="4967" max="4968" width="13.5703125" style="32" bestFit="1" customWidth="1"/>
    <col min="4969" max="4969" width="14.28515625" style="32" bestFit="1" customWidth="1"/>
    <col min="4970" max="5120" width="11.42578125" style="32"/>
    <col min="5121" max="5121" width="5.7109375" style="32" bestFit="1" customWidth="1"/>
    <col min="5122" max="5129" width="0" style="32" hidden="1" customWidth="1"/>
    <col min="5130" max="5131" width="6.5703125" style="32" bestFit="1" customWidth="1"/>
    <col min="5132" max="5132" width="5.42578125" style="32" bestFit="1" customWidth="1"/>
    <col min="5133" max="5133" width="5.7109375" style="32" bestFit="1" customWidth="1"/>
    <col min="5134" max="5134" width="10" style="32" customWidth="1"/>
    <col min="5135" max="5135" width="14.42578125" style="32" customWidth="1"/>
    <col min="5136" max="5136" width="13.42578125" style="32" bestFit="1" customWidth="1"/>
    <col min="5137" max="5137" width="11" style="32" bestFit="1" customWidth="1"/>
    <col min="5138" max="5138" width="15.85546875" style="32" bestFit="1" customWidth="1"/>
    <col min="5139" max="5139" width="13.42578125" style="32" bestFit="1" customWidth="1"/>
    <col min="5140" max="5140" width="13.42578125" style="32" customWidth="1"/>
    <col min="5141" max="5144" width="12.7109375" style="32" customWidth="1"/>
    <col min="5145" max="5145" width="11.28515625" style="32" customWidth="1"/>
    <col min="5146" max="5147" width="9.140625" style="32" bestFit="1" customWidth="1"/>
    <col min="5148" max="5148" width="8.7109375" style="32" customWidth="1"/>
    <col min="5149" max="5151" width="5.7109375" style="32" customWidth="1"/>
    <col min="5152" max="5152" width="20.7109375" style="32" customWidth="1"/>
    <col min="5153" max="5159" width="0" style="32" hidden="1" customWidth="1"/>
    <col min="5160" max="5160" width="16" style="32" customWidth="1"/>
    <col min="5161" max="5161" width="11.28515625" style="32" customWidth="1"/>
    <col min="5162" max="5163" width="4.28515625" style="32" customWidth="1"/>
    <col min="5164" max="5164" width="6.28515625" style="32" customWidth="1"/>
    <col min="5165" max="5166" width="8.140625" style="32" customWidth="1"/>
    <col min="5167" max="5168" width="4.28515625" style="32" customWidth="1"/>
    <col min="5169" max="5169" width="6.28515625" style="32" customWidth="1"/>
    <col min="5170" max="5171" width="8.140625" style="32" customWidth="1"/>
    <col min="5172" max="5172" width="5.85546875" style="32" customWidth="1"/>
    <col min="5173" max="5173" width="1.7109375" style="32" customWidth="1"/>
    <col min="5174" max="5175" width="19.7109375" style="32" customWidth="1"/>
    <col min="5176" max="5176" width="6.7109375" style="32" customWidth="1"/>
    <col min="5177" max="5178" width="19.7109375" style="32" customWidth="1"/>
    <col min="5179" max="5179" width="6.7109375" style="32" customWidth="1"/>
    <col min="5180" max="5180" width="28" style="32" customWidth="1"/>
    <col min="5181" max="5181" width="11.28515625" style="32" customWidth="1"/>
    <col min="5182" max="5184" width="5.7109375" style="32" customWidth="1"/>
    <col min="5185" max="5185" width="4.140625" style="32" customWidth="1"/>
    <col min="5186" max="5186" width="7.28515625" style="32" customWidth="1"/>
    <col min="5187" max="5187" width="7.5703125" style="32" customWidth="1"/>
    <col min="5188" max="5188" width="4.140625" style="32" customWidth="1"/>
    <col min="5189" max="5189" width="6.28515625" style="32" customWidth="1"/>
    <col min="5190" max="5190" width="7.5703125" style="32" customWidth="1"/>
    <col min="5191" max="5191" width="5.7109375" style="32" customWidth="1"/>
    <col min="5192" max="5192" width="1.7109375" style="32" customWidth="1"/>
    <col min="5193" max="5193" width="10.42578125" style="32" customWidth="1"/>
    <col min="5194" max="5194" width="13" style="32" customWidth="1"/>
    <col min="5195" max="5195" width="15.85546875" style="32" customWidth="1"/>
    <col min="5196" max="5197" width="8.7109375" style="32" customWidth="1"/>
    <col min="5198" max="5198" width="5.7109375" style="32" customWidth="1"/>
    <col min="5199" max="5207" width="0" style="32" hidden="1" customWidth="1"/>
    <col min="5208" max="5208" width="5.7109375" style="32" customWidth="1"/>
    <col min="5209" max="5212" width="0" style="32" hidden="1" customWidth="1"/>
    <col min="5213" max="5215" width="8.7109375" style="32" customWidth="1"/>
    <col min="5216" max="5216" width="10.5703125" style="32" customWidth="1"/>
    <col min="5217" max="5219" width="8.7109375" style="32" customWidth="1"/>
    <col min="5220" max="5220" width="11" style="32" customWidth="1"/>
    <col min="5221" max="5222" width="8.7109375" style="32" customWidth="1"/>
    <col min="5223" max="5224" width="13.5703125" style="32" bestFit="1" customWidth="1"/>
    <col min="5225" max="5225" width="14.28515625" style="32" bestFit="1" customWidth="1"/>
    <col min="5226" max="5376" width="11.42578125" style="32"/>
    <col min="5377" max="5377" width="5.7109375" style="32" bestFit="1" customWidth="1"/>
    <col min="5378" max="5385" width="0" style="32" hidden="1" customWidth="1"/>
    <col min="5386" max="5387" width="6.5703125" style="32" bestFit="1" customWidth="1"/>
    <col min="5388" max="5388" width="5.42578125" style="32" bestFit="1" customWidth="1"/>
    <col min="5389" max="5389" width="5.7109375" style="32" bestFit="1" customWidth="1"/>
    <col min="5390" max="5390" width="10" style="32" customWidth="1"/>
    <col min="5391" max="5391" width="14.42578125" style="32" customWidth="1"/>
    <col min="5392" max="5392" width="13.42578125" style="32" bestFit="1" customWidth="1"/>
    <col min="5393" max="5393" width="11" style="32" bestFit="1" customWidth="1"/>
    <col min="5394" max="5394" width="15.85546875" style="32" bestFit="1" customWidth="1"/>
    <col min="5395" max="5395" width="13.42578125" style="32" bestFit="1" customWidth="1"/>
    <col min="5396" max="5396" width="13.42578125" style="32" customWidth="1"/>
    <col min="5397" max="5400" width="12.7109375" style="32" customWidth="1"/>
    <col min="5401" max="5401" width="11.28515625" style="32" customWidth="1"/>
    <col min="5402" max="5403" width="9.140625" style="32" bestFit="1" customWidth="1"/>
    <col min="5404" max="5404" width="8.7109375" style="32" customWidth="1"/>
    <col min="5405" max="5407" width="5.7109375" style="32" customWidth="1"/>
    <col min="5408" max="5408" width="20.7109375" style="32" customWidth="1"/>
    <col min="5409" max="5415" width="0" style="32" hidden="1" customWidth="1"/>
    <col min="5416" max="5416" width="16" style="32" customWidth="1"/>
    <col min="5417" max="5417" width="11.28515625" style="32" customWidth="1"/>
    <col min="5418" max="5419" width="4.28515625" style="32" customWidth="1"/>
    <col min="5420" max="5420" width="6.28515625" style="32" customWidth="1"/>
    <col min="5421" max="5422" width="8.140625" style="32" customWidth="1"/>
    <col min="5423" max="5424" width="4.28515625" style="32" customWidth="1"/>
    <col min="5425" max="5425" width="6.28515625" style="32" customWidth="1"/>
    <col min="5426" max="5427" width="8.140625" style="32" customWidth="1"/>
    <col min="5428" max="5428" width="5.85546875" style="32" customWidth="1"/>
    <col min="5429" max="5429" width="1.7109375" style="32" customWidth="1"/>
    <col min="5430" max="5431" width="19.7109375" style="32" customWidth="1"/>
    <col min="5432" max="5432" width="6.7109375" style="32" customWidth="1"/>
    <col min="5433" max="5434" width="19.7109375" style="32" customWidth="1"/>
    <col min="5435" max="5435" width="6.7109375" style="32" customWidth="1"/>
    <col min="5436" max="5436" width="28" style="32" customWidth="1"/>
    <col min="5437" max="5437" width="11.28515625" style="32" customWidth="1"/>
    <col min="5438" max="5440" width="5.7109375" style="32" customWidth="1"/>
    <col min="5441" max="5441" width="4.140625" style="32" customWidth="1"/>
    <col min="5442" max="5442" width="7.28515625" style="32" customWidth="1"/>
    <col min="5443" max="5443" width="7.5703125" style="32" customWidth="1"/>
    <col min="5444" max="5444" width="4.140625" style="32" customWidth="1"/>
    <col min="5445" max="5445" width="6.28515625" style="32" customWidth="1"/>
    <col min="5446" max="5446" width="7.5703125" style="32" customWidth="1"/>
    <col min="5447" max="5447" width="5.7109375" style="32" customWidth="1"/>
    <col min="5448" max="5448" width="1.7109375" style="32" customWidth="1"/>
    <col min="5449" max="5449" width="10.42578125" style="32" customWidth="1"/>
    <col min="5450" max="5450" width="13" style="32" customWidth="1"/>
    <col min="5451" max="5451" width="15.85546875" style="32" customWidth="1"/>
    <col min="5452" max="5453" width="8.7109375" style="32" customWidth="1"/>
    <col min="5454" max="5454" width="5.7109375" style="32" customWidth="1"/>
    <col min="5455" max="5463" width="0" style="32" hidden="1" customWidth="1"/>
    <col min="5464" max="5464" width="5.7109375" style="32" customWidth="1"/>
    <col min="5465" max="5468" width="0" style="32" hidden="1" customWidth="1"/>
    <col min="5469" max="5471" width="8.7109375" style="32" customWidth="1"/>
    <col min="5472" max="5472" width="10.5703125" style="32" customWidth="1"/>
    <col min="5473" max="5475" width="8.7109375" style="32" customWidth="1"/>
    <col min="5476" max="5476" width="11" style="32" customWidth="1"/>
    <col min="5477" max="5478" width="8.7109375" style="32" customWidth="1"/>
    <col min="5479" max="5480" width="13.5703125" style="32" bestFit="1" customWidth="1"/>
    <col min="5481" max="5481" width="14.28515625" style="32" bestFit="1" customWidth="1"/>
    <col min="5482" max="5632" width="11.42578125" style="32"/>
    <col min="5633" max="5633" width="5.7109375" style="32" bestFit="1" customWidth="1"/>
    <col min="5634" max="5641" width="0" style="32" hidden="1" customWidth="1"/>
    <col min="5642" max="5643" width="6.5703125" style="32" bestFit="1" customWidth="1"/>
    <col min="5644" max="5644" width="5.42578125" style="32" bestFit="1" customWidth="1"/>
    <col min="5645" max="5645" width="5.7109375" style="32" bestFit="1" customWidth="1"/>
    <col min="5646" max="5646" width="10" style="32" customWidth="1"/>
    <col min="5647" max="5647" width="14.42578125" style="32" customWidth="1"/>
    <col min="5648" max="5648" width="13.42578125" style="32" bestFit="1" customWidth="1"/>
    <col min="5649" max="5649" width="11" style="32" bestFit="1" customWidth="1"/>
    <col min="5650" max="5650" width="15.85546875" style="32" bestFit="1" customWidth="1"/>
    <col min="5651" max="5651" width="13.42578125" style="32" bestFit="1" customWidth="1"/>
    <col min="5652" max="5652" width="13.42578125" style="32" customWidth="1"/>
    <col min="5653" max="5656" width="12.7109375" style="32" customWidth="1"/>
    <col min="5657" max="5657" width="11.28515625" style="32" customWidth="1"/>
    <col min="5658" max="5659" width="9.140625" style="32" bestFit="1" customWidth="1"/>
    <col min="5660" max="5660" width="8.7109375" style="32" customWidth="1"/>
    <col min="5661" max="5663" width="5.7109375" style="32" customWidth="1"/>
    <col min="5664" max="5664" width="20.7109375" style="32" customWidth="1"/>
    <col min="5665" max="5671" width="0" style="32" hidden="1" customWidth="1"/>
    <col min="5672" max="5672" width="16" style="32" customWidth="1"/>
    <col min="5673" max="5673" width="11.28515625" style="32" customWidth="1"/>
    <col min="5674" max="5675" width="4.28515625" style="32" customWidth="1"/>
    <col min="5676" max="5676" width="6.28515625" style="32" customWidth="1"/>
    <col min="5677" max="5678" width="8.140625" style="32" customWidth="1"/>
    <col min="5679" max="5680" width="4.28515625" style="32" customWidth="1"/>
    <col min="5681" max="5681" width="6.28515625" style="32" customWidth="1"/>
    <col min="5682" max="5683" width="8.140625" style="32" customWidth="1"/>
    <col min="5684" max="5684" width="5.85546875" style="32" customWidth="1"/>
    <col min="5685" max="5685" width="1.7109375" style="32" customWidth="1"/>
    <col min="5686" max="5687" width="19.7109375" style="32" customWidth="1"/>
    <col min="5688" max="5688" width="6.7109375" style="32" customWidth="1"/>
    <col min="5689" max="5690" width="19.7109375" style="32" customWidth="1"/>
    <col min="5691" max="5691" width="6.7109375" style="32" customWidth="1"/>
    <col min="5692" max="5692" width="28" style="32" customWidth="1"/>
    <col min="5693" max="5693" width="11.28515625" style="32" customWidth="1"/>
    <col min="5694" max="5696" width="5.7109375" style="32" customWidth="1"/>
    <col min="5697" max="5697" width="4.140625" style="32" customWidth="1"/>
    <col min="5698" max="5698" width="7.28515625" style="32" customWidth="1"/>
    <col min="5699" max="5699" width="7.5703125" style="32" customWidth="1"/>
    <col min="5700" max="5700" width="4.140625" style="32" customWidth="1"/>
    <col min="5701" max="5701" width="6.28515625" style="32" customWidth="1"/>
    <col min="5702" max="5702" width="7.5703125" style="32" customWidth="1"/>
    <col min="5703" max="5703" width="5.7109375" style="32" customWidth="1"/>
    <col min="5704" max="5704" width="1.7109375" style="32" customWidth="1"/>
    <col min="5705" max="5705" width="10.42578125" style="32" customWidth="1"/>
    <col min="5706" max="5706" width="13" style="32" customWidth="1"/>
    <col min="5707" max="5707" width="15.85546875" style="32" customWidth="1"/>
    <col min="5708" max="5709" width="8.7109375" style="32" customWidth="1"/>
    <col min="5710" max="5710" width="5.7109375" style="32" customWidth="1"/>
    <col min="5711" max="5719" width="0" style="32" hidden="1" customWidth="1"/>
    <col min="5720" max="5720" width="5.7109375" style="32" customWidth="1"/>
    <col min="5721" max="5724" width="0" style="32" hidden="1" customWidth="1"/>
    <col min="5725" max="5727" width="8.7109375" style="32" customWidth="1"/>
    <col min="5728" max="5728" width="10.5703125" style="32" customWidth="1"/>
    <col min="5729" max="5731" width="8.7109375" style="32" customWidth="1"/>
    <col min="5732" max="5732" width="11" style="32" customWidth="1"/>
    <col min="5733" max="5734" width="8.7109375" style="32" customWidth="1"/>
    <col min="5735" max="5736" width="13.5703125" style="32" bestFit="1" customWidth="1"/>
    <col min="5737" max="5737" width="14.28515625" style="32" bestFit="1" customWidth="1"/>
    <col min="5738" max="5888" width="11.42578125" style="32"/>
    <col min="5889" max="5889" width="5.7109375" style="32" bestFit="1" customWidth="1"/>
    <col min="5890" max="5897" width="0" style="32" hidden="1" customWidth="1"/>
    <col min="5898" max="5899" width="6.5703125" style="32" bestFit="1" customWidth="1"/>
    <col min="5900" max="5900" width="5.42578125" style="32" bestFit="1" customWidth="1"/>
    <col min="5901" max="5901" width="5.7109375" style="32" bestFit="1" customWidth="1"/>
    <col min="5902" max="5902" width="10" style="32" customWidth="1"/>
    <col min="5903" max="5903" width="14.42578125" style="32" customWidth="1"/>
    <col min="5904" max="5904" width="13.42578125" style="32" bestFit="1" customWidth="1"/>
    <col min="5905" max="5905" width="11" style="32" bestFit="1" customWidth="1"/>
    <col min="5906" max="5906" width="15.85546875" style="32" bestFit="1" customWidth="1"/>
    <col min="5907" max="5907" width="13.42578125" style="32" bestFit="1" customWidth="1"/>
    <col min="5908" max="5908" width="13.42578125" style="32" customWidth="1"/>
    <col min="5909" max="5912" width="12.7109375" style="32" customWidth="1"/>
    <col min="5913" max="5913" width="11.28515625" style="32" customWidth="1"/>
    <col min="5914" max="5915" width="9.140625" style="32" bestFit="1" customWidth="1"/>
    <col min="5916" max="5916" width="8.7109375" style="32" customWidth="1"/>
    <col min="5917" max="5919" width="5.7109375" style="32" customWidth="1"/>
    <col min="5920" max="5920" width="20.7109375" style="32" customWidth="1"/>
    <col min="5921" max="5927" width="0" style="32" hidden="1" customWidth="1"/>
    <col min="5928" max="5928" width="16" style="32" customWidth="1"/>
    <col min="5929" max="5929" width="11.28515625" style="32" customWidth="1"/>
    <col min="5930" max="5931" width="4.28515625" style="32" customWidth="1"/>
    <col min="5932" max="5932" width="6.28515625" style="32" customWidth="1"/>
    <col min="5933" max="5934" width="8.140625" style="32" customWidth="1"/>
    <col min="5935" max="5936" width="4.28515625" style="32" customWidth="1"/>
    <col min="5937" max="5937" width="6.28515625" style="32" customWidth="1"/>
    <col min="5938" max="5939" width="8.140625" style="32" customWidth="1"/>
    <col min="5940" max="5940" width="5.85546875" style="32" customWidth="1"/>
    <col min="5941" max="5941" width="1.7109375" style="32" customWidth="1"/>
    <col min="5942" max="5943" width="19.7109375" style="32" customWidth="1"/>
    <col min="5944" max="5944" width="6.7109375" style="32" customWidth="1"/>
    <col min="5945" max="5946" width="19.7109375" style="32" customWidth="1"/>
    <col min="5947" max="5947" width="6.7109375" style="32" customWidth="1"/>
    <col min="5948" max="5948" width="28" style="32" customWidth="1"/>
    <col min="5949" max="5949" width="11.28515625" style="32" customWidth="1"/>
    <col min="5950" max="5952" width="5.7109375" style="32" customWidth="1"/>
    <col min="5953" max="5953" width="4.140625" style="32" customWidth="1"/>
    <col min="5954" max="5954" width="7.28515625" style="32" customWidth="1"/>
    <col min="5955" max="5955" width="7.5703125" style="32" customWidth="1"/>
    <col min="5956" max="5956" width="4.140625" style="32" customWidth="1"/>
    <col min="5957" max="5957" width="6.28515625" style="32" customWidth="1"/>
    <col min="5958" max="5958" width="7.5703125" style="32" customWidth="1"/>
    <col min="5959" max="5959" width="5.7109375" style="32" customWidth="1"/>
    <col min="5960" max="5960" width="1.7109375" style="32" customWidth="1"/>
    <col min="5961" max="5961" width="10.42578125" style="32" customWidth="1"/>
    <col min="5962" max="5962" width="13" style="32" customWidth="1"/>
    <col min="5963" max="5963" width="15.85546875" style="32" customWidth="1"/>
    <col min="5964" max="5965" width="8.7109375" style="32" customWidth="1"/>
    <col min="5966" max="5966" width="5.7109375" style="32" customWidth="1"/>
    <col min="5967" max="5975" width="0" style="32" hidden="1" customWidth="1"/>
    <col min="5976" max="5976" width="5.7109375" style="32" customWidth="1"/>
    <col min="5977" max="5980" width="0" style="32" hidden="1" customWidth="1"/>
    <col min="5981" max="5983" width="8.7109375" style="32" customWidth="1"/>
    <col min="5984" max="5984" width="10.5703125" style="32" customWidth="1"/>
    <col min="5985" max="5987" width="8.7109375" style="32" customWidth="1"/>
    <col min="5988" max="5988" width="11" style="32" customWidth="1"/>
    <col min="5989" max="5990" width="8.7109375" style="32" customWidth="1"/>
    <col min="5991" max="5992" width="13.5703125" style="32" bestFit="1" customWidth="1"/>
    <col min="5993" max="5993" width="14.28515625" style="32" bestFit="1" customWidth="1"/>
    <col min="5994" max="6144" width="11.42578125" style="32"/>
    <col min="6145" max="6145" width="5.7109375" style="32" bestFit="1" customWidth="1"/>
    <col min="6146" max="6153" width="0" style="32" hidden="1" customWidth="1"/>
    <col min="6154" max="6155" width="6.5703125" style="32" bestFit="1" customWidth="1"/>
    <col min="6156" max="6156" width="5.42578125" style="32" bestFit="1" customWidth="1"/>
    <col min="6157" max="6157" width="5.7109375" style="32" bestFit="1" customWidth="1"/>
    <col min="6158" max="6158" width="10" style="32" customWidth="1"/>
    <col min="6159" max="6159" width="14.42578125" style="32" customWidth="1"/>
    <col min="6160" max="6160" width="13.42578125" style="32" bestFit="1" customWidth="1"/>
    <col min="6161" max="6161" width="11" style="32" bestFit="1" customWidth="1"/>
    <col min="6162" max="6162" width="15.85546875" style="32" bestFit="1" customWidth="1"/>
    <col min="6163" max="6163" width="13.42578125" style="32" bestFit="1" customWidth="1"/>
    <col min="6164" max="6164" width="13.42578125" style="32" customWidth="1"/>
    <col min="6165" max="6168" width="12.7109375" style="32" customWidth="1"/>
    <col min="6169" max="6169" width="11.28515625" style="32" customWidth="1"/>
    <col min="6170" max="6171" width="9.140625" style="32" bestFit="1" customWidth="1"/>
    <col min="6172" max="6172" width="8.7109375" style="32" customWidth="1"/>
    <col min="6173" max="6175" width="5.7109375" style="32" customWidth="1"/>
    <col min="6176" max="6176" width="20.7109375" style="32" customWidth="1"/>
    <col min="6177" max="6183" width="0" style="32" hidden="1" customWidth="1"/>
    <col min="6184" max="6184" width="16" style="32" customWidth="1"/>
    <col min="6185" max="6185" width="11.28515625" style="32" customWidth="1"/>
    <col min="6186" max="6187" width="4.28515625" style="32" customWidth="1"/>
    <col min="6188" max="6188" width="6.28515625" style="32" customWidth="1"/>
    <col min="6189" max="6190" width="8.140625" style="32" customWidth="1"/>
    <col min="6191" max="6192" width="4.28515625" style="32" customWidth="1"/>
    <col min="6193" max="6193" width="6.28515625" style="32" customWidth="1"/>
    <col min="6194" max="6195" width="8.140625" style="32" customWidth="1"/>
    <col min="6196" max="6196" width="5.85546875" style="32" customWidth="1"/>
    <col min="6197" max="6197" width="1.7109375" style="32" customWidth="1"/>
    <col min="6198" max="6199" width="19.7109375" style="32" customWidth="1"/>
    <col min="6200" max="6200" width="6.7109375" style="32" customWidth="1"/>
    <col min="6201" max="6202" width="19.7109375" style="32" customWidth="1"/>
    <col min="6203" max="6203" width="6.7109375" style="32" customWidth="1"/>
    <col min="6204" max="6204" width="28" style="32" customWidth="1"/>
    <col min="6205" max="6205" width="11.28515625" style="32" customWidth="1"/>
    <col min="6206" max="6208" width="5.7109375" style="32" customWidth="1"/>
    <col min="6209" max="6209" width="4.140625" style="32" customWidth="1"/>
    <col min="6210" max="6210" width="7.28515625" style="32" customWidth="1"/>
    <col min="6211" max="6211" width="7.5703125" style="32" customWidth="1"/>
    <col min="6212" max="6212" width="4.140625" style="32" customWidth="1"/>
    <col min="6213" max="6213" width="6.28515625" style="32" customWidth="1"/>
    <col min="6214" max="6214" width="7.5703125" style="32" customWidth="1"/>
    <col min="6215" max="6215" width="5.7109375" style="32" customWidth="1"/>
    <col min="6216" max="6216" width="1.7109375" style="32" customWidth="1"/>
    <col min="6217" max="6217" width="10.42578125" style="32" customWidth="1"/>
    <col min="6218" max="6218" width="13" style="32" customWidth="1"/>
    <col min="6219" max="6219" width="15.85546875" style="32" customWidth="1"/>
    <col min="6220" max="6221" width="8.7109375" style="32" customWidth="1"/>
    <col min="6222" max="6222" width="5.7109375" style="32" customWidth="1"/>
    <col min="6223" max="6231" width="0" style="32" hidden="1" customWidth="1"/>
    <col min="6232" max="6232" width="5.7109375" style="32" customWidth="1"/>
    <col min="6233" max="6236" width="0" style="32" hidden="1" customWidth="1"/>
    <col min="6237" max="6239" width="8.7109375" style="32" customWidth="1"/>
    <col min="6240" max="6240" width="10.5703125" style="32" customWidth="1"/>
    <col min="6241" max="6243" width="8.7109375" style="32" customWidth="1"/>
    <col min="6244" max="6244" width="11" style="32" customWidth="1"/>
    <col min="6245" max="6246" width="8.7109375" style="32" customWidth="1"/>
    <col min="6247" max="6248" width="13.5703125" style="32" bestFit="1" customWidth="1"/>
    <col min="6249" max="6249" width="14.28515625" style="32" bestFit="1" customWidth="1"/>
    <col min="6250" max="6400" width="11.42578125" style="32"/>
    <col min="6401" max="6401" width="5.7109375" style="32" bestFit="1" customWidth="1"/>
    <col min="6402" max="6409" width="0" style="32" hidden="1" customWidth="1"/>
    <col min="6410" max="6411" width="6.5703125" style="32" bestFit="1" customWidth="1"/>
    <col min="6412" max="6412" width="5.42578125" style="32" bestFit="1" customWidth="1"/>
    <col min="6413" max="6413" width="5.7109375" style="32" bestFit="1" customWidth="1"/>
    <col min="6414" max="6414" width="10" style="32" customWidth="1"/>
    <col min="6415" max="6415" width="14.42578125" style="32" customWidth="1"/>
    <col min="6416" max="6416" width="13.42578125" style="32" bestFit="1" customWidth="1"/>
    <col min="6417" max="6417" width="11" style="32" bestFit="1" customWidth="1"/>
    <col min="6418" max="6418" width="15.85546875" style="32" bestFit="1" customWidth="1"/>
    <col min="6419" max="6419" width="13.42578125" style="32" bestFit="1" customWidth="1"/>
    <col min="6420" max="6420" width="13.42578125" style="32" customWidth="1"/>
    <col min="6421" max="6424" width="12.7109375" style="32" customWidth="1"/>
    <col min="6425" max="6425" width="11.28515625" style="32" customWidth="1"/>
    <col min="6426" max="6427" width="9.140625" style="32" bestFit="1" customWidth="1"/>
    <col min="6428" max="6428" width="8.7109375" style="32" customWidth="1"/>
    <col min="6429" max="6431" width="5.7109375" style="32" customWidth="1"/>
    <col min="6432" max="6432" width="20.7109375" style="32" customWidth="1"/>
    <col min="6433" max="6439" width="0" style="32" hidden="1" customWidth="1"/>
    <col min="6440" max="6440" width="16" style="32" customWidth="1"/>
    <col min="6441" max="6441" width="11.28515625" style="32" customWidth="1"/>
    <col min="6442" max="6443" width="4.28515625" style="32" customWidth="1"/>
    <col min="6444" max="6444" width="6.28515625" style="32" customWidth="1"/>
    <col min="6445" max="6446" width="8.140625" style="32" customWidth="1"/>
    <col min="6447" max="6448" width="4.28515625" style="32" customWidth="1"/>
    <col min="6449" max="6449" width="6.28515625" style="32" customWidth="1"/>
    <col min="6450" max="6451" width="8.140625" style="32" customWidth="1"/>
    <col min="6452" max="6452" width="5.85546875" style="32" customWidth="1"/>
    <col min="6453" max="6453" width="1.7109375" style="32" customWidth="1"/>
    <col min="6454" max="6455" width="19.7109375" style="32" customWidth="1"/>
    <col min="6456" max="6456" width="6.7109375" style="32" customWidth="1"/>
    <col min="6457" max="6458" width="19.7109375" style="32" customWidth="1"/>
    <col min="6459" max="6459" width="6.7109375" style="32" customWidth="1"/>
    <col min="6460" max="6460" width="28" style="32" customWidth="1"/>
    <col min="6461" max="6461" width="11.28515625" style="32" customWidth="1"/>
    <col min="6462" max="6464" width="5.7109375" style="32" customWidth="1"/>
    <col min="6465" max="6465" width="4.140625" style="32" customWidth="1"/>
    <col min="6466" max="6466" width="7.28515625" style="32" customWidth="1"/>
    <col min="6467" max="6467" width="7.5703125" style="32" customWidth="1"/>
    <col min="6468" max="6468" width="4.140625" style="32" customWidth="1"/>
    <col min="6469" max="6469" width="6.28515625" style="32" customWidth="1"/>
    <col min="6470" max="6470" width="7.5703125" style="32" customWidth="1"/>
    <col min="6471" max="6471" width="5.7109375" style="32" customWidth="1"/>
    <col min="6472" max="6472" width="1.7109375" style="32" customWidth="1"/>
    <col min="6473" max="6473" width="10.42578125" style="32" customWidth="1"/>
    <col min="6474" max="6474" width="13" style="32" customWidth="1"/>
    <col min="6475" max="6475" width="15.85546875" style="32" customWidth="1"/>
    <col min="6476" max="6477" width="8.7109375" style="32" customWidth="1"/>
    <col min="6478" max="6478" width="5.7109375" style="32" customWidth="1"/>
    <col min="6479" max="6487" width="0" style="32" hidden="1" customWidth="1"/>
    <col min="6488" max="6488" width="5.7109375" style="32" customWidth="1"/>
    <col min="6489" max="6492" width="0" style="32" hidden="1" customWidth="1"/>
    <col min="6493" max="6495" width="8.7109375" style="32" customWidth="1"/>
    <col min="6496" max="6496" width="10.5703125" style="32" customWidth="1"/>
    <col min="6497" max="6499" width="8.7109375" style="32" customWidth="1"/>
    <col min="6500" max="6500" width="11" style="32" customWidth="1"/>
    <col min="6501" max="6502" width="8.7109375" style="32" customWidth="1"/>
    <col min="6503" max="6504" width="13.5703125" style="32" bestFit="1" customWidth="1"/>
    <col min="6505" max="6505" width="14.28515625" style="32" bestFit="1" customWidth="1"/>
    <col min="6506" max="6656" width="11.42578125" style="32"/>
    <col min="6657" max="6657" width="5.7109375" style="32" bestFit="1" customWidth="1"/>
    <col min="6658" max="6665" width="0" style="32" hidden="1" customWidth="1"/>
    <col min="6666" max="6667" width="6.5703125" style="32" bestFit="1" customWidth="1"/>
    <col min="6668" max="6668" width="5.42578125" style="32" bestFit="1" customWidth="1"/>
    <col min="6669" max="6669" width="5.7109375" style="32" bestFit="1" customWidth="1"/>
    <col min="6670" max="6670" width="10" style="32" customWidth="1"/>
    <col min="6671" max="6671" width="14.42578125" style="32" customWidth="1"/>
    <col min="6672" max="6672" width="13.42578125" style="32" bestFit="1" customWidth="1"/>
    <col min="6673" max="6673" width="11" style="32" bestFit="1" customWidth="1"/>
    <col min="6674" max="6674" width="15.85546875" style="32" bestFit="1" customWidth="1"/>
    <col min="6675" max="6675" width="13.42578125" style="32" bestFit="1" customWidth="1"/>
    <col min="6676" max="6676" width="13.42578125" style="32" customWidth="1"/>
    <col min="6677" max="6680" width="12.7109375" style="32" customWidth="1"/>
    <col min="6681" max="6681" width="11.28515625" style="32" customWidth="1"/>
    <col min="6682" max="6683" width="9.140625" style="32" bestFit="1" customWidth="1"/>
    <col min="6684" max="6684" width="8.7109375" style="32" customWidth="1"/>
    <col min="6685" max="6687" width="5.7109375" style="32" customWidth="1"/>
    <col min="6688" max="6688" width="20.7109375" style="32" customWidth="1"/>
    <col min="6689" max="6695" width="0" style="32" hidden="1" customWidth="1"/>
    <col min="6696" max="6696" width="16" style="32" customWidth="1"/>
    <col min="6697" max="6697" width="11.28515625" style="32" customWidth="1"/>
    <col min="6698" max="6699" width="4.28515625" style="32" customWidth="1"/>
    <col min="6700" max="6700" width="6.28515625" style="32" customWidth="1"/>
    <col min="6701" max="6702" width="8.140625" style="32" customWidth="1"/>
    <col min="6703" max="6704" width="4.28515625" style="32" customWidth="1"/>
    <col min="6705" max="6705" width="6.28515625" style="32" customWidth="1"/>
    <col min="6706" max="6707" width="8.140625" style="32" customWidth="1"/>
    <col min="6708" max="6708" width="5.85546875" style="32" customWidth="1"/>
    <col min="6709" max="6709" width="1.7109375" style="32" customWidth="1"/>
    <col min="6710" max="6711" width="19.7109375" style="32" customWidth="1"/>
    <col min="6712" max="6712" width="6.7109375" style="32" customWidth="1"/>
    <col min="6713" max="6714" width="19.7109375" style="32" customWidth="1"/>
    <col min="6715" max="6715" width="6.7109375" style="32" customWidth="1"/>
    <col min="6716" max="6716" width="28" style="32" customWidth="1"/>
    <col min="6717" max="6717" width="11.28515625" style="32" customWidth="1"/>
    <col min="6718" max="6720" width="5.7109375" style="32" customWidth="1"/>
    <col min="6721" max="6721" width="4.140625" style="32" customWidth="1"/>
    <col min="6722" max="6722" width="7.28515625" style="32" customWidth="1"/>
    <col min="6723" max="6723" width="7.5703125" style="32" customWidth="1"/>
    <col min="6724" max="6724" width="4.140625" style="32" customWidth="1"/>
    <col min="6725" max="6725" width="6.28515625" style="32" customWidth="1"/>
    <col min="6726" max="6726" width="7.5703125" style="32" customWidth="1"/>
    <col min="6727" max="6727" width="5.7109375" style="32" customWidth="1"/>
    <col min="6728" max="6728" width="1.7109375" style="32" customWidth="1"/>
    <col min="6729" max="6729" width="10.42578125" style="32" customWidth="1"/>
    <col min="6730" max="6730" width="13" style="32" customWidth="1"/>
    <col min="6731" max="6731" width="15.85546875" style="32" customWidth="1"/>
    <col min="6732" max="6733" width="8.7109375" style="32" customWidth="1"/>
    <col min="6734" max="6734" width="5.7109375" style="32" customWidth="1"/>
    <col min="6735" max="6743" width="0" style="32" hidden="1" customWidth="1"/>
    <col min="6744" max="6744" width="5.7109375" style="32" customWidth="1"/>
    <col min="6745" max="6748" width="0" style="32" hidden="1" customWidth="1"/>
    <col min="6749" max="6751" width="8.7109375" style="32" customWidth="1"/>
    <col min="6752" max="6752" width="10.5703125" style="32" customWidth="1"/>
    <col min="6753" max="6755" width="8.7109375" style="32" customWidth="1"/>
    <col min="6756" max="6756" width="11" style="32" customWidth="1"/>
    <col min="6757" max="6758" width="8.7109375" style="32" customWidth="1"/>
    <col min="6759" max="6760" width="13.5703125" style="32" bestFit="1" customWidth="1"/>
    <col min="6761" max="6761" width="14.28515625" style="32" bestFit="1" customWidth="1"/>
    <col min="6762" max="6912" width="11.42578125" style="32"/>
    <col min="6913" max="6913" width="5.7109375" style="32" bestFit="1" customWidth="1"/>
    <col min="6914" max="6921" width="0" style="32" hidden="1" customWidth="1"/>
    <col min="6922" max="6923" width="6.5703125" style="32" bestFit="1" customWidth="1"/>
    <col min="6924" max="6924" width="5.42578125" style="32" bestFit="1" customWidth="1"/>
    <col min="6925" max="6925" width="5.7109375" style="32" bestFit="1" customWidth="1"/>
    <col min="6926" max="6926" width="10" style="32" customWidth="1"/>
    <col min="6927" max="6927" width="14.42578125" style="32" customWidth="1"/>
    <col min="6928" max="6928" width="13.42578125" style="32" bestFit="1" customWidth="1"/>
    <col min="6929" max="6929" width="11" style="32" bestFit="1" customWidth="1"/>
    <col min="6930" max="6930" width="15.85546875" style="32" bestFit="1" customWidth="1"/>
    <col min="6931" max="6931" width="13.42578125" style="32" bestFit="1" customWidth="1"/>
    <col min="6932" max="6932" width="13.42578125" style="32" customWidth="1"/>
    <col min="6933" max="6936" width="12.7109375" style="32" customWidth="1"/>
    <col min="6937" max="6937" width="11.28515625" style="32" customWidth="1"/>
    <col min="6938" max="6939" width="9.140625" style="32" bestFit="1" customWidth="1"/>
    <col min="6940" max="6940" width="8.7109375" style="32" customWidth="1"/>
    <col min="6941" max="6943" width="5.7109375" style="32" customWidth="1"/>
    <col min="6944" max="6944" width="20.7109375" style="32" customWidth="1"/>
    <col min="6945" max="6951" width="0" style="32" hidden="1" customWidth="1"/>
    <col min="6952" max="6952" width="16" style="32" customWidth="1"/>
    <col min="6953" max="6953" width="11.28515625" style="32" customWidth="1"/>
    <col min="6954" max="6955" width="4.28515625" style="32" customWidth="1"/>
    <col min="6956" max="6956" width="6.28515625" style="32" customWidth="1"/>
    <col min="6957" max="6958" width="8.140625" style="32" customWidth="1"/>
    <col min="6959" max="6960" width="4.28515625" style="32" customWidth="1"/>
    <col min="6961" max="6961" width="6.28515625" style="32" customWidth="1"/>
    <col min="6962" max="6963" width="8.140625" style="32" customWidth="1"/>
    <col min="6964" max="6964" width="5.85546875" style="32" customWidth="1"/>
    <col min="6965" max="6965" width="1.7109375" style="32" customWidth="1"/>
    <col min="6966" max="6967" width="19.7109375" style="32" customWidth="1"/>
    <col min="6968" max="6968" width="6.7109375" style="32" customWidth="1"/>
    <col min="6969" max="6970" width="19.7109375" style="32" customWidth="1"/>
    <col min="6971" max="6971" width="6.7109375" style="32" customWidth="1"/>
    <col min="6972" max="6972" width="28" style="32" customWidth="1"/>
    <col min="6973" max="6973" width="11.28515625" style="32" customWidth="1"/>
    <col min="6974" max="6976" width="5.7109375" style="32" customWidth="1"/>
    <col min="6977" max="6977" width="4.140625" style="32" customWidth="1"/>
    <col min="6978" max="6978" width="7.28515625" style="32" customWidth="1"/>
    <col min="6979" max="6979" width="7.5703125" style="32" customWidth="1"/>
    <col min="6980" max="6980" width="4.140625" style="32" customWidth="1"/>
    <col min="6981" max="6981" width="6.28515625" style="32" customWidth="1"/>
    <col min="6982" max="6982" width="7.5703125" style="32" customWidth="1"/>
    <col min="6983" max="6983" width="5.7109375" style="32" customWidth="1"/>
    <col min="6984" max="6984" width="1.7109375" style="32" customWidth="1"/>
    <col min="6985" max="6985" width="10.42578125" style="32" customWidth="1"/>
    <col min="6986" max="6986" width="13" style="32" customWidth="1"/>
    <col min="6987" max="6987" width="15.85546875" style="32" customWidth="1"/>
    <col min="6988" max="6989" width="8.7109375" style="32" customWidth="1"/>
    <col min="6990" max="6990" width="5.7109375" style="32" customWidth="1"/>
    <col min="6991" max="6999" width="0" style="32" hidden="1" customWidth="1"/>
    <col min="7000" max="7000" width="5.7109375" style="32" customWidth="1"/>
    <col min="7001" max="7004" width="0" style="32" hidden="1" customWidth="1"/>
    <col min="7005" max="7007" width="8.7109375" style="32" customWidth="1"/>
    <col min="7008" max="7008" width="10.5703125" style="32" customWidth="1"/>
    <col min="7009" max="7011" width="8.7109375" style="32" customWidth="1"/>
    <col min="7012" max="7012" width="11" style="32" customWidth="1"/>
    <col min="7013" max="7014" width="8.7109375" style="32" customWidth="1"/>
    <col min="7015" max="7016" width="13.5703125" style="32" bestFit="1" customWidth="1"/>
    <col min="7017" max="7017" width="14.28515625" style="32" bestFit="1" customWidth="1"/>
    <col min="7018" max="7168" width="11.42578125" style="32"/>
    <col min="7169" max="7169" width="5.7109375" style="32" bestFit="1" customWidth="1"/>
    <col min="7170" max="7177" width="0" style="32" hidden="1" customWidth="1"/>
    <col min="7178" max="7179" width="6.5703125" style="32" bestFit="1" customWidth="1"/>
    <col min="7180" max="7180" width="5.42578125" style="32" bestFit="1" customWidth="1"/>
    <col min="7181" max="7181" width="5.7109375" style="32" bestFit="1" customWidth="1"/>
    <col min="7182" max="7182" width="10" style="32" customWidth="1"/>
    <col min="7183" max="7183" width="14.42578125" style="32" customWidth="1"/>
    <col min="7184" max="7184" width="13.42578125" style="32" bestFit="1" customWidth="1"/>
    <col min="7185" max="7185" width="11" style="32" bestFit="1" customWidth="1"/>
    <col min="7186" max="7186" width="15.85546875" style="32" bestFit="1" customWidth="1"/>
    <col min="7187" max="7187" width="13.42578125" style="32" bestFit="1" customWidth="1"/>
    <col min="7188" max="7188" width="13.42578125" style="32" customWidth="1"/>
    <col min="7189" max="7192" width="12.7109375" style="32" customWidth="1"/>
    <col min="7193" max="7193" width="11.28515625" style="32" customWidth="1"/>
    <col min="7194" max="7195" width="9.140625" style="32" bestFit="1" customWidth="1"/>
    <col min="7196" max="7196" width="8.7109375" style="32" customWidth="1"/>
    <col min="7197" max="7199" width="5.7109375" style="32" customWidth="1"/>
    <col min="7200" max="7200" width="20.7109375" style="32" customWidth="1"/>
    <col min="7201" max="7207" width="0" style="32" hidden="1" customWidth="1"/>
    <col min="7208" max="7208" width="16" style="32" customWidth="1"/>
    <col min="7209" max="7209" width="11.28515625" style="32" customWidth="1"/>
    <col min="7210" max="7211" width="4.28515625" style="32" customWidth="1"/>
    <col min="7212" max="7212" width="6.28515625" style="32" customWidth="1"/>
    <col min="7213" max="7214" width="8.140625" style="32" customWidth="1"/>
    <col min="7215" max="7216" width="4.28515625" style="32" customWidth="1"/>
    <col min="7217" max="7217" width="6.28515625" style="32" customWidth="1"/>
    <col min="7218" max="7219" width="8.140625" style="32" customWidth="1"/>
    <col min="7220" max="7220" width="5.85546875" style="32" customWidth="1"/>
    <col min="7221" max="7221" width="1.7109375" style="32" customWidth="1"/>
    <col min="7222" max="7223" width="19.7109375" style="32" customWidth="1"/>
    <col min="7224" max="7224" width="6.7109375" style="32" customWidth="1"/>
    <col min="7225" max="7226" width="19.7109375" style="32" customWidth="1"/>
    <col min="7227" max="7227" width="6.7109375" style="32" customWidth="1"/>
    <col min="7228" max="7228" width="28" style="32" customWidth="1"/>
    <col min="7229" max="7229" width="11.28515625" style="32" customWidth="1"/>
    <col min="7230" max="7232" width="5.7109375" style="32" customWidth="1"/>
    <col min="7233" max="7233" width="4.140625" style="32" customWidth="1"/>
    <col min="7234" max="7234" width="7.28515625" style="32" customWidth="1"/>
    <col min="7235" max="7235" width="7.5703125" style="32" customWidth="1"/>
    <col min="7236" max="7236" width="4.140625" style="32" customWidth="1"/>
    <col min="7237" max="7237" width="6.28515625" style="32" customWidth="1"/>
    <col min="7238" max="7238" width="7.5703125" style="32" customWidth="1"/>
    <col min="7239" max="7239" width="5.7109375" style="32" customWidth="1"/>
    <col min="7240" max="7240" width="1.7109375" style="32" customWidth="1"/>
    <col min="7241" max="7241" width="10.42578125" style="32" customWidth="1"/>
    <col min="7242" max="7242" width="13" style="32" customWidth="1"/>
    <col min="7243" max="7243" width="15.85546875" style="32" customWidth="1"/>
    <col min="7244" max="7245" width="8.7109375" style="32" customWidth="1"/>
    <col min="7246" max="7246" width="5.7109375" style="32" customWidth="1"/>
    <col min="7247" max="7255" width="0" style="32" hidden="1" customWidth="1"/>
    <col min="7256" max="7256" width="5.7109375" style="32" customWidth="1"/>
    <col min="7257" max="7260" width="0" style="32" hidden="1" customWidth="1"/>
    <col min="7261" max="7263" width="8.7109375" style="32" customWidth="1"/>
    <col min="7264" max="7264" width="10.5703125" style="32" customWidth="1"/>
    <col min="7265" max="7267" width="8.7109375" style="32" customWidth="1"/>
    <col min="7268" max="7268" width="11" style="32" customWidth="1"/>
    <col min="7269" max="7270" width="8.7109375" style="32" customWidth="1"/>
    <col min="7271" max="7272" width="13.5703125" style="32" bestFit="1" customWidth="1"/>
    <col min="7273" max="7273" width="14.28515625" style="32" bestFit="1" customWidth="1"/>
    <col min="7274" max="7424" width="11.42578125" style="32"/>
    <col min="7425" max="7425" width="5.7109375" style="32" bestFit="1" customWidth="1"/>
    <col min="7426" max="7433" width="0" style="32" hidden="1" customWidth="1"/>
    <col min="7434" max="7435" width="6.5703125" style="32" bestFit="1" customWidth="1"/>
    <col min="7436" max="7436" width="5.42578125" style="32" bestFit="1" customWidth="1"/>
    <col min="7437" max="7437" width="5.7109375" style="32" bestFit="1" customWidth="1"/>
    <col min="7438" max="7438" width="10" style="32" customWidth="1"/>
    <col min="7439" max="7439" width="14.42578125" style="32" customWidth="1"/>
    <col min="7440" max="7440" width="13.42578125" style="32" bestFit="1" customWidth="1"/>
    <col min="7441" max="7441" width="11" style="32" bestFit="1" customWidth="1"/>
    <col min="7442" max="7442" width="15.85546875" style="32" bestFit="1" customWidth="1"/>
    <col min="7443" max="7443" width="13.42578125" style="32" bestFit="1" customWidth="1"/>
    <col min="7444" max="7444" width="13.42578125" style="32" customWidth="1"/>
    <col min="7445" max="7448" width="12.7109375" style="32" customWidth="1"/>
    <col min="7449" max="7449" width="11.28515625" style="32" customWidth="1"/>
    <col min="7450" max="7451" width="9.140625" style="32" bestFit="1" customWidth="1"/>
    <col min="7452" max="7452" width="8.7109375" style="32" customWidth="1"/>
    <col min="7453" max="7455" width="5.7109375" style="32" customWidth="1"/>
    <col min="7456" max="7456" width="20.7109375" style="32" customWidth="1"/>
    <col min="7457" max="7463" width="0" style="32" hidden="1" customWidth="1"/>
    <col min="7464" max="7464" width="16" style="32" customWidth="1"/>
    <col min="7465" max="7465" width="11.28515625" style="32" customWidth="1"/>
    <col min="7466" max="7467" width="4.28515625" style="32" customWidth="1"/>
    <col min="7468" max="7468" width="6.28515625" style="32" customWidth="1"/>
    <col min="7469" max="7470" width="8.140625" style="32" customWidth="1"/>
    <col min="7471" max="7472" width="4.28515625" style="32" customWidth="1"/>
    <col min="7473" max="7473" width="6.28515625" style="32" customWidth="1"/>
    <col min="7474" max="7475" width="8.140625" style="32" customWidth="1"/>
    <col min="7476" max="7476" width="5.85546875" style="32" customWidth="1"/>
    <col min="7477" max="7477" width="1.7109375" style="32" customWidth="1"/>
    <col min="7478" max="7479" width="19.7109375" style="32" customWidth="1"/>
    <col min="7480" max="7480" width="6.7109375" style="32" customWidth="1"/>
    <col min="7481" max="7482" width="19.7109375" style="32" customWidth="1"/>
    <col min="7483" max="7483" width="6.7109375" style="32" customWidth="1"/>
    <col min="7484" max="7484" width="28" style="32" customWidth="1"/>
    <col min="7485" max="7485" width="11.28515625" style="32" customWidth="1"/>
    <col min="7486" max="7488" width="5.7109375" style="32" customWidth="1"/>
    <col min="7489" max="7489" width="4.140625" style="32" customWidth="1"/>
    <col min="7490" max="7490" width="7.28515625" style="32" customWidth="1"/>
    <col min="7491" max="7491" width="7.5703125" style="32" customWidth="1"/>
    <col min="7492" max="7492" width="4.140625" style="32" customWidth="1"/>
    <col min="7493" max="7493" width="6.28515625" style="32" customWidth="1"/>
    <col min="7494" max="7494" width="7.5703125" style="32" customWidth="1"/>
    <col min="7495" max="7495" width="5.7109375" style="32" customWidth="1"/>
    <col min="7496" max="7496" width="1.7109375" style="32" customWidth="1"/>
    <col min="7497" max="7497" width="10.42578125" style="32" customWidth="1"/>
    <col min="7498" max="7498" width="13" style="32" customWidth="1"/>
    <col min="7499" max="7499" width="15.85546875" style="32" customWidth="1"/>
    <col min="7500" max="7501" width="8.7109375" style="32" customWidth="1"/>
    <col min="7502" max="7502" width="5.7109375" style="32" customWidth="1"/>
    <col min="7503" max="7511" width="0" style="32" hidden="1" customWidth="1"/>
    <col min="7512" max="7512" width="5.7109375" style="32" customWidth="1"/>
    <col min="7513" max="7516" width="0" style="32" hidden="1" customWidth="1"/>
    <col min="7517" max="7519" width="8.7109375" style="32" customWidth="1"/>
    <col min="7520" max="7520" width="10.5703125" style="32" customWidth="1"/>
    <col min="7521" max="7523" width="8.7109375" style="32" customWidth="1"/>
    <col min="7524" max="7524" width="11" style="32" customWidth="1"/>
    <col min="7525" max="7526" width="8.7109375" style="32" customWidth="1"/>
    <col min="7527" max="7528" width="13.5703125" style="32" bestFit="1" customWidth="1"/>
    <col min="7529" max="7529" width="14.28515625" style="32" bestFit="1" customWidth="1"/>
    <col min="7530" max="7680" width="11.42578125" style="32"/>
    <col min="7681" max="7681" width="5.7109375" style="32" bestFit="1" customWidth="1"/>
    <col min="7682" max="7689" width="0" style="32" hidden="1" customWidth="1"/>
    <col min="7690" max="7691" width="6.5703125" style="32" bestFit="1" customWidth="1"/>
    <col min="7692" max="7692" width="5.42578125" style="32" bestFit="1" customWidth="1"/>
    <col min="7693" max="7693" width="5.7109375" style="32" bestFit="1" customWidth="1"/>
    <col min="7694" max="7694" width="10" style="32" customWidth="1"/>
    <col min="7695" max="7695" width="14.42578125" style="32" customWidth="1"/>
    <col min="7696" max="7696" width="13.42578125" style="32" bestFit="1" customWidth="1"/>
    <col min="7697" max="7697" width="11" style="32" bestFit="1" customWidth="1"/>
    <col min="7698" max="7698" width="15.85546875" style="32" bestFit="1" customWidth="1"/>
    <col min="7699" max="7699" width="13.42578125" style="32" bestFit="1" customWidth="1"/>
    <col min="7700" max="7700" width="13.42578125" style="32" customWidth="1"/>
    <col min="7701" max="7704" width="12.7109375" style="32" customWidth="1"/>
    <col min="7705" max="7705" width="11.28515625" style="32" customWidth="1"/>
    <col min="7706" max="7707" width="9.140625" style="32" bestFit="1" customWidth="1"/>
    <col min="7708" max="7708" width="8.7109375" style="32" customWidth="1"/>
    <col min="7709" max="7711" width="5.7109375" style="32" customWidth="1"/>
    <col min="7712" max="7712" width="20.7109375" style="32" customWidth="1"/>
    <col min="7713" max="7719" width="0" style="32" hidden="1" customWidth="1"/>
    <col min="7720" max="7720" width="16" style="32" customWidth="1"/>
    <col min="7721" max="7721" width="11.28515625" style="32" customWidth="1"/>
    <col min="7722" max="7723" width="4.28515625" style="32" customWidth="1"/>
    <col min="7724" max="7724" width="6.28515625" style="32" customWidth="1"/>
    <col min="7725" max="7726" width="8.140625" style="32" customWidth="1"/>
    <col min="7727" max="7728" width="4.28515625" style="32" customWidth="1"/>
    <col min="7729" max="7729" width="6.28515625" style="32" customWidth="1"/>
    <col min="7730" max="7731" width="8.140625" style="32" customWidth="1"/>
    <col min="7732" max="7732" width="5.85546875" style="32" customWidth="1"/>
    <col min="7733" max="7733" width="1.7109375" style="32" customWidth="1"/>
    <col min="7734" max="7735" width="19.7109375" style="32" customWidth="1"/>
    <col min="7736" max="7736" width="6.7109375" style="32" customWidth="1"/>
    <col min="7737" max="7738" width="19.7109375" style="32" customWidth="1"/>
    <col min="7739" max="7739" width="6.7109375" style="32" customWidth="1"/>
    <col min="7740" max="7740" width="28" style="32" customWidth="1"/>
    <col min="7741" max="7741" width="11.28515625" style="32" customWidth="1"/>
    <col min="7742" max="7744" width="5.7109375" style="32" customWidth="1"/>
    <col min="7745" max="7745" width="4.140625" style="32" customWidth="1"/>
    <col min="7746" max="7746" width="7.28515625" style="32" customWidth="1"/>
    <col min="7747" max="7747" width="7.5703125" style="32" customWidth="1"/>
    <col min="7748" max="7748" width="4.140625" style="32" customWidth="1"/>
    <col min="7749" max="7749" width="6.28515625" style="32" customWidth="1"/>
    <col min="7750" max="7750" width="7.5703125" style="32" customWidth="1"/>
    <col min="7751" max="7751" width="5.7109375" style="32" customWidth="1"/>
    <col min="7752" max="7752" width="1.7109375" style="32" customWidth="1"/>
    <col min="7753" max="7753" width="10.42578125" style="32" customWidth="1"/>
    <col min="7754" max="7754" width="13" style="32" customWidth="1"/>
    <col min="7755" max="7755" width="15.85546875" style="32" customWidth="1"/>
    <col min="7756" max="7757" width="8.7109375" style="32" customWidth="1"/>
    <col min="7758" max="7758" width="5.7109375" style="32" customWidth="1"/>
    <col min="7759" max="7767" width="0" style="32" hidden="1" customWidth="1"/>
    <col min="7768" max="7768" width="5.7109375" style="32" customWidth="1"/>
    <col min="7769" max="7772" width="0" style="32" hidden="1" customWidth="1"/>
    <col min="7773" max="7775" width="8.7109375" style="32" customWidth="1"/>
    <col min="7776" max="7776" width="10.5703125" style="32" customWidth="1"/>
    <col min="7777" max="7779" width="8.7109375" style="32" customWidth="1"/>
    <col min="7780" max="7780" width="11" style="32" customWidth="1"/>
    <col min="7781" max="7782" width="8.7109375" style="32" customWidth="1"/>
    <col min="7783" max="7784" width="13.5703125" style="32" bestFit="1" customWidth="1"/>
    <col min="7785" max="7785" width="14.28515625" style="32" bestFit="1" customWidth="1"/>
    <col min="7786" max="7936" width="11.42578125" style="32"/>
    <col min="7937" max="7937" width="5.7109375" style="32" bestFit="1" customWidth="1"/>
    <col min="7938" max="7945" width="0" style="32" hidden="1" customWidth="1"/>
    <col min="7946" max="7947" width="6.5703125" style="32" bestFit="1" customWidth="1"/>
    <col min="7948" max="7948" width="5.42578125" style="32" bestFit="1" customWidth="1"/>
    <col min="7949" max="7949" width="5.7109375" style="32" bestFit="1" customWidth="1"/>
    <col min="7950" max="7950" width="10" style="32" customWidth="1"/>
    <col min="7951" max="7951" width="14.42578125" style="32" customWidth="1"/>
    <col min="7952" max="7952" width="13.42578125" style="32" bestFit="1" customWidth="1"/>
    <col min="7953" max="7953" width="11" style="32" bestFit="1" customWidth="1"/>
    <col min="7954" max="7954" width="15.85546875" style="32" bestFit="1" customWidth="1"/>
    <col min="7955" max="7955" width="13.42578125" style="32" bestFit="1" customWidth="1"/>
    <col min="7956" max="7956" width="13.42578125" style="32" customWidth="1"/>
    <col min="7957" max="7960" width="12.7109375" style="32" customWidth="1"/>
    <col min="7961" max="7961" width="11.28515625" style="32" customWidth="1"/>
    <col min="7962" max="7963" width="9.140625" style="32" bestFit="1" customWidth="1"/>
    <col min="7964" max="7964" width="8.7109375" style="32" customWidth="1"/>
    <col min="7965" max="7967" width="5.7109375" style="32" customWidth="1"/>
    <col min="7968" max="7968" width="20.7109375" style="32" customWidth="1"/>
    <col min="7969" max="7975" width="0" style="32" hidden="1" customWidth="1"/>
    <col min="7976" max="7976" width="16" style="32" customWidth="1"/>
    <col min="7977" max="7977" width="11.28515625" style="32" customWidth="1"/>
    <col min="7978" max="7979" width="4.28515625" style="32" customWidth="1"/>
    <col min="7980" max="7980" width="6.28515625" style="32" customWidth="1"/>
    <col min="7981" max="7982" width="8.140625" style="32" customWidth="1"/>
    <col min="7983" max="7984" width="4.28515625" style="32" customWidth="1"/>
    <col min="7985" max="7985" width="6.28515625" style="32" customWidth="1"/>
    <col min="7986" max="7987" width="8.140625" style="32" customWidth="1"/>
    <col min="7988" max="7988" width="5.85546875" style="32" customWidth="1"/>
    <col min="7989" max="7989" width="1.7109375" style="32" customWidth="1"/>
    <col min="7990" max="7991" width="19.7109375" style="32" customWidth="1"/>
    <col min="7992" max="7992" width="6.7109375" style="32" customWidth="1"/>
    <col min="7993" max="7994" width="19.7109375" style="32" customWidth="1"/>
    <col min="7995" max="7995" width="6.7109375" style="32" customWidth="1"/>
    <col min="7996" max="7996" width="28" style="32" customWidth="1"/>
    <col min="7997" max="7997" width="11.28515625" style="32" customWidth="1"/>
    <col min="7998" max="8000" width="5.7109375" style="32" customWidth="1"/>
    <col min="8001" max="8001" width="4.140625" style="32" customWidth="1"/>
    <col min="8002" max="8002" width="7.28515625" style="32" customWidth="1"/>
    <col min="8003" max="8003" width="7.5703125" style="32" customWidth="1"/>
    <col min="8004" max="8004" width="4.140625" style="32" customWidth="1"/>
    <col min="8005" max="8005" width="6.28515625" style="32" customWidth="1"/>
    <col min="8006" max="8006" width="7.5703125" style="32" customWidth="1"/>
    <col min="8007" max="8007" width="5.7109375" style="32" customWidth="1"/>
    <col min="8008" max="8008" width="1.7109375" style="32" customWidth="1"/>
    <col min="8009" max="8009" width="10.42578125" style="32" customWidth="1"/>
    <col min="8010" max="8010" width="13" style="32" customWidth="1"/>
    <col min="8011" max="8011" width="15.85546875" style="32" customWidth="1"/>
    <col min="8012" max="8013" width="8.7109375" style="32" customWidth="1"/>
    <col min="8014" max="8014" width="5.7109375" style="32" customWidth="1"/>
    <col min="8015" max="8023" width="0" style="32" hidden="1" customWidth="1"/>
    <col min="8024" max="8024" width="5.7109375" style="32" customWidth="1"/>
    <col min="8025" max="8028" width="0" style="32" hidden="1" customWidth="1"/>
    <col min="8029" max="8031" width="8.7109375" style="32" customWidth="1"/>
    <col min="8032" max="8032" width="10.5703125" style="32" customWidth="1"/>
    <col min="8033" max="8035" width="8.7109375" style="32" customWidth="1"/>
    <col min="8036" max="8036" width="11" style="32" customWidth="1"/>
    <col min="8037" max="8038" width="8.7109375" style="32" customWidth="1"/>
    <col min="8039" max="8040" width="13.5703125" style="32" bestFit="1" customWidth="1"/>
    <col min="8041" max="8041" width="14.28515625" style="32" bestFit="1" customWidth="1"/>
    <col min="8042" max="8192" width="11.42578125" style="32"/>
    <col min="8193" max="8193" width="5.7109375" style="32" bestFit="1" customWidth="1"/>
    <col min="8194" max="8201" width="0" style="32" hidden="1" customWidth="1"/>
    <col min="8202" max="8203" width="6.5703125" style="32" bestFit="1" customWidth="1"/>
    <col min="8204" max="8204" width="5.42578125" style="32" bestFit="1" customWidth="1"/>
    <col min="8205" max="8205" width="5.7109375" style="32" bestFit="1" customWidth="1"/>
    <col min="8206" max="8206" width="10" style="32" customWidth="1"/>
    <col min="8207" max="8207" width="14.42578125" style="32" customWidth="1"/>
    <col min="8208" max="8208" width="13.42578125" style="32" bestFit="1" customWidth="1"/>
    <col min="8209" max="8209" width="11" style="32" bestFit="1" customWidth="1"/>
    <col min="8210" max="8210" width="15.85546875" style="32" bestFit="1" customWidth="1"/>
    <col min="8211" max="8211" width="13.42578125" style="32" bestFit="1" customWidth="1"/>
    <col min="8212" max="8212" width="13.42578125" style="32" customWidth="1"/>
    <col min="8213" max="8216" width="12.7109375" style="32" customWidth="1"/>
    <col min="8217" max="8217" width="11.28515625" style="32" customWidth="1"/>
    <col min="8218" max="8219" width="9.140625" style="32" bestFit="1" customWidth="1"/>
    <col min="8220" max="8220" width="8.7109375" style="32" customWidth="1"/>
    <col min="8221" max="8223" width="5.7109375" style="32" customWidth="1"/>
    <col min="8224" max="8224" width="20.7109375" style="32" customWidth="1"/>
    <col min="8225" max="8231" width="0" style="32" hidden="1" customWidth="1"/>
    <col min="8232" max="8232" width="16" style="32" customWidth="1"/>
    <col min="8233" max="8233" width="11.28515625" style="32" customWidth="1"/>
    <col min="8234" max="8235" width="4.28515625" style="32" customWidth="1"/>
    <col min="8236" max="8236" width="6.28515625" style="32" customWidth="1"/>
    <col min="8237" max="8238" width="8.140625" style="32" customWidth="1"/>
    <col min="8239" max="8240" width="4.28515625" style="32" customWidth="1"/>
    <col min="8241" max="8241" width="6.28515625" style="32" customWidth="1"/>
    <col min="8242" max="8243" width="8.140625" style="32" customWidth="1"/>
    <col min="8244" max="8244" width="5.85546875" style="32" customWidth="1"/>
    <col min="8245" max="8245" width="1.7109375" style="32" customWidth="1"/>
    <col min="8246" max="8247" width="19.7109375" style="32" customWidth="1"/>
    <col min="8248" max="8248" width="6.7109375" style="32" customWidth="1"/>
    <col min="8249" max="8250" width="19.7109375" style="32" customWidth="1"/>
    <col min="8251" max="8251" width="6.7109375" style="32" customWidth="1"/>
    <col min="8252" max="8252" width="28" style="32" customWidth="1"/>
    <col min="8253" max="8253" width="11.28515625" style="32" customWidth="1"/>
    <col min="8254" max="8256" width="5.7109375" style="32" customWidth="1"/>
    <col min="8257" max="8257" width="4.140625" style="32" customWidth="1"/>
    <col min="8258" max="8258" width="7.28515625" style="32" customWidth="1"/>
    <col min="8259" max="8259" width="7.5703125" style="32" customWidth="1"/>
    <col min="8260" max="8260" width="4.140625" style="32" customWidth="1"/>
    <col min="8261" max="8261" width="6.28515625" style="32" customWidth="1"/>
    <col min="8262" max="8262" width="7.5703125" style="32" customWidth="1"/>
    <col min="8263" max="8263" width="5.7109375" style="32" customWidth="1"/>
    <col min="8264" max="8264" width="1.7109375" style="32" customWidth="1"/>
    <col min="8265" max="8265" width="10.42578125" style="32" customWidth="1"/>
    <col min="8266" max="8266" width="13" style="32" customWidth="1"/>
    <col min="8267" max="8267" width="15.85546875" style="32" customWidth="1"/>
    <col min="8268" max="8269" width="8.7109375" style="32" customWidth="1"/>
    <col min="8270" max="8270" width="5.7109375" style="32" customWidth="1"/>
    <col min="8271" max="8279" width="0" style="32" hidden="1" customWidth="1"/>
    <col min="8280" max="8280" width="5.7109375" style="32" customWidth="1"/>
    <col min="8281" max="8284" width="0" style="32" hidden="1" customWidth="1"/>
    <col min="8285" max="8287" width="8.7109375" style="32" customWidth="1"/>
    <col min="8288" max="8288" width="10.5703125" style="32" customWidth="1"/>
    <col min="8289" max="8291" width="8.7109375" style="32" customWidth="1"/>
    <col min="8292" max="8292" width="11" style="32" customWidth="1"/>
    <col min="8293" max="8294" width="8.7109375" style="32" customWidth="1"/>
    <col min="8295" max="8296" width="13.5703125" style="32" bestFit="1" customWidth="1"/>
    <col min="8297" max="8297" width="14.28515625" style="32" bestFit="1" customWidth="1"/>
    <col min="8298" max="8448" width="11.42578125" style="32"/>
    <col min="8449" max="8449" width="5.7109375" style="32" bestFit="1" customWidth="1"/>
    <col min="8450" max="8457" width="0" style="32" hidden="1" customWidth="1"/>
    <col min="8458" max="8459" width="6.5703125" style="32" bestFit="1" customWidth="1"/>
    <col min="8460" max="8460" width="5.42578125" style="32" bestFit="1" customWidth="1"/>
    <col min="8461" max="8461" width="5.7109375" style="32" bestFit="1" customWidth="1"/>
    <col min="8462" max="8462" width="10" style="32" customWidth="1"/>
    <col min="8463" max="8463" width="14.42578125" style="32" customWidth="1"/>
    <col min="8464" max="8464" width="13.42578125" style="32" bestFit="1" customWidth="1"/>
    <col min="8465" max="8465" width="11" style="32" bestFit="1" customWidth="1"/>
    <col min="8466" max="8466" width="15.85546875" style="32" bestFit="1" customWidth="1"/>
    <col min="8467" max="8467" width="13.42578125" style="32" bestFit="1" customWidth="1"/>
    <col min="8468" max="8468" width="13.42578125" style="32" customWidth="1"/>
    <col min="8469" max="8472" width="12.7109375" style="32" customWidth="1"/>
    <col min="8473" max="8473" width="11.28515625" style="32" customWidth="1"/>
    <col min="8474" max="8475" width="9.140625" style="32" bestFit="1" customWidth="1"/>
    <col min="8476" max="8476" width="8.7109375" style="32" customWidth="1"/>
    <col min="8477" max="8479" width="5.7109375" style="32" customWidth="1"/>
    <col min="8480" max="8480" width="20.7109375" style="32" customWidth="1"/>
    <col min="8481" max="8487" width="0" style="32" hidden="1" customWidth="1"/>
    <col min="8488" max="8488" width="16" style="32" customWidth="1"/>
    <col min="8489" max="8489" width="11.28515625" style="32" customWidth="1"/>
    <col min="8490" max="8491" width="4.28515625" style="32" customWidth="1"/>
    <col min="8492" max="8492" width="6.28515625" style="32" customWidth="1"/>
    <col min="8493" max="8494" width="8.140625" style="32" customWidth="1"/>
    <col min="8495" max="8496" width="4.28515625" style="32" customWidth="1"/>
    <col min="8497" max="8497" width="6.28515625" style="32" customWidth="1"/>
    <col min="8498" max="8499" width="8.140625" style="32" customWidth="1"/>
    <col min="8500" max="8500" width="5.85546875" style="32" customWidth="1"/>
    <col min="8501" max="8501" width="1.7109375" style="32" customWidth="1"/>
    <col min="8502" max="8503" width="19.7109375" style="32" customWidth="1"/>
    <col min="8504" max="8504" width="6.7109375" style="32" customWidth="1"/>
    <col min="8505" max="8506" width="19.7109375" style="32" customWidth="1"/>
    <col min="8507" max="8507" width="6.7109375" style="32" customWidth="1"/>
    <col min="8508" max="8508" width="28" style="32" customWidth="1"/>
    <col min="8509" max="8509" width="11.28515625" style="32" customWidth="1"/>
    <col min="8510" max="8512" width="5.7109375" style="32" customWidth="1"/>
    <col min="8513" max="8513" width="4.140625" style="32" customWidth="1"/>
    <col min="8514" max="8514" width="7.28515625" style="32" customWidth="1"/>
    <col min="8515" max="8515" width="7.5703125" style="32" customWidth="1"/>
    <col min="8516" max="8516" width="4.140625" style="32" customWidth="1"/>
    <col min="8517" max="8517" width="6.28515625" style="32" customWidth="1"/>
    <col min="8518" max="8518" width="7.5703125" style="32" customWidth="1"/>
    <col min="8519" max="8519" width="5.7109375" style="32" customWidth="1"/>
    <col min="8520" max="8520" width="1.7109375" style="32" customWidth="1"/>
    <col min="8521" max="8521" width="10.42578125" style="32" customWidth="1"/>
    <col min="8522" max="8522" width="13" style="32" customWidth="1"/>
    <col min="8523" max="8523" width="15.85546875" style="32" customWidth="1"/>
    <col min="8524" max="8525" width="8.7109375" style="32" customWidth="1"/>
    <col min="8526" max="8526" width="5.7109375" style="32" customWidth="1"/>
    <col min="8527" max="8535" width="0" style="32" hidden="1" customWidth="1"/>
    <col min="8536" max="8536" width="5.7109375" style="32" customWidth="1"/>
    <col min="8537" max="8540" width="0" style="32" hidden="1" customWidth="1"/>
    <col min="8541" max="8543" width="8.7109375" style="32" customWidth="1"/>
    <col min="8544" max="8544" width="10.5703125" style="32" customWidth="1"/>
    <col min="8545" max="8547" width="8.7109375" style="32" customWidth="1"/>
    <col min="8548" max="8548" width="11" style="32" customWidth="1"/>
    <col min="8549" max="8550" width="8.7109375" style="32" customWidth="1"/>
    <col min="8551" max="8552" width="13.5703125" style="32" bestFit="1" customWidth="1"/>
    <col min="8553" max="8553" width="14.28515625" style="32" bestFit="1" customWidth="1"/>
    <col min="8554" max="8704" width="11.42578125" style="32"/>
    <col min="8705" max="8705" width="5.7109375" style="32" bestFit="1" customWidth="1"/>
    <col min="8706" max="8713" width="0" style="32" hidden="1" customWidth="1"/>
    <col min="8714" max="8715" width="6.5703125" style="32" bestFit="1" customWidth="1"/>
    <col min="8716" max="8716" width="5.42578125" style="32" bestFit="1" customWidth="1"/>
    <col min="8717" max="8717" width="5.7109375" style="32" bestFit="1" customWidth="1"/>
    <col min="8718" max="8718" width="10" style="32" customWidth="1"/>
    <col min="8719" max="8719" width="14.42578125" style="32" customWidth="1"/>
    <col min="8720" max="8720" width="13.42578125" style="32" bestFit="1" customWidth="1"/>
    <col min="8721" max="8721" width="11" style="32" bestFit="1" customWidth="1"/>
    <col min="8722" max="8722" width="15.85546875" style="32" bestFit="1" customWidth="1"/>
    <col min="8723" max="8723" width="13.42578125" style="32" bestFit="1" customWidth="1"/>
    <col min="8724" max="8724" width="13.42578125" style="32" customWidth="1"/>
    <col min="8725" max="8728" width="12.7109375" style="32" customWidth="1"/>
    <col min="8729" max="8729" width="11.28515625" style="32" customWidth="1"/>
    <col min="8730" max="8731" width="9.140625" style="32" bestFit="1" customWidth="1"/>
    <col min="8732" max="8732" width="8.7109375" style="32" customWidth="1"/>
    <col min="8733" max="8735" width="5.7109375" style="32" customWidth="1"/>
    <col min="8736" max="8736" width="20.7109375" style="32" customWidth="1"/>
    <col min="8737" max="8743" width="0" style="32" hidden="1" customWidth="1"/>
    <col min="8744" max="8744" width="16" style="32" customWidth="1"/>
    <col min="8745" max="8745" width="11.28515625" style="32" customWidth="1"/>
    <col min="8746" max="8747" width="4.28515625" style="32" customWidth="1"/>
    <col min="8748" max="8748" width="6.28515625" style="32" customWidth="1"/>
    <col min="8749" max="8750" width="8.140625" style="32" customWidth="1"/>
    <col min="8751" max="8752" width="4.28515625" style="32" customWidth="1"/>
    <col min="8753" max="8753" width="6.28515625" style="32" customWidth="1"/>
    <col min="8754" max="8755" width="8.140625" style="32" customWidth="1"/>
    <col min="8756" max="8756" width="5.85546875" style="32" customWidth="1"/>
    <col min="8757" max="8757" width="1.7109375" style="32" customWidth="1"/>
    <col min="8758" max="8759" width="19.7109375" style="32" customWidth="1"/>
    <col min="8760" max="8760" width="6.7109375" style="32" customWidth="1"/>
    <col min="8761" max="8762" width="19.7109375" style="32" customWidth="1"/>
    <col min="8763" max="8763" width="6.7109375" style="32" customWidth="1"/>
    <col min="8764" max="8764" width="28" style="32" customWidth="1"/>
    <col min="8765" max="8765" width="11.28515625" style="32" customWidth="1"/>
    <col min="8766" max="8768" width="5.7109375" style="32" customWidth="1"/>
    <col min="8769" max="8769" width="4.140625" style="32" customWidth="1"/>
    <col min="8770" max="8770" width="7.28515625" style="32" customWidth="1"/>
    <col min="8771" max="8771" width="7.5703125" style="32" customWidth="1"/>
    <col min="8772" max="8772" width="4.140625" style="32" customWidth="1"/>
    <col min="8773" max="8773" width="6.28515625" style="32" customWidth="1"/>
    <col min="8774" max="8774" width="7.5703125" style="32" customWidth="1"/>
    <col min="8775" max="8775" width="5.7109375" style="32" customWidth="1"/>
    <col min="8776" max="8776" width="1.7109375" style="32" customWidth="1"/>
    <col min="8777" max="8777" width="10.42578125" style="32" customWidth="1"/>
    <col min="8778" max="8778" width="13" style="32" customWidth="1"/>
    <col min="8779" max="8779" width="15.85546875" style="32" customWidth="1"/>
    <col min="8780" max="8781" width="8.7109375" style="32" customWidth="1"/>
    <col min="8782" max="8782" width="5.7109375" style="32" customWidth="1"/>
    <col min="8783" max="8791" width="0" style="32" hidden="1" customWidth="1"/>
    <col min="8792" max="8792" width="5.7109375" style="32" customWidth="1"/>
    <col min="8793" max="8796" width="0" style="32" hidden="1" customWidth="1"/>
    <col min="8797" max="8799" width="8.7109375" style="32" customWidth="1"/>
    <col min="8800" max="8800" width="10.5703125" style="32" customWidth="1"/>
    <col min="8801" max="8803" width="8.7109375" style="32" customWidth="1"/>
    <col min="8804" max="8804" width="11" style="32" customWidth="1"/>
    <col min="8805" max="8806" width="8.7109375" style="32" customWidth="1"/>
    <col min="8807" max="8808" width="13.5703125" style="32" bestFit="1" customWidth="1"/>
    <col min="8809" max="8809" width="14.28515625" style="32" bestFit="1" customWidth="1"/>
    <col min="8810" max="8960" width="11.42578125" style="32"/>
    <col min="8961" max="8961" width="5.7109375" style="32" bestFit="1" customWidth="1"/>
    <col min="8962" max="8969" width="0" style="32" hidden="1" customWidth="1"/>
    <col min="8970" max="8971" width="6.5703125" style="32" bestFit="1" customWidth="1"/>
    <col min="8972" max="8972" width="5.42578125" style="32" bestFit="1" customWidth="1"/>
    <col min="8973" max="8973" width="5.7109375" style="32" bestFit="1" customWidth="1"/>
    <col min="8974" max="8974" width="10" style="32" customWidth="1"/>
    <col min="8975" max="8975" width="14.42578125" style="32" customWidth="1"/>
    <col min="8976" max="8976" width="13.42578125" style="32" bestFit="1" customWidth="1"/>
    <col min="8977" max="8977" width="11" style="32" bestFit="1" customWidth="1"/>
    <col min="8978" max="8978" width="15.85546875" style="32" bestFit="1" customWidth="1"/>
    <col min="8979" max="8979" width="13.42578125" style="32" bestFit="1" customWidth="1"/>
    <col min="8980" max="8980" width="13.42578125" style="32" customWidth="1"/>
    <col min="8981" max="8984" width="12.7109375" style="32" customWidth="1"/>
    <col min="8985" max="8985" width="11.28515625" style="32" customWidth="1"/>
    <col min="8986" max="8987" width="9.140625" style="32" bestFit="1" customWidth="1"/>
    <col min="8988" max="8988" width="8.7109375" style="32" customWidth="1"/>
    <col min="8989" max="8991" width="5.7109375" style="32" customWidth="1"/>
    <col min="8992" max="8992" width="20.7109375" style="32" customWidth="1"/>
    <col min="8993" max="8999" width="0" style="32" hidden="1" customWidth="1"/>
    <col min="9000" max="9000" width="16" style="32" customWidth="1"/>
    <col min="9001" max="9001" width="11.28515625" style="32" customWidth="1"/>
    <col min="9002" max="9003" width="4.28515625" style="32" customWidth="1"/>
    <col min="9004" max="9004" width="6.28515625" style="32" customWidth="1"/>
    <col min="9005" max="9006" width="8.140625" style="32" customWidth="1"/>
    <col min="9007" max="9008" width="4.28515625" style="32" customWidth="1"/>
    <col min="9009" max="9009" width="6.28515625" style="32" customWidth="1"/>
    <col min="9010" max="9011" width="8.140625" style="32" customWidth="1"/>
    <col min="9012" max="9012" width="5.85546875" style="32" customWidth="1"/>
    <col min="9013" max="9013" width="1.7109375" style="32" customWidth="1"/>
    <col min="9014" max="9015" width="19.7109375" style="32" customWidth="1"/>
    <col min="9016" max="9016" width="6.7109375" style="32" customWidth="1"/>
    <col min="9017" max="9018" width="19.7109375" style="32" customWidth="1"/>
    <col min="9019" max="9019" width="6.7109375" style="32" customWidth="1"/>
    <col min="9020" max="9020" width="28" style="32" customWidth="1"/>
    <col min="9021" max="9021" width="11.28515625" style="32" customWidth="1"/>
    <col min="9022" max="9024" width="5.7109375" style="32" customWidth="1"/>
    <col min="9025" max="9025" width="4.140625" style="32" customWidth="1"/>
    <col min="9026" max="9026" width="7.28515625" style="32" customWidth="1"/>
    <col min="9027" max="9027" width="7.5703125" style="32" customWidth="1"/>
    <col min="9028" max="9028" width="4.140625" style="32" customWidth="1"/>
    <col min="9029" max="9029" width="6.28515625" style="32" customWidth="1"/>
    <col min="9030" max="9030" width="7.5703125" style="32" customWidth="1"/>
    <col min="9031" max="9031" width="5.7109375" style="32" customWidth="1"/>
    <col min="9032" max="9032" width="1.7109375" style="32" customWidth="1"/>
    <col min="9033" max="9033" width="10.42578125" style="32" customWidth="1"/>
    <col min="9034" max="9034" width="13" style="32" customWidth="1"/>
    <col min="9035" max="9035" width="15.85546875" style="32" customWidth="1"/>
    <col min="9036" max="9037" width="8.7109375" style="32" customWidth="1"/>
    <col min="9038" max="9038" width="5.7109375" style="32" customWidth="1"/>
    <col min="9039" max="9047" width="0" style="32" hidden="1" customWidth="1"/>
    <col min="9048" max="9048" width="5.7109375" style="32" customWidth="1"/>
    <col min="9049" max="9052" width="0" style="32" hidden="1" customWidth="1"/>
    <col min="9053" max="9055" width="8.7109375" style="32" customWidth="1"/>
    <col min="9056" max="9056" width="10.5703125" style="32" customWidth="1"/>
    <col min="9057" max="9059" width="8.7109375" style="32" customWidth="1"/>
    <col min="9060" max="9060" width="11" style="32" customWidth="1"/>
    <col min="9061" max="9062" width="8.7109375" style="32" customWidth="1"/>
    <col min="9063" max="9064" width="13.5703125" style="32" bestFit="1" customWidth="1"/>
    <col min="9065" max="9065" width="14.28515625" style="32" bestFit="1" customWidth="1"/>
    <col min="9066" max="9216" width="11.42578125" style="32"/>
    <col min="9217" max="9217" width="5.7109375" style="32" bestFit="1" customWidth="1"/>
    <col min="9218" max="9225" width="0" style="32" hidden="1" customWidth="1"/>
    <col min="9226" max="9227" width="6.5703125" style="32" bestFit="1" customWidth="1"/>
    <col min="9228" max="9228" width="5.42578125" style="32" bestFit="1" customWidth="1"/>
    <col min="9229" max="9229" width="5.7109375" style="32" bestFit="1" customWidth="1"/>
    <col min="9230" max="9230" width="10" style="32" customWidth="1"/>
    <col min="9231" max="9231" width="14.42578125" style="32" customWidth="1"/>
    <col min="9232" max="9232" width="13.42578125" style="32" bestFit="1" customWidth="1"/>
    <col min="9233" max="9233" width="11" style="32" bestFit="1" customWidth="1"/>
    <col min="9234" max="9234" width="15.85546875" style="32" bestFit="1" customWidth="1"/>
    <col min="9235" max="9235" width="13.42578125" style="32" bestFit="1" customWidth="1"/>
    <col min="9236" max="9236" width="13.42578125" style="32" customWidth="1"/>
    <col min="9237" max="9240" width="12.7109375" style="32" customWidth="1"/>
    <col min="9241" max="9241" width="11.28515625" style="32" customWidth="1"/>
    <col min="9242" max="9243" width="9.140625" style="32" bestFit="1" customWidth="1"/>
    <col min="9244" max="9244" width="8.7109375" style="32" customWidth="1"/>
    <col min="9245" max="9247" width="5.7109375" style="32" customWidth="1"/>
    <col min="9248" max="9248" width="20.7109375" style="32" customWidth="1"/>
    <col min="9249" max="9255" width="0" style="32" hidden="1" customWidth="1"/>
    <col min="9256" max="9256" width="16" style="32" customWidth="1"/>
    <col min="9257" max="9257" width="11.28515625" style="32" customWidth="1"/>
    <col min="9258" max="9259" width="4.28515625" style="32" customWidth="1"/>
    <col min="9260" max="9260" width="6.28515625" style="32" customWidth="1"/>
    <col min="9261" max="9262" width="8.140625" style="32" customWidth="1"/>
    <col min="9263" max="9264" width="4.28515625" style="32" customWidth="1"/>
    <col min="9265" max="9265" width="6.28515625" style="32" customWidth="1"/>
    <col min="9266" max="9267" width="8.140625" style="32" customWidth="1"/>
    <col min="9268" max="9268" width="5.85546875" style="32" customWidth="1"/>
    <col min="9269" max="9269" width="1.7109375" style="32" customWidth="1"/>
    <col min="9270" max="9271" width="19.7109375" style="32" customWidth="1"/>
    <col min="9272" max="9272" width="6.7109375" style="32" customWidth="1"/>
    <col min="9273" max="9274" width="19.7109375" style="32" customWidth="1"/>
    <col min="9275" max="9275" width="6.7109375" style="32" customWidth="1"/>
    <col min="9276" max="9276" width="28" style="32" customWidth="1"/>
    <col min="9277" max="9277" width="11.28515625" style="32" customWidth="1"/>
    <col min="9278" max="9280" width="5.7109375" style="32" customWidth="1"/>
    <col min="9281" max="9281" width="4.140625" style="32" customWidth="1"/>
    <col min="9282" max="9282" width="7.28515625" style="32" customWidth="1"/>
    <col min="9283" max="9283" width="7.5703125" style="32" customWidth="1"/>
    <col min="9284" max="9284" width="4.140625" style="32" customWidth="1"/>
    <col min="9285" max="9285" width="6.28515625" style="32" customWidth="1"/>
    <col min="9286" max="9286" width="7.5703125" style="32" customWidth="1"/>
    <col min="9287" max="9287" width="5.7109375" style="32" customWidth="1"/>
    <col min="9288" max="9288" width="1.7109375" style="32" customWidth="1"/>
    <col min="9289" max="9289" width="10.42578125" style="32" customWidth="1"/>
    <col min="9290" max="9290" width="13" style="32" customWidth="1"/>
    <col min="9291" max="9291" width="15.85546875" style="32" customWidth="1"/>
    <col min="9292" max="9293" width="8.7109375" style="32" customWidth="1"/>
    <col min="9294" max="9294" width="5.7109375" style="32" customWidth="1"/>
    <col min="9295" max="9303" width="0" style="32" hidden="1" customWidth="1"/>
    <col min="9304" max="9304" width="5.7109375" style="32" customWidth="1"/>
    <col min="9305" max="9308" width="0" style="32" hidden="1" customWidth="1"/>
    <col min="9309" max="9311" width="8.7109375" style="32" customWidth="1"/>
    <col min="9312" max="9312" width="10.5703125" style="32" customWidth="1"/>
    <col min="9313" max="9315" width="8.7109375" style="32" customWidth="1"/>
    <col min="9316" max="9316" width="11" style="32" customWidth="1"/>
    <col min="9317" max="9318" width="8.7109375" style="32" customWidth="1"/>
    <col min="9319" max="9320" width="13.5703125" style="32" bestFit="1" customWidth="1"/>
    <col min="9321" max="9321" width="14.28515625" style="32" bestFit="1" customWidth="1"/>
    <col min="9322" max="9472" width="11.42578125" style="32"/>
    <col min="9473" max="9473" width="5.7109375" style="32" bestFit="1" customWidth="1"/>
    <col min="9474" max="9481" width="0" style="32" hidden="1" customWidth="1"/>
    <col min="9482" max="9483" width="6.5703125" style="32" bestFit="1" customWidth="1"/>
    <col min="9484" max="9484" width="5.42578125" style="32" bestFit="1" customWidth="1"/>
    <col min="9485" max="9485" width="5.7109375" style="32" bestFit="1" customWidth="1"/>
    <col min="9486" max="9486" width="10" style="32" customWidth="1"/>
    <col min="9487" max="9487" width="14.42578125" style="32" customWidth="1"/>
    <col min="9488" max="9488" width="13.42578125" style="32" bestFit="1" customWidth="1"/>
    <col min="9489" max="9489" width="11" style="32" bestFit="1" customWidth="1"/>
    <col min="9490" max="9490" width="15.85546875" style="32" bestFit="1" customWidth="1"/>
    <col min="9491" max="9491" width="13.42578125" style="32" bestFit="1" customWidth="1"/>
    <col min="9492" max="9492" width="13.42578125" style="32" customWidth="1"/>
    <col min="9493" max="9496" width="12.7109375" style="32" customWidth="1"/>
    <col min="9497" max="9497" width="11.28515625" style="32" customWidth="1"/>
    <col min="9498" max="9499" width="9.140625" style="32" bestFit="1" customWidth="1"/>
    <col min="9500" max="9500" width="8.7109375" style="32" customWidth="1"/>
    <col min="9501" max="9503" width="5.7109375" style="32" customWidth="1"/>
    <col min="9504" max="9504" width="20.7109375" style="32" customWidth="1"/>
    <col min="9505" max="9511" width="0" style="32" hidden="1" customWidth="1"/>
    <col min="9512" max="9512" width="16" style="32" customWidth="1"/>
    <col min="9513" max="9513" width="11.28515625" style="32" customWidth="1"/>
    <col min="9514" max="9515" width="4.28515625" style="32" customWidth="1"/>
    <col min="9516" max="9516" width="6.28515625" style="32" customWidth="1"/>
    <col min="9517" max="9518" width="8.140625" style="32" customWidth="1"/>
    <col min="9519" max="9520" width="4.28515625" style="32" customWidth="1"/>
    <col min="9521" max="9521" width="6.28515625" style="32" customWidth="1"/>
    <col min="9522" max="9523" width="8.140625" style="32" customWidth="1"/>
    <col min="9524" max="9524" width="5.85546875" style="32" customWidth="1"/>
    <col min="9525" max="9525" width="1.7109375" style="32" customWidth="1"/>
    <col min="9526" max="9527" width="19.7109375" style="32" customWidth="1"/>
    <col min="9528" max="9528" width="6.7109375" style="32" customWidth="1"/>
    <col min="9529" max="9530" width="19.7109375" style="32" customWidth="1"/>
    <col min="9531" max="9531" width="6.7109375" style="32" customWidth="1"/>
    <col min="9532" max="9532" width="28" style="32" customWidth="1"/>
    <col min="9533" max="9533" width="11.28515625" style="32" customWidth="1"/>
    <col min="9534" max="9536" width="5.7109375" style="32" customWidth="1"/>
    <col min="9537" max="9537" width="4.140625" style="32" customWidth="1"/>
    <col min="9538" max="9538" width="7.28515625" style="32" customWidth="1"/>
    <col min="9539" max="9539" width="7.5703125" style="32" customWidth="1"/>
    <col min="9540" max="9540" width="4.140625" style="32" customWidth="1"/>
    <col min="9541" max="9541" width="6.28515625" style="32" customWidth="1"/>
    <col min="9542" max="9542" width="7.5703125" style="32" customWidth="1"/>
    <col min="9543" max="9543" width="5.7109375" style="32" customWidth="1"/>
    <col min="9544" max="9544" width="1.7109375" style="32" customWidth="1"/>
    <col min="9545" max="9545" width="10.42578125" style="32" customWidth="1"/>
    <col min="9546" max="9546" width="13" style="32" customWidth="1"/>
    <col min="9547" max="9547" width="15.85546875" style="32" customWidth="1"/>
    <col min="9548" max="9549" width="8.7109375" style="32" customWidth="1"/>
    <col min="9550" max="9550" width="5.7109375" style="32" customWidth="1"/>
    <col min="9551" max="9559" width="0" style="32" hidden="1" customWidth="1"/>
    <col min="9560" max="9560" width="5.7109375" style="32" customWidth="1"/>
    <col min="9561" max="9564" width="0" style="32" hidden="1" customWidth="1"/>
    <col min="9565" max="9567" width="8.7109375" style="32" customWidth="1"/>
    <col min="9568" max="9568" width="10.5703125" style="32" customWidth="1"/>
    <col min="9569" max="9571" width="8.7109375" style="32" customWidth="1"/>
    <col min="9572" max="9572" width="11" style="32" customWidth="1"/>
    <col min="9573" max="9574" width="8.7109375" style="32" customWidth="1"/>
    <col min="9575" max="9576" width="13.5703125" style="32" bestFit="1" customWidth="1"/>
    <col min="9577" max="9577" width="14.28515625" style="32" bestFit="1" customWidth="1"/>
    <col min="9578" max="9728" width="11.42578125" style="32"/>
    <col min="9729" max="9729" width="5.7109375" style="32" bestFit="1" customWidth="1"/>
    <col min="9730" max="9737" width="0" style="32" hidden="1" customWidth="1"/>
    <col min="9738" max="9739" width="6.5703125" style="32" bestFit="1" customWidth="1"/>
    <col min="9740" max="9740" width="5.42578125" style="32" bestFit="1" customWidth="1"/>
    <col min="9741" max="9741" width="5.7109375" style="32" bestFit="1" customWidth="1"/>
    <col min="9742" max="9742" width="10" style="32" customWidth="1"/>
    <col min="9743" max="9743" width="14.42578125" style="32" customWidth="1"/>
    <col min="9744" max="9744" width="13.42578125" style="32" bestFit="1" customWidth="1"/>
    <col min="9745" max="9745" width="11" style="32" bestFit="1" customWidth="1"/>
    <col min="9746" max="9746" width="15.85546875" style="32" bestFit="1" customWidth="1"/>
    <col min="9747" max="9747" width="13.42578125" style="32" bestFit="1" customWidth="1"/>
    <col min="9748" max="9748" width="13.42578125" style="32" customWidth="1"/>
    <col min="9749" max="9752" width="12.7109375" style="32" customWidth="1"/>
    <col min="9753" max="9753" width="11.28515625" style="32" customWidth="1"/>
    <col min="9754" max="9755" width="9.140625" style="32" bestFit="1" customWidth="1"/>
    <col min="9756" max="9756" width="8.7109375" style="32" customWidth="1"/>
    <col min="9757" max="9759" width="5.7109375" style="32" customWidth="1"/>
    <col min="9760" max="9760" width="20.7109375" style="32" customWidth="1"/>
    <col min="9761" max="9767" width="0" style="32" hidden="1" customWidth="1"/>
    <col min="9768" max="9768" width="16" style="32" customWidth="1"/>
    <col min="9769" max="9769" width="11.28515625" style="32" customWidth="1"/>
    <col min="9770" max="9771" width="4.28515625" style="32" customWidth="1"/>
    <col min="9772" max="9772" width="6.28515625" style="32" customWidth="1"/>
    <col min="9773" max="9774" width="8.140625" style="32" customWidth="1"/>
    <col min="9775" max="9776" width="4.28515625" style="32" customWidth="1"/>
    <col min="9777" max="9777" width="6.28515625" style="32" customWidth="1"/>
    <col min="9778" max="9779" width="8.140625" style="32" customWidth="1"/>
    <col min="9780" max="9780" width="5.85546875" style="32" customWidth="1"/>
    <col min="9781" max="9781" width="1.7109375" style="32" customWidth="1"/>
    <col min="9782" max="9783" width="19.7109375" style="32" customWidth="1"/>
    <col min="9784" max="9784" width="6.7109375" style="32" customWidth="1"/>
    <col min="9785" max="9786" width="19.7109375" style="32" customWidth="1"/>
    <col min="9787" max="9787" width="6.7109375" style="32" customWidth="1"/>
    <col min="9788" max="9788" width="28" style="32" customWidth="1"/>
    <col min="9789" max="9789" width="11.28515625" style="32" customWidth="1"/>
    <col min="9790" max="9792" width="5.7109375" style="32" customWidth="1"/>
    <col min="9793" max="9793" width="4.140625" style="32" customWidth="1"/>
    <col min="9794" max="9794" width="7.28515625" style="32" customWidth="1"/>
    <col min="9795" max="9795" width="7.5703125" style="32" customWidth="1"/>
    <col min="9796" max="9796" width="4.140625" style="32" customWidth="1"/>
    <col min="9797" max="9797" width="6.28515625" style="32" customWidth="1"/>
    <col min="9798" max="9798" width="7.5703125" style="32" customWidth="1"/>
    <col min="9799" max="9799" width="5.7109375" style="32" customWidth="1"/>
    <col min="9800" max="9800" width="1.7109375" style="32" customWidth="1"/>
    <col min="9801" max="9801" width="10.42578125" style="32" customWidth="1"/>
    <col min="9802" max="9802" width="13" style="32" customWidth="1"/>
    <col min="9803" max="9803" width="15.85546875" style="32" customWidth="1"/>
    <col min="9804" max="9805" width="8.7109375" style="32" customWidth="1"/>
    <col min="9806" max="9806" width="5.7109375" style="32" customWidth="1"/>
    <col min="9807" max="9815" width="0" style="32" hidden="1" customWidth="1"/>
    <col min="9816" max="9816" width="5.7109375" style="32" customWidth="1"/>
    <col min="9817" max="9820" width="0" style="32" hidden="1" customWidth="1"/>
    <col min="9821" max="9823" width="8.7109375" style="32" customWidth="1"/>
    <col min="9824" max="9824" width="10.5703125" style="32" customWidth="1"/>
    <col min="9825" max="9827" width="8.7109375" style="32" customWidth="1"/>
    <col min="9828" max="9828" width="11" style="32" customWidth="1"/>
    <col min="9829" max="9830" width="8.7109375" style="32" customWidth="1"/>
    <col min="9831" max="9832" width="13.5703125" style="32" bestFit="1" customWidth="1"/>
    <col min="9833" max="9833" width="14.28515625" style="32" bestFit="1" customWidth="1"/>
    <col min="9834" max="9984" width="11.42578125" style="32"/>
    <col min="9985" max="9985" width="5.7109375" style="32" bestFit="1" customWidth="1"/>
    <col min="9986" max="9993" width="0" style="32" hidden="1" customWidth="1"/>
    <col min="9994" max="9995" width="6.5703125" style="32" bestFit="1" customWidth="1"/>
    <col min="9996" max="9996" width="5.42578125" style="32" bestFit="1" customWidth="1"/>
    <col min="9997" max="9997" width="5.7109375" style="32" bestFit="1" customWidth="1"/>
    <col min="9998" max="9998" width="10" style="32" customWidth="1"/>
    <col min="9999" max="9999" width="14.42578125" style="32" customWidth="1"/>
    <col min="10000" max="10000" width="13.42578125" style="32" bestFit="1" customWidth="1"/>
    <col min="10001" max="10001" width="11" style="32" bestFit="1" customWidth="1"/>
    <col min="10002" max="10002" width="15.85546875" style="32" bestFit="1" customWidth="1"/>
    <col min="10003" max="10003" width="13.42578125" style="32" bestFit="1" customWidth="1"/>
    <col min="10004" max="10004" width="13.42578125" style="32" customWidth="1"/>
    <col min="10005" max="10008" width="12.7109375" style="32" customWidth="1"/>
    <col min="10009" max="10009" width="11.28515625" style="32" customWidth="1"/>
    <col min="10010" max="10011" width="9.140625" style="32" bestFit="1" customWidth="1"/>
    <col min="10012" max="10012" width="8.7109375" style="32" customWidth="1"/>
    <col min="10013" max="10015" width="5.7109375" style="32" customWidth="1"/>
    <col min="10016" max="10016" width="20.7109375" style="32" customWidth="1"/>
    <col min="10017" max="10023" width="0" style="32" hidden="1" customWidth="1"/>
    <col min="10024" max="10024" width="16" style="32" customWidth="1"/>
    <col min="10025" max="10025" width="11.28515625" style="32" customWidth="1"/>
    <col min="10026" max="10027" width="4.28515625" style="32" customWidth="1"/>
    <col min="10028" max="10028" width="6.28515625" style="32" customWidth="1"/>
    <col min="10029" max="10030" width="8.140625" style="32" customWidth="1"/>
    <col min="10031" max="10032" width="4.28515625" style="32" customWidth="1"/>
    <col min="10033" max="10033" width="6.28515625" style="32" customWidth="1"/>
    <col min="10034" max="10035" width="8.140625" style="32" customWidth="1"/>
    <col min="10036" max="10036" width="5.85546875" style="32" customWidth="1"/>
    <col min="10037" max="10037" width="1.7109375" style="32" customWidth="1"/>
    <col min="10038" max="10039" width="19.7109375" style="32" customWidth="1"/>
    <col min="10040" max="10040" width="6.7109375" style="32" customWidth="1"/>
    <col min="10041" max="10042" width="19.7109375" style="32" customWidth="1"/>
    <col min="10043" max="10043" width="6.7109375" style="32" customWidth="1"/>
    <col min="10044" max="10044" width="28" style="32" customWidth="1"/>
    <col min="10045" max="10045" width="11.28515625" style="32" customWidth="1"/>
    <col min="10046" max="10048" width="5.7109375" style="32" customWidth="1"/>
    <col min="10049" max="10049" width="4.140625" style="32" customWidth="1"/>
    <col min="10050" max="10050" width="7.28515625" style="32" customWidth="1"/>
    <col min="10051" max="10051" width="7.5703125" style="32" customWidth="1"/>
    <col min="10052" max="10052" width="4.140625" style="32" customWidth="1"/>
    <col min="10053" max="10053" width="6.28515625" style="32" customWidth="1"/>
    <col min="10054" max="10054" width="7.5703125" style="32" customWidth="1"/>
    <col min="10055" max="10055" width="5.7109375" style="32" customWidth="1"/>
    <col min="10056" max="10056" width="1.7109375" style="32" customWidth="1"/>
    <col min="10057" max="10057" width="10.42578125" style="32" customWidth="1"/>
    <col min="10058" max="10058" width="13" style="32" customWidth="1"/>
    <col min="10059" max="10059" width="15.85546875" style="32" customWidth="1"/>
    <col min="10060" max="10061" width="8.7109375" style="32" customWidth="1"/>
    <col min="10062" max="10062" width="5.7109375" style="32" customWidth="1"/>
    <col min="10063" max="10071" width="0" style="32" hidden="1" customWidth="1"/>
    <col min="10072" max="10072" width="5.7109375" style="32" customWidth="1"/>
    <col min="10073" max="10076" width="0" style="32" hidden="1" customWidth="1"/>
    <col min="10077" max="10079" width="8.7109375" style="32" customWidth="1"/>
    <col min="10080" max="10080" width="10.5703125" style="32" customWidth="1"/>
    <col min="10081" max="10083" width="8.7109375" style="32" customWidth="1"/>
    <col min="10084" max="10084" width="11" style="32" customWidth="1"/>
    <col min="10085" max="10086" width="8.7109375" style="32" customWidth="1"/>
    <col min="10087" max="10088" width="13.5703125" style="32" bestFit="1" customWidth="1"/>
    <col min="10089" max="10089" width="14.28515625" style="32" bestFit="1" customWidth="1"/>
    <col min="10090" max="10240" width="11.42578125" style="32"/>
    <col min="10241" max="10241" width="5.7109375" style="32" bestFit="1" customWidth="1"/>
    <col min="10242" max="10249" width="0" style="32" hidden="1" customWidth="1"/>
    <col min="10250" max="10251" width="6.5703125" style="32" bestFit="1" customWidth="1"/>
    <col min="10252" max="10252" width="5.42578125" style="32" bestFit="1" customWidth="1"/>
    <col min="10253" max="10253" width="5.7109375" style="32" bestFit="1" customWidth="1"/>
    <col min="10254" max="10254" width="10" style="32" customWidth="1"/>
    <col min="10255" max="10255" width="14.42578125" style="32" customWidth="1"/>
    <col min="10256" max="10256" width="13.42578125" style="32" bestFit="1" customWidth="1"/>
    <col min="10257" max="10257" width="11" style="32" bestFit="1" customWidth="1"/>
    <col min="10258" max="10258" width="15.85546875" style="32" bestFit="1" customWidth="1"/>
    <col min="10259" max="10259" width="13.42578125" style="32" bestFit="1" customWidth="1"/>
    <col min="10260" max="10260" width="13.42578125" style="32" customWidth="1"/>
    <col min="10261" max="10264" width="12.7109375" style="32" customWidth="1"/>
    <col min="10265" max="10265" width="11.28515625" style="32" customWidth="1"/>
    <col min="10266" max="10267" width="9.140625" style="32" bestFit="1" customWidth="1"/>
    <col min="10268" max="10268" width="8.7109375" style="32" customWidth="1"/>
    <col min="10269" max="10271" width="5.7109375" style="32" customWidth="1"/>
    <col min="10272" max="10272" width="20.7109375" style="32" customWidth="1"/>
    <col min="10273" max="10279" width="0" style="32" hidden="1" customWidth="1"/>
    <col min="10280" max="10280" width="16" style="32" customWidth="1"/>
    <col min="10281" max="10281" width="11.28515625" style="32" customWidth="1"/>
    <col min="10282" max="10283" width="4.28515625" style="32" customWidth="1"/>
    <col min="10284" max="10284" width="6.28515625" style="32" customWidth="1"/>
    <col min="10285" max="10286" width="8.140625" style="32" customWidth="1"/>
    <col min="10287" max="10288" width="4.28515625" style="32" customWidth="1"/>
    <col min="10289" max="10289" width="6.28515625" style="32" customWidth="1"/>
    <col min="10290" max="10291" width="8.140625" style="32" customWidth="1"/>
    <col min="10292" max="10292" width="5.85546875" style="32" customWidth="1"/>
    <col min="10293" max="10293" width="1.7109375" style="32" customWidth="1"/>
    <col min="10294" max="10295" width="19.7109375" style="32" customWidth="1"/>
    <col min="10296" max="10296" width="6.7109375" style="32" customWidth="1"/>
    <col min="10297" max="10298" width="19.7109375" style="32" customWidth="1"/>
    <col min="10299" max="10299" width="6.7109375" style="32" customWidth="1"/>
    <col min="10300" max="10300" width="28" style="32" customWidth="1"/>
    <col min="10301" max="10301" width="11.28515625" style="32" customWidth="1"/>
    <col min="10302" max="10304" width="5.7109375" style="32" customWidth="1"/>
    <col min="10305" max="10305" width="4.140625" style="32" customWidth="1"/>
    <col min="10306" max="10306" width="7.28515625" style="32" customWidth="1"/>
    <col min="10307" max="10307" width="7.5703125" style="32" customWidth="1"/>
    <col min="10308" max="10308" width="4.140625" style="32" customWidth="1"/>
    <col min="10309" max="10309" width="6.28515625" style="32" customWidth="1"/>
    <col min="10310" max="10310" width="7.5703125" style="32" customWidth="1"/>
    <col min="10311" max="10311" width="5.7109375" style="32" customWidth="1"/>
    <col min="10312" max="10312" width="1.7109375" style="32" customWidth="1"/>
    <col min="10313" max="10313" width="10.42578125" style="32" customWidth="1"/>
    <col min="10314" max="10314" width="13" style="32" customWidth="1"/>
    <col min="10315" max="10315" width="15.85546875" style="32" customWidth="1"/>
    <col min="10316" max="10317" width="8.7109375" style="32" customWidth="1"/>
    <col min="10318" max="10318" width="5.7109375" style="32" customWidth="1"/>
    <col min="10319" max="10327" width="0" style="32" hidden="1" customWidth="1"/>
    <col min="10328" max="10328" width="5.7109375" style="32" customWidth="1"/>
    <col min="10329" max="10332" width="0" style="32" hidden="1" customWidth="1"/>
    <col min="10333" max="10335" width="8.7109375" style="32" customWidth="1"/>
    <col min="10336" max="10336" width="10.5703125" style="32" customWidth="1"/>
    <col min="10337" max="10339" width="8.7109375" style="32" customWidth="1"/>
    <col min="10340" max="10340" width="11" style="32" customWidth="1"/>
    <col min="10341" max="10342" width="8.7109375" style="32" customWidth="1"/>
    <col min="10343" max="10344" width="13.5703125" style="32" bestFit="1" customWidth="1"/>
    <col min="10345" max="10345" width="14.28515625" style="32" bestFit="1" customWidth="1"/>
    <col min="10346" max="10496" width="11.42578125" style="32"/>
    <col min="10497" max="10497" width="5.7109375" style="32" bestFit="1" customWidth="1"/>
    <col min="10498" max="10505" width="0" style="32" hidden="1" customWidth="1"/>
    <col min="10506" max="10507" width="6.5703125" style="32" bestFit="1" customWidth="1"/>
    <col min="10508" max="10508" width="5.42578125" style="32" bestFit="1" customWidth="1"/>
    <col min="10509" max="10509" width="5.7109375" style="32" bestFit="1" customWidth="1"/>
    <col min="10510" max="10510" width="10" style="32" customWidth="1"/>
    <col min="10511" max="10511" width="14.42578125" style="32" customWidth="1"/>
    <col min="10512" max="10512" width="13.42578125" style="32" bestFit="1" customWidth="1"/>
    <col min="10513" max="10513" width="11" style="32" bestFit="1" customWidth="1"/>
    <col min="10514" max="10514" width="15.85546875" style="32" bestFit="1" customWidth="1"/>
    <col min="10515" max="10515" width="13.42578125" style="32" bestFit="1" customWidth="1"/>
    <col min="10516" max="10516" width="13.42578125" style="32" customWidth="1"/>
    <col min="10517" max="10520" width="12.7109375" style="32" customWidth="1"/>
    <col min="10521" max="10521" width="11.28515625" style="32" customWidth="1"/>
    <col min="10522" max="10523" width="9.140625" style="32" bestFit="1" customWidth="1"/>
    <col min="10524" max="10524" width="8.7109375" style="32" customWidth="1"/>
    <col min="10525" max="10527" width="5.7109375" style="32" customWidth="1"/>
    <col min="10528" max="10528" width="20.7109375" style="32" customWidth="1"/>
    <col min="10529" max="10535" width="0" style="32" hidden="1" customWidth="1"/>
    <col min="10536" max="10536" width="16" style="32" customWidth="1"/>
    <col min="10537" max="10537" width="11.28515625" style="32" customWidth="1"/>
    <col min="10538" max="10539" width="4.28515625" style="32" customWidth="1"/>
    <col min="10540" max="10540" width="6.28515625" style="32" customWidth="1"/>
    <col min="10541" max="10542" width="8.140625" style="32" customWidth="1"/>
    <col min="10543" max="10544" width="4.28515625" style="32" customWidth="1"/>
    <col min="10545" max="10545" width="6.28515625" style="32" customWidth="1"/>
    <col min="10546" max="10547" width="8.140625" style="32" customWidth="1"/>
    <col min="10548" max="10548" width="5.85546875" style="32" customWidth="1"/>
    <col min="10549" max="10549" width="1.7109375" style="32" customWidth="1"/>
    <col min="10550" max="10551" width="19.7109375" style="32" customWidth="1"/>
    <col min="10552" max="10552" width="6.7109375" style="32" customWidth="1"/>
    <col min="10553" max="10554" width="19.7109375" style="32" customWidth="1"/>
    <col min="10555" max="10555" width="6.7109375" style="32" customWidth="1"/>
    <col min="10556" max="10556" width="28" style="32" customWidth="1"/>
    <col min="10557" max="10557" width="11.28515625" style="32" customWidth="1"/>
    <col min="10558" max="10560" width="5.7109375" style="32" customWidth="1"/>
    <col min="10561" max="10561" width="4.140625" style="32" customWidth="1"/>
    <col min="10562" max="10562" width="7.28515625" style="32" customWidth="1"/>
    <col min="10563" max="10563" width="7.5703125" style="32" customWidth="1"/>
    <col min="10564" max="10564" width="4.140625" style="32" customWidth="1"/>
    <col min="10565" max="10565" width="6.28515625" style="32" customWidth="1"/>
    <col min="10566" max="10566" width="7.5703125" style="32" customWidth="1"/>
    <col min="10567" max="10567" width="5.7109375" style="32" customWidth="1"/>
    <col min="10568" max="10568" width="1.7109375" style="32" customWidth="1"/>
    <col min="10569" max="10569" width="10.42578125" style="32" customWidth="1"/>
    <col min="10570" max="10570" width="13" style="32" customWidth="1"/>
    <col min="10571" max="10571" width="15.85546875" style="32" customWidth="1"/>
    <col min="10572" max="10573" width="8.7109375" style="32" customWidth="1"/>
    <col min="10574" max="10574" width="5.7109375" style="32" customWidth="1"/>
    <col min="10575" max="10583" width="0" style="32" hidden="1" customWidth="1"/>
    <col min="10584" max="10584" width="5.7109375" style="32" customWidth="1"/>
    <col min="10585" max="10588" width="0" style="32" hidden="1" customWidth="1"/>
    <col min="10589" max="10591" width="8.7109375" style="32" customWidth="1"/>
    <col min="10592" max="10592" width="10.5703125" style="32" customWidth="1"/>
    <col min="10593" max="10595" width="8.7109375" style="32" customWidth="1"/>
    <col min="10596" max="10596" width="11" style="32" customWidth="1"/>
    <col min="10597" max="10598" width="8.7109375" style="32" customWidth="1"/>
    <col min="10599" max="10600" width="13.5703125" style="32" bestFit="1" customWidth="1"/>
    <col min="10601" max="10601" width="14.28515625" style="32" bestFit="1" customWidth="1"/>
    <col min="10602" max="10752" width="11.42578125" style="32"/>
    <col min="10753" max="10753" width="5.7109375" style="32" bestFit="1" customWidth="1"/>
    <col min="10754" max="10761" width="0" style="32" hidden="1" customWidth="1"/>
    <col min="10762" max="10763" width="6.5703125" style="32" bestFit="1" customWidth="1"/>
    <col min="10764" max="10764" width="5.42578125" style="32" bestFit="1" customWidth="1"/>
    <col min="10765" max="10765" width="5.7109375" style="32" bestFit="1" customWidth="1"/>
    <col min="10766" max="10766" width="10" style="32" customWidth="1"/>
    <col min="10767" max="10767" width="14.42578125" style="32" customWidth="1"/>
    <col min="10768" max="10768" width="13.42578125" style="32" bestFit="1" customWidth="1"/>
    <col min="10769" max="10769" width="11" style="32" bestFit="1" customWidth="1"/>
    <col min="10770" max="10770" width="15.85546875" style="32" bestFit="1" customWidth="1"/>
    <col min="10771" max="10771" width="13.42578125" style="32" bestFit="1" customWidth="1"/>
    <col min="10772" max="10772" width="13.42578125" style="32" customWidth="1"/>
    <col min="10773" max="10776" width="12.7109375" style="32" customWidth="1"/>
    <col min="10777" max="10777" width="11.28515625" style="32" customWidth="1"/>
    <col min="10778" max="10779" width="9.140625" style="32" bestFit="1" customWidth="1"/>
    <col min="10780" max="10780" width="8.7109375" style="32" customWidth="1"/>
    <col min="10781" max="10783" width="5.7109375" style="32" customWidth="1"/>
    <col min="10784" max="10784" width="20.7109375" style="32" customWidth="1"/>
    <col min="10785" max="10791" width="0" style="32" hidden="1" customWidth="1"/>
    <col min="10792" max="10792" width="16" style="32" customWidth="1"/>
    <col min="10793" max="10793" width="11.28515625" style="32" customWidth="1"/>
    <col min="10794" max="10795" width="4.28515625" style="32" customWidth="1"/>
    <col min="10796" max="10796" width="6.28515625" style="32" customWidth="1"/>
    <col min="10797" max="10798" width="8.140625" style="32" customWidth="1"/>
    <col min="10799" max="10800" width="4.28515625" style="32" customWidth="1"/>
    <col min="10801" max="10801" width="6.28515625" style="32" customWidth="1"/>
    <col min="10802" max="10803" width="8.140625" style="32" customWidth="1"/>
    <col min="10804" max="10804" width="5.85546875" style="32" customWidth="1"/>
    <col min="10805" max="10805" width="1.7109375" style="32" customWidth="1"/>
    <col min="10806" max="10807" width="19.7109375" style="32" customWidth="1"/>
    <col min="10808" max="10808" width="6.7109375" style="32" customWidth="1"/>
    <col min="10809" max="10810" width="19.7109375" style="32" customWidth="1"/>
    <col min="10811" max="10811" width="6.7109375" style="32" customWidth="1"/>
    <col min="10812" max="10812" width="28" style="32" customWidth="1"/>
    <col min="10813" max="10813" width="11.28515625" style="32" customWidth="1"/>
    <col min="10814" max="10816" width="5.7109375" style="32" customWidth="1"/>
    <col min="10817" max="10817" width="4.140625" style="32" customWidth="1"/>
    <col min="10818" max="10818" width="7.28515625" style="32" customWidth="1"/>
    <col min="10819" max="10819" width="7.5703125" style="32" customWidth="1"/>
    <col min="10820" max="10820" width="4.140625" style="32" customWidth="1"/>
    <col min="10821" max="10821" width="6.28515625" style="32" customWidth="1"/>
    <col min="10822" max="10822" width="7.5703125" style="32" customWidth="1"/>
    <col min="10823" max="10823" width="5.7109375" style="32" customWidth="1"/>
    <col min="10824" max="10824" width="1.7109375" style="32" customWidth="1"/>
    <col min="10825" max="10825" width="10.42578125" style="32" customWidth="1"/>
    <col min="10826" max="10826" width="13" style="32" customWidth="1"/>
    <col min="10827" max="10827" width="15.85546875" style="32" customWidth="1"/>
    <col min="10828" max="10829" width="8.7109375" style="32" customWidth="1"/>
    <col min="10830" max="10830" width="5.7109375" style="32" customWidth="1"/>
    <col min="10831" max="10839" width="0" style="32" hidden="1" customWidth="1"/>
    <col min="10840" max="10840" width="5.7109375" style="32" customWidth="1"/>
    <col min="10841" max="10844" width="0" style="32" hidden="1" customWidth="1"/>
    <col min="10845" max="10847" width="8.7109375" style="32" customWidth="1"/>
    <col min="10848" max="10848" width="10.5703125" style="32" customWidth="1"/>
    <col min="10849" max="10851" width="8.7109375" style="32" customWidth="1"/>
    <col min="10852" max="10852" width="11" style="32" customWidth="1"/>
    <col min="10853" max="10854" width="8.7109375" style="32" customWidth="1"/>
    <col min="10855" max="10856" width="13.5703125" style="32" bestFit="1" customWidth="1"/>
    <col min="10857" max="10857" width="14.28515625" style="32" bestFit="1" customWidth="1"/>
    <col min="10858" max="11008" width="11.42578125" style="32"/>
    <col min="11009" max="11009" width="5.7109375" style="32" bestFit="1" customWidth="1"/>
    <col min="11010" max="11017" width="0" style="32" hidden="1" customWidth="1"/>
    <col min="11018" max="11019" width="6.5703125" style="32" bestFit="1" customWidth="1"/>
    <col min="11020" max="11020" width="5.42578125" style="32" bestFit="1" customWidth="1"/>
    <col min="11021" max="11021" width="5.7109375" style="32" bestFit="1" customWidth="1"/>
    <col min="11022" max="11022" width="10" style="32" customWidth="1"/>
    <col min="11023" max="11023" width="14.42578125" style="32" customWidth="1"/>
    <col min="11024" max="11024" width="13.42578125" style="32" bestFit="1" customWidth="1"/>
    <col min="11025" max="11025" width="11" style="32" bestFit="1" customWidth="1"/>
    <col min="11026" max="11026" width="15.85546875" style="32" bestFit="1" customWidth="1"/>
    <col min="11027" max="11027" width="13.42578125" style="32" bestFit="1" customWidth="1"/>
    <col min="11028" max="11028" width="13.42578125" style="32" customWidth="1"/>
    <col min="11029" max="11032" width="12.7109375" style="32" customWidth="1"/>
    <col min="11033" max="11033" width="11.28515625" style="32" customWidth="1"/>
    <col min="11034" max="11035" width="9.140625" style="32" bestFit="1" customWidth="1"/>
    <col min="11036" max="11036" width="8.7109375" style="32" customWidth="1"/>
    <col min="11037" max="11039" width="5.7109375" style="32" customWidth="1"/>
    <col min="11040" max="11040" width="20.7109375" style="32" customWidth="1"/>
    <col min="11041" max="11047" width="0" style="32" hidden="1" customWidth="1"/>
    <col min="11048" max="11048" width="16" style="32" customWidth="1"/>
    <col min="11049" max="11049" width="11.28515625" style="32" customWidth="1"/>
    <col min="11050" max="11051" width="4.28515625" style="32" customWidth="1"/>
    <col min="11052" max="11052" width="6.28515625" style="32" customWidth="1"/>
    <col min="11053" max="11054" width="8.140625" style="32" customWidth="1"/>
    <col min="11055" max="11056" width="4.28515625" style="32" customWidth="1"/>
    <col min="11057" max="11057" width="6.28515625" style="32" customWidth="1"/>
    <col min="11058" max="11059" width="8.140625" style="32" customWidth="1"/>
    <col min="11060" max="11060" width="5.85546875" style="32" customWidth="1"/>
    <col min="11061" max="11061" width="1.7109375" style="32" customWidth="1"/>
    <col min="11062" max="11063" width="19.7109375" style="32" customWidth="1"/>
    <col min="11064" max="11064" width="6.7109375" style="32" customWidth="1"/>
    <col min="11065" max="11066" width="19.7109375" style="32" customWidth="1"/>
    <col min="11067" max="11067" width="6.7109375" style="32" customWidth="1"/>
    <col min="11068" max="11068" width="28" style="32" customWidth="1"/>
    <col min="11069" max="11069" width="11.28515625" style="32" customWidth="1"/>
    <col min="11070" max="11072" width="5.7109375" style="32" customWidth="1"/>
    <col min="11073" max="11073" width="4.140625" style="32" customWidth="1"/>
    <col min="11074" max="11074" width="7.28515625" style="32" customWidth="1"/>
    <col min="11075" max="11075" width="7.5703125" style="32" customWidth="1"/>
    <col min="11076" max="11076" width="4.140625" style="32" customWidth="1"/>
    <col min="11077" max="11077" width="6.28515625" style="32" customWidth="1"/>
    <col min="11078" max="11078" width="7.5703125" style="32" customWidth="1"/>
    <col min="11079" max="11079" width="5.7109375" style="32" customWidth="1"/>
    <col min="11080" max="11080" width="1.7109375" style="32" customWidth="1"/>
    <col min="11081" max="11081" width="10.42578125" style="32" customWidth="1"/>
    <col min="11082" max="11082" width="13" style="32" customWidth="1"/>
    <col min="11083" max="11083" width="15.85546875" style="32" customWidth="1"/>
    <col min="11084" max="11085" width="8.7109375" style="32" customWidth="1"/>
    <col min="11086" max="11086" width="5.7109375" style="32" customWidth="1"/>
    <col min="11087" max="11095" width="0" style="32" hidden="1" customWidth="1"/>
    <col min="11096" max="11096" width="5.7109375" style="32" customWidth="1"/>
    <col min="11097" max="11100" width="0" style="32" hidden="1" customWidth="1"/>
    <col min="11101" max="11103" width="8.7109375" style="32" customWidth="1"/>
    <col min="11104" max="11104" width="10.5703125" style="32" customWidth="1"/>
    <col min="11105" max="11107" width="8.7109375" style="32" customWidth="1"/>
    <col min="11108" max="11108" width="11" style="32" customWidth="1"/>
    <col min="11109" max="11110" width="8.7109375" style="32" customWidth="1"/>
    <col min="11111" max="11112" width="13.5703125" style="32" bestFit="1" customWidth="1"/>
    <col min="11113" max="11113" width="14.28515625" style="32" bestFit="1" customWidth="1"/>
    <col min="11114" max="11264" width="11.42578125" style="32"/>
    <col min="11265" max="11265" width="5.7109375" style="32" bestFit="1" customWidth="1"/>
    <col min="11266" max="11273" width="0" style="32" hidden="1" customWidth="1"/>
    <col min="11274" max="11275" width="6.5703125" style="32" bestFit="1" customWidth="1"/>
    <col min="11276" max="11276" width="5.42578125" style="32" bestFit="1" customWidth="1"/>
    <col min="11277" max="11277" width="5.7109375" style="32" bestFit="1" customWidth="1"/>
    <col min="11278" max="11278" width="10" style="32" customWidth="1"/>
    <col min="11279" max="11279" width="14.42578125" style="32" customWidth="1"/>
    <col min="11280" max="11280" width="13.42578125" style="32" bestFit="1" customWidth="1"/>
    <col min="11281" max="11281" width="11" style="32" bestFit="1" customWidth="1"/>
    <col min="11282" max="11282" width="15.85546875" style="32" bestFit="1" customWidth="1"/>
    <col min="11283" max="11283" width="13.42578125" style="32" bestFit="1" customWidth="1"/>
    <col min="11284" max="11284" width="13.42578125" style="32" customWidth="1"/>
    <col min="11285" max="11288" width="12.7109375" style="32" customWidth="1"/>
    <col min="11289" max="11289" width="11.28515625" style="32" customWidth="1"/>
    <col min="11290" max="11291" width="9.140625" style="32" bestFit="1" customWidth="1"/>
    <col min="11292" max="11292" width="8.7109375" style="32" customWidth="1"/>
    <col min="11293" max="11295" width="5.7109375" style="32" customWidth="1"/>
    <col min="11296" max="11296" width="20.7109375" style="32" customWidth="1"/>
    <col min="11297" max="11303" width="0" style="32" hidden="1" customWidth="1"/>
    <col min="11304" max="11304" width="16" style="32" customWidth="1"/>
    <col min="11305" max="11305" width="11.28515625" style="32" customWidth="1"/>
    <col min="11306" max="11307" width="4.28515625" style="32" customWidth="1"/>
    <col min="11308" max="11308" width="6.28515625" style="32" customWidth="1"/>
    <col min="11309" max="11310" width="8.140625" style="32" customWidth="1"/>
    <col min="11311" max="11312" width="4.28515625" style="32" customWidth="1"/>
    <col min="11313" max="11313" width="6.28515625" style="32" customWidth="1"/>
    <col min="11314" max="11315" width="8.140625" style="32" customWidth="1"/>
    <col min="11316" max="11316" width="5.85546875" style="32" customWidth="1"/>
    <col min="11317" max="11317" width="1.7109375" style="32" customWidth="1"/>
    <col min="11318" max="11319" width="19.7109375" style="32" customWidth="1"/>
    <col min="11320" max="11320" width="6.7109375" style="32" customWidth="1"/>
    <col min="11321" max="11322" width="19.7109375" style="32" customWidth="1"/>
    <col min="11323" max="11323" width="6.7109375" style="32" customWidth="1"/>
    <col min="11324" max="11324" width="28" style="32" customWidth="1"/>
    <col min="11325" max="11325" width="11.28515625" style="32" customWidth="1"/>
    <col min="11326" max="11328" width="5.7109375" style="32" customWidth="1"/>
    <col min="11329" max="11329" width="4.140625" style="32" customWidth="1"/>
    <col min="11330" max="11330" width="7.28515625" style="32" customWidth="1"/>
    <col min="11331" max="11331" width="7.5703125" style="32" customWidth="1"/>
    <col min="11332" max="11332" width="4.140625" style="32" customWidth="1"/>
    <col min="11333" max="11333" width="6.28515625" style="32" customWidth="1"/>
    <col min="11334" max="11334" width="7.5703125" style="32" customWidth="1"/>
    <col min="11335" max="11335" width="5.7109375" style="32" customWidth="1"/>
    <col min="11336" max="11336" width="1.7109375" style="32" customWidth="1"/>
    <col min="11337" max="11337" width="10.42578125" style="32" customWidth="1"/>
    <col min="11338" max="11338" width="13" style="32" customWidth="1"/>
    <col min="11339" max="11339" width="15.85546875" style="32" customWidth="1"/>
    <col min="11340" max="11341" width="8.7109375" style="32" customWidth="1"/>
    <col min="11342" max="11342" width="5.7109375" style="32" customWidth="1"/>
    <col min="11343" max="11351" width="0" style="32" hidden="1" customWidth="1"/>
    <col min="11352" max="11352" width="5.7109375" style="32" customWidth="1"/>
    <col min="11353" max="11356" width="0" style="32" hidden="1" customWidth="1"/>
    <col min="11357" max="11359" width="8.7109375" style="32" customWidth="1"/>
    <col min="11360" max="11360" width="10.5703125" style="32" customWidth="1"/>
    <col min="11361" max="11363" width="8.7109375" style="32" customWidth="1"/>
    <col min="11364" max="11364" width="11" style="32" customWidth="1"/>
    <col min="11365" max="11366" width="8.7109375" style="32" customWidth="1"/>
    <col min="11367" max="11368" width="13.5703125" style="32" bestFit="1" customWidth="1"/>
    <col min="11369" max="11369" width="14.28515625" style="32" bestFit="1" customWidth="1"/>
    <col min="11370" max="11520" width="11.42578125" style="32"/>
    <col min="11521" max="11521" width="5.7109375" style="32" bestFit="1" customWidth="1"/>
    <col min="11522" max="11529" width="0" style="32" hidden="1" customWidth="1"/>
    <col min="11530" max="11531" width="6.5703125" style="32" bestFit="1" customWidth="1"/>
    <col min="11532" max="11532" width="5.42578125" style="32" bestFit="1" customWidth="1"/>
    <col min="11533" max="11533" width="5.7109375" style="32" bestFit="1" customWidth="1"/>
    <col min="11534" max="11534" width="10" style="32" customWidth="1"/>
    <col min="11535" max="11535" width="14.42578125" style="32" customWidth="1"/>
    <col min="11536" max="11536" width="13.42578125" style="32" bestFit="1" customWidth="1"/>
    <col min="11537" max="11537" width="11" style="32" bestFit="1" customWidth="1"/>
    <col min="11538" max="11538" width="15.85546875" style="32" bestFit="1" customWidth="1"/>
    <col min="11539" max="11539" width="13.42578125" style="32" bestFit="1" customWidth="1"/>
    <col min="11540" max="11540" width="13.42578125" style="32" customWidth="1"/>
    <col min="11541" max="11544" width="12.7109375" style="32" customWidth="1"/>
    <col min="11545" max="11545" width="11.28515625" style="32" customWidth="1"/>
    <col min="11546" max="11547" width="9.140625" style="32" bestFit="1" customWidth="1"/>
    <col min="11548" max="11548" width="8.7109375" style="32" customWidth="1"/>
    <col min="11549" max="11551" width="5.7109375" style="32" customWidth="1"/>
    <col min="11552" max="11552" width="20.7109375" style="32" customWidth="1"/>
    <col min="11553" max="11559" width="0" style="32" hidden="1" customWidth="1"/>
    <col min="11560" max="11560" width="16" style="32" customWidth="1"/>
    <col min="11561" max="11561" width="11.28515625" style="32" customWidth="1"/>
    <col min="11562" max="11563" width="4.28515625" style="32" customWidth="1"/>
    <col min="11564" max="11564" width="6.28515625" style="32" customWidth="1"/>
    <col min="11565" max="11566" width="8.140625" style="32" customWidth="1"/>
    <col min="11567" max="11568" width="4.28515625" style="32" customWidth="1"/>
    <col min="11569" max="11569" width="6.28515625" style="32" customWidth="1"/>
    <col min="11570" max="11571" width="8.140625" style="32" customWidth="1"/>
    <col min="11572" max="11572" width="5.85546875" style="32" customWidth="1"/>
    <col min="11573" max="11573" width="1.7109375" style="32" customWidth="1"/>
    <col min="11574" max="11575" width="19.7109375" style="32" customWidth="1"/>
    <col min="11576" max="11576" width="6.7109375" style="32" customWidth="1"/>
    <col min="11577" max="11578" width="19.7109375" style="32" customWidth="1"/>
    <col min="11579" max="11579" width="6.7109375" style="32" customWidth="1"/>
    <col min="11580" max="11580" width="28" style="32" customWidth="1"/>
    <col min="11581" max="11581" width="11.28515625" style="32" customWidth="1"/>
    <col min="11582" max="11584" width="5.7109375" style="32" customWidth="1"/>
    <col min="11585" max="11585" width="4.140625" style="32" customWidth="1"/>
    <col min="11586" max="11586" width="7.28515625" style="32" customWidth="1"/>
    <col min="11587" max="11587" width="7.5703125" style="32" customWidth="1"/>
    <col min="11588" max="11588" width="4.140625" style="32" customWidth="1"/>
    <col min="11589" max="11589" width="6.28515625" style="32" customWidth="1"/>
    <col min="11590" max="11590" width="7.5703125" style="32" customWidth="1"/>
    <col min="11591" max="11591" width="5.7109375" style="32" customWidth="1"/>
    <col min="11592" max="11592" width="1.7109375" style="32" customWidth="1"/>
    <col min="11593" max="11593" width="10.42578125" style="32" customWidth="1"/>
    <col min="11594" max="11594" width="13" style="32" customWidth="1"/>
    <col min="11595" max="11595" width="15.85546875" style="32" customWidth="1"/>
    <col min="11596" max="11597" width="8.7109375" style="32" customWidth="1"/>
    <col min="11598" max="11598" width="5.7109375" style="32" customWidth="1"/>
    <col min="11599" max="11607" width="0" style="32" hidden="1" customWidth="1"/>
    <col min="11608" max="11608" width="5.7109375" style="32" customWidth="1"/>
    <col min="11609" max="11612" width="0" style="32" hidden="1" customWidth="1"/>
    <col min="11613" max="11615" width="8.7109375" style="32" customWidth="1"/>
    <col min="11616" max="11616" width="10.5703125" style="32" customWidth="1"/>
    <col min="11617" max="11619" width="8.7109375" style="32" customWidth="1"/>
    <col min="11620" max="11620" width="11" style="32" customWidth="1"/>
    <col min="11621" max="11622" width="8.7109375" style="32" customWidth="1"/>
    <col min="11623" max="11624" width="13.5703125" style="32" bestFit="1" customWidth="1"/>
    <col min="11625" max="11625" width="14.28515625" style="32" bestFit="1" customWidth="1"/>
    <col min="11626" max="11776" width="11.42578125" style="32"/>
    <col min="11777" max="11777" width="5.7109375" style="32" bestFit="1" customWidth="1"/>
    <col min="11778" max="11785" width="0" style="32" hidden="1" customWidth="1"/>
    <col min="11786" max="11787" width="6.5703125" style="32" bestFit="1" customWidth="1"/>
    <col min="11788" max="11788" width="5.42578125" style="32" bestFit="1" customWidth="1"/>
    <col min="11789" max="11789" width="5.7109375" style="32" bestFit="1" customWidth="1"/>
    <col min="11790" max="11790" width="10" style="32" customWidth="1"/>
    <col min="11791" max="11791" width="14.42578125" style="32" customWidth="1"/>
    <col min="11792" max="11792" width="13.42578125" style="32" bestFit="1" customWidth="1"/>
    <col min="11793" max="11793" width="11" style="32" bestFit="1" customWidth="1"/>
    <col min="11794" max="11794" width="15.85546875" style="32" bestFit="1" customWidth="1"/>
    <col min="11795" max="11795" width="13.42578125" style="32" bestFit="1" customWidth="1"/>
    <col min="11796" max="11796" width="13.42578125" style="32" customWidth="1"/>
    <col min="11797" max="11800" width="12.7109375" style="32" customWidth="1"/>
    <col min="11801" max="11801" width="11.28515625" style="32" customWidth="1"/>
    <col min="11802" max="11803" width="9.140625" style="32" bestFit="1" customWidth="1"/>
    <col min="11804" max="11804" width="8.7109375" style="32" customWidth="1"/>
    <col min="11805" max="11807" width="5.7109375" style="32" customWidth="1"/>
    <col min="11808" max="11808" width="20.7109375" style="32" customWidth="1"/>
    <col min="11809" max="11815" width="0" style="32" hidden="1" customWidth="1"/>
    <col min="11816" max="11816" width="16" style="32" customWidth="1"/>
    <col min="11817" max="11817" width="11.28515625" style="32" customWidth="1"/>
    <col min="11818" max="11819" width="4.28515625" style="32" customWidth="1"/>
    <col min="11820" max="11820" width="6.28515625" style="32" customWidth="1"/>
    <col min="11821" max="11822" width="8.140625" style="32" customWidth="1"/>
    <col min="11823" max="11824" width="4.28515625" style="32" customWidth="1"/>
    <col min="11825" max="11825" width="6.28515625" style="32" customWidth="1"/>
    <col min="11826" max="11827" width="8.140625" style="32" customWidth="1"/>
    <col min="11828" max="11828" width="5.85546875" style="32" customWidth="1"/>
    <col min="11829" max="11829" width="1.7109375" style="32" customWidth="1"/>
    <col min="11830" max="11831" width="19.7109375" style="32" customWidth="1"/>
    <col min="11832" max="11832" width="6.7109375" style="32" customWidth="1"/>
    <col min="11833" max="11834" width="19.7109375" style="32" customWidth="1"/>
    <col min="11835" max="11835" width="6.7109375" style="32" customWidth="1"/>
    <col min="11836" max="11836" width="28" style="32" customWidth="1"/>
    <col min="11837" max="11837" width="11.28515625" style="32" customWidth="1"/>
    <col min="11838" max="11840" width="5.7109375" style="32" customWidth="1"/>
    <col min="11841" max="11841" width="4.140625" style="32" customWidth="1"/>
    <col min="11842" max="11842" width="7.28515625" style="32" customWidth="1"/>
    <col min="11843" max="11843" width="7.5703125" style="32" customWidth="1"/>
    <col min="11844" max="11844" width="4.140625" style="32" customWidth="1"/>
    <col min="11845" max="11845" width="6.28515625" style="32" customWidth="1"/>
    <col min="11846" max="11846" width="7.5703125" style="32" customWidth="1"/>
    <col min="11847" max="11847" width="5.7109375" style="32" customWidth="1"/>
    <col min="11848" max="11848" width="1.7109375" style="32" customWidth="1"/>
    <col min="11849" max="11849" width="10.42578125" style="32" customWidth="1"/>
    <col min="11850" max="11850" width="13" style="32" customWidth="1"/>
    <col min="11851" max="11851" width="15.85546875" style="32" customWidth="1"/>
    <col min="11852" max="11853" width="8.7109375" style="32" customWidth="1"/>
    <col min="11854" max="11854" width="5.7109375" style="32" customWidth="1"/>
    <col min="11855" max="11863" width="0" style="32" hidden="1" customWidth="1"/>
    <col min="11864" max="11864" width="5.7109375" style="32" customWidth="1"/>
    <col min="11865" max="11868" width="0" style="32" hidden="1" customWidth="1"/>
    <col min="11869" max="11871" width="8.7109375" style="32" customWidth="1"/>
    <col min="11872" max="11872" width="10.5703125" style="32" customWidth="1"/>
    <col min="11873" max="11875" width="8.7109375" style="32" customWidth="1"/>
    <col min="11876" max="11876" width="11" style="32" customWidth="1"/>
    <col min="11877" max="11878" width="8.7109375" style="32" customWidth="1"/>
    <col min="11879" max="11880" width="13.5703125" style="32" bestFit="1" customWidth="1"/>
    <col min="11881" max="11881" width="14.28515625" style="32" bestFit="1" customWidth="1"/>
    <col min="11882" max="12032" width="11.42578125" style="32"/>
    <col min="12033" max="12033" width="5.7109375" style="32" bestFit="1" customWidth="1"/>
    <col min="12034" max="12041" width="0" style="32" hidden="1" customWidth="1"/>
    <col min="12042" max="12043" width="6.5703125" style="32" bestFit="1" customWidth="1"/>
    <col min="12044" max="12044" width="5.42578125" style="32" bestFit="1" customWidth="1"/>
    <col min="12045" max="12045" width="5.7109375" style="32" bestFit="1" customWidth="1"/>
    <col min="12046" max="12046" width="10" style="32" customWidth="1"/>
    <col min="12047" max="12047" width="14.42578125" style="32" customWidth="1"/>
    <col min="12048" max="12048" width="13.42578125" style="32" bestFit="1" customWidth="1"/>
    <col min="12049" max="12049" width="11" style="32" bestFit="1" customWidth="1"/>
    <col min="12050" max="12050" width="15.85546875" style="32" bestFit="1" customWidth="1"/>
    <col min="12051" max="12051" width="13.42578125" style="32" bestFit="1" customWidth="1"/>
    <col min="12052" max="12052" width="13.42578125" style="32" customWidth="1"/>
    <col min="12053" max="12056" width="12.7109375" style="32" customWidth="1"/>
    <col min="12057" max="12057" width="11.28515625" style="32" customWidth="1"/>
    <col min="12058" max="12059" width="9.140625" style="32" bestFit="1" customWidth="1"/>
    <col min="12060" max="12060" width="8.7109375" style="32" customWidth="1"/>
    <col min="12061" max="12063" width="5.7109375" style="32" customWidth="1"/>
    <col min="12064" max="12064" width="20.7109375" style="32" customWidth="1"/>
    <col min="12065" max="12071" width="0" style="32" hidden="1" customWidth="1"/>
    <col min="12072" max="12072" width="16" style="32" customWidth="1"/>
    <col min="12073" max="12073" width="11.28515625" style="32" customWidth="1"/>
    <col min="12074" max="12075" width="4.28515625" style="32" customWidth="1"/>
    <col min="12076" max="12076" width="6.28515625" style="32" customWidth="1"/>
    <col min="12077" max="12078" width="8.140625" style="32" customWidth="1"/>
    <col min="12079" max="12080" width="4.28515625" style="32" customWidth="1"/>
    <col min="12081" max="12081" width="6.28515625" style="32" customWidth="1"/>
    <col min="12082" max="12083" width="8.140625" style="32" customWidth="1"/>
    <col min="12084" max="12084" width="5.85546875" style="32" customWidth="1"/>
    <col min="12085" max="12085" width="1.7109375" style="32" customWidth="1"/>
    <col min="12086" max="12087" width="19.7109375" style="32" customWidth="1"/>
    <col min="12088" max="12088" width="6.7109375" style="32" customWidth="1"/>
    <col min="12089" max="12090" width="19.7109375" style="32" customWidth="1"/>
    <col min="12091" max="12091" width="6.7109375" style="32" customWidth="1"/>
    <col min="12092" max="12092" width="28" style="32" customWidth="1"/>
    <col min="12093" max="12093" width="11.28515625" style="32" customWidth="1"/>
    <col min="12094" max="12096" width="5.7109375" style="32" customWidth="1"/>
    <col min="12097" max="12097" width="4.140625" style="32" customWidth="1"/>
    <col min="12098" max="12098" width="7.28515625" style="32" customWidth="1"/>
    <col min="12099" max="12099" width="7.5703125" style="32" customWidth="1"/>
    <col min="12100" max="12100" width="4.140625" style="32" customWidth="1"/>
    <col min="12101" max="12101" width="6.28515625" style="32" customWidth="1"/>
    <col min="12102" max="12102" width="7.5703125" style="32" customWidth="1"/>
    <col min="12103" max="12103" width="5.7109375" style="32" customWidth="1"/>
    <col min="12104" max="12104" width="1.7109375" style="32" customWidth="1"/>
    <col min="12105" max="12105" width="10.42578125" style="32" customWidth="1"/>
    <col min="12106" max="12106" width="13" style="32" customWidth="1"/>
    <col min="12107" max="12107" width="15.85546875" style="32" customWidth="1"/>
    <col min="12108" max="12109" width="8.7109375" style="32" customWidth="1"/>
    <col min="12110" max="12110" width="5.7109375" style="32" customWidth="1"/>
    <col min="12111" max="12119" width="0" style="32" hidden="1" customWidth="1"/>
    <col min="12120" max="12120" width="5.7109375" style="32" customWidth="1"/>
    <col min="12121" max="12124" width="0" style="32" hidden="1" customWidth="1"/>
    <col min="12125" max="12127" width="8.7109375" style="32" customWidth="1"/>
    <col min="12128" max="12128" width="10.5703125" style="32" customWidth="1"/>
    <col min="12129" max="12131" width="8.7109375" style="32" customWidth="1"/>
    <col min="12132" max="12132" width="11" style="32" customWidth="1"/>
    <col min="12133" max="12134" width="8.7109375" style="32" customWidth="1"/>
    <col min="12135" max="12136" width="13.5703125" style="32" bestFit="1" customWidth="1"/>
    <col min="12137" max="12137" width="14.28515625" style="32" bestFit="1" customWidth="1"/>
    <col min="12138" max="12288" width="11.42578125" style="32"/>
    <col min="12289" max="12289" width="5.7109375" style="32" bestFit="1" customWidth="1"/>
    <col min="12290" max="12297" width="0" style="32" hidden="1" customWidth="1"/>
    <col min="12298" max="12299" width="6.5703125" style="32" bestFit="1" customWidth="1"/>
    <col min="12300" max="12300" width="5.42578125" style="32" bestFit="1" customWidth="1"/>
    <col min="12301" max="12301" width="5.7109375" style="32" bestFit="1" customWidth="1"/>
    <col min="12302" max="12302" width="10" style="32" customWidth="1"/>
    <col min="12303" max="12303" width="14.42578125" style="32" customWidth="1"/>
    <col min="12304" max="12304" width="13.42578125" style="32" bestFit="1" customWidth="1"/>
    <col min="12305" max="12305" width="11" style="32" bestFit="1" customWidth="1"/>
    <col min="12306" max="12306" width="15.85546875" style="32" bestFit="1" customWidth="1"/>
    <col min="12307" max="12307" width="13.42578125" style="32" bestFit="1" customWidth="1"/>
    <col min="12308" max="12308" width="13.42578125" style="32" customWidth="1"/>
    <col min="12309" max="12312" width="12.7109375" style="32" customWidth="1"/>
    <col min="12313" max="12313" width="11.28515625" style="32" customWidth="1"/>
    <col min="12314" max="12315" width="9.140625" style="32" bestFit="1" customWidth="1"/>
    <col min="12316" max="12316" width="8.7109375" style="32" customWidth="1"/>
    <col min="12317" max="12319" width="5.7109375" style="32" customWidth="1"/>
    <col min="12320" max="12320" width="20.7109375" style="32" customWidth="1"/>
    <col min="12321" max="12327" width="0" style="32" hidden="1" customWidth="1"/>
    <col min="12328" max="12328" width="16" style="32" customWidth="1"/>
    <col min="12329" max="12329" width="11.28515625" style="32" customWidth="1"/>
    <col min="12330" max="12331" width="4.28515625" style="32" customWidth="1"/>
    <col min="12332" max="12332" width="6.28515625" style="32" customWidth="1"/>
    <col min="12333" max="12334" width="8.140625" style="32" customWidth="1"/>
    <col min="12335" max="12336" width="4.28515625" style="32" customWidth="1"/>
    <col min="12337" max="12337" width="6.28515625" style="32" customWidth="1"/>
    <col min="12338" max="12339" width="8.140625" style="32" customWidth="1"/>
    <col min="12340" max="12340" width="5.85546875" style="32" customWidth="1"/>
    <col min="12341" max="12341" width="1.7109375" style="32" customWidth="1"/>
    <col min="12342" max="12343" width="19.7109375" style="32" customWidth="1"/>
    <col min="12344" max="12344" width="6.7109375" style="32" customWidth="1"/>
    <col min="12345" max="12346" width="19.7109375" style="32" customWidth="1"/>
    <col min="12347" max="12347" width="6.7109375" style="32" customWidth="1"/>
    <col min="12348" max="12348" width="28" style="32" customWidth="1"/>
    <col min="12349" max="12349" width="11.28515625" style="32" customWidth="1"/>
    <col min="12350" max="12352" width="5.7109375" style="32" customWidth="1"/>
    <col min="12353" max="12353" width="4.140625" style="32" customWidth="1"/>
    <col min="12354" max="12354" width="7.28515625" style="32" customWidth="1"/>
    <col min="12355" max="12355" width="7.5703125" style="32" customWidth="1"/>
    <col min="12356" max="12356" width="4.140625" style="32" customWidth="1"/>
    <col min="12357" max="12357" width="6.28515625" style="32" customWidth="1"/>
    <col min="12358" max="12358" width="7.5703125" style="32" customWidth="1"/>
    <col min="12359" max="12359" width="5.7109375" style="32" customWidth="1"/>
    <col min="12360" max="12360" width="1.7109375" style="32" customWidth="1"/>
    <col min="12361" max="12361" width="10.42578125" style="32" customWidth="1"/>
    <col min="12362" max="12362" width="13" style="32" customWidth="1"/>
    <col min="12363" max="12363" width="15.85546875" style="32" customWidth="1"/>
    <col min="12364" max="12365" width="8.7109375" style="32" customWidth="1"/>
    <col min="12366" max="12366" width="5.7109375" style="32" customWidth="1"/>
    <col min="12367" max="12375" width="0" style="32" hidden="1" customWidth="1"/>
    <col min="12376" max="12376" width="5.7109375" style="32" customWidth="1"/>
    <col min="12377" max="12380" width="0" style="32" hidden="1" customWidth="1"/>
    <col min="12381" max="12383" width="8.7109375" style="32" customWidth="1"/>
    <col min="12384" max="12384" width="10.5703125" style="32" customWidth="1"/>
    <col min="12385" max="12387" width="8.7109375" style="32" customWidth="1"/>
    <col min="12388" max="12388" width="11" style="32" customWidth="1"/>
    <col min="12389" max="12390" width="8.7109375" style="32" customWidth="1"/>
    <col min="12391" max="12392" width="13.5703125" style="32" bestFit="1" customWidth="1"/>
    <col min="12393" max="12393" width="14.28515625" style="32" bestFit="1" customWidth="1"/>
    <col min="12394" max="12544" width="11.42578125" style="32"/>
    <col min="12545" max="12545" width="5.7109375" style="32" bestFit="1" customWidth="1"/>
    <col min="12546" max="12553" width="0" style="32" hidden="1" customWidth="1"/>
    <col min="12554" max="12555" width="6.5703125" style="32" bestFit="1" customWidth="1"/>
    <col min="12556" max="12556" width="5.42578125" style="32" bestFit="1" customWidth="1"/>
    <col min="12557" max="12557" width="5.7109375" style="32" bestFit="1" customWidth="1"/>
    <col min="12558" max="12558" width="10" style="32" customWidth="1"/>
    <col min="12559" max="12559" width="14.42578125" style="32" customWidth="1"/>
    <col min="12560" max="12560" width="13.42578125" style="32" bestFit="1" customWidth="1"/>
    <col min="12561" max="12561" width="11" style="32" bestFit="1" customWidth="1"/>
    <col min="12562" max="12562" width="15.85546875" style="32" bestFit="1" customWidth="1"/>
    <col min="12563" max="12563" width="13.42578125" style="32" bestFit="1" customWidth="1"/>
    <col min="12564" max="12564" width="13.42578125" style="32" customWidth="1"/>
    <col min="12565" max="12568" width="12.7109375" style="32" customWidth="1"/>
    <col min="12569" max="12569" width="11.28515625" style="32" customWidth="1"/>
    <col min="12570" max="12571" width="9.140625" style="32" bestFit="1" customWidth="1"/>
    <col min="12572" max="12572" width="8.7109375" style="32" customWidth="1"/>
    <col min="12573" max="12575" width="5.7109375" style="32" customWidth="1"/>
    <col min="12576" max="12576" width="20.7109375" style="32" customWidth="1"/>
    <col min="12577" max="12583" width="0" style="32" hidden="1" customWidth="1"/>
    <col min="12584" max="12584" width="16" style="32" customWidth="1"/>
    <col min="12585" max="12585" width="11.28515625" style="32" customWidth="1"/>
    <col min="12586" max="12587" width="4.28515625" style="32" customWidth="1"/>
    <col min="12588" max="12588" width="6.28515625" style="32" customWidth="1"/>
    <col min="12589" max="12590" width="8.140625" style="32" customWidth="1"/>
    <col min="12591" max="12592" width="4.28515625" style="32" customWidth="1"/>
    <col min="12593" max="12593" width="6.28515625" style="32" customWidth="1"/>
    <col min="12594" max="12595" width="8.140625" style="32" customWidth="1"/>
    <col min="12596" max="12596" width="5.85546875" style="32" customWidth="1"/>
    <col min="12597" max="12597" width="1.7109375" style="32" customWidth="1"/>
    <col min="12598" max="12599" width="19.7109375" style="32" customWidth="1"/>
    <col min="12600" max="12600" width="6.7109375" style="32" customWidth="1"/>
    <col min="12601" max="12602" width="19.7109375" style="32" customWidth="1"/>
    <col min="12603" max="12603" width="6.7109375" style="32" customWidth="1"/>
    <col min="12604" max="12604" width="28" style="32" customWidth="1"/>
    <col min="12605" max="12605" width="11.28515625" style="32" customWidth="1"/>
    <col min="12606" max="12608" width="5.7109375" style="32" customWidth="1"/>
    <col min="12609" max="12609" width="4.140625" style="32" customWidth="1"/>
    <col min="12610" max="12610" width="7.28515625" style="32" customWidth="1"/>
    <col min="12611" max="12611" width="7.5703125" style="32" customWidth="1"/>
    <col min="12612" max="12612" width="4.140625" style="32" customWidth="1"/>
    <col min="12613" max="12613" width="6.28515625" style="32" customWidth="1"/>
    <col min="12614" max="12614" width="7.5703125" style="32" customWidth="1"/>
    <col min="12615" max="12615" width="5.7109375" style="32" customWidth="1"/>
    <col min="12616" max="12616" width="1.7109375" style="32" customWidth="1"/>
    <col min="12617" max="12617" width="10.42578125" style="32" customWidth="1"/>
    <col min="12618" max="12618" width="13" style="32" customWidth="1"/>
    <col min="12619" max="12619" width="15.85546875" style="32" customWidth="1"/>
    <col min="12620" max="12621" width="8.7109375" style="32" customWidth="1"/>
    <col min="12622" max="12622" width="5.7109375" style="32" customWidth="1"/>
    <col min="12623" max="12631" width="0" style="32" hidden="1" customWidth="1"/>
    <col min="12632" max="12632" width="5.7109375" style="32" customWidth="1"/>
    <col min="12633" max="12636" width="0" style="32" hidden="1" customWidth="1"/>
    <col min="12637" max="12639" width="8.7109375" style="32" customWidth="1"/>
    <col min="12640" max="12640" width="10.5703125" style="32" customWidth="1"/>
    <col min="12641" max="12643" width="8.7109375" style="32" customWidth="1"/>
    <col min="12644" max="12644" width="11" style="32" customWidth="1"/>
    <col min="12645" max="12646" width="8.7109375" style="32" customWidth="1"/>
    <col min="12647" max="12648" width="13.5703125" style="32" bestFit="1" customWidth="1"/>
    <col min="12649" max="12649" width="14.28515625" style="32" bestFit="1" customWidth="1"/>
    <col min="12650" max="12800" width="11.42578125" style="32"/>
    <col min="12801" max="12801" width="5.7109375" style="32" bestFit="1" customWidth="1"/>
    <col min="12802" max="12809" width="0" style="32" hidden="1" customWidth="1"/>
    <col min="12810" max="12811" width="6.5703125" style="32" bestFit="1" customWidth="1"/>
    <col min="12812" max="12812" width="5.42578125" style="32" bestFit="1" customWidth="1"/>
    <col min="12813" max="12813" width="5.7109375" style="32" bestFit="1" customWidth="1"/>
    <col min="12814" max="12814" width="10" style="32" customWidth="1"/>
    <col min="12815" max="12815" width="14.42578125" style="32" customWidth="1"/>
    <col min="12816" max="12816" width="13.42578125" style="32" bestFit="1" customWidth="1"/>
    <col min="12817" max="12817" width="11" style="32" bestFit="1" customWidth="1"/>
    <col min="12818" max="12818" width="15.85546875" style="32" bestFit="1" customWidth="1"/>
    <col min="12819" max="12819" width="13.42578125" style="32" bestFit="1" customWidth="1"/>
    <col min="12820" max="12820" width="13.42578125" style="32" customWidth="1"/>
    <col min="12821" max="12824" width="12.7109375" style="32" customWidth="1"/>
    <col min="12825" max="12825" width="11.28515625" style="32" customWidth="1"/>
    <col min="12826" max="12827" width="9.140625" style="32" bestFit="1" customWidth="1"/>
    <col min="12828" max="12828" width="8.7109375" style="32" customWidth="1"/>
    <col min="12829" max="12831" width="5.7109375" style="32" customWidth="1"/>
    <col min="12832" max="12832" width="20.7109375" style="32" customWidth="1"/>
    <col min="12833" max="12839" width="0" style="32" hidden="1" customWidth="1"/>
    <col min="12840" max="12840" width="16" style="32" customWidth="1"/>
    <col min="12841" max="12841" width="11.28515625" style="32" customWidth="1"/>
    <col min="12842" max="12843" width="4.28515625" style="32" customWidth="1"/>
    <col min="12844" max="12844" width="6.28515625" style="32" customWidth="1"/>
    <col min="12845" max="12846" width="8.140625" style="32" customWidth="1"/>
    <col min="12847" max="12848" width="4.28515625" style="32" customWidth="1"/>
    <col min="12849" max="12849" width="6.28515625" style="32" customWidth="1"/>
    <col min="12850" max="12851" width="8.140625" style="32" customWidth="1"/>
    <col min="12852" max="12852" width="5.85546875" style="32" customWidth="1"/>
    <col min="12853" max="12853" width="1.7109375" style="32" customWidth="1"/>
    <col min="12854" max="12855" width="19.7109375" style="32" customWidth="1"/>
    <col min="12856" max="12856" width="6.7109375" style="32" customWidth="1"/>
    <col min="12857" max="12858" width="19.7109375" style="32" customWidth="1"/>
    <col min="12859" max="12859" width="6.7109375" style="32" customWidth="1"/>
    <col min="12860" max="12860" width="28" style="32" customWidth="1"/>
    <col min="12861" max="12861" width="11.28515625" style="32" customWidth="1"/>
    <col min="12862" max="12864" width="5.7109375" style="32" customWidth="1"/>
    <col min="12865" max="12865" width="4.140625" style="32" customWidth="1"/>
    <col min="12866" max="12866" width="7.28515625" style="32" customWidth="1"/>
    <col min="12867" max="12867" width="7.5703125" style="32" customWidth="1"/>
    <col min="12868" max="12868" width="4.140625" style="32" customWidth="1"/>
    <col min="12869" max="12869" width="6.28515625" style="32" customWidth="1"/>
    <col min="12870" max="12870" width="7.5703125" style="32" customWidth="1"/>
    <col min="12871" max="12871" width="5.7109375" style="32" customWidth="1"/>
    <col min="12872" max="12872" width="1.7109375" style="32" customWidth="1"/>
    <col min="12873" max="12873" width="10.42578125" style="32" customWidth="1"/>
    <col min="12874" max="12874" width="13" style="32" customWidth="1"/>
    <col min="12875" max="12875" width="15.85546875" style="32" customWidth="1"/>
    <col min="12876" max="12877" width="8.7109375" style="32" customWidth="1"/>
    <col min="12878" max="12878" width="5.7109375" style="32" customWidth="1"/>
    <col min="12879" max="12887" width="0" style="32" hidden="1" customWidth="1"/>
    <col min="12888" max="12888" width="5.7109375" style="32" customWidth="1"/>
    <col min="12889" max="12892" width="0" style="32" hidden="1" customWidth="1"/>
    <col min="12893" max="12895" width="8.7109375" style="32" customWidth="1"/>
    <col min="12896" max="12896" width="10.5703125" style="32" customWidth="1"/>
    <col min="12897" max="12899" width="8.7109375" style="32" customWidth="1"/>
    <col min="12900" max="12900" width="11" style="32" customWidth="1"/>
    <col min="12901" max="12902" width="8.7109375" style="32" customWidth="1"/>
    <col min="12903" max="12904" width="13.5703125" style="32" bestFit="1" customWidth="1"/>
    <col min="12905" max="12905" width="14.28515625" style="32" bestFit="1" customWidth="1"/>
    <col min="12906" max="13056" width="11.42578125" style="32"/>
    <col min="13057" max="13057" width="5.7109375" style="32" bestFit="1" customWidth="1"/>
    <col min="13058" max="13065" width="0" style="32" hidden="1" customWidth="1"/>
    <col min="13066" max="13067" width="6.5703125" style="32" bestFit="1" customWidth="1"/>
    <col min="13068" max="13068" width="5.42578125" style="32" bestFit="1" customWidth="1"/>
    <col min="13069" max="13069" width="5.7109375" style="32" bestFit="1" customWidth="1"/>
    <col min="13070" max="13070" width="10" style="32" customWidth="1"/>
    <col min="13071" max="13071" width="14.42578125" style="32" customWidth="1"/>
    <col min="13072" max="13072" width="13.42578125" style="32" bestFit="1" customWidth="1"/>
    <col min="13073" max="13073" width="11" style="32" bestFit="1" customWidth="1"/>
    <col min="13074" max="13074" width="15.85546875" style="32" bestFit="1" customWidth="1"/>
    <col min="13075" max="13075" width="13.42578125" style="32" bestFit="1" customWidth="1"/>
    <col min="13076" max="13076" width="13.42578125" style="32" customWidth="1"/>
    <col min="13077" max="13080" width="12.7109375" style="32" customWidth="1"/>
    <col min="13081" max="13081" width="11.28515625" style="32" customWidth="1"/>
    <col min="13082" max="13083" width="9.140625" style="32" bestFit="1" customWidth="1"/>
    <col min="13084" max="13084" width="8.7109375" style="32" customWidth="1"/>
    <col min="13085" max="13087" width="5.7109375" style="32" customWidth="1"/>
    <col min="13088" max="13088" width="20.7109375" style="32" customWidth="1"/>
    <col min="13089" max="13095" width="0" style="32" hidden="1" customWidth="1"/>
    <col min="13096" max="13096" width="16" style="32" customWidth="1"/>
    <col min="13097" max="13097" width="11.28515625" style="32" customWidth="1"/>
    <col min="13098" max="13099" width="4.28515625" style="32" customWidth="1"/>
    <col min="13100" max="13100" width="6.28515625" style="32" customWidth="1"/>
    <col min="13101" max="13102" width="8.140625" style="32" customWidth="1"/>
    <col min="13103" max="13104" width="4.28515625" style="32" customWidth="1"/>
    <col min="13105" max="13105" width="6.28515625" style="32" customWidth="1"/>
    <col min="13106" max="13107" width="8.140625" style="32" customWidth="1"/>
    <col min="13108" max="13108" width="5.85546875" style="32" customWidth="1"/>
    <col min="13109" max="13109" width="1.7109375" style="32" customWidth="1"/>
    <col min="13110" max="13111" width="19.7109375" style="32" customWidth="1"/>
    <col min="13112" max="13112" width="6.7109375" style="32" customWidth="1"/>
    <col min="13113" max="13114" width="19.7109375" style="32" customWidth="1"/>
    <col min="13115" max="13115" width="6.7109375" style="32" customWidth="1"/>
    <col min="13116" max="13116" width="28" style="32" customWidth="1"/>
    <col min="13117" max="13117" width="11.28515625" style="32" customWidth="1"/>
    <col min="13118" max="13120" width="5.7109375" style="32" customWidth="1"/>
    <col min="13121" max="13121" width="4.140625" style="32" customWidth="1"/>
    <col min="13122" max="13122" width="7.28515625" style="32" customWidth="1"/>
    <col min="13123" max="13123" width="7.5703125" style="32" customWidth="1"/>
    <col min="13124" max="13124" width="4.140625" style="32" customWidth="1"/>
    <col min="13125" max="13125" width="6.28515625" style="32" customWidth="1"/>
    <col min="13126" max="13126" width="7.5703125" style="32" customWidth="1"/>
    <col min="13127" max="13127" width="5.7109375" style="32" customWidth="1"/>
    <col min="13128" max="13128" width="1.7109375" style="32" customWidth="1"/>
    <col min="13129" max="13129" width="10.42578125" style="32" customWidth="1"/>
    <col min="13130" max="13130" width="13" style="32" customWidth="1"/>
    <col min="13131" max="13131" width="15.85546875" style="32" customWidth="1"/>
    <col min="13132" max="13133" width="8.7109375" style="32" customWidth="1"/>
    <col min="13134" max="13134" width="5.7109375" style="32" customWidth="1"/>
    <col min="13135" max="13143" width="0" style="32" hidden="1" customWidth="1"/>
    <col min="13144" max="13144" width="5.7109375" style="32" customWidth="1"/>
    <col min="13145" max="13148" width="0" style="32" hidden="1" customWidth="1"/>
    <col min="13149" max="13151" width="8.7109375" style="32" customWidth="1"/>
    <col min="13152" max="13152" width="10.5703125" style="32" customWidth="1"/>
    <col min="13153" max="13155" width="8.7109375" style="32" customWidth="1"/>
    <col min="13156" max="13156" width="11" style="32" customWidth="1"/>
    <col min="13157" max="13158" width="8.7109375" style="32" customWidth="1"/>
    <col min="13159" max="13160" width="13.5703125" style="32" bestFit="1" customWidth="1"/>
    <col min="13161" max="13161" width="14.28515625" style="32" bestFit="1" customWidth="1"/>
    <col min="13162" max="13312" width="11.42578125" style="32"/>
    <col min="13313" max="13313" width="5.7109375" style="32" bestFit="1" customWidth="1"/>
    <col min="13314" max="13321" width="0" style="32" hidden="1" customWidth="1"/>
    <col min="13322" max="13323" width="6.5703125" style="32" bestFit="1" customWidth="1"/>
    <col min="13324" max="13324" width="5.42578125" style="32" bestFit="1" customWidth="1"/>
    <col min="13325" max="13325" width="5.7109375" style="32" bestFit="1" customWidth="1"/>
    <col min="13326" max="13326" width="10" style="32" customWidth="1"/>
    <col min="13327" max="13327" width="14.42578125" style="32" customWidth="1"/>
    <col min="13328" max="13328" width="13.42578125" style="32" bestFit="1" customWidth="1"/>
    <col min="13329" max="13329" width="11" style="32" bestFit="1" customWidth="1"/>
    <col min="13330" max="13330" width="15.85546875" style="32" bestFit="1" customWidth="1"/>
    <col min="13331" max="13331" width="13.42578125" style="32" bestFit="1" customWidth="1"/>
    <col min="13332" max="13332" width="13.42578125" style="32" customWidth="1"/>
    <col min="13333" max="13336" width="12.7109375" style="32" customWidth="1"/>
    <col min="13337" max="13337" width="11.28515625" style="32" customWidth="1"/>
    <col min="13338" max="13339" width="9.140625" style="32" bestFit="1" customWidth="1"/>
    <col min="13340" max="13340" width="8.7109375" style="32" customWidth="1"/>
    <col min="13341" max="13343" width="5.7109375" style="32" customWidth="1"/>
    <col min="13344" max="13344" width="20.7109375" style="32" customWidth="1"/>
    <col min="13345" max="13351" width="0" style="32" hidden="1" customWidth="1"/>
    <col min="13352" max="13352" width="16" style="32" customWidth="1"/>
    <col min="13353" max="13353" width="11.28515625" style="32" customWidth="1"/>
    <col min="13354" max="13355" width="4.28515625" style="32" customWidth="1"/>
    <col min="13356" max="13356" width="6.28515625" style="32" customWidth="1"/>
    <col min="13357" max="13358" width="8.140625" style="32" customWidth="1"/>
    <col min="13359" max="13360" width="4.28515625" style="32" customWidth="1"/>
    <col min="13361" max="13361" width="6.28515625" style="32" customWidth="1"/>
    <col min="13362" max="13363" width="8.140625" style="32" customWidth="1"/>
    <col min="13364" max="13364" width="5.85546875" style="32" customWidth="1"/>
    <col min="13365" max="13365" width="1.7109375" style="32" customWidth="1"/>
    <col min="13366" max="13367" width="19.7109375" style="32" customWidth="1"/>
    <col min="13368" max="13368" width="6.7109375" style="32" customWidth="1"/>
    <col min="13369" max="13370" width="19.7109375" style="32" customWidth="1"/>
    <col min="13371" max="13371" width="6.7109375" style="32" customWidth="1"/>
    <col min="13372" max="13372" width="28" style="32" customWidth="1"/>
    <col min="13373" max="13373" width="11.28515625" style="32" customWidth="1"/>
    <col min="13374" max="13376" width="5.7109375" style="32" customWidth="1"/>
    <col min="13377" max="13377" width="4.140625" style="32" customWidth="1"/>
    <col min="13378" max="13378" width="7.28515625" style="32" customWidth="1"/>
    <col min="13379" max="13379" width="7.5703125" style="32" customWidth="1"/>
    <col min="13380" max="13380" width="4.140625" style="32" customWidth="1"/>
    <col min="13381" max="13381" width="6.28515625" style="32" customWidth="1"/>
    <col min="13382" max="13382" width="7.5703125" style="32" customWidth="1"/>
    <col min="13383" max="13383" width="5.7109375" style="32" customWidth="1"/>
    <col min="13384" max="13384" width="1.7109375" style="32" customWidth="1"/>
    <col min="13385" max="13385" width="10.42578125" style="32" customWidth="1"/>
    <col min="13386" max="13386" width="13" style="32" customWidth="1"/>
    <col min="13387" max="13387" width="15.85546875" style="32" customWidth="1"/>
    <col min="13388" max="13389" width="8.7109375" style="32" customWidth="1"/>
    <col min="13390" max="13390" width="5.7109375" style="32" customWidth="1"/>
    <col min="13391" max="13399" width="0" style="32" hidden="1" customWidth="1"/>
    <col min="13400" max="13400" width="5.7109375" style="32" customWidth="1"/>
    <col min="13401" max="13404" width="0" style="32" hidden="1" customWidth="1"/>
    <col min="13405" max="13407" width="8.7109375" style="32" customWidth="1"/>
    <col min="13408" max="13408" width="10.5703125" style="32" customWidth="1"/>
    <col min="13409" max="13411" width="8.7109375" style="32" customWidth="1"/>
    <col min="13412" max="13412" width="11" style="32" customWidth="1"/>
    <col min="13413" max="13414" width="8.7109375" style="32" customWidth="1"/>
    <col min="13415" max="13416" width="13.5703125" style="32" bestFit="1" customWidth="1"/>
    <col min="13417" max="13417" width="14.28515625" style="32" bestFit="1" customWidth="1"/>
    <col min="13418" max="13568" width="11.42578125" style="32"/>
    <col min="13569" max="13569" width="5.7109375" style="32" bestFit="1" customWidth="1"/>
    <col min="13570" max="13577" width="0" style="32" hidden="1" customWidth="1"/>
    <col min="13578" max="13579" width="6.5703125" style="32" bestFit="1" customWidth="1"/>
    <col min="13580" max="13580" width="5.42578125" style="32" bestFit="1" customWidth="1"/>
    <col min="13581" max="13581" width="5.7109375" style="32" bestFit="1" customWidth="1"/>
    <col min="13582" max="13582" width="10" style="32" customWidth="1"/>
    <col min="13583" max="13583" width="14.42578125" style="32" customWidth="1"/>
    <col min="13584" max="13584" width="13.42578125" style="32" bestFit="1" customWidth="1"/>
    <col min="13585" max="13585" width="11" style="32" bestFit="1" customWidth="1"/>
    <col min="13586" max="13586" width="15.85546875" style="32" bestFit="1" customWidth="1"/>
    <col min="13587" max="13587" width="13.42578125" style="32" bestFit="1" customWidth="1"/>
    <col min="13588" max="13588" width="13.42578125" style="32" customWidth="1"/>
    <col min="13589" max="13592" width="12.7109375" style="32" customWidth="1"/>
    <col min="13593" max="13593" width="11.28515625" style="32" customWidth="1"/>
    <col min="13594" max="13595" width="9.140625" style="32" bestFit="1" customWidth="1"/>
    <col min="13596" max="13596" width="8.7109375" style="32" customWidth="1"/>
    <col min="13597" max="13599" width="5.7109375" style="32" customWidth="1"/>
    <col min="13600" max="13600" width="20.7109375" style="32" customWidth="1"/>
    <col min="13601" max="13607" width="0" style="32" hidden="1" customWidth="1"/>
    <col min="13608" max="13608" width="16" style="32" customWidth="1"/>
    <col min="13609" max="13609" width="11.28515625" style="32" customWidth="1"/>
    <col min="13610" max="13611" width="4.28515625" style="32" customWidth="1"/>
    <col min="13612" max="13612" width="6.28515625" style="32" customWidth="1"/>
    <col min="13613" max="13614" width="8.140625" style="32" customWidth="1"/>
    <col min="13615" max="13616" width="4.28515625" style="32" customWidth="1"/>
    <col min="13617" max="13617" width="6.28515625" style="32" customWidth="1"/>
    <col min="13618" max="13619" width="8.140625" style="32" customWidth="1"/>
    <col min="13620" max="13620" width="5.85546875" style="32" customWidth="1"/>
    <col min="13621" max="13621" width="1.7109375" style="32" customWidth="1"/>
    <col min="13622" max="13623" width="19.7109375" style="32" customWidth="1"/>
    <col min="13624" max="13624" width="6.7109375" style="32" customWidth="1"/>
    <col min="13625" max="13626" width="19.7109375" style="32" customWidth="1"/>
    <col min="13627" max="13627" width="6.7109375" style="32" customWidth="1"/>
    <col min="13628" max="13628" width="28" style="32" customWidth="1"/>
    <col min="13629" max="13629" width="11.28515625" style="32" customWidth="1"/>
    <col min="13630" max="13632" width="5.7109375" style="32" customWidth="1"/>
    <col min="13633" max="13633" width="4.140625" style="32" customWidth="1"/>
    <col min="13634" max="13634" width="7.28515625" style="32" customWidth="1"/>
    <col min="13635" max="13635" width="7.5703125" style="32" customWidth="1"/>
    <col min="13636" max="13636" width="4.140625" style="32" customWidth="1"/>
    <col min="13637" max="13637" width="6.28515625" style="32" customWidth="1"/>
    <col min="13638" max="13638" width="7.5703125" style="32" customWidth="1"/>
    <col min="13639" max="13639" width="5.7109375" style="32" customWidth="1"/>
    <col min="13640" max="13640" width="1.7109375" style="32" customWidth="1"/>
    <col min="13641" max="13641" width="10.42578125" style="32" customWidth="1"/>
    <col min="13642" max="13642" width="13" style="32" customWidth="1"/>
    <col min="13643" max="13643" width="15.85546875" style="32" customWidth="1"/>
    <col min="13644" max="13645" width="8.7109375" style="32" customWidth="1"/>
    <col min="13646" max="13646" width="5.7109375" style="32" customWidth="1"/>
    <col min="13647" max="13655" width="0" style="32" hidden="1" customWidth="1"/>
    <col min="13656" max="13656" width="5.7109375" style="32" customWidth="1"/>
    <col min="13657" max="13660" width="0" style="32" hidden="1" customWidth="1"/>
    <col min="13661" max="13663" width="8.7109375" style="32" customWidth="1"/>
    <col min="13664" max="13664" width="10.5703125" style="32" customWidth="1"/>
    <col min="13665" max="13667" width="8.7109375" style="32" customWidth="1"/>
    <col min="13668" max="13668" width="11" style="32" customWidth="1"/>
    <col min="13669" max="13670" width="8.7109375" style="32" customWidth="1"/>
    <col min="13671" max="13672" width="13.5703125" style="32" bestFit="1" customWidth="1"/>
    <col min="13673" max="13673" width="14.28515625" style="32" bestFit="1" customWidth="1"/>
    <col min="13674" max="13824" width="11.42578125" style="32"/>
    <col min="13825" max="13825" width="5.7109375" style="32" bestFit="1" customWidth="1"/>
    <col min="13826" max="13833" width="0" style="32" hidden="1" customWidth="1"/>
    <col min="13834" max="13835" width="6.5703125" style="32" bestFit="1" customWidth="1"/>
    <col min="13836" max="13836" width="5.42578125" style="32" bestFit="1" customWidth="1"/>
    <col min="13837" max="13837" width="5.7109375" style="32" bestFit="1" customWidth="1"/>
    <col min="13838" max="13838" width="10" style="32" customWidth="1"/>
    <col min="13839" max="13839" width="14.42578125" style="32" customWidth="1"/>
    <col min="13840" max="13840" width="13.42578125" style="32" bestFit="1" customWidth="1"/>
    <col min="13841" max="13841" width="11" style="32" bestFit="1" customWidth="1"/>
    <col min="13842" max="13842" width="15.85546875" style="32" bestFit="1" customWidth="1"/>
    <col min="13843" max="13843" width="13.42578125" style="32" bestFit="1" customWidth="1"/>
    <col min="13844" max="13844" width="13.42578125" style="32" customWidth="1"/>
    <col min="13845" max="13848" width="12.7109375" style="32" customWidth="1"/>
    <col min="13849" max="13849" width="11.28515625" style="32" customWidth="1"/>
    <col min="13850" max="13851" width="9.140625" style="32" bestFit="1" customWidth="1"/>
    <col min="13852" max="13852" width="8.7109375" style="32" customWidth="1"/>
    <col min="13853" max="13855" width="5.7109375" style="32" customWidth="1"/>
    <col min="13856" max="13856" width="20.7109375" style="32" customWidth="1"/>
    <col min="13857" max="13863" width="0" style="32" hidden="1" customWidth="1"/>
    <col min="13864" max="13864" width="16" style="32" customWidth="1"/>
    <col min="13865" max="13865" width="11.28515625" style="32" customWidth="1"/>
    <col min="13866" max="13867" width="4.28515625" style="32" customWidth="1"/>
    <col min="13868" max="13868" width="6.28515625" style="32" customWidth="1"/>
    <col min="13869" max="13870" width="8.140625" style="32" customWidth="1"/>
    <col min="13871" max="13872" width="4.28515625" style="32" customWidth="1"/>
    <col min="13873" max="13873" width="6.28515625" style="32" customWidth="1"/>
    <col min="13874" max="13875" width="8.140625" style="32" customWidth="1"/>
    <col min="13876" max="13876" width="5.85546875" style="32" customWidth="1"/>
    <col min="13877" max="13877" width="1.7109375" style="32" customWidth="1"/>
    <col min="13878" max="13879" width="19.7109375" style="32" customWidth="1"/>
    <col min="13880" max="13880" width="6.7109375" style="32" customWidth="1"/>
    <col min="13881" max="13882" width="19.7109375" style="32" customWidth="1"/>
    <col min="13883" max="13883" width="6.7109375" style="32" customWidth="1"/>
    <col min="13884" max="13884" width="28" style="32" customWidth="1"/>
    <col min="13885" max="13885" width="11.28515625" style="32" customWidth="1"/>
    <col min="13886" max="13888" width="5.7109375" style="32" customWidth="1"/>
    <col min="13889" max="13889" width="4.140625" style="32" customWidth="1"/>
    <col min="13890" max="13890" width="7.28515625" style="32" customWidth="1"/>
    <col min="13891" max="13891" width="7.5703125" style="32" customWidth="1"/>
    <col min="13892" max="13892" width="4.140625" style="32" customWidth="1"/>
    <col min="13893" max="13893" width="6.28515625" style="32" customWidth="1"/>
    <col min="13894" max="13894" width="7.5703125" style="32" customWidth="1"/>
    <col min="13895" max="13895" width="5.7109375" style="32" customWidth="1"/>
    <col min="13896" max="13896" width="1.7109375" style="32" customWidth="1"/>
    <col min="13897" max="13897" width="10.42578125" style="32" customWidth="1"/>
    <col min="13898" max="13898" width="13" style="32" customWidth="1"/>
    <col min="13899" max="13899" width="15.85546875" style="32" customWidth="1"/>
    <col min="13900" max="13901" width="8.7109375" style="32" customWidth="1"/>
    <col min="13902" max="13902" width="5.7109375" style="32" customWidth="1"/>
    <col min="13903" max="13911" width="0" style="32" hidden="1" customWidth="1"/>
    <col min="13912" max="13912" width="5.7109375" style="32" customWidth="1"/>
    <col min="13913" max="13916" width="0" style="32" hidden="1" customWidth="1"/>
    <col min="13917" max="13919" width="8.7109375" style="32" customWidth="1"/>
    <col min="13920" max="13920" width="10.5703125" style="32" customWidth="1"/>
    <col min="13921" max="13923" width="8.7109375" style="32" customWidth="1"/>
    <col min="13924" max="13924" width="11" style="32" customWidth="1"/>
    <col min="13925" max="13926" width="8.7109375" style="32" customWidth="1"/>
    <col min="13927" max="13928" width="13.5703125" style="32" bestFit="1" customWidth="1"/>
    <col min="13929" max="13929" width="14.28515625" style="32" bestFit="1" customWidth="1"/>
    <col min="13930" max="14080" width="11.42578125" style="32"/>
    <col min="14081" max="14081" width="5.7109375" style="32" bestFit="1" customWidth="1"/>
    <col min="14082" max="14089" width="0" style="32" hidden="1" customWidth="1"/>
    <col min="14090" max="14091" width="6.5703125" style="32" bestFit="1" customWidth="1"/>
    <col min="14092" max="14092" width="5.42578125" style="32" bestFit="1" customWidth="1"/>
    <col min="14093" max="14093" width="5.7109375" style="32" bestFit="1" customWidth="1"/>
    <col min="14094" max="14094" width="10" style="32" customWidth="1"/>
    <col min="14095" max="14095" width="14.42578125" style="32" customWidth="1"/>
    <col min="14096" max="14096" width="13.42578125" style="32" bestFit="1" customWidth="1"/>
    <col min="14097" max="14097" width="11" style="32" bestFit="1" customWidth="1"/>
    <col min="14098" max="14098" width="15.85546875" style="32" bestFit="1" customWidth="1"/>
    <col min="14099" max="14099" width="13.42578125" style="32" bestFit="1" customWidth="1"/>
    <col min="14100" max="14100" width="13.42578125" style="32" customWidth="1"/>
    <col min="14101" max="14104" width="12.7109375" style="32" customWidth="1"/>
    <col min="14105" max="14105" width="11.28515625" style="32" customWidth="1"/>
    <col min="14106" max="14107" width="9.140625" style="32" bestFit="1" customWidth="1"/>
    <col min="14108" max="14108" width="8.7109375" style="32" customWidth="1"/>
    <col min="14109" max="14111" width="5.7109375" style="32" customWidth="1"/>
    <col min="14112" max="14112" width="20.7109375" style="32" customWidth="1"/>
    <col min="14113" max="14119" width="0" style="32" hidden="1" customWidth="1"/>
    <col min="14120" max="14120" width="16" style="32" customWidth="1"/>
    <col min="14121" max="14121" width="11.28515625" style="32" customWidth="1"/>
    <col min="14122" max="14123" width="4.28515625" style="32" customWidth="1"/>
    <col min="14124" max="14124" width="6.28515625" style="32" customWidth="1"/>
    <col min="14125" max="14126" width="8.140625" style="32" customWidth="1"/>
    <col min="14127" max="14128" width="4.28515625" style="32" customWidth="1"/>
    <col min="14129" max="14129" width="6.28515625" style="32" customWidth="1"/>
    <col min="14130" max="14131" width="8.140625" style="32" customWidth="1"/>
    <col min="14132" max="14132" width="5.85546875" style="32" customWidth="1"/>
    <col min="14133" max="14133" width="1.7109375" style="32" customWidth="1"/>
    <col min="14134" max="14135" width="19.7109375" style="32" customWidth="1"/>
    <col min="14136" max="14136" width="6.7109375" style="32" customWidth="1"/>
    <col min="14137" max="14138" width="19.7109375" style="32" customWidth="1"/>
    <col min="14139" max="14139" width="6.7109375" style="32" customWidth="1"/>
    <col min="14140" max="14140" width="28" style="32" customWidth="1"/>
    <col min="14141" max="14141" width="11.28515625" style="32" customWidth="1"/>
    <col min="14142" max="14144" width="5.7109375" style="32" customWidth="1"/>
    <col min="14145" max="14145" width="4.140625" style="32" customWidth="1"/>
    <col min="14146" max="14146" width="7.28515625" style="32" customWidth="1"/>
    <col min="14147" max="14147" width="7.5703125" style="32" customWidth="1"/>
    <col min="14148" max="14148" width="4.140625" style="32" customWidth="1"/>
    <col min="14149" max="14149" width="6.28515625" style="32" customWidth="1"/>
    <col min="14150" max="14150" width="7.5703125" style="32" customWidth="1"/>
    <col min="14151" max="14151" width="5.7109375" style="32" customWidth="1"/>
    <col min="14152" max="14152" width="1.7109375" style="32" customWidth="1"/>
    <col min="14153" max="14153" width="10.42578125" style="32" customWidth="1"/>
    <col min="14154" max="14154" width="13" style="32" customWidth="1"/>
    <col min="14155" max="14155" width="15.85546875" style="32" customWidth="1"/>
    <col min="14156" max="14157" width="8.7109375" style="32" customWidth="1"/>
    <col min="14158" max="14158" width="5.7109375" style="32" customWidth="1"/>
    <col min="14159" max="14167" width="0" style="32" hidden="1" customWidth="1"/>
    <col min="14168" max="14168" width="5.7109375" style="32" customWidth="1"/>
    <col min="14169" max="14172" width="0" style="32" hidden="1" customWidth="1"/>
    <col min="14173" max="14175" width="8.7109375" style="32" customWidth="1"/>
    <col min="14176" max="14176" width="10.5703125" style="32" customWidth="1"/>
    <col min="14177" max="14179" width="8.7109375" style="32" customWidth="1"/>
    <col min="14180" max="14180" width="11" style="32" customWidth="1"/>
    <col min="14181" max="14182" width="8.7109375" style="32" customWidth="1"/>
    <col min="14183" max="14184" width="13.5703125" style="32" bestFit="1" customWidth="1"/>
    <col min="14185" max="14185" width="14.28515625" style="32" bestFit="1" customWidth="1"/>
    <col min="14186" max="14336" width="11.42578125" style="32"/>
    <col min="14337" max="14337" width="5.7109375" style="32" bestFit="1" customWidth="1"/>
    <col min="14338" max="14345" width="0" style="32" hidden="1" customWidth="1"/>
    <col min="14346" max="14347" width="6.5703125" style="32" bestFit="1" customWidth="1"/>
    <col min="14348" max="14348" width="5.42578125" style="32" bestFit="1" customWidth="1"/>
    <col min="14349" max="14349" width="5.7109375" style="32" bestFit="1" customWidth="1"/>
    <col min="14350" max="14350" width="10" style="32" customWidth="1"/>
    <col min="14351" max="14351" width="14.42578125" style="32" customWidth="1"/>
    <col min="14352" max="14352" width="13.42578125" style="32" bestFit="1" customWidth="1"/>
    <col min="14353" max="14353" width="11" style="32" bestFit="1" customWidth="1"/>
    <col min="14354" max="14354" width="15.85546875" style="32" bestFit="1" customWidth="1"/>
    <col min="14355" max="14355" width="13.42578125" style="32" bestFit="1" customWidth="1"/>
    <col min="14356" max="14356" width="13.42578125" style="32" customWidth="1"/>
    <col min="14357" max="14360" width="12.7109375" style="32" customWidth="1"/>
    <col min="14361" max="14361" width="11.28515625" style="32" customWidth="1"/>
    <col min="14362" max="14363" width="9.140625" style="32" bestFit="1" customWidth="1"/>
    <col min="14364" max="14364" width="8.7109375" style="32" customWidth="1"/>
    <col min="14365" max="14367" width="5.7109375" style="32" customWidth="1"/>
    <col min="14368" max="14368" width="20.7109375" style="32" customWidth="1"/>
    <col min="14369" max="14375" width="0" style="32" hidden="1" customWidth="1"/>
    <col min="14376" max="14376" width="16" style="32" customWidth="1"/>
    <col min="14377" max="14377" width="11.28515625" style="32" customWidth="1"/>
    <col min="14378" max="14379" width="4.28515625" style="32" customWidth="1"/>
    <col min="14380" max="14380" width="6.28515625" style="32" customWidth="1"/>
    <col min="14381" max="14382" width="8.140625" style="32" customWidth="1"/>
    <col min="14383" max="14384" width="4.28515625" style="32" customWidth="1"/>
    <col min="14385" max="14385" width="6.28515625" style="32" customWidth="1"/>
    <col min="14386" max="14387" width="8.140625" style="32" customWidth="1"/>
    <col min="14388" max="14388" width="5.85546875" style="32" customWidth="1"/>
    <col min="14389" max="14389" width="1.7109375" style="32" customWidth="1"/>
    <col min="14390" max="14391" width="19.7109375" style="32" customWidth="1"/>
    <col min="14392" max="14392" width="6.7109375" style="32" customWidth="1"/>
    <col min="14393" max="14394" width="19.7109375" style="32" customWidth="1"/>
    <col min="14395" max="14395" width="6.7109375" style="32" customWidth="1"/>
    <col min="14396" max="14396" width="28" style="32" customWidth="1"/>
    <col min="14397" max="14397" width="11.28515625" style="32" customWidth="1"/>
    <col min="14398" max="14400" width="5.7109375" style="32" customWidth="1"/>
    <col min="14401" max="14401" width="4.140625" style="32" customWidth="1"/>
    <col min="14402" max="14402" width="7.28515625" style="32" customWidth="1"/>
    <col min="14403" max="14403" width="7.5703125" style="32" customWidth="1"/>
    <col min="14404" max="14404" width="4.140625" style="32" customWidth="1"/>
    <col min="14405" max="14405" width="6.28515625" style="32" customWidth="1"/>
    <col min="14406" max="14406" width="7.5703125" style="32" customWidth="1"/>
    <col min="14407" max="14407" width="5.7109375" style="32" customWidth="1"/>
    <col min="14408" max="14408" width="1.7109375" style="32" customWidth="1"/>
    <col min="14409" max="14409" width="10.42578125" style="32" customWidth="1"/>
    <col min="14410" max="14410" width="13" style="32" customWidth="1"/>
    <col min="14411" max="14411" width="15.85546875" style="32" customWidth="1"/>
    <col min="14412" max="14413" width="8.7109375" style="32" customWidth="1"/>
    <col min="14414" max="14414" width="5.7109375" style="32" customWidth="1"/>
    <col min="14415" max="14423" width="0" style="32" hidden="1" customWidth="1"/>
    <col min="14424" max="14424" width="5.7109375" style="32" customWidth="1"/>
    <col min="14425" max="14428" width="0" style="32" hidden="1" customWidth="1"/>
    <col min="14429" max="14431" width="8.7109375" style="32" customWidth="1"/>
    <col min="14432" max="14432" width="10.5703125" style="32" customWidth="1"/>
    <col min="14433" max="14435" width="8.7109375" style="32" customWidth="1"/>
    <col min="14436" max="14436" width="11" style="32" customWidth="1"/>
    <col min="14437" max="14438" width="8.7109375" style="32" customWidth="1"/>
    <col min="14439" max="14440" width="13.5703125" style="32" bestFit="1" customWidth="1"/>
    <col min="14441" max="14441" width="14.28515625" style="32" bestFit="1" customWidth="1"/>
    <col min="14442" max="14592" width="11.42578125" style="32"/>
    <col min="14593" max="14593" width="5.7109375" style="32" bestFit="1" customWidth="1"/>
    <col min="14594" max="14601" width="0" style="32" hidden="1" customWidth="1"/>
    <col min="14602" max="14603" width="6.5703125" style="32" bestFit="1" customWidth="1"/>
    <col min="14604" max="14604" width="5.42578125" style="32" bestFit="1" customWidth="1"/>
    <col min="14605" max="14605" width="5.7109375" style="32" bestFit="1" customWidth="1"/>
    <col min="14606" max="14606" width="10" style="32" customWidth="1"/>
    <col min="14607" max="14607" width="14.42578125" style="32" customWidth="1"/>
    <col min="14608" max="14608" width="13.42578125" style="32" bestFit="1" customWidth="1"/>
    <col min="14609" max="14609" width="11" style="32" bestFit="1" customWidth="1"/>
    <col min="14610" max="14610" width="15.85546875" style="32" bestFit="1" customWidth="1"/>
    <col min="14611" max="14611" width="13.42578125" style="32" bestFit="1" customWidth="1"/>
    <col min="14612" max="14612" width="13.42578125" style="32" customWidth="1"/>
    <col min="14613" max="14616" width="12.7109375" style="32" customWidth="1"/>
    <col min="14617" max="14617" width="11.28515625" style="32" customWidth="1"/>
    <col min="14618" max="14619" width="9.140625" style="32" bestFit="1" customWidth="1"/>
    <col min="14620" max="14620" width="8.7109375" style="32" customWidth="1"/>
    <col min="14621" max="14623" width="5.7109375" style="32" customWidth="1"/>
    <col min="14624" max="14624" width="20.7109375" style="32" customWidth="1"/>
    <col min="14625" max="14631" width="0" style="32" hidden="1" customWidth="1"/>
    <col min="14632" max="14632" width="16" style="32" customWidth="1"/>
    <col min="14633" max="14633" width="11.28515625" style="32" customWidth="1"/>
    <col min="14634" max="14635" width="4.28515625" style="32" customWidth="1"/>
    <col min="14636" max="14636" width="6.28515625" style="32" customWidth="1"/>
    <col min="14637" max="14638" width="8.140625" style="32" customWidth="1"/>
    <col min="14639" max="14640" width="4.28515625" style="32" customWidth="1"/>
    <col min="14641" max="14641" width="6.28515625" style="32" customWidth="1"/>
    <col min="14642" max="14643" width="8.140625" style="32" customWidth="1"/>
    <col min="14644" max="14644" width="5.85546875" style="32" customWidth="1"/>
    <col min="14645" max="14645" width="1.7109375" style="32" customWidth="1"/>
    <col min="14646" max="14647" width="19.7109375" style="32" customWidth="1"/>
    <col min="14648" max="14648" width="6.7109375" style="32" customWidth="1"/>
    <col min="14649" max="14650" width="19.7109375" style="32" customWidth="1"/>
    <col min="14651" max="14651" width="6.7109375" style="32" customWidth="1"/>
    <col min="14652" max="14652" width="28" style="32" customWidth="1"/>
    <col min="14653" max="14653" width="11.28515625" style="32" customWidth="1"/>
    <col min="14654" max="14656" width="5.7109375" style="32" customWidth="1"/>
    <col min="14657" max="14657" width="4.140625" style="32" customWidth="1"/>
    <col min="14658" max="14658" width="7.28515625" style="32" customWidth="1"/>
    <col min="14659" max="14659" width="7.5703125" style="32" customWidth="1"/>
    <col min="14660" max="14660" width="4.140625" style="32" customWidth="1"/>
    <col min="14661" max="14661" width="6.28515625" style="32" customWidth="1"/>
    <col min="14662" max="14662" width="7.5703125" style="32" customWidth="1"/>
    <col min="14663" max="14663" width="5.7109375" style="32" customWidth="1"/>
    <col min="14664" max="14664" width="1.7109375" style="32" customWidth="1"/>
    <col min="14665" max="14665" width="10.42578125" style="32" customWidth="1"/>
    <col min="14666" max="14666" width="13" style="32" customWidth="1"/>
    <col min="14667" max="14667" width="15.85546875" style="32" customWidth="1"/>
    <col min="14668" max="14669" width="8.7109375" style="32" customWidth="1"/>
    <col min="14670" max="14670" width="5.7109375" style="32" customWidth="1"/>
    <col min="14671" max="14679" width="0" style="32" hidden="1" customWidth="1"/>
    <col min="14680" max="14680" width="5.7109375" style="32" customWidth="1"/>
    <col min="14681" max="14684" width="0" style="32" hidden="1" customWidth="1"/>
    <col min="14685" max="14687" width="8.7109375" style="32" customWidth="1"/>
    <col min="14688" max="14688" width="10.5703125" style="32" customWidth="1"/>
    <col min="14689" max="14691" width="8.7109375" style="32" customWidth="1"/>
    <col min="14692" max="14692" width="11" style="32" customWidth="1"/>
    <col min="14693" max="14694" width="8.7109375" style="32" customWidth="1"/>
    <col min="14695" max="14696" width="13.5703125" style="32" bestFit="1" customWidth="1"/>
    <col min="14697" max="14697" width="14.28515625" style="32" bestFit="1" customWidth="1"/>
    <col min="14698" max="14848" width="11.42578125" style="32"/>
    <col min="14849" max="14849" width="5.7109375" style="32" bestFit="1" customWidth="1"/>
    <col min="14850" max="14857" width="0" style="32" hidden="1" customWidth="1"/>
    <col min="14858" max="14859" width="6.5703125" style="32" bestFit="1" customWidth="1"/>
    <col min="14860" max="14860" width="5.42578125" style="32" bestFit="1" customWidth="1"/>
    <col min="14861" max="14861" width="5.7109375" style="32" bestFit="1" customWidth="1"/>
    <col min="14862" max="14862" width="10" style="32" customWidth="1"/>
    <col min="14863" max="14863" width="14.42578125" style="32" customWidth="1"/>
    <col min="14864" max="14864" width="13.42578125" style="32" bestFit="1" customWidth="1"/>
    <col min="14865" max="14865" width="11" style="32" bestFit="1" customWidth="1"/>
    <col min="14866" max="14866" width="15.85546875" style="32" bestFit="1" customWidth="1"/>
    <col min="14867" max="14867" width="13.42578125" style="32" bestFit="1" customWidth="1"/>
    <col min="14868" max="14868" width="13.42578125" style="32" customWidth="1"/>
    <col min="14869" max="14872" width="12.7109375" style="32" customWidth="1"/>
    <col min="14873" max="14873" width="11.28515625" style="32" customWidth="1"/>
    <col min="14874" max="14875" width="9.140625" style="32" bestFit="1" customWidth="1"/>
    <col min="14876" max="14876" width="8.7109375" style="32" customWidth="1"/>
    <col min="14877" max="14879" width="5.7109375" style="32" customWidth="1"/>
    <col min="14880" max="14880" width="20.7109375" style="32" customWidth="1"/>
    <col min="14881" max="14887" width="0" style="32" hidden="1" customWidth="1"/>
    <col min="14888" max="14888" width="16" style="32" customWidth="1"/>
    <col min="14889" max="14889" width="11.28515625" style="32" customWidth="1"/>
    <col min="14890" max="14891" width="4.28515625" style="32" customWidth="1"/>
    <col min="14892" max="14892" width="6.28515625" style="32" customWidth="1"/>
    <col min="14893" max="14894" width="8.140625" style="32" customWidth="1"/>
    <col min="14895" max="14896" width="4.28515625" style="32" customWidth="1"/>
    <col min="14897" max="14897" width="6.28515625" style="32" customWidth="1"/>
    <col min="14898" max="14899" width="8.140625" style="32" customWidth="1"/>
    <col min="14900" max="14900" width="5.85546875" style="32" customWidth="1"/>
    <col min="14901" max="14901" width="1.7109375" style="32" customWidth="1"/>
    <col min="14902" max="14903" width="19.7109375" style="32" customWidth="1"/>
    <col min="14904" max="14904" width="6.7109375" style="32" customWidth="1"/>
    <col min="14905" max="14906" width="19.7109375" style="32" customWidth="1"/>
    <col min="14907" max="14907" width="6.7109375" style="32" customWidth="1"/>
    <col min="14908" max="14908" width="28" style="32" customWidth="1"/>
    <col min="14909" max="14909" width="11.28515625" style="32" customWidth="1"/>
    <col min="14910" max="14912" width="5.7109375" style="32" customWidth="1"/>
    <col min="14913" max="14913" width="4.140625" style="32" customWidth="1"/>
    <col min="14914" max="14914" width="7.28515625" style="32" customWidth="1"/>
    <col min="14915" max="14915" width="7.5703125" style="32" customWidth="1"/>
    <col min="14916" max="14916" width="4.140625" style="32" customWidth="1"/>
    <col min="14917" max="14917" width="6.28515625" style="32" customWidth="1"/>
    <col min="14918" max="14918" width="7.5703125" style="32" customWidth="1"/>
    <col min="14919" max="14919" width="5.7109375" style="32" customWidth="1"/>
    <col min="14920" max="14920" width="1.7109375" style="32" customWidth="1"/>
    <col min="14921" max="14921" width="10.42578125" style="32" customWidth="1"/>
    <col min="14922" max="14922" width="13" style="32" customWidth="1"/>
    <col min="14923" max="14923" width="15.85546875" style="32" customWidth="1"/>
    <col min="14924" max="14925" width="8.7109375" style="32" customWidth="1"/>
    <col min="14926" max="14926" width="5.7109375" style="32" customWidth="1"/>
    <col min="14927" max="14935" width="0" style="32" hidden="1" customWidth="1"/>
    <col min="14936" max="14936" width="5.7109375" style="32" customWidth="1"/>
    <col min="14937" max="14940" width="0" style="32" hidden="1" customWidth="1"/>
    <col min="14941" max="14943" width="8.7109375" style="32" customWidth="1"/>
    <col min="14944" max="14944" width="10.5703125" style="32" customWidth="1"/>
    <col min="14945" max="14947" width="8.7109375" style="32" customWidth="1"/>
    <col min="14948" max="14948" width="11" style="32" customWidth="1"/>
    <col min="14949" max="14950" width="8.7109375" style="32" customWidth="1"/>
    <col min="14951" max="14952" width="13.5703125" style="32" bestFit="1" customWidth="1"/>
    <col min="14953" max="14953" width="14.28515625" style="32" bestFit="1" customWidth="1"/>
    <col min="14954" max="15104" width="11.42578125" style="32"/>
    <col min="15105" max="15105" width="5.7109375" style="32" bestFit="1" customWidth="1"/>
    <col min="15106" max="15113" width="0" style="32" hidden="1" customWidth="1"/>
    <col min="15114" max="15115" width="6.5703125" style="32" bestFit="1" customWidth="1"/>
    <col min="15116" max="15116" width="5.42578125" style="32" bestFit="1" customWidth="1"/>
    <col min="15117" max="15117" width="5.7109375" style="32" bestFit="1" customWidth="1"/>
    <col min="15118" max="15118" width="10" style="32" customWidth="1"/>
    <col min="15119" max="15119" width="14.42578125" style="32" customWidth="1"/>
    <col min="15120" max="15120" width="13.42578125" style="32" bestFit="1" customWidth="1"/>
    <col min="15121" max="15121" width="11" style="32" bestFit="1" customWidth="1"/>
    <col min="15122" max="15122" width="15.85546875" style="32" bestFit="1" customWidth="1"/>
    <col min="15123" max="15123" width="13.42578125" style="32" bestFit="1" customWidth="1"/>
    <col min="15124" max="15124" width="13.42578125" style="32" customWidth="1"/>
    <col min="15125" max="15128" width="12.7109375" style="32" customWidth="1"/>
    <col min="15129" max="15129" width="11.28515625" style="32" customWidth="1"/>
    <col min="15130" max="15131" width="9.140625" style="32" bestFit="1" customWidth="1"/>
    <col min="15132" max="15132" width="8.7109375" style="32" customWidth="1"/>
    <col min="15133" max="15135" width="5.7109375" style="32" customWidth="1"/>
    <col min="15136" max="15136" width="20.7109375" style="32" customWidth="1"/>
    <col min="15137" max="15143" width="0" style="32" hidden="1" customWidth="1"/>
    <col min="15144" max="15144" width="16" style="32" customWidth="1"/>
    <col min="15145" max="15145" width="11.28515625" style="32" customWidth="1"/>
    <col min="15146" max="15147" width="4.28515625" style="32" customWidth="1"/>
    <col min="15148" max="15148" width="6.28515625" style="32" customWidth="1"/>
    <col min="15149" max="15150" width="8.140625" style="32" customWidth="1"/>
    <col min="15151" max="15152" width="4.28515625" style="32" customWidth="1"/>
    <col min="15153" max="15153" width="6.28515625" style="32" customWidth="1"/>
    <col min="15154" max="15155" width="8.140625" style="32" customWidth="1"/>
    <col min="15156" max="15156" width="5.85546875" style="32" customWidth="1"/>
    <col min="15157" max="15157" width="1.7109375" style="32" customWidth="1"/>
    <col min="15158" max="15159" width="19.7109375" style="32" customWidth="1"/>
    <col min="15160" max="15160" width="6.7109375" style="32" customWidth="1"/>
    <col min="15161" max="15162" width="19.7109375" style="32" customWidth="1"/>
    <col min="15163" max="15163" width="6.7109375" style="32" customWidth="1"/>
    <col min="15164" max="15164" width="28" style="32" customWidth="1"/>
    <col min="15165" max="15165" width="11.28515625" style="32" customWidth="1"/>
    <col min="15166" max="15168" width="5.7109375" style="32" customWidth="1"/>
    <col min="15169" max="15169" width="4.140625" style="32" customWidth="1"/>
    <col min="15170" max="15170" width="7.28515625" style="32" customWidth="1"/>
    <col min="15171" max="15171" width="7.5703125" style="32" customWidth="1"/>
    <col min="15172" max="15172" width="4.140625" style="32" customWidth="1"/>
    <col min="15173" max="15173" width="6.28515625" style="32" customWidth="1"/>
    <col min="15174" max="15174" width="7.5703125" style="32" customWidth="1"/>
    <col min="15175" max="15175" width="5.7109375" style="32" customWidth="1"/>
    <col min="15176" max="15176" width="1.7109375" style="32" customWidth="1"/>
    <col min="15177" max="15177" width="10.42578125" style="32" customWidth="1"/>
    <col min="15178" max="15178" width="13" style="32" customWidth="1"/>
    <col min="15179" max="15179" width="15.85546875" style="32" customWidth="1"/>
    <col min="15180" max="15181" width="8.7109375" style="32" customWidth="1"/>
    <col min="15182" max="15182" width="5.7109375" style="32" customWidth="1"/>
    <col min="15183" max="15191" width="0" style="32" hidden="1" customWidth="1"/>
    <col min="15192" max="15192" width="5.7109375" style="32" customWidth="1"/>
    <col min="15193" max="15196" width="0" style="32" hidden="1" customWidth="1"/>
    <col min="15197" max="15199" width="8.7109375" style="32" customWidth="1"/>
    <col min="15200" max="15200" width="10.5703125" style="32" customWidth="1"/>
    <col min="15201" max="15203" width="8.7109375" style="32" customWidth="1"/>
    <col min="15204" max="15204" width="11" style="32" customWidth="1"/>
    <col min="15205" max="15206" width="8.7109375" style="32" customWidth="1"/>
    <col min="15207" max="15208" width="13.5703125" style="32" bestFit="1" customWidth="1"/>
    <col min="15209" max="15209" width="14.28515625" style="32" bestFit="1" customWidth="1"/>
    <col min="15210" max="15360" width="11.42578125" style="32"/>
    <col min="15361" max="15361" width="5.7109375" style="32" bestFit="1" customWidth="1"/>
    <col min="15362" max="15369" width="0" style="32" hidden="1" customWidth="1"/>
    <col min="15370" max="15371" width="6.5703125" style="32" bestFit="1" customWidth="1"/>
    <col min="15372" max="15372" width="5.42578125" style="32" bestFit="1" customWidth="1"/>
    <col min="15373" max="15373" width="5.7109375" style="32" bestFit="1" customWidth="1"/>
    <col min="15374" max="15374" width="10" style="32" customWidth="1"/>
    <col min="15375" max="15375" width="14.42578125" style="32" customWidth="1"/>
    <col min="15376" max="15376" width="13.42578125" style="32" bestFit="1" customWidth="1"/>
    <col min="15377" max="15377" width="11" style="32" bestFit="1" customWidth="1"/>
    <col min="15378" max="15378" width="15.85546875" style="32" bestFit="1" customWidth="1"/>
    <col min="15379" max="15379" width="13.42578125" style="32" bestFit="1" customWidth="1"/>
    <col min="15380" max="15380" width="13.42578125" style="32" customWidth="1"/>
    <col min="15381" max="15384" width="12.7109375" style="32" customWidth="1"/>
    <col min="15385" max="15385" width="11.28515625" style="32" customWidth="1"/>
    <col min="15386" max="15387" width="9.140625" style="32" bestFit="1" customWidth="1"/>
    <col min="15388" max="15388" width="8.7109375" style="32" customWidth="1"/>
    <col min="15389" max="15391" width="5.7109375" style="32" customWidth="1"/>
    <col min="15392" max="15392" width="20.7109375" style="32" customWidth="1"/>
    <col min="15393" max="15399" width="0" style="32" hidden="1" customWidth="1"/>
    <col min="15400" max="15400" width="16" style="32" customWidth="1"/>
    <col min="15401" max="15401" width="11.28515625" style="32" customWidth="1"/>
    <col min="15402" max="15403" width="4.28515625" style="32" customWidth="1"/>
    <col min="15404" max="15404" width="6.28515625" style="32" customWidth="1"/>
    <col min="15405" max="15406" width="8.140625" style="32" customWidth="1"/>
    <col min="15407" max="15408" width="4.28515625" style="32" customWidth="1"/>
    <col min="15409" max="15409" width="6.28515625" style="32" customWidth="1"/>
    <col min="15410" max="15411" width="8.140625" style="32" customWidth="1"/>
    <col min="15412" max="15412" width="5.85546875" style="32" customWidth="1"/>
    <col min="15413" max="15413" width="1.7109375" style="32" customWidth="1"/>
    <col min="15414" max="15415" width="19.7109375" style="32" customWidth="1"/>
    <col min="15416" max="15416" width="6.7109375" style="32" customWidth="1"/>
    <col min="15417" max="15418" width="19.7109375" style="32" customWidth="1"/>
    <col min="15419" max="15419" width="6.7109375" style="32" customWidth="1"/>
    <col min="15420" max="15420" width="28" style="32" customWidth="1"/>
    <col min="15421" max="15421" width="11.28515625" style="32" customWidth="1"/>
    <col min="15422" max="15424" width="5.7109375" style="32" customWidth="1"/>
    <col min="15425" max="15425" width="4.140625" style="32" customWidth="1"/>
    <col min="15426" max="15426" width="7.28515625" style="32" customWidth="1"/>
    <col min="15427" max="15427" width="7.5703125" style="32" customWidth="1"/>
    <col min="15428" max="15428" width="4.140625" style="32" customWidth="1"/>
    <col min="15429" max="15429" width="6.28515625" style="32" customWidth="1"/>
    <col min="15430" max="15430" width="7.5703125" style="32" customWidth="1"/>
    <col min="15431" max="15431" width="5.7109375" style="32" customWidth="1"/>
    <col min="15432" max="15432" width="1.7109375" style="32" customWidth="1"/>
    <col min="15433" max="15433" width="10.42578125" style="32" customWidth="1"/>
    <col min="15434" max="15434" width="13" style="32" customWidth="1"/>
    <col min="15435" max="15435" width="15.85546875" style="32" customWidth="1"/>
    <col min="15436" max="15437" width="8.7109375" style="32" customWidth="1"/>
    <col min="15438" max="15438" width="5.7109375" style="32" customWidth="1"/>
    <col min="15439" max="15447" width="0" style="32" hidden="1" customWidth="1"/>
    <col min="15448" max="15448" width="5.7109375" style="32" customWidth="1"/>
    <col min="15449" max="15452" width="0" style="32" hidden="1" customWidth="1"/>
    <col min="15453" max="15455" width="8.7109375" style="32" customWidth="1"/>
    <col min="15456" max="15456" width="10.5703125" style="32" customWidth="1"/>
    <col min="15457" max="15459" width="8.7109375" style="32" customWidth="1"/>
    <col min="15460" max="15460" width="11" style="32" customWidth="1"/>
    <col min="15461" max="15462" width="8.7109375" style="32" customWidth="1"/>
    <col min="15463" max="15464" width="13.5703125" style="32" bestFit="1" customWidth="1"/>
    <col min="15465" max="15465" width="14.28515625" style="32" bestFit="1" customWidth="1"/>
    <col min="15466" max="15616" width="11.42578125" style="32"/>
    <col min="15617" max="15617" width="5.7109375" style="32" bestFit="1" customWidth="1"/>
    <col min="15618" max="15625" width="0" style="32" hidden="1" customWidth="1"/>
    <col min="15626" max="15627" width="6.5703125" style="32" bestFit="1" customWidth="1"/>
    <col min="15628" max="15628" width="5.42578125" style="32" bestFit="1" customWidth="1"/>
    <col min="15629" max="15629" width="5.7109375" style="32" bestFit="1" customWidth="1"/>
    <col min="15630" max="15630" width="10" style="32" customWidth="1"/>
    <col min="15631" max="15631" width="14.42578125" style="32" customWidth="1"/>
    <col min="15632" max="15632" width="13.42578125" style="32" bestFit="1" customWidth="1"/>
    <col min="15633" max="15633" width="11" style="32" bestFit="1" customWidth="1"/>
    <col min="15634" max="15634" width="15.85546875" style="32" bestFit="1" customWidth="1"/>
    <col min="15635" max="15635" width="13.42578125" style="32" bestFit="1" customWidth="1"/>
    <col min="15636" max="15636" width="13.42578125" style="32" customWidth="1"/>
    <col min="15637" max="15640" width="12.7109375" style="32" customWidth="1"/>
    <col min="15641" max="15641" width="11.28515625" style="32" customWidth="1"/>
    <col min="15642" max="15643" width="9.140625" style="32" bestFit="1" customWidth="1"/>
    <col min="15644" max="15644" width="8.7109375" style="32" customWidth="1"/>
    <col min="15645" max="15647" width="5.7109375" style="32" customWidth="1"/>
    <col min="15648" max="15648" width="20.7109375" style="32" customWidth="1"/>
    <col min="15649" max="15655" width="0" style="32" hidden="1" customWidth="1"/>
    <col min="15656" max="15656" width="16" style="32" customWidth="1"/>
    <col min="15657" max="15657" width="11.28515625" style="32" customWidth="1"/>
    <col min="15658" max="15659" width="4.28515625" style="32" customWidth="1"/>
    <col min="15660" max="15660" width="6.28515625" style="32" customWidth="1"/>
    <col min="15661" max="15662" width="8.140625" style="32" customWidth="1"/>
    <col min="15663" max="15664" width="4.28515625" style="32" customWidth="1"/>
    <col min="15665" max="15665" width="6.28515625" style="32" customWidth="1"/>
    <col min="15666" max="15667" width="8.140625" style="32" customWidth="1"/>
    <col min="15668" max="15668" width="5.85546875" style="32" customWidth="1"/>
    <col min="15669" max="15669" width="1.7109375" style="32" customWidth="1"/>
    <col min="15670" max="15671" width="19.7109375" style="32" customWidth="1"/>
    <col min="15672" max="15672" width="6.7109375" style="32" customWidth="1"/>
    <col min="15673" max="15674" width="19.7109375" style="32" customWidth="1"/>
    <col min="15675" max="15675" width="6.7109375" style="32" customWidth="1"/>
    <col min="15676" max="15676" width="28" style="32" customWidth="1"/>
    <col min="15677" max="15677" width="11.28515625" style="32" customWidth="1"/>
    <col min="15678" max="15680" width="5.7109375" style="32" customWidth="1"/>
    <col min="15681" max="15681" width="4.140625" style="32" customWidth="1"/>
    <col min="15682" max="15682" width="7.28515625" style="32" customWidth="1"/>
    <col min="15683" max="15683" width="7.5703125" style="32" customWidth="1"/>
    <col min="15684" max="15684" width="4.140625" style="32" customWidth="1"/>
    <col min="15685" max="15685" width="6.28515625" style="32" customWidth="1"/>
    <col min="15686" max="15686" width="7.5703125" style="32" customWidth="1"/>
    <col min="15687" max="15687" width="5.7109375" style="32" customWidth="1"/>
    <col min="15688" max="15688" width="1.7109375" style="32" customWidth="1"/>
    <col min="15689" max="15689" width="10.42578125" style="32" customWidth="1"/>
    <col min="15690" max="15690" width="13" style="32" customWidth="1"/>
    <col min="15691" max="15691" width="15.85546875" style="32" customWidth="1"/>
    <col min="15692" max="15693" width="8.7109375" style="32" customWidth="1"/>
    <col min="15694" max="15694" width="5.7109375" style="32" customWidth="1"/>
    <col min="15695" max="15703" width="0" style="32" hidden="1" customWidth="1"/>
    <col min="15704" max="15704" width="5.7109375" style="32" customWidth="1"/>
    <col min="15705" max="15708" width="0" style="32" hidden="1" customWidth="1"/>
    <col min="15709" max="15711" width="8.7109375" style="32" customWidth="1"/>
    <col min="15712" max="15712" width="10.5703125" style="32" customWidth="1"/>
    <col min="15713" max="15715" width="8.7109375" style="32" customWidth="1"/>
    <col min="15716" max="15716" width="11" style="32" customWidth="1"/>
    <col min="15717" max="15718" width="8.7109375" style="32" customWidth="1"/>
    <col min="15719" max="15720" width="13.5703125" style="32" bestFit="1" customWidth="1"/>
    <col min="15721" max="15721" width="14.28515625" style="32" bestFit="1" customWidth="1"/>
    <col min="15722" max="15872" width="11.42578125" style="32"/>
    <col min="15873" max="15873" width="5.7109375" style="32" bestFit="1" customWidth="1"/>
    <col min="15874" max="15881" width="0" style="32" hidden="1" customWidth="1"/>
    <col min="15882" max="15883" width="6.5703125" style="32" bestFit="1" customWidth="1"/>
    <col min="15884" max="15884" width="5.42578125" style="32" bestFit="1" customWidth="1"/>
    <col min="15885" max="15885" width="5.7109375" style="32" bestFit="1" customWidth="1"/>
    <col min="15886" max="15886" width="10" style="32" customWidth="1"/>
    <col min="15887" max="15887" width="14.42578125" style="32" customWidth="1"/>
    <col min="15888" max="15888" width="13.42578125" style="32" bestFit="1" customWidth="1"/>
    <col min="15889" max="15889" width="11" style="32" bestFit="1" customWidth="1"/>
    <col min="15890" max="15890" width="15.85546875" style="32" bestFit="1" customWidth="1"/>
    <col min="15891" max="15891" width="13.42578125" style="32" bestFit="1" customWidth="1"/>
    <col min="15892" max="15892" width="13.42578125" style="32" customWidth="1"/>
    <col min="15893" max="15896" width="12.7109375" style="32" customWidth="1"/>
    <col min="15897" max="15897" width="11.28515625" style="32" customWidth="1"/>
    <col min="15898" max="15899" width="9.140625" style="32" bestFit="1" customWidth="1"/>
    <col min="15900" max="15900" width="8.7109375" style="32" customWidth="1"/>
    <col min="15901" max="15903" width="5.7109375" style="32" customWidth="1"/>
    <col min="15904" max="15904" width="20.7109375" style="32" customWidth="1"/>
    <col min="15905" max="15911" width="0" style="32" hidden="1" customWidth="1"/>
    <col min="15912" max="15912" width="16" style="32" customWidth="1"/>
    <col min="15913" max="15913" width="11.28515625" style="32" customWidth="1"/>
    <col min="15914" max="15915" width="4.28515625" style="32" customWidth="1"/>
    <col min="15916" max="15916" width="6.28515625" style="32" customWidth="1"/>
    <col min="15917" max="15918" width="8.140625" style="32" customWidth="1"/>
    <col min="15919" max="15920" width="4.28515625" style="32" customWidth="1"/>
    <col min="15921" max="15921" width="6.28515625" style="32" customWidth="1"/>
    <col min="15922" max="15923" width="8.140625" style="32" customWidth="1"/>
    <col min="15924" max="15924" width="5.85546875" style="32" customWidth="1"/>
    <col min="15925" max="15925" width="1.7109375" style="32" customWidth="1"/>
    <col min="15926" max="15927" width="19.7109375" style="32" customWidth="1"/>
    <col min="15928" max="15928" width="6.7109375" style="32" customWidth="1"/>
    <col min="15929" max="15930" width="19.7109375" style="32" customWidth="1"/>
    <col min="15931" max="15931" width="6.7109375" style="32" customWidth="1"/>
    <col min="15932" max="15932" width="28" style="32" customWidth="1"/>
    <col min="15933" max="15933" width="11.28515625" style="32" customWidth="1"/>
    <col min="15934" max="15936" width="5.7109375" style="32" customWidth="1"/>
    <col min="15937" max="15937" width="4.140625" style="32" customWidth="1"/>
    <col min="15938" max="15938" width="7.28515625" style="32" customWidth="1"/>
    <col min="15939" max="15939" width="7.5703125" style="32" customWidth="1"/>
    <col min="15940" max="15940" width="4.140625" style="32" customWidth="1"/>
    <col min="15941" max="15941" width="6.28515625" style="32" customWidth="1"/>
    <col min="15942" max="15942" width="7.5703125" style="32" customWidth="1"/>
    <col min="15943" max="15943" width="5.7109375" style="32" customWidth="1"/>
    <col min="15944" max="15944" width="1.7109375" style="32" customWidth="1"/>
    <col min="15945" max="15945" width="10.42578125" style="32" customWidth="1"/>
    <col min="15946" max="15946" width="13" style="32" customWidth="1"/>
    <col min="15947" max="15947" width="15.85546875" style="32" customWidth="1"/>
    <col min="15948" max="15949" width="8.7109375" style="32" customWidth="1"/>
    <col min="15950" max="15950" width="5.7109375" style="32" customWidth="1"/>
    <col min="15951" max="15959" width="0" style="32" hidden="1" customWidth="1"/>
    <col min="15960" max="15960" width="5.7109375" style="32" customWidth="1"/>
    <col min="15961" max="15964" width="0" style="32" hidden="1" customWidth="1"/>
    <col min="15965" max="15967" width="8.7109375" style="32" customWidth="1"/>
    <col min="15968" max="15968" width="10.5703125" style="32" customWidth="1"/>
    <col min="15969" max="15971" width="8.7109375" style="32" customWidth="1"/>
    <col min="15972" max="15972" width="11" style="32" customWidth="1"/>
    <col min="15973" max="15974" width="8.7109375" style="32" customWidth="1"/>
    <col min="15975" max="15976" width="13.5703125" style="32" bestFit="1" customWidth="1"/>
    <col min="15977" max="15977" width="14.28515625" style="32" bestFit="1" customWidth="1"/>
    <col min="15978" max="16128" width="11.42578125" style="32"/>
    <col min="16129" max="16129" width="5.7109375" style="32" bestFit="1" customWidth="1"/>
    <col min="16130" max="16137" width="0" style="32" hidden="1" customWidth="1"/>
    <col min="16138" max="16139" width="6.5703125" style="32" bestFit="1" customWidth="1"/>
    <col min="16140" max="16140" width="5.42578125" style="32" bestFit="1" customWidth="1"/>
    <col min="16141" max="16141" width="5.7109375" style="32" bestFit="1" customWidth="1"/>
    <col min="16142" max="16142" width="10" style="32" customWidth="1"/>
    <col min="16143" max="16143" width="14.42578125" style="32" customWidth="1"/>
    <col min="16144" max="16144" width="13.42578125" style="32" bestFit="1" customWidth="1"/>
    <col min="16145" max="16145" width="11" style="32" bestFit="1" customWidth="1"/>
    <col min="16146" max="16146" width="15.85546875" style="32" bestFit="1" customWidth="1"/>
    <col min="16147" max="16147" width="13.42578125" style="32" bestFit="1" customWidth="1"/>
    <col min="16148" max="16148" width="13.42578125" style="32" customWidth="1"/>
    <col min="16149" max="16152" width="12.7109375" style="32" customWidth="1"/>
    <col min="16153" max="16153" width="11.28515625" style="32" customWidth="1"/>
    <col min="16154" max="16155" width="9.140625" style="32" bestFit="1" customWidth="1"/>
    <col min="16156" max="16156" width="8.7109375" style="32" customWidth="1"/>
    <col min="16157" max="16159" width="5.7109375" style="32" customWidth="1"/>
    <col min="16160" max="16160" width="20.7109375" style="32" customWidth="1"/>
    <col min="16161" max="16167" width="0" style="32" hidden="1" customWidth="1"/>
    <col min="16168" max="16168" width="16" style="32" customWidth="1"/>
    <col min="16169" max="16169" width="11.28515625" style="32" customWidth="1"/>
    <col min="16170" max="16171" width="4.28515625" style="32" customWidth="1"/>
    <col min="16172" max="16172" width="6.28515625" style="32" customWidth="1"/>
    <col min="16173" max="16174" width="8.140625" style="32" customWidth="1"/>
    <col min="16175" max="16176" width="4.28515625" style="32" customWidth="1"/>
    <col min="16177" max="16177" width="6.28515625" style="32" customWidth="1"/>
    <col min="16178" max="16179" width="8.140625" style="32" customWidth="1"/>
    <col min="16180" max="16180" width="5.85546875" style="32" customWidth="1"/>
    <col min="16181" max="16181" width="1.7109375" style="32" customWidth="1"/>
    <col min="16182" max="16183" width="19.7109375" style="32" customWidth="1"/>
    <col min="16184" max="16184" width="6.7109375" style="32" customWidth="1"/>
    <col min="16185" max="16186" width="19.7109375" style="32" customWidth="1"/>
    <col min="16187" max="16187" width="6.7109375" style="32" customWidth="1"/>
    <col min="16188" max="16188" width="28" style="32" customWidth="1"/>
    <col min="16189" max="16189" width="11.28515625" style="32" customWidth="1"/>
    <col min="16190" max="16192" width="5.7109375" style="32" customWidth="1"/>
    <col min="16193" max="16193" width="4.140625" style="32" customWidth="1"/>
    <col min="16194" max="16194" width="7.28515625" style="32" customWidth="1"/>
    <col min="16195" max="16195" width="7.5703125" style="32" customWidth="1"/>
    <col min="16196" max="16196" width="4.140625" style="32" customWidth="1"/>
    <col min="16197" max="16197" width="6.28515625" style="32" customWidth="1"/>
    <col min="16198" max="16198" width="7.5703125" style="32" customWidth="1"/>
    <col min="16199" max="16199" width="5.7109375" style="32" customWidth="1"/>
    <col min="16200" max="16200" width="1.7109375" style="32" customWidth="1"/>
    <col min="16201" max="16201" width="10.42578125" style="32" customWidth="1"/>
    <col min="16202" max="16202" width="13" style="32" customWidth="1"/>
    <col min="16203" max="16203" width="15.85546875" style="32" customWidth="1"/>
    <col min="16204" max="16205" width="8.7109375" style="32" customWidth="1"/>
    <col min="16206" max="16206" width="5.7109375" style="32" customWidth="1"/>
    <col min="16207" max="16215" width="0" style="32" hidden="1" customWidth="1"/>
    <col min="16216" max="16216" width="5.7109375" style="32" customWidth="1"/>
    <col min="16217" max="16220" width="0" style="32" hidden="1" customWidth="1"/>
    <col min="16221" max="16223" width="8.7109375" style="32" customWidth="1"/>
    <col min="16224" max="16224" width="10.5703125" style="32" customWidth="1"/>
    <col min="16225" max="16227" width="8.7109375" style="32" customWidth="1"/>
    <col min="16228" max="16228" width="11" style="32" customWidth="1"/>
    <col min="16229" max="16230" width="8.7109375" style="32" customWidth="1"/>
    <col min="16231" max="16232" width="13.5703125" style="32" bestFit="1" customWidth="1"/>
    <col min="16233" max="16233" width="14.28515625" style="32" bestFit="1" customWidth="1"/>
    <col min="16234" max="16384" width="11.42578125" style="32"/>
  </cols>
  <sheetData>
    <row r="1" spans="1:105" ht="33" x14ac:dyDescent="0.25">
      <c r="A1" s="100">
        <f>MAX(A5:A68)</f>
        <v>2</v>
      </c>
      <c r="B1" s="259">
        <f ca="1">TODAY()</f>
        <v>42494</v>
      </c>
      <c r="C1" s="259"/>
      <c r="D1" s="259"/>
      <c r="E1" s="259"/>
      <c r="F1" s="259"/>
      <c r="G1" s="259"/>
      <c r="H1" s="259"/>
      <c r="I1" s="259"/>
      <c r="J1" s="260" t="s">
        <v>83</v>
      </c>
      <c r="K1" s="260"/>
      <c r="L1" s="260"/>
      <c r="M1" s="260"/>
      <c r="N1" s="260"/>
      <c r="O1" s="260"/>
      <c r="P1" s="260"/>
      <c r="Q1" s="260"/>
      <c r="R1" s="260"/>
      <c r="S1" s="260"/>
      <c r="T1" s="260"/>
      <c r="U1" s="260"/>
      <c r="V1" s="260"/>
      <c r="W1" s="260"/>
      <c r="X1" s="260"/>
      <c r="Y1" s="260"/>
      <c r="Z1" s="260"/>
      <c r="AA1" s="260"/>
      <c r="AB1" s="260"/>
      <c r="AC1" s="100"/>
      <c r="AD1" s="100"/>
      <c r="AE1" s="100"/>
      <c r="AF1" s="100"/>
      <c r="AG1" s="101"/>
      <c r="AH1" s="101"/>
      <c r="AI1" s="101"/>
      <c r="AJ1" s="101"/>
      <c r="AK1" s="101"/>
      <c r="AL1" s="101"/>
      <c r="AM1" s="101"/>
      <c r="AN1" s="106"/>
      <c r="AO1" s="100"/>
      <c r="AP1" s="100"/>
      <c r="AQ1" s="100"/>
      <c r="AR1" s="100"/>
      <c r="AS1" s="48"/>
      <c r="AT1" s="48"/>
      <c r="AU1" s="100"/>
      <c r="AV1" s="100"/>
      <c r="AW1" s="100"/>
      <c r="AX1" s="48"/>
      <c r="AY1" s="48"/>
      <c r="AZ1" s="100"/>
      <c r="BA1" s="100"/>
      <c r="BB1" s="260" t="s">
        <v>84</v>
      </c>
      <c r="BC1" s="260"/>
      <c r="BD1" s="260"/>
      <c r="BE1" s="260"/>
      <c r="BF1" s="261"/>
      <c r="BG1" s="260"/>
      <c r="BH1" s="260"/>
      <c r="BI1" s="260"/>
      <c r="BJ1" s="260"/>
      <c r="BK1" s="260"/>
      <c r="BL1" s="260"/>
      <c r="BM1" s="260"/>
      <c r="BN1" s="260"/>
      <c r="BO1" s="260"/>
      <c r="BP1" s="260"/>
      <c r="BQ1" s="260"/>
      <c r="BR1" s="260"/>
      <c r="BS1" s="260"/>
      <c r="BT1" s="100"/>
      <c r="BU1" s="100"/>
      <c r="BV1" s="260" t="s">
        <v>85</v>
      </c>
      <c r="BW1" s="260"/>
      <c r="BX1" s="260"/>
      <c r="BY1" s="260"/>
      <c r="BZ1" s="260"/>
      <c r="CA1" s="262"/>
      <c r="CB1" s="262"/>
      <c r="CC1" s="262"/>
      <c r="CD1" s="262"/>
      <c r="CE1" s="262"/>
      <c r="CF1" s="262"/>
      <c r="CG1" s="262"/>
      <c r="CH1" s="262"/>
      <c r="CI1" s="262"/>
      <c r="CJ1" s="260"/>
      <c r="CK1" s="262"/>
      <c r="CL1" s="262"/>
      <c r="CM1" s="262"/>
      <c r="CN1" s="262"/>
      <c r="CO1" s="260"/>
      <c r="CP1" s="260"/>
      <c r="CQ1" s="260"/>
      <c r="CR1" s="260"/>
      <c r="CS1" s="260"/>
      <c r="CT1" s="260"/>
      <c r="CU1" s="260"/>
      <c r="CV1" s="260"/>
      <c r="CW1" s="260"/>
      <c r="CX1" s="260"/>
      <c r="CY1" s="263" t="s">
        <v>86</v>
      </c>
      <c r="CZ1" s="263"/>
      <c r="DA1" s="263"/>
    </row>
    <row r="2" spans="1:105" ht="25.5" x14ac:dyDescent="0.25">
      <c r="A2" s="257" t="s">
        <v>87</v>
      </c>
      <c r="B2" s="49"/>
      <c r="C2" s="49"/>
      <c r="D2" s="49"/>
      <c r="E2" s="49"/>
      <c r="F2" s="49"/>
      <c r="G2" s="49"/>
      <c r="H2" s="49"/>
      <c r="I2" s="49"/>
      <c r="J2" s="257" t="s">
        <v>88</v>
      </c>
      <c r="K2" s="257" t="s">
        <v>89</v>
      </c>
      <c r="L2" s="258" t="s">
        <v>90</v>
      </c>
      <c r="M2" s="258" t="s">
        <v>91</v>
      </c>
      <c r="N2" s="266" t="s">
        <v>92</v>
      </c>
      <c r="O2" s="268" t="s">
        <v>93</v>
      </c>
      <c r="P2" s="270" t="s">
        <v>94</v>
      </c>
      <c r="Q2" s="272" t="s">
        <v>95</v>
      </c>
      <c r="R2" s="272" t="s">
        <v>96</v>
      </c>
      <c r="S2" s="264" t="s">
        <v>97</v>
      </c>
      <c r="T2" s="274" t="s">
        <v>98</v>
      </c>
      <c r="U2" s="264" t="s">
        <v>99</v>
      </c>
      <c r="V2" s="264" t="s">
        <v>100</v>
      </c>
      <c r="W2" s="264" t="s">
        <v>99</v>
      </c>
      <c r="X2" s="264" t="s">
        <v>100</v>
      </c>
      <c r="Y2" s="264" t="s">
        <v>101</v>
      </c>
      <c r="Z2" s="264" t="s">
        <v>102</v>
      </c>
      <c r="AA2" s="264"/>
      <c r="AB2" s="264" t="s">
        <v>103</v>
      </c>
      <c r="AC2" s="270" t="s">
        <v>104</v>
      </c>
      <c r="AD2" s="270" t="s">
        <v>105</v>
      </c>
      <c r="AE2" s="270" t="s">
        <v>106</v>
      </c>
      <c r="AF2" s="270" t="s">
        <v>107</v>
      </c>
      <c r="AG2" s="276" t="s">
        <v>108</v>
      </c>
      <c r="AH2" s="276" t="s">
        <v>109</v>
      </c>
      <c r="AI2" s="276" t="s">
        <v>110</v>
      </c>
      <c r="AJ2" s="276" t="s">
        <v>111</v>
      </c>
      <c r="AK2" s="276" t="s">
        <v>112</v>
      </c>
      <c r="AL2" s="276" t="s">
        <v>113</v>
      </c>
      <c r="AM2" s="276" t="s">
        <v>114</v>
      </c>
      <c r="AN2" s="279" t="s">
        <v>115</v>
      </c>
      <c r="AO2" s="270" t="s">
        <v>116</v>
      </c>
      <c r="AP2" s="260" t="s">
        <v>38</v>
      </c>
      <c r="AQ2" s="260"/>
      <c r="AR2" s="260"/>
      <c r="AS2" s="260"/>
      <c r="AT2" s="260"/>
      <c r="AU2" s="260" t="s">
        <v>41</v>
      </c>
      <c r="AV2" s="260"/>
      <c r="AW2" s="260"/>
      <c r="AX2" s="260"/>
      <c r="AY2" s="260"/>
      <c r="AZ2" s="257" t="s">
        <v>117</v>
      </c>
      <c r="BA2" s="102"/>
      <c r="BB2" s="281" t="s">
        <v>118</v>
      </c>
      <c r="BC2" s="281" t="s">
        <v>119</v>
      </c>
      <c r="BD2" s="277" t="s">
        <v>120</v>
      </c>
      <c r="BE2" s="281" t="s">
        <v>121</v>
      </c>
      <c r="BF2" s="281" t="s">
        <v>119</v>
      </c>
      <c r="BG2" s="277" t="s">
        <v>120</v>
      </c>
      <c r="BH2" s="279" t="s">
        <v>115</v>
      </c>
      <c r="BI2" s="270" t="s">
        <v>116</v>
      </c>
      <c r="BJ2" s="270" t="s">
        <v>104</v>
      </c>
      <c r="BK2" s="270" t="s">
        <v>105</v>
      </c>
      <c r="BL2" s="270" t="s">
        <v>106</v>
      </c>
      <c r="BM2" s="260" t="s">
        <v>38</v>
      </c>
      <c r="BN2" s="260"/>
      <c r="BO2" s="260"/>
      <c r="BP2" s="260" t="s">
        <v>41</v>
      </c>
      <c r="BQ2" s="260"/>
      <c r="BR2" s="260"/>
      <c r="BS2" s="257" t="s">
        <v>117</v>
      </c>
      <c r="BT2" s="102"/>
      <c r="BU2" s="279" t="s">
        <v>122</v>
      </c>
      <c r="BV2" s="279" t="s">
        <v>123</v>
      </c>
      <c r="BW2" s="270" t="s">
        <v>116</v>
      </c>
      <c r="BX2" s="270" t="s">
        <v>104</v>
      </c>
      <c r="BY2" s="270" t="s">
        <v>105</v>
      </c>
      <c r="BZ2" s="266" t="s">
        <v>93</v>
      </c>
      <c r="CA2" s="283">
        <v>978300</v>
      </c>
      <c r="CB2" s="283">
        <v>990000</v>
      </c>
      <c r="CC2" s="283">
        <v>974000</v>
      </c>
      <c r="CD2" s="283" t="s">
        <v>124</v>
      </c>
      <c r="CE2" s="283" t="s">
        <v>125</v>
      </c>
      <c r="CF2" s="283" t="s">
        <v>126</v>
      </c>
      <c r="CG2" s="283" t="s">
        <v>127</v>
      </c>
      <c r="CH2" s="283" t="s">
        <v>128</v>
      </c>
      <c r="CI2" s="283" t="s">
        <v>129</v>
      </c>
      <c r="CJ2" s="266" t="s">
        <v>92</v>
      </c>
      <c r="CK2" s="283">
        <v>978300</v>
      </c>
      <c r="CL2" s="283">
        <v>990000</v>
      </c>
      <c r="CM2" s="283">
        <v>974000</v>
      </c>
      <c r="CN2" s="283">
        <v>973000</v>
      </c>
      <c r="CO2" s="260" t="s">
        <v>38</v>
      </c>
      <c r="CP2" s="260"/>
      <c r="CQ2" s="260"/>
      <c r="CR2" s="260"/>
      <c r="CS2" s="260" t="s">
        <v>41</v>
      </c>
      <c r="CT2" s="260"/>
      <c r="CU2" s="260"/>
      <c r="CV2" s="260"/>
      <c r="CW2" s="270" t="s">
        <v>130</v>
      </c>
      <c r="CX2" s="279" t="s">
        <v>131</v>
      </c>
      <c r="CY2" s="263"/>
      <c r="CZ2" s="263"/>
      <c r="DA2" s="263"/>
    </row>
    <row r="3" spans="1:105" s="33" customFormat="1" ht="161.25" customHeight="1" x14ac:dyDescent="0.25">
      <c r="A3" s="258"/>
      <c r="B3" s="51" t="s">
        <v>132</v>
      </c>
      <c r="C3" s="51" t="s">
        <v>133</v>
      </c>
      <c r="D3" s="52" t="s">
        <v>134</v>
      </c>
      <c r="E3" s="52" t="s">
        <v>135</v>
      </c>
      <c r="F3" s="52" t="s">
        <v>136</v>
      </c>
      <c r="G3" s="51" t="s">
        <v>137</v>
      </c>
      <c r="H3" s="51" t="s">
        <v>138</v>
      </c>
      <c r="I3" s="51" t="s">
        <v>139</v>
      </c>
      <c r="J3" s="258"/>
      <c r="K3" s="258"/>
      <c r="L3" s="258"/>
      <c r="M3" s="258"/>
      <c r="N3" s="267"/>
      <c r="O3" s="269"/>
      <c r="P3" s="271"/>
      <c r="Q3" s="273"/>
      <c r="R3" s="273"/>
      <c r="S3" s="265"/>
      <c r="T3" s="275"/>
      <c r="U3" s="265"/>
      <c r="V3" s="265"/>
      <c r="W3" s="265"/>
      <c r="X3" s="265"/>
      <c r="Y3" s="265"/>
      <c r="Z3" s="265"/>
      <c r="AA3" s="265"/>
      <c r="AB3" s="265"/>
      <c r="AC3" s="271"/>
      <c r="AD3" s="271"/>
      <c r="AE3" s="271"/>
      <c r="AF3" s="271"/>
      <c r="AG3" s="276"/>
      <c r="AH3" s="276"/>
      <c r="AI3" s="276"/>
      <c r="AJ3" s="276"/>
      <c r="AK3" s="276"/>
      <c r="AL3" s="276"/>
      <c r="AM3" s="276"/>
      <c r="AN3" s="280"/>
      <c r="AO3" s="271"/>
      <c r="AP3" s="104" t="s">
        <v>140</v>
      </c>
      <c r="AQ3" s="104" t="s">
        <v>141</v>
      </c>
      <c r="AR3" s="104" t="s">
        <v>142</v>
      </c>
      <c r="AS3" s="54" t="s">
        <v>143</v>
      </c>
      <c r="AT3" s="54" t="s">
        <v>144</v>
      </c>
      <c r="AU3" s="104" t="s">
        <v>140</v>
      </c>
      <c r="AV3" s="104" t="s">
        <v>141</v>
      </c>
      <c r="AW3" s="104" t="s">
        <v>142</v>
      </c>
      <c r="AX3" s="54" t="s">
        <v>143</v>
      </c>
      <c r="AY3" s="54" t="s">
        <v>144</v>
      </c>
      <c r="AZ3" s="258"/>
      <c r="BA3" s="103"/>
      <c r="BB3" s="282"/>
      <c r="BC3" s="282"/>
      <c r="BD3" s="278"/>
      <c r="BE3" s="282"/>
      <c r="BF3" s="282"/>
      <c r="BG3" s="278"/>
      <c r="BH3" s="280"/>
      <c r="BI3" s="271"/>
      <c r="BJ3" s="271"/>
      <c r="BK3" s="271"/>
      <c r="BL3" s="271"/>
      <c r="BM3" s="104" t="s">
        <v>140</v>
      </c>
      <c r="BN3" s="56" t="s">
        <v>142</v>
      </c>
      <c r="BO3" s="54" t="s">
        <v>144</v>
      </c>
      <c r="BP3" s="104" t="s">
        <v>140</v>
      </c>
      <c r="BQ3" s="104" t="s">
        <v>142</v>
      </c>
      <c r="BR3" s="54" t="s">
        <v>144</v>
      </c>
      <c r="BS3" s="258"/>
      <c r="BT3" s="103"/>
      <c r="BU3" s="280"/>
      <c r="BV3" s="280"/>
      <c r="BW3" s="271"/>
      <c r="BX3" s="271"/>
      <c r="BY3" s="271"/>
      <c r="BZ3" s="267"/>
      <c r="CA3" s="283"/>
      <c r="CB3" s="283"/>
      <c r="CC3" s="283"/>
      <c r="CD3" s="283"/>
      <c r="CE3" s="283"/>
      <c r="CF3" s="283"/>
      <c r="CG3" s="283"/>
      <c r="CH3" s="283"/>
      <c r="CI3" s="283"/>
      <c r="CJ3" s="267"/>
      <c r="CK3" s="283"/>
      <c r="CL3" s="283"/>
      <c r="CM3" s="283"/>
      <c r="CN3" s="283"/>
      <c r="CO3" s="105" t="s">
        <v>141</v>
      </c>
      <c r="CP3" s="105" t="s">
        <v>142</v>
      </c>
      <c r="CQ3" s="54" t="s">
        <v>145</v>
      </c>
      <c r="CR3" s="104" t="s">
        <v>144</v>
      </c>
      <c r="CS3" s="105" t="s">
        <v>141</v>
      </c>
      <c r="CT3" s="105" t="s">
        <v>142</v>
      </c>
      <c r="CU3" s="54" t="s">
        <v>145</v>
      </c>
      <c r="CV3" s="104" t="s">
        <v>144</v>
      </c>
      <c r="CW3" s="271"/>
      <c r="CX3" s="280"/>
      <c r="CY3" s="58" t="s">
        <v>146</v>
      </c>
      <c r="CZ3" s="58" t="s">
        <v>147</v>
      </c>
      <c r="DA3" s="58" t="s">
        <v>148</v>
      </c>
    </row>
    <row r="4" spans="1:105" ht="18.75" x14ac:dyDescent="0.25">
      <c r="A4" s="122"/>
      <c r="B4" s="60"/>
      <c r="C4" s="60"/>
      <c r="D4" s="60"/>
      <c r="E4" s="60"/>
      <c r="F4" s="60"/>
      <c r="G4" s="60"/>
      <c r="H4" s="60"/>
      <c r="I4" s="60"/>
      <c r="J4" s="122"/>
      <c r="K4" s="122"/>
      <c r="L4" s="122"/>
      <c r="M4" s="122"/>
      <c r="N4" s="105"/>
      <c r="O4" s="105"/>
      <c r="P4" s="107"/>
      <c r="Q4" s="62"/>
      <c r="R4" s="62"/>
      <c r="S4" s="62"/>
      <c r="T4" s="62"/>
      <c r="U4" s="63"/>
      <c r="V4" s="63"/>
      <c r="W4" s="63"/>
      <c r="X4" s="63"/>
      <c r="Y4" s="63"/>
      <c r="Z4" s="63"/>
      <c r="AA4" s="63"/>
      <c r="AB4" s="64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65"/>
      <c r="AO4" s="107"/>
      <c r="AP4" s="107"/>
      <c r="AQ4" s="107"/>
      <c r="AR4" s="107"/>
      <c r="AS4" s="66"/>
      <c r="AT4" s="66"/>
      <c r="AU4" s="107"/>
      <c r="AV4" s="107"/>
      <c r="AW4" s="107"/>
      <c r="AX4" s="66"/>
      <c r="AY4" s="66"/>
      <c r="AZ4" s="67"/>
      <c r="BA4" s="67"/>
      <c r="BB4" s="68"/>
      <c r="BC4" s="68"/>
      <c r="BD4" s="69"/>
      <c r="BE4" s="68"/>
      <c r="BF4" s="68"/>
      <c r="BG4" s="69"/>
      <c r="BH4" s="65"/>
      <c r="BI4" s="107"/>
      <c r="BJ4" s="107"/>
      <c r="BK4" s="107"/>
      <c r="BL4" s="107"/>
      <c r="BM4" s="107"/>
      <c r="BN4" s="70"/>
      <c r="BO4" s="66"/>
      <c r="BP4" s="107"/>
      <c r="BQ4" s="107"/>
      <c r="BR4" s="66"/>
      <c r="BS4" s="67"/>
      <c r="BT4" s="67"/>
      <c r="BU4" s="67"/>
      <c r="BV4" s="65"/>
      <c r="BW4" s="107"/>
      <c r="BX4" s="107"/>
      <c r="BY4" s="107"/>
      <c r="BZ4" s="71"/>
      <c r="CA4" s="72"/>
      <c r="CB4" s="72"/>
      <c r="CC4" s="72"/>
      <c r="CD4" s="72"/>
      <c r="CE4" s="72"/>
      <c r="CF4" s="72"/>
      <c r="CG4" s="72"/>
      <c r="CH4" s="72"/>
      <c r="CI4" s="72"/>
      <c r="CJ4" s="72"/>
      <c r="CK4" s="72"/>
      <c r="CL4" s="72"/>
      <c r="CM4" s="72"/>
      <c r="CN4" s="72"/>
      <c r="CO4" s="62"/>
      <c r="CP4" s="62"/>
      <c r="CQ4" s="66"/>
      <c r="CR4" s="107"/>
      <c r="CS4" s="62"/>
      <c r="CT4" s="62"/>
      <c r="CU4" s="66"/>
      <c r="CV4" s="107"/>
      <c r="CW4" s="107"/>
      <c r="CX4" s="65"/>
      <c r="CY4" s="73"/>
      <c r="CZ4" s="73"/>
      <c r="DA4" s="73"/>
    </row>
    <row r="5" spans="1:105" s="34" customFormat="1" ht="30" x14ac:dyDescent="0.25">
      <c r="A5" s="108"/>
      <c r="B5" s="108">
        <f t="shared" ref="B5:I5" si="0">COUNTIF(B6:B7,"x")</f>
        <v>1</v>
      </c>
      <c r="C5" s="108">
        <f t="shared" si="0"/>
        <v>1</v>
      </c>
      <c r="D5" s="108">
        <f t="shared" si="0"/>
        <v>1</v>
      </c>
      <c r="E5" s="108">
        <f t="shared" si="0"/>
        <v>0</v>
      </c>
      <c r="F5" s="108">
        <f t="shared" si="0"/>
        <v>1</v>
      </c>
      <c r="G5" s="108">
        <f t="shared" si="0"/>
        <v>0</v>
      </c>
      <c r="H5" s="108">
        <f t="shared" si="0"/>
        <v>0</v>
      </c>
      <c r="I5" s="108">
        <f t="shared" si="0"/>
        <v>2</v>
      </c>
      <c r="J5" s="284">
        <v>2016</v>
      </c>
      <c r="K5" s="284"/>
      <c r="L5" s="122" t="s">
        <v>165</v>
      </c>
      <c r="M5" s="108"/>
      <c r="N5" s="108"/>
      <c r="O5" s="108"/>
      <c r="P5" s="108"/>
      <c r="Q5" s="108"/>
      <c r="R5" s="108"/>
      <c r="S5" s="108"/>
      <c r="T5" s="108"/>
      <c r="U5" s="108"/>
      <c r="V5" s="108"/>
      <c r="W5" s="108"/>
      <c r="X5" s="108"/>
      <c r="Y5" s="108"/>
      <c r="Z5" s="108"/>
      <c r="AA5" s="108"/>
      <c r="AB5" s="108" t="str">
        <f>IF(COUNTIF(AB6:AB7,"x")&gt;0,"x","")</f>
        <v>x</v>
      </c>
      <c r="AC5" s="108"/>
      <c r="AD5" s="108"/>
      <c r="AE5" s="108"/>
      <c r="AF5" s="108"/>
      <c r="AG5" s="108"/>
      <c r="AH5" s="108"/>
      <c r="AI5" s="108"/>
      <c r="AJ5" s="108"/>
      <c r="AK5" s="108"/>
      <c r="AL5" s="108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8"/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108"/>
      <c r="BM5" s="108"/>
      <c r="BN5" s="108"/>
      <c r="BO5" s="108"/>
      <c r="BP5" s="108"/>
      <c r="BQ5" s="108"/>
      <c r="BR5" s="108"/>
      <c r="BS5" s="108"/>
      <c r="BT5" s="108"/>
      <c r="BU5" s="108"/>
      <c r="BV5" s="108"/>
      <c r="BW5" s="108"/>
      <c r="BX5" s="108"/>
      <c r="BY5" s="108"/>
      <c r="BZ5" s="108"/>
      <c r="CA5" s="108"/>
      <c r="CB5" s="108"/>
      <c r="CC5" s="108"/>
      <c r="CD5" s="108"/>
      <c r="CE5" s="108"/>
      <c r="CF5" s="108"/>
      <c r="CG5" s="108"/>
      <c r="CH5" s="108"/>
      <c r="CI5" s="108"/>
      <c r="CJ5" s="108"/>
      <c r="CK5" s="108"/>
      <c r="CL5" s="108"/>
      <c r="CM5" s="108"/>
      <c r="CN5" s="108"/>
      <c r="CO5" s="108"/>
      <c r="CP5" s="108"/>
      <c r="CQ5" s="108"/>
      <c r="CR5" s="108"/>
      <c r="CS5" s="108"/>
      <c r="CT5" s="108"/>
      <c r="CU5" s="108"/>
      <c r="CV5" s="108"/>
      <c r="CW5" s="108"/>
      <c r="CX5" s="108"/>
      <c r="CY5" s="108"/>
      <c r="CZ5" s="108"/>
      <c r="DA5" s="108"/>
    </row>
    <row r="6" spans="1:105" ht="19.899999999999999" customHeight="1" x14ac:dyDescent="0.25">
      <c r="A6" s="122">
        <v>1</v>
      </c>
      <c r="B6" s="75" t="str">
        <f t="shared" ref="B6:B7" si="1">IF(AB6&lt;&gt;"nr","X","")</f>
        <v/>
      </c>
      <c r="C6" s="75" t="str">
        <f t="shared" ref="C6:C7" si="2">IF(BB6&lt;&gt;"","X","")</f>
        <v/>
      </c>
      <c r="D6" s="75" t="str">
        <f t="shared" ref="D6:D7" si="3">IF(AB6="nr","X","")</f>
        <v>X</v>
      </c>
      <c r="E6" s="75" t="str">
        <f t="shared" ref="E6" si="4">IF(OR(AB6="NR",AB6="NF"),"",IF(F6&lt;&gt;"","",IF(OR(AC6="VA",AD6="VA"),"X","")))</f>
        <v/>
      </c>
      <c r="F6" s="75" t="str">
        <f t="shared" ref="F6:F7" si="5">IF(OR(AB6="NR",AB6="NF"),"",IF(OR(AC6="VI",AD6="VI"),"X",""))</f>
        <v/>
      </c>
      <c r="G6" s="75"/>
      <c r="H6" s="75" t="str">
        <f t="shared" ref="H6:H7" si="6">IF(AB6="NF","X","")</f>
        <v/>
      </c>
      <c r="I6" s="75" t="str">
        <f t="shared" ref="I6:I7" si="7">IF(J6="","","X")</f>
        <v>X</v>
      </c>
      <c r="J6" s="122">
        <f>J5+1</f>
        <v>2017</v>
      </c>
      <c r="K6" s="122">
        <f>J5</f>
        <v>2016</v>
      </c>
      <c r="L6" s="122" t="s">
        <v>149</v>
      </c>
      <c r="M6" s="122" t="str">
        <f t="shared" ref="M6:M7" si="8">IF(L6="","",IF(AND(L6="X",DA6&lt;&gt;""),"","X"))</f>
        <v/>
      </c>
      <c r="N6" s="76">
        <f t="shared" ref="N6:N7" si="9">CJ6</f>
        <v>5</v>
      </c>
      <c r="O6" s="76">
        <f t="shared" ref="O6:O7" si="10">BZ6</f>
        <v>110</v>
      </c>
      <c r="P6" s="77">
        <v>973000</v>
      </c>
      <c r="Q6" s="77">
        <v>1</v>
      </c>
      <c r="R6" s="77"/>
      <c r="S6" s="77"/>
      <c r="T6" s="77"/>
      <c r="U6" s="98">
        <v>20.428999999999998</v>
      </c>
      <c r="V6" s="98">
        <v>20.629000000000001</v>
      </c>
      <c r="W6" s="98"/>
      <c r="X6" s="98"/>
      <c r="Y6" s="98">
        <f t="shared" ref="Y6:Y7" si="11">V6-U6</f>
        <v>0.20000000000000284</v>
      </c>
      <c r="Z6" s="98"/>
      <c r="AA6" s="98" t="str">
        <f t="shared" ref="AA6:AA7" si="12">IF(Z6="","",Z6+0.01)</f>
        <v/>
      </c>
      <c r="AB6" s="79" t="str">
        <f t="shared" ref="AB6:AB7" si="13">IF(AND(AC6="NR",AD6="NR"),"NR",IF(BV6&lt;&gt;"","NF","X"))</f>
        <v>NR</v>
      </c>
      <c r="AC6" s="80" t="str">
        <f t="shared" ref="AC6:AC7" si="14">IF(AS6="","",IF(AS6&lt;20,"NR",IF(AS6&gt;30,"VI","VA")))</f>
        <v>NR</v>
      </c>
      <c r="AD6" s="80" t="str">
        <f t="shared" ref="AD6:AD7" si="15">IF(AX6="","",IF(AX6&lt;20,"NR",IF(AX6&gt;30,"VI","VA")))</f>
        <v>NR</v>
      </c>
      <c r="AE6" s="80" t="str">
        <f t="shared" ref="AE6:AE7" si="16">IF(AZ6="","",IF(AZ6&lt;=9,"NR","VI"))</f>
        <v>NR</v>
      </c>
      <c r="AF6" s="80"/>
      <c r="AG6" s="86" t="str">
        <f t="shared" ref="AG6:AG7" si="17">IF(O6&gt;160,IF(OR(AT6&gt;66,AY6&gt;66),"Arret ou V20",IF(OR(AT6&gt;50,AY6&gt;50),"V40",IF(OR(AT6&gt;40,AY6&gt;40),"V100",IF(OR(AT6&gt;30,AY6&gt;30),"V160","VN")))),"")</f>
        <v/>
      </c>
      <c r="AH6" s="80" t="str">
        <f t="shared" ref="AH6:AH7" si="18">IF(AND(O6&gt;40,O6&lt;=160),IF(R6=$AI$2,AI6,IF(R6=$AJ$2,AJ6,IF(R6=$AK$2,AK6,IF(R6=$AL$2,AL6,"")))),"")</f>
        <v/>
      </c>
      <c r="AI6" s="80" t="str">
        <f t="shared" ref="AI6:AI7" si="19">IF(AND(O6&gt;40,O6&lt;=160,R6=$AI$2),IF(OR(AS6&gt;66,AX6&gt;66),"Arret ou V20",IF(OR(AS6&gt;50,AX6&gt;50),"V40",IF(OR(AS6&gt;40,AX6&gt;40),"V100","VN"))),"")</f>
        <v/>
      </c>
      <c r="AJ6" s="80" t="str">
        <f t="shared" ref="AJ6:AJ7" si="20">IF(AND(O6&gt;40,O6&lt;=160,R6=$AJ$2),IF(OR(AT6&gt;66,AY6&gt;66),"Arret ou V20",IF(OR(AT6&gt;45,AY6&gt;45),"V40",IF(OR(AT6&gt;35,AY6&gt;35),"V100","VN"))),"")</f>
        <v/>
      </c>
      <c r="AK6" s="80" t="str">
        <f t="shared" ref="AK6:AK7" si="21">IF(AND(O6&gt;40,O6&lt;=160,R6=$AK$2),IF(OR(AT6&gt;66,AY6&gt;66),"Arret ou V20",IF(OR(AT6&gt;40,AY6&gt;40),"V40",IF(OR(AT6&gt;30,AY6&gt;30),"V100","VN"))),"")</f>
        <v/>
      </c>
      <c r="AL6" s="80" t="str">
        <f t="shared" ref="AL6:AL7" si="22">IF(AND(O6&gt;40,O6&lt;=160,R6=$AL$2),IF(OR(AT6&gt;66,AY6&gt;66),"Arret ou V20",IF(OR(AT6&gt;35,AY6&gt;35),"V40","VN")),"")</f>
        <v/>
      </c>
      <c r="AM6" s="80" t="str">
        <f t="shared" ref="AM6:AM7" si="23">IF(O6&lt;=40,IF(OR(AT6&gt;66,AY6&gt;66),"Arret ou V20","VN"),"")</f>
        <v/>
      </c>
      <c r="AN6" s="73">
        <v>42405</v>
      </c>
      <c r="AO6" s="122" t="s">
        <v>152</v>
      </c>
      <c r="AP6" s="122">
        <v>2</v>
      </c>
      <c r="AQ6" s="122">
        <v>1</v>
      </c>
      <c r="AR6" s="122">
        <v>40</v>
      </c>
      <c r="AS6" s="81">
        <f t="shared" ref="AS6:AS7" si="24">IF(AP6="","",(AP6*100/AR6))</f>
        <v>5</v>
      </c>
      <c r="AT6" s="81">
        <f t="shared" ref="AT6:AT7" si="25">IF(AQ6="","",(AQ6*100/AR6))</f>
        <v>2.5</v>
      </c>
      <c r="AU6" s="122">
        <v>3</v>
      </c>
      <c r="AV6" s="122">
        <v>0</v>
      </c>
      <c r="AW6" s="122">
        <v>40</v>
      </c>
      <c r="AX6" s="81">
        <f t="shared" ref="AX6:AX7" si="26">IF(AU6="","",(AU6*100/AW6))</f>
        <v>7.5</v>
      </c>
      <c r="AY6" s="81">
        <f t="shared" ref="AY6:AY7" si="27">IF(AV6="","",(AV6*100/AW6))</f>
        <v>0</v>
      </c>
      <c r="AZ6" s="122">
        <v>0</v>
      </c>
      <c r="BA6" s="122"/>
      <c r="BB6" s="73" t="str">
        <f t="shared" ref="BB6:BB7" si="28">IF(CW6="VO","",IF(OR(AC6="VA",AD6="VA"),AN6+(365/2),""))</f>
        <v/>
      </c>
      <c r="BC6" s="73"/>
      <c r="BD6" s="73" t="str">
        <f t="shared" ref="BD6" ca="1" si="29">IF(BB6="","",IF(BB6&gt;TODAY(),"non","oui"))</f>
        <v/>
      </c>
      <c r="BE6" s="73" t="str">
        <f t="shared" ref="BE6" si="30">IF(CW6="VO","",IF(AND(AC6="ras",AD6="ras"),"",IF(OR(AC6="VI",AD6="VI"),AN6+(365/4),"")))</f>
        <v/>
      </c>
      <c r="BF6" s="73"/>
      <c r="BG6" s="73" t="str">
        <f t="shared" ref="BG6:BG7" ca="1" si="31">IF(BE6="","",IF(BE6&gt;TODAY(),"non","oui"))</f>
        <v/>
      </c>
      <c r="BH6" s="73"/>
      <c r="BI6" s="122"/>
      <c r="BJ6" s="80" t="str">
        <f t="shared" ref="BJ6" si="32">IF(BN6="","",IF(BO6&lt;20,"NR",IF(BO6&gt;30,"VI","VA")))</f>
        <v/>
      </c>
      <c r="BK6" s="80" t="str">
        <f t="shared" ref="BK6" si="33">IF(BQ6="","",IF(BR6&lt;20,"NR",IF(BR6&gt;30,"VI","VA")))</f>
        <v/>
      </c>
      <c r="BL6" s="80" t="str">
        <f t="shared" ref="BL6" si="34">IF(BS6="","",IF(BS6&lt;=9,"NR","VI"))</f>
        <v/>
      </c>
      <c r="BM6" s="122"/>
      <c r="BN6" s="82"/>
      <c r="BO6" s="81" t="str">
        <f t="shared" ref="BO6:BO7" si="35">IF(BM6="","",(BM6*100/BN6))</f>
        <v/>
      </c>
      <c r="BP6" s="122"/>
      <c r="BQ6" s="122"/>
      <c r="BR6" s="81" t="str">
        <f t="shared" ref="BR6:BR7" si="36">IF(BP6="","",(BP6*100/BQ6))</f>
        <v/>
      </c>
      <c r="BS6" s="122"/>
      <c r="BT6" s="122"/>
      <c r="BU6" s="122"/>
      <c r="BV6" s="73"/>
      <c r="BW6" s="73"/>
      <c r="BX6" s="73" t="str">
        <f t="shared" ref="BX6:BX7" si="37">IF(CQ6="","",IF(AND(CR6&lt;=5,CP6&gt;=24,CQ6&gt;=80%),"VO",IF(AND(CR6&lt;=10,CP6&gt;=27,CQ6&gt;=90%),"VO","VI")))</f>
        <v/>
      </c>
      <c r="BY6" s="73" t="str">
        <f t="shared" ref="BY6:BY7" si="38">IF(CV6="","",IF(AND(CV6&lt;=5,CT6&gt;=24,CU6&gt;=80%),"VO",IF(AND(CV6&lt;=10,CT6&gt;=27,CU6&gt;=90%),"VO","VI")))</f>
        <v/>
      </c>
      <c r="BZ6" s="71">
        <f t="shared" ref="BZ6:BZ7" si="39">IF(MAX(CA6:CI6)=0,"",MAX(CA6:CI6))</f>
        <v>110</v>
      </c>
      <c r="CA6" s="72" t="str">
        <f t="shared" ref="CA6:CA7" si="40">IF(P6=978300,90,"")</f>
        <v/>
      </c>
      <c r="CB6" s="72" t="str">
        <f t="shared" ref="CB6:CB7" si="41">IF(P6=990000,90,"")</f>
        <v/>
      </c>
      <c r="CC6" s="72" t="str">
        <f t="shared" ref="CC6:CC7" si="42">IF(P6=974000,90,"")</f>
        <v/>
      </c>
      <c r="CD6" s="72" t="str">
        <f t="shared" ref="CD6:CD7" si="43">IF(AND(Q6="A",P6=973000),60,IF(AND(Q6="B",P6=973000),60,""))</f>
        <v/>
      </c>
      <c r="CE6" s="72" t="str">
        <f t="shared" ref="CE6:CE7" si="44">IF(AND(Q6="D4",P6=973000),60,IF(AND(Q6="D3",P6=973000),60,""))</f>
        <v/>
      </c>
      <c r="CF6" s="72" t="str">
        <f t="shared" ref="CF6:CF7" si="45">IF(AND(Q6="CLE",P6=973000,U6&gt;=10.308,V6&lt;=11.34),80,"")</f>
        <v/>
      </c>
      <c r="CG6" s="72" t="str">
        <f t="shared" ref="CG6:CG7" si="46">IF(AND(Q6="CLE",P6=973000,U6&gt;=12.611,V6&lt;=13.673),90,"")</f>
        <v/>
      </c>
      <c r="CH6" s="72" t="str">
        <f t="shared" ref="CH6:CH7" si="47">IF(AND(Q6=2,P6=973000,U6&gt;=0,V6&lt;=0.43),40,IF(AND(Q6=2,P6=973000,U6&gt;=0.431,V6&lt;=8.08),70,IF(AND(Q6=2,P6=973000,U6&gt;=8.081,V6&lt;=16.583),80,IF(AND(Q6=2,P6=973000,U6&gt;=16.584,V6&lt;=21.627),110,IF(AND(Q6=2,P6=973000,U6&gt;=21.628,V6&lt;=22.896),80,"")))))</f>
        <v/>
      </c>
      <c r="CI6" s="72">
        <f t="shared" ref="CI6:CI7" si="48">IF(AND(Q6=1,P6=973000,U6&gt;=0,V6&lt;=0.43),40,IF(AND(Q6=1,P6=973000,U6&gt;=0.43,V6&lt;=8.08),70,IF(AND(Q6=1,P6=973000,U6&gt;=8.081,V6&lt;=16.583),90,IF(AND(Q6=1,P6=973000,U6&gt;=16.584,V6&lt;=21.627),110,IF(AND(Q6=1,P6=973000,U6&gt;=21.628,V6&lt;=22.896),80,"")))))</f>
        <v>110</v>
      </c>
      <c r="CJ6" s="71">
        <f t="shared" ref="CJ6:CJ7" si="49">IF(CL6&lt;&gt;"",CL6,IF(MAX(CK6:CN6)=0,"",MAX(CK6:CN6)))</f>
        <v>5</v>
      </c>
      <c r="CK6" s="83" t="str">
        <f t="shared" ref="CK6:CK7" si="50">IF(P6="","",IF(P6=$CK$2,5,""))</f>
        <v/>
      </c>
      <c r="CL6" s="83" t="str">
        <f t="shared" ref="CL6:CL7" si="51">IF(P6="","",IF(AND(P6=$CL$2,U6&gt;=10.03,V6&lt;=18.99),6,IF(P6=$CL$2,9,"")))</f>
        <v/>
      </c>
      <c r="CM6" s="83" t="str">
        <f t="shared" ref="CM6:CM7" si="52">IF(P6="","",IF(P6=$CM$2,5,""))</f>
        <v/>
      </c>
      <c r="CN6" s="83">
        <f t="shared" ref="CN6:CN7" si="53">IF(P6="","",IF(AND(P6=$CN$2,U6&gt;0,V6&lt;=14.179),3,IF(AND(P6=$CN$2,U6&gt;14.179,V6&lt;=20.351),4,IF(AND(P6=$CN$2,U6&gt;20.351,V6&lt;=22.896),5,""))))</f>
        <v>5</v>
      </c>
      <c r="CO6" s="77"/>
      <c r="CP6" s="77"/>
      <c r="CQ6" s="84" t="str">
        <f t="shared" ref="CQ6:CQ7" si="54">IF(CR6="","",100-CR6)</f>
        <v/>
      </c>
      <c r="CR6" s="85" t="str">
        <f t="shared" ref="CR6:CR7" si="55">IF(CO6="","",(CO6*100/CP6))</f>
        <v/>
      </c>
      <c r="CS6" s="77"/>
      <c r="CT6" s="77"/>
      <c r="CU6" s="84" t="str">
        <f t="shared" ref="CU6:CU7" si="56">IF(CV6="","",100-CV6)</f>
        <v/>
      </c>
      <c r="CV6" s="85" t="str">
        <f t="shared" ref="CV6:CV7" si="57">IF(CS6="","",(CS6*100/CT6))</f>
        <v/>
      </c>
      <c r="CW6" s="73" t="str">
        <f t="shared" ref="CW6:CW7" si="58">IF(BW6="","",IF(AND(BX6="VO",BY6="VO"),"VO","VI"))</f>
        <v/>
      </c>
      <c r="CX6" s="122" t="str">
        <f t="shared" ref="CX6:CX7" si="59">IF(AND(AB6="X",CW6&lt;&gt;"VO"),"Oui","Non")</f>
        <v>Non</v>
      </c>
      <c r="CY6" s="73"/>
      <c r="CZ6" s="73"/>
      <c r="DA6" s="73">
        <f t="shared" ref="DA6:DA7" ca="1" si="60">IF(AN6="","/",IF(DA6&lt;&gt;"/",AN6,TODAY()))</f>
        <v>42405</v>
      </c>
    </row>
    <row r="7" spans="1:105" ht="19.899999999999999" customHeight="1" x14ac:dyDescent="0.25">
      <c r="A7" s="122">
        <f t="shared" ref="A7" si="61">A6+1</f>
        <v>2</v>
      </c>
      <c r="B7" s="75" t="str">
        <f t="shared" si="1"/>
        <v>X</v>
      </c>
      <c r="C7" s="75" t="str">
        <f t="shared" si="2"/>
        <v>X</v>
      </c>
      <c r="D7" s="75" t="str">
        <f t="shared" si="3"/>
        <v/>
      </c>
      <c r="E7" s="75" t="str">
        <f>IF(OR(AB7="NR",AB7="NF"),"",IF(F7&lt;&gt;"","",IF(OR(AC7="VA",AD7="VA"),"X","")))</f>
        <v/>
      </c>
      <c r="F7" s="75" t="str">
        <f t="shared" si="5"/>
        <v>X</v>
      </c>
      <c r="G7" s="75"/>
      <c r="H7" s="75" t="str">
        <f t="shared" si="6"/>
        <v/>
      </c>
      <c r="I7" s="75" t="str">
        <f t="shared" si="7"/>
        <v>X</v>
      </c>
      <c r="J7" s="122">
        <f t="shared" ref="J7:K7" si="62">J6</f>
        <v>2017</v>
      </c>
      <c r="K7" s="122">
        <f t="shared" si="62"/>
        <v>2016</v>
      </c>
      <c r="L7" s="122" t="s">
        <v>165</v>
      </c>
      <c r="M7" s="122" t="str">
        <f t="shared" ca="1" si="8"/>
        <v/>
      </c>
      <c r="N7" s="76">
        <f t="shared" si="9"/>
        <v>5</v>
      </c>
      <c r="O7" s="76">
        <f t="shared" si="10"/>
        <v>90</v>
      </c>
      <c r="P7" s="77">
        <v>974000</v>
      </c>
      <c r="Q7" s="77" t="s">
        <v>151</v>
      </c>
      <c r="R7" s="77"/>
      <c r="S7" s="77"/>
      <c r="T7" s="77"/>
      <c r="U7" s="98">
        <v>25.792999999999999</v>
      </c>
      <c r="V7" s="98">
        <v>25.998999999999999</v>
      </c>
      <c r="W7" s="98">
        <f>U7</f>
        <v>25.792999999999999</v>
      </c>
      <c r="X7" s="98">
        <f>V7</f>
        <v>25.998999999999999</v>
      </c>
      <c r="Y7" s="98">
        <f t="shared" si="11"/>
        <v>0.20599999999999952</v>
      </c>
      <c r="Z7" s="98">
        <v>25.8</v>
      </c>
      <c r="AA7" s="98">
        <f t="shared" si="12"/>
        <v>25.810000000000002</v>
      </c>
      <c r="AB7" s="79" t="str">
        <f t="shared" si="13"/>
        <v>X</v>
      </c>
      <c r="AC7" s="80" t="str">
        <f t="shared" si="14"/>
        <v>VA</v>
      </c>
      <c r="AD7" s="80" t="str">
        <f t="shared" si="15"/>
        <v>VI</v>
      </c>
      <c r="AE7" s="80" t="str">
        <f t="shared" si="16"/>
        <v>NR</v>
      </c>
      <c r="AF7" s="80"/>
      <c r="AG7" s="86" t="str">
        <f t="shared" si="17"/>
        <v/>
      </c>
      <c r="AH7" s="80" t="str">
        <f t="shared" si="18"/>
        <v/>
      </c>
      <c r="AI7" s="80" t="str">
        <f t="shared" si="19"/>
        <v/>
      </c>
      <c r="AJ7" s="80" t="str">
        <f t="shared" si="20"/>
        <v/>
      </c>
      <c r="AK7" s="80" t="str">
        <f t="shared" si="21"/>
        <v/>
      </c>
      <c r="AL7" s="80" t="str">
        <f t="shared" si="22"/>
        <v/>
      </c>
      <c r="AM7" s="80" t="str">
        <f t="shared" si="23"/>
        <v/>
      </c>
      <c r="AN7" s="73">
        <v>42417</v>
      </c>
      <c r="AO7" s="122" t="s">
        <v>153</v>
      </c>
      <c r="AP7" s="122">
        <v>10</v>
      </c>
      <c r="AQ7" s="122">
        <v>0</v>
      </c>
      <c r="AR7" s="122">
        <v>39</v>
      </c>
      <c r="AS7" s="81">
        <f t="shared" si="24"/>
        <v>25.641025641025642</v>
      </c>
      <c r="AT7" s="81">
        <f t="shared" si="25"/>
        <v>0</v>
      </c>
      <c r="AU7" s="122">
        <v>12</v>
      </c>
      <c r="AV7" s="122">
        <v>0</v>
      </c>
      <c r="AW7" s="122">
        <v>32</v>
      </c>
      <c r="AX7" s="81">
        <f t="shared" si="26"/>
        <v>37.5</v>
      </c>
      <c r="AY7" s="81">
        <f t="shared" si="27"/>
        <v>0</v>
      </c>
      <c r="AZ7" s="122">
        <v>0</v>
      </c>
      <c r="BA7" s="122"/>
      <c r="BB7" s="73">
        <f t="shared" si="28"/>
        <v>42599.5</v>
      </c>
      <c r="BC7" s="73">
        <f>BH7</f>
        <v>42471</v>
      </c>
      <c r="BD7" s="73" t="str">
        <f>IF(BB7="","",IF(BB7&gt;BC7,"non","oui"))</f>
        <v>non</v>
      </c>
      <c r="BE7" s="73">
        <f>IF(CW7="VO","",IF(AND(AC7="ras",AD7="ras"),"",IF(OR(AC7="VI",AD7="VI"),AN7+(365/4)+2,"")))</f>
        <v>42510.25</v>
      </c>
      <c r="BF7" s="73">
        <f>BH7</f>
        <v>42471</v>
      </c>
      <c r="BG7" s="73" t="str">
        <f t="shared" ca="1" si="31"/>
        <v>non</v>
      </c>
      <c r="BH7" s="73">
        <v>42471</v>
      </c>
      <c r="BI7" s="122" t="s">
        <v>150</v>
      </c>
      <c r="BJ7" s="80" t="str">
        <f>IF(BN7="","",IF(BO7&lt;20,"NR",IF(BO7&gt;30,"VI","VA")))</f>
        <v>NR</v>
      </c>
      <c r="BK7" s="80" t="str">
        <f>IF(BQ7="","",IF(BR7&lt;20,"NR",IF(BR7&gt;30,"VI","VA")))</f>
        <v>NR</v>
      </c>
      <c r="BL7" s="80" t="str">
        <f>IF(BS7="","",IF(BS7&lt;=9,"NR","VI"))</f>
        <v>NR</v>
      </c>
      <c r="BM7" s="122">
        <v>5</v>
      </c>
      <c r="BN7" s="82">
        <v>33</v>
      </c>
      <c r="BO7" s="81">
        <f t="shared" si="35"/>
        <v>15.151515151515152</v>
      </c>
      <c r="BP7" s="122">
        <v>2</v>
      </c>
      <c r="BQ7" s="122">
        <v>32</v>
      </c>
      <c r="BR7" s="81">
        <f t="shared" si="36"/>
        <v>6.25</v>
      </c>
      <c r="BS7" s="122">
        <v>0</v>
      </c>
      <c r="BT7" s="122"/>
      <c r="BU7" s="122"/>
      <c r="BV7" s="73"/>
      <c r="BW7" s="73"/>
      <c r="BX7" s="73" t="str">
        <f t="shared" si="37"/>
        <v/>
      </c>
      <c r="BY7" s="73" t="str">
        <f t="shared" si="38"/>
        <v/>
      </c>
      <c r="BZ7" s="71">
        <f t="shared" si="39"/>
        <v>90</v>
      </c>
      <c r="CA7" s="72" t="str">
        <f t="shared" si="40"/>
        <v/>
      </c>
      <c r="CB7" s="72" t="str">
        <f t="shared" si="41"/>
        <v/>
      </c>
      <c r="CC7" s="72">
        <f t="shared" si="42"/>
        <v>90</v>
      </c>
      <c r="CD7" s="72" t="str">
        <f t="shared" si="43"/>
        <v/>
      </c>
      <c r="CE7" s="72" t="str">
        <f t="shared" si="44"/>
        <v/>
      </c>
      <c r="CF7" s="72" t="str">
        <f t="shared" si="45"/>
        <v/>
      </c>
      <c r="CG7" s="72" t="str">
        <f t="shared" si="46"/>
        <v/>
      </c>
      <c r="CH7" s="72" t="str">
        <f t="shared" si="47"/>
        <v/>
      </c>
      <c r="CI7" s="72" t="str">
        <f t="shared" si="48"/>
        <v/>
      </c>
      <c r="CJ7" s="71">
        <f t="shared" si="49"/>
        <v>5</v>
      </c>
      <c r="CK7" s="83" t="str">
        <f t="shared" si="50"/>
        <v/>
      </c>
      <c r="CL7" s="83" t="str">
        <f t="shared" si="51"/>
        <v/>
      </c>
      <c r="CM7" s="83">
        <f t="shared" si="52"/>
        <v>5</v>
      </c>
      <c r="CN7" s="83" t="str">
        <f t="shared" si="53"/>
        <v/>
      </c>
      <c r="CO7" s="77"/>
      <c r="CP7" s="77"/>
      <c r="CQ7" s="84" t="str">
        <f t="shared" si="54"/>
        <v/>
      </c>
      <c r="CR7" s="85" t="str">
        <f t="shared" si="55"/>
        <v/>
      </c>
      <c r="CS7" s="77"/>
      <c r="CT7" s="77"/>
      <c r="CU7" s="84" t="str">
        <f t="shared" si="56"/>
        <v/>
      </c>
      <c r="CV7" s="85" t="str">
        <f t="shared" si="57"/>
        <v/>
      </c>
      <c r="CW7" s="73" t="str">
        <f t="shared" si="58"/>
        <v/>
      </c>
      <c r="CX7" s="122" t="str">
        <f t="shared" si="59"/>
        <v>Oui</v>
      </c>
      <c r="CY7" s="73"/>
      <c r="CZ7" s="73"/>
      <c r="DA7" s="73">
        <f t="shared" ca="1" si="60"/>
        <v>42417</v>
      </c>
    </row>
    <row r="8" spans="1:105" ht="18.75" x14ac:dyDescent="0.25"/>
    <row r="13" spans="1:105" ht="18.75" x14ac:dyDescent="0.25"/>
    <row r="14" spans="1:105" ht="18.75" x14ac:dyDescent="0.25"/>
    <row r="15" spans="1:105" ht="18.75" x14ac:dyDescent="0.25"/>
    <row r="16" spans="1:105" ht="18.75" x14ac:dyDescent="0.25"/>
    <row r="17" ht="18.75" x14ac:dyDescent="0.25"/>
    <row r="18" ht="18.75" x14ac:dyDescent="0.25"/>
    <row r="19" ht="18.75" x14ac:dyDescent="0.25"/>
    <row r="20" ht="18.75" x14ac:dyDescent="0.25"/>
    <row r="21" ht="18.75" x14ac:dyDescent="0.25"/>
    <row r="22" ht="18.75" x14ac:dyDescent="0.25"/>
    <row r="23" ht="18.75" x14ac:dyDescent="0.25"/>
    <row r="24" ht="18.75" x14ac:dyDescent="0.25"/>
    <row r="25" ht="18.75" x14ac:dyDescent="0.25"/>
    <row r="26" ht="18.75" x14ac:dyDescent="0.25"/>
    <row r="27" ht="18.75" x14ac:dyDescent="0.25"/>
    <row r="28" ht="18.75" x14ac:dyDescent="0.25"/>
    <row r="29" ht="18.75" x14ac:dyDescent="0.25"/>
    <row r="30" ht="18.75" x14ac:dyDescent="0.25"/>
    <row r="31" ht="18.75" x14ac:dyDescent="0.25"/>
    <row r="32" ht="18.75" x14ac:dyDescent="0.25"/>
    <row r="33" ht="18.75" x14ac:dyDescent="0.25"/>
    <row r="34" ht="18.75" x14ac:dyDescent="0.25"/>
    <row r="35" ht="18.75" x14ac:dyDescent="0.25"/>
    <row r="36" ht="18.75" x14ac:dyDescent="0.25"/>
    <row r="37" ht="18.75" x14ac:dyDescent="0.25"/>
    <row r="38" ht="18.75" x14ac:dyDescent="0.25"/>
    <row r="39" ht="18.75" x14ac:dyDescent="0.25"/>
    <row r="40" ht="18.75" x14ac:dyDescent="0.25"/>
  </sheetData>
  <autoFilter ref="A4:DA7"/>
  <mergeCells count="79">
    <mergeCell ref="CW2:CW3"/>
    <mergeCell ref="CX2:CX3"/>
    <mergeCell ref="J5:K5"/>
    <mergeCell ref="CK2:CK3"/>
    <mergeCell ref="CL2:CL3"/>
    <mergeCell ref="CM2:CM3"/>
    <mergeCell ref="CN2:CN3"/>
    <mergeCell ref="CO2:CR2"/>
    <mergeCell ref="CS2:CV2"/>
    <mergeCell ref="CE2:CE3"/>
    <mergeCell ref="CF2:CF3"/>
    <mergeCell ref="CG2:CG3"/>
    <mergeCell ref="CH2:CH3"/>
    <mergeCell ref="CI2:CI3"/>
    <mergeCell ref="CJ2:CJ3"/>
    <mergeCell ref="BY2:BY3"/>
    <mergeCell ref="BZ2:BZ3"/>
    <mergeCell ref="CA2:CA3"/>
    <mergeCell ref="CB2:CB3"/>
    <mergeCell ref="CC2:CC3"/>
    <mergeCell ref="CD2:CD3"/>
    <mergeCell ref="BX2:BX3"/>
    <mergeCell ref="BH2:BH3"/>
    <mergeCell ref="BI2:BI3"/>
    <mergeCell ref="BJ2:BJ3"/>
    <mergeCell ref="BK2:BK3"/>
    <mergeCell ref="BL2:BL3"/>
    <mergeCell ref="BM2:BO2"/>
    <mergeCell ref="BP2:BR2"/>
    <mergeCell ref="BS2:BS3"/>
    <mergeCell ref="BU2:BU3"/>
    <mergeCell ref="BV2:BV3"/>
    <mergeCell ref="BW2:BW3"/>
    <mergeCell ref="BG2:BG3"/>
    <mergeCell ref="AM2:AM3"/>
    <mergeCell ref="AN2:AN3"/>
    <mergeCell ref="AO2:AO3"/>
    <mergeCell ref="AP2:AT2"/>
    <mergeCell ref="AU2:AY2"/>
    <mergeCell ref="AZ2:AZ3"/>
    <mergeCell ref="BB2:BB3"/>
    <mergeCell ref="BC2:BC3"/>
    <mergeCell ref="BD2:BD3"/>
    <mergeCell ref="BE2:BE3"/>
    <mergeCell ref="BF2:BF3"/>
    <mergeCell ref="X2:X3"/>
    <mergeCell ref="AL2:AL3"/>
    <mergeCell ref="Z2:AA3"/>
    <mergeCell ref="AB2:AB3"/>
    <mergeCell ref="AC2:AC3"/>
    <mergeCell ref="AD2:AD3"/>
    <mergeCell ref="AE2:AE3"/>
    <mergeCell ref="AF2:AF3"/>
    <mergeCell ref="AG2:AG3"/>
    <mergeCell ref="AH2:AH3"/>
    <mergeCell ref="AI2:AI3"/>
    <mergeCell ref="AJ2:AJ3"/>
    <mergeCell ref="AK2:AK3"/>
    <mergeCell ref="B1:I1"/>
    <mergeCell ref="J1:AB1"/>
    <mergeCell ref="BB1:BS1"/>
    <mergeCell ref="BV1:CX1"/>
    <mergeCell ref="CY1:DA2"/>
    <mergeCell ref="Y2:Y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A2:A3"/>
    <mergeCell ref="J2:J3"/>
    <mergeCell ref="K2:K3"/>
    <mergeCell ref="L2:L3"/>
    <mergeCell ref="M2:M3"/>
  </mergeCells>
  <pageMargins left="0.23622047244094491" right="0.23622047244094491" top="0.74803149606299213" bottom="0.74803149606299213" header="0.31496062992125984" footer="0.31496062992125984"/>
  <pageSetup paperSize="9" scale="50" orientation="landscape" r:id="rId1"/>
  <headerFooter alignWithMargins="0"/>
  <colBreaks count="1" manualBreakCount="1">
    <brk id="52" max="554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indexed="17"/>
  </sheetPr>
  <dimension ref="A1:DA40"/>
  <sheetViews>
    <sheetView showGridLines="0" zoomScale="70" zoomScaleNormal="70" zoomScaleSheetLayoutView="85" workbookViewId="0">
      <pane xSplit="24" ySplit="4" topLeftCell="Y5" activePane="bottomRight" state="frozen"/>
      <selection pane="topRight"/>
      <selection pane="bottomLeft"/>
      <selection pane="bottomRight" activeCell="F20" sqref="F20"/>
    </sheetView>
  </sheetViews>
  <sheetFormatPr baseColWidth="10" defaultRowHeight="12.75" outlineLevelCol="2" x14ac:dyDescent="0.25"/>
  <cols>
    <col min="1" max="1" width="5.7109375" style="32" bestFit="1" customWidth="1"/>
    <col min="2" max="3" width="6.7109375" style="32" customWidth="1" outlineLevel="1"/>
    <col min="4" max="6" width="9.5703125" style="32" customWidth="1" outlineLevel="1"/>
    <col min="7" max="8" width="6.7109375" style="32" customWidth="1" outlineLevel="1"/>
    <col min="9" max="9" width="8.42578125" style="32" customWidth="1" outlineLevel="1"/>
    <col min="10" max="11" width="6.5703125" style="36" bestFit="1" customWidth="1"/>
    <col min="12" max="12" width="5.42578125" style="36" bestFit="1" customWidth="1"/>
    <col min="13" max="13" width="5.7109375" style="36" bestFit="1" customWidth="1"/>
    <col min="14" max="14" width="10" style="37" customWidth="1"/>
    <col min="15" max="15" width="14.42578125" style="38" customWidth="1"/>
    <col min="16" max="16" width="13.42578125" style="39" bestFit="1" customWidth="1"/>
    <col min="17" max="17" width="11" style="39" bestFit="1" customWidth="1"/>
    <col min="18" max="18" width="15.85546875" style="39" bestFit="1" customWidth="1"/>
    <col min="19" max="19" width="13.42578125" style="39" bestFit="1" customWidth="1"/>
    <col min="20" max="20" width="13.42578125" style="39" customWidth="1"/>
    <col min="21" max="24" width="12.7109375" style="40" customWidth="1"/>
    <col min="25" max="25" width="11.28515625" style="40" customWidth="1"/>
    <col min="26" max="27" width="9.140625" style="40" bestFit="1" customWidth="1"/>
    <col min="28" max="28" width="8.7109375" style="41" customWidth="1"/>
    <col min="29" max="30" width="5.7109375" style="32" customWidth="1" outlineLevel="1"/>
    <col min="31" max="31" width="5.7109375" style="42" customWidth="1" outlineLevel="1"/>
    <col min="32" max="32" width="20.7109375" style="42" customWidth="1" outlineLevel="1"/>
    <col min="33" max="39" width="5.7109375" style="42" customWidth="1" outlineLevel="2"/>
    <col min="40" max="40" width="16" style="42" customWidth="1" outlineLevel="1"/>
    <col min="41" max="41" width="11.28515625" style="32" customWidth="1" outlineLevel="1"/>
    <col min="42" max="43" width="4.28515625" style="32" customWidth="1" outlineLevel="1"/>
    <col min="44" max="44" width="6.28515625" style="32" customWidth="1" outlineLevel="1"/>
    <col min="45" max="46" width="8.140625" style="43" customWidth="1" outlineLevel="1"/>
    <col min="47" max="48" width="4.28515625" style="32" customWidth="1" outlineLevel="1"/>
    <col min="49" max="49" width="6.28515625" style="32" customWidth="1" outlineLevel="1"/>
    <col min="50" max="51" width="8.140625" style="43" customWidth="1" outlineLevel="1"/>
    <col min="52" max="52" width="5.85546875" style="32" customWidth="1" outlineLevel="1"/>
    <col min="53" max="53" width="1.7109375" style="35" customWidth="1"/>
    <col min="54" max="55" width="19.7109375" style="42" customWidth="1" outlineLevel="1"/>
    <col min="56" max="56" width="6.7109375" style="32" customWidth="1" outlineLevel="1"/>
    <col min="57" max="58" width="19.7109375" style="42" customWidth="1" outlineLevel="1"/>
    <col min="59" max="59" width="6.7109375" style="32" customWidth="1" outlineLevel="1"/>
    <col min="60" max="60" width="28" style="42" customWidth="1" outlineLevel="1"/>
    <col min="61" max="61" width="11.28515625" style="32" customWidth="1" outlineLevel="1"/>
    <col min="62" max="63" width="5.7109375" style="32" customWidth="1" outlineLevel="1"/>
    <col min="64" max="64" width="5.7109375" style="42" customWidth="1" outlineLevel="1"/>
    <col min="65" max="65" width="4.140625" style="32" customWidth="1" outlineLevel="1"/>
    <col min="66" max="66" width="7.28515625" style="44" customWidth="1" outlineLevel="1"/>
    <col min="67" max="67" width="7.5703125" style="43" customWidth="1" outlineLevel="1"/>
    <col min="68" max="68" width="4.140625" style="32" customWidth="1" outlineLevel="1"/>
    <col min="69" max="69" width="6.28515625" style="32" customWidth="1" outlineLevel="1"/>
    <col min="70" max="70" width="7.5703125" style="43" customWidth="1" outlineLevel="1"/>
    <col min="71" max="71" width="5.7109375" style="32" customWidth="1" outlineLevel="1"/>
    <col min="72" max="72" width="1.7109375" style="32" customWidth="1"/>
    <col min="73" max="73" width="10.42578125" style="35" customWidth="1"/>
    <col min="74" max="74" width="13" style="42" customWidth="1" outlineLevel="1"/>
    <col min="75" max="75" width="15.85546875" style="42" customWidth="1" outlineLevel="1"/>
    <col min="76" max="77" width="8.7109375" style="42" customWidth="1" outlineLevel="1"/>
    <col min="78" max="78" width="5.7109375" style="42" customWidth="1" outlineLevel="1"/>
    <col min="79" max="81" width="4.140625" style="42" hidden="1" customWidth="1" outlineLevel="2"/>
    <col min="82" max="82" width="15.28515625" style="42" hidden="1" customWidth="1" outlineLevel="2"/>
    <col min="83" max="84" width="17.140625" style="42" hidden="1" customWidth="1" outlineLevel="2"/>
    <col min="85" max="85" width="13.42578125" style="42" hidden="1" customWidth="1" outlineLevel="2"/>
    <col min="86" max="87" width="8.28515625" style="42" hidden="1" customWidth="1" outlineLevel="2"/>
    <col min="88" max="88" width="5.7109375" style="42" customWidth="1" outlineLevel="1" collapsed="1"/>
    <col min="89" max="92" width="4.140625" style="42" hidden="1" customWidth="1" outlineLevel="2"/>
    <col min="93" max="93" width="8.7109375" style="39" customWidth="1" outlineLevel="1" collapsed="1"/>
    <col min="94" max="94" width="8.7109375" style="39" customWidth="1" outlineLevel="1"/>
    <col min="95" max="95" width="8.7109375" style="43" customWidth="1" outlineLevel="1"/>
    <col min="96" max="96" width="10.5703125" style="42" customWidth="1" outlineLevel="1"/>
    <col min="97" max="98" width="8.7109375" style="39" customWidth="1" outlineLevel="1"/>
    <col min="99" max="99" width="8.7109375" style="43" customWidth="1" outlineLevel="1"/>
    <col min="100" max="100" width="11" style="42" customWidth="1" outlineLevel="1"/>
    <col min="101" max="101" width="8.7109375" style="32" customWidth="1" outlineLevel="1"/>
    <col min="102" max="102" width="8.7109375" style="42" customWidth="1" outlineLevel="1"/>
    <col min="103" max="104" width="13.5703125" style="42" bestFit="1" customWidth="1"/>
    <col min="105" max="105" width="14.28515625" style="42" bestFit="1" customWidth="1"/>
    <col min="106" max="256" width="11.42578125" style="32"/>
    <col min="257" max="257" width="5.7109375" style="32" bestFit="1" customWidth="1"/>
    <col min="258" max="265" width="0" style="32" hidden="1" customWidth="1"/>
    <col min="266" max="267" width="6.5703125" style="32" bestFit="1" customWidth="1"/>
    <col min="268" max="268" width="5.42578125" style="32" bestFit="1" customWidth="1"/>
    <col min="269" max="269" width="5.7109375" style="32" bestFit="1" customWidth="1"/>
    <col min="270" max="270" width="10" style="32" customWidth="1"/>
    <col min="271" max="271" width="14.42578125" style="32" customWidth="1"/>
    <col min="272" max="272" width="13.42578125" style="32" bestFit="1" customWidth="1"/>
    <col min="273" max="273" width="11" style="32" bestFit="1" customWidth="1"/>
    <col min="274" max="274" width="15.85546875" style="32" bestFit="1" customWidth="1"/>
    <col min="275" max="275" width="13.42578125" style="32" bestFit="1" customWidth="1"/>
    <col min="276" max="276" width="13.42578125" style="32" customWidth="1"/>
    <col min="277" max="280" width="12.7109375" style="32" customWidth="1"/>
    <col min="281" max="281" width="11.28515625" style="32" customWidth="1"/>
    <col min="282" max="283" width="9.140625" style="32" bestFit="1" customWidth="1"/>
    <col min="284" max="284" width="8.7109375" style="32" customWidth="1"/>
    <col min="285" max="287" width="5.7109375" style="32" customWidth="1"/>
    <col min="288" max="288" width="20.7109375" style="32" customWidth="1"/>
    <col min="289" max="295" width="0" style="32" hidden="1" customWidth="1"/>
    <col min="296" max="296" width="16" style="32" customWidth="1"/>
    <col min="297" max="297" width="11.28515625" style="32" customWidth="1"/>
    <col min="298" max="299" width="4.28515625" style="32" customWidth="1"/>
    <col min="300" max="300" width="6.28515625" style="32" customWidth="1"/>
    <col min="301" max="302" width="8.140625" style="32" customWidth="1"/>
    <col min="303" max="304" width="4.28515625" style="32" customWidth="1"/>
    <col min="305" max="305" width="6.28515625" style="32" customWidth="1"/>
    <col min="306" max="307" width="8.140625" style="32" customWidth="1"/>
    <col min="308" max="308" width="5.85546875" style="32" customWidth="1"/>
    <col min="309" max="309" width="1.7109375" style="32" customWidth="1"/>
    <col min="310" max="311" width="19.7109375" style="32" customWidth="1"/>
    <col min="312" max="312" width="6.7109375" style="32" customWidth="1"/>
    <col min="313" max="314" width="19.7109375" style="32" customWidth="1"/>
    <col min="315" max="315" width="6.7109375" style="32" customWidth="1"/>
    <col min="316" max="316" width="28" style="32" customWidth="1"/>
    <col min="317" max="317" width="11.28515625" style="32" customWidth="1"/>
    <col min="318" max="320" width="5.7109375" style="32" customWidth="1"/>
    <col min="321" max="321" width="4.140625" style="32" customWidth="1"/>
    <col min="322" max="322" width="7.28515625" style="32" customWidth="1"/>
    <col min="323" max="323" width="7.5703125" style="32" customWidth="1"/>
    <col min="324" max="324" width="4.140625" style="32" customWidth="1"/>
    <col min="325" max="325" width="6.28515625" style="32" customWidth="1"/>
    <col min="326" max="326" width="7.5703125" style="32" customWidth="1"/>
    <col min="327" max="327" width="5.7109375" style="32" customWidth="1"/>
    <col min="328" max="328" width="1.7109375" style="32" customWidth="1"/>
    <col min="329" max="329" width="10.42578125" style="32" customWidth="1"/>
    <col min="330" max="330" width="13" style="32" customWidth="1"/>
    <col min="331" max="331" width="15.85546875" style="32" customWidth="1"/>
    <col min="332" max="333" width="8.7109375" style="32" customWidth="1"/>
    <col min="334" max="334" width="5.7109375" style="32" customWidth="1"/>
    <col min="335" max="343" width="0" style="32" hidden="1" customWidth="1"/>
    <col min="344" max="344" width="5.7109375" style="32" customWidth="1"/>
    <col min="345" max="348" width="0" style="32" hidden="1" customWidth="1"/>
    <col min="349" max="351" width="8.7109375" style="32" customWidth="1"/>
    <col min="352" max="352" width="10.5703125" style="32" customWidth="1"/>
    <col min="353" max="355" width="8.7109375" style="32" customWidth="1"/>
    <col min="356" max="356" width="11" style="32" customWidth="1"/>
    <col min="357" max="358" width="8.7109375" style="32" customWidth="1"/>
    <col min="359" max="360" width="13.5703125" style="32" bestFit="1" customWidth="1"/>
    <col min="361" max="361" width="14.28515625" style="32" bestFit="1" customWidth="1"/>
    <col min="362" max="512" width="11.42578125" style="32"/>
    <col min="513" max="513" width="5.7109375" style="32" bestFit="1" customWidth="1"/>
    <col min="514" max="521" width="0" style="32" hidden="1" customWidth="1"/>
    <col min="522" max="523" width="6.5703125" style="32" bestFit="1" customWidth="1"/>
    <col min="524" max="524" width="5.42578125" style="32" bestFit="1" customWidth="1"/>
    <col min="525" max="525" width="5.7109375" style="32" bestFit="1" customWidth="1"/>
    <col min="526" max="526" width="10" style="32" customWidth="1"/>
    <col min="527" max="527" width="14.42578125" style="32" customWidth="1"/>
    <col min="528" max="528" width="13.42578125" style="32" bestFit="1" customWidth="1"/>
    <col min="529" max="529" width="11" style="32" bestFit="1" customWidth="1"/>
    <col min="530" max="530" width="15.85546875" style="32" bestFit="1" customWidth="1"/>
    <col min="531" max="531" width="13.42578125" style="32" bestFit="1" customWidth="1"/>
    <col min="532" max="532" width="13.42578125" style="32" customWidth="1"/>
    <col min="533" max="536" width="12.7109375" style="32" customWidth="1"/>
    <col min="537" max="537" width="11.28515625" style="32" customWidth="1"/>
    <col min="538" max="539" width="9.140625" style="32" bestFit="1" customWidth="1"/>
    <col min="540" max="540" width="8.7109375" style="32" customWidth="1"/>
    <col min="541" max="543" width="5.7109375" style="32" customWidth="1"/>
    <col min="544" max="544" width="20.7109375" style="32" customWidth="1"/>
    <col min="545" max="551" width="0" style="32" hidden="1" customWidth="1"/>
    <col min="552" max="552" width="16" style="32" customWidth="1"/>
    <col min="553" max="553" width="11.28515625" style="32" customWidth="1"/>
    <col min="554" max="555" width="4.28515625" style="32" customWidth="1"/>
    <col min="556" max="556" width="6.28515625" style="32" customWidth="1"/>
    <col min="557" max="558" width="8.140625" style="32" customWidth="1"/>
    <col min="559" max="560" width="4.28515625" style="32" customWidth="1"/>
    <col min="561" max="561" width="6.28515625" style="32" customWidth="1"/>
    <col min="562" max="563" width="8.140625" style="32" customWidth="1"/>
    <col min="564" max="564" width="5.85546875" style="32" customWidth="1"/>
    <col min="565" max="565" width="1.7109375" style="32" customWidth="1"/>
    <col min="566" max="567" width="19.7109375" style="32" customWidth="1"/>
    <col min="568" max="568" width="6.7109375" style="32" customWidth="1"/>
    <col min="569" max="570" width="19.7109375" style="32" customWidth="1"/>
    <col min="571" max="571" width="6.7109375" style="32" customWidth="1"/>
    <col min="572" max="572" width="28" style="32" customWidth="1"/>
    <col min="573" max="573" width="11.28515625" style="32" customWidth="1"/>
    <col min="574" max="576" width="5.7109375" style="32" customWidth="1"/>
    <col min="577" max="577" width="4.140625" style="32" customWidth="1"/>
    <col min="578" max="578" width="7.28515625" style="32" customWidth="1"/>
    <col min="579" max="579" width="7.5703125" style="32" customWidth="1"/>
    <col min="580" max="580" width="4.140625" style="32" customWidth="1"/>
    <col min="581" max="581" width="6.28515625" style="32" customWidth="1"/>
    <col min="582" max="582" width="7.5703125" style="32" customWidth="1"/>
    <col min="583" max="583" width="5.7109375" style="32" customWidth="1"/>
    <col min="584" max="584" width="1.7109375" style="32" customWidth="1"/>
    <col min="585" max="585" width="10.42578125" style="32" customWidth="1"/>
    <col min="586" max="586" width="13" style="32" customWidth="1"/>
    <col min="587" max="587" width="15.85546875" style="32" customWidth="1"/>
    <col min="588" max="589" width="8.7109375" style="32" customWidth="1"/>
    <col min="590" max="590" width="5.7109375" style="32" customWidth="1"/>
    <col min="591" max="599" width="0" style="32" hidden="1" customWidth="1"/>
    <col min="600" max="600" width="5.7109375" style="32" customWidth="1"/>
    <col min="601" max="604" width="0" style="32" hidden="1" customWidth="1"/>
    <col min="605" max="607" width="8.7109375" style="32" customWidth="1"/>
    <col min="608" max="608" width="10.5703125" style="32" customWidth="1"/>
    <col min="609" max="611" width="8.7109375" style="32" customWidth="1"/>
    <col min="612" max="612" width="11" style="32" customWidth="1"/>
    <col min="613" max="614" width="8.7109375" style="32" customWidth="1"/>
    <col min="615" max="616" width="13.5703125" style="32" bestFit="1" customWidth="1"/>
    <col min="617" max="617" width="14.28515625" style="32" bestFit="1" customWidth="1"/>
    <col min="618" max="768" width="11.42578125" style="32"/>
    <col min="769" max="769" width="5.7109375" style="32" bestFit="1" customWidth="1"/>
    <col min="770" max="777" width="0" style="32" hidden="1" customWidth="1"/>
    <col min="778" max="779" width="6.5703125" style="32" bestFit="1" customWidth="1"/>
    <col min="780" max="780" width="5.42578125" style="32" bestFit="1" customWidth="1"/>
    <col min="781" max="781" width="5.7109375" style="32" bestFit="1" customWidth="1"/>
    <col min="782" max="782" width="10" style="32" customWidth="1"/>
    <col min="783" max="783" width="14.42578125" style="32" customWidth="1"/>
    <col min="784" max="784" width="13.42578125" style="32" bestFit="1" customWidth="1"/>
    <col min="785" max="785" width="11" style="32" bestFit="1" customWidth="1"/>
    <col min="786" max="786" width="15.85546875" style="32" bestFit="1" customWidth="1"/>
    <col min="787" max="787" width="13.42578125" style="32" bestFit="1" customWidth="1"/>
    <col min="788" max="788" width="13.42578125" style="32" customWidth="1"/>
    <col min="789" max="792" width="12.7109375" style="32" customWidth="1"/>
    <col min="793" max="793" width="11.28515625" style="32" customWidth="1"/>
    <col min="794" max="795" width="9.140625" style="32" bestFit="1" customWidth="1"/>
    <col min="796" max="796" width="8.7109375" style="32" customWidth="1"/>
    <col min="797" max="799" width="5.7109375" style="32" customWidth="1"/>
    <col min="800" max="800" width="20.7109375" style="32" customWidth="1"/>
    <col min="801" max="807" width="0" style="32" hidden="1" customWidth="1"/>
    <col min="808" max="808" width="16" style="32" customWidth="1"/>
    <col min="809" max="809" width="11.28515625" style="32" customWidth="1"/>
    <col min="810" max="811" width="4.28515625" style="32" customWidth="1"/>
    <col min="812" max="812" width="6.28515625" style="32" customWidth="1"/>
    <col min="813" max="814" width="8.140625" style="32" customWidth="1"/>
    <col min="815" max="816" width="4.28515625" style="32" customWidth="1"/>
    <col min="817" max="817" width="6.28515625" style="32" customWidth="1"/>
    <col min="818" max="819" width="8.140625" style="32" customWidth="1"/>
    <col min="820" max="820" width="5.85546875" style="32" customWidth="1"/>
    <col min="821" max="821" width="1.7109375" style="32" customWidth="1"/>
    <col min="822" max="823" width="19.7109375" style="32" customWidth="1"/>
    <col min="824" max="824" width="6.7109375" style="32" customWidth="1"/>
    <col min="825" max="826" width="19.7109375" style="32" customWidth="1"/>
    <col min="827" max="827" width="6.7109375" style="32" customWidth="1"/>
    <col min="828" max="828" width="28" style="32" customWidth="1"/>
    <col min="829" max="829" width="11.28515625" style="32" customWidth="1"/>
    <col min="830" max="832" width="5.7109375" style="32" customWidth="1"/>
    <col min="833" max="833" width="4.140625" style="32" customWidth="1"/>
    <col min="834" max="834" width="7.28515625" style="32" customWidth="1"/>
    <col min="835" max="835" width="7.5703125" style="32" customWidth="1"/>
    <col min="836" max="836" width="4.140625" style="32" customWidth="1"/>
    <col min="837" max="837" width="6.28515625" style="32" customWidth="1"/>
    <col min="838" max="838" width="7.5703125" style="32" customWidth="1"/>
    <col min="839" max="839" width="5.7109375" style="32" customWidth="1"/>
    <col min="840" max="840" width="1.7109375" style="32" customWidth="1"/>
    <col min="841" max="841" width="10.42578125" style="32" customWidth="1"/>
    <col min="842" max="842" width="13" style="32" customWidth="1"/>
    <col min="843" max="843" width="15.85546875" style="32" customWidth="1"/>
    <col min="844" max="845" width="8.7109375" style="32" customWidth="1"/>
    <col min="846" max="846" width="5.7109375" style="32" customWidth="1"/>
    <col min="847" max="855" width="0" style="32" hidden="1" customWidth="1"/>
    <col min="856" max="856" width="5.7109375" style="32" customWidth="1"/>
    <col min="857" max="860" width="0" style="32" hidden="1" customWidth="1"/>
    <col min="861" max="863" width="8.7109375" style="32" customWidth="1"/>
    <col min="864" max="864" width="10.5703125" style="32" customWidth="1"/>
    <col min="865" max="867" width="8.7109375" style="32" customWidth="1"/>
    <col min="868" max="868" width="11" style="32" customWidth="1"/>
    <col min="869" max="870" width="8.7109375" style="32" customWidth="1"/>
    <col min="871" max="872" width="13.5703125" style="32" bestFit="1" customWidth="1"/>
    <col min="873" max="873" width="14.28515625" style="32" bestFit="1" customWidth="1"/>
    <col min="874" max="1024" width="11.42578125" style="32"/>
    <col min="1025" max="1025" width="5.7109375" style="32" bestFit="1" customWidth="1"/>
    <col min="1026" max="1033" width="0" style="32" hidden="1" customWidth="1"/>
    <col min="1034" max="1035" width="6.5703125" style="32" bestFit="1" customWidth="1"/>
    <col min="1036" max="1036" width="5.42578125" style="32" bestFit="1" customWidth="1"/>
    <col min="1037" max="1037" width="5.7109375" style="32" bestFit="1" customWidth="1"/>
    <col min="1038" max="1038" width="10" style="32" customWidth="1"/>
    <col min="1039" max="1039" width="14.42578125" style="32" customWidth="1"/>
    <col min="1040" max="1040" width="13.42578125" style="32" bestFit="1" customWidth="1"/>
    <col min="1041" max="1041" width="11" style="32" bestFit="1" customWidth="1"/>
    <col min="1042" max="1042" width="15.85546875" style="32" bestFit="1" customWidth="1"/>
    <col min="1043" max="1043" width="13.42578125" style="32" bestFit="1" customWidth="1"/>
    <col min="1044" max="1044" width="13.42578125" style="32" customWidth="1"/>
    <col min="1045" max="1048" width="12.7109375" style="32" customWidth="1"/>
    <col min="1049" max="1049" width="11.28515625" style="32" customWidth="1"/>
    <col min="1050" max="1051" width="9.140625" style="32" bestFit="1" customWidth="1"/>
    <col min="1052" max="1052" width="8.7109375" style="32" customWidth="1"/>
    <col min="1053" max="1055" width="5.7109375" style="32" customWidth="1"/>
    <col min="1056" max="1056" width="20.7109375" style="32" customWidth="1"/>
    <col min="1057" max="1063" width="0" style="32" hidden="1" customWidth="1"/>
    <col min="1064" max="1064" width="16" style="32" customWidth="1"/>
    <col min="1065" max="1065" width="11.28515625" style="32" customWidth="1"/>
    <col min="1066" max="1067" width="4.28515625" style="32" customWidth="1"/>
    <col min="1068" max="1068" width="6.28515625" style="32" customWidth="1"/>
    <col min="1069" max="1070" width="8.140625" style="32" customWidth="1"/>
    <col min="1071" max="1072" width="4.28515625" style="32" customWidth="1"/>
    <col min="1073" max="1073" width="6.28515625" style="32" customWidth="1"/>
    <col min="1074" max="1075" width="8.140625" style="32" customWidth="1"/>
    <col min="1076" max="1076" width="5.85546875" style="32" customWidth="1"/>
    <col min="1077" max="1077" width="1.7109375" style="32" customWidth="1"/>
    <col min="1078" max="1079" width="19.7109375" style="32" customWidth="1"/>
    <col min="1080" max="1080" width="6.7109375" style="32" customWidth="1"/>
    <col min="1081" max="1082" width="19.7109375" style="32" customWidth="1"/>
    <col min="1083" max="1083" width="6.7109375" style="32" customWidth="1"/>
    <col min="1084" max="1084" width="28" style="32" customWidth="1"/>
    <col min="1085" max="1085" width="11.28515625" style="32" customWidth="1"/>
    <col min="1086" max="1088" width="5.7109375" style="32" customWidth="1"/>
    <col min="1089" max="1089" width="4.140625" style="32" customWidth="1"/>
    <col min="1090" max="1090" width="7.28515625" style="32" customWidth="1"/>
    <col min="1091" max="1091" width="7.5703125" style="32" customWidth="1"/>
    <col min="1092" max="1092" width="4.140625" style="32" customWidth="1"/>
    <col min="1093" max="1093" width="6.28515625" style="32" customWidth="1"/>
    <col min="1094" max="1094" width="7.5703125" style="32" customWidth="1"/>
    <col min="1095" max="1095" width="5.7109375" style="32" customWidth="1"/>
    <col min="1096" max="1096" width="1.7109375" style="32" customWidth="1"/>
    <col min="1097" max="1097" width="10.42578125" style="32" customWidth="1"/>
    <col min="1098" max="1098" width="13" style="32" customWidth="1"/>
    <col min="1099" max="1099" width="15.85546875" style="32" customWidth="1"/>
    <col min="1100" max="1101" width="8.7109375" style="32" customWidth="1"/>
    <col min="1102" max="1102" width="5.7109375" style="32" customWidth="1"/>
    <col min="1103" max="1111" width="0" style="32" hidden="1" customWidth="1"/>
    <col min="1112" max="1112" width="5.7109375" style="32" customWidth="1"/>
    <col min="1113" max="1116" width="0" style="32" hidden="1" customWidth="1"/>
    <col min="1117" max="1119" width="8.7109375" style="32" customWidth="1"/>
    <col min="1120" max="1120" width="10.5703125" style="32" customWidth="1"/>
    <col min="1121" max="1123" width="8.7109375" style="32" customWidth="1"/>
    <col min="1124" max="1124" width="11" style="32" customWidth="1"/>
    <col min="1125" max="1126" width="8.7109375" style="32" customWidth="1"/>
    <col min="1127" max="1128" width="13.5703125" style="32" bestFit="1" customWidth="1"/>
    <col min="1129" max="1129" width="14.28515625" style="32" bestFit="1" customWidth="1"/>
    <col min="1130" max="1280" width="11.42578125" style="32"/>
    <col min="1281" max="1281" width="5.7109375" style="32" bestFit="1" customWidth="1"/>
    <col min="1282" max="1289" width="0" style="32" hidden="1" customWidth="1"/>
    <col min="1290" max="1291" width="6.5703125" style="32" bestFit="1" customWidth="1"/>
    <col min="1292" max="1292" width="5.42578125" style="32" bestFit="1" customWidth="1"/>
    <col min="1293" max="1293" width="5.7109375" style="32" bestFit="1" customWidth="1"/>
    <col min="1294" max="1294" width="10" style="32" customWidth="1"/>
    <col min="1295" max="1295" width="14.42578125" style="32" customWidth="1"/>
    <col min="1296" max="1296" width="13.42578125" style="32" bestFit="1" customWidth="1"/>
    <col min="1297" max="1297" width="11" style="32" bestFit="1" customWidth="1"/>
    <col min="1298" max="1298" width="15.85546875" style="32" bestFit="1" customWidth="1"/>
    <col min="1299" max="1299" width="13.42578125" style="32" bestFit="1" customWidth="1"/>
    <col min="1300" max="1300" width="13.42578125" style="32" customWidth="1"/>
    <col min="1301" max="1304" width="12.7109375" style="32" customWidth="1"/>
    <col min="1305" max="1305" width="11.28515625" style="32" customWidth="1"/>
    <col min="1306" max="1307" width="9.140625" style="32" bestFit="1" customWidth="1"/>
    <col min="1308" max="1308" width="8.7109375" style="32" customWidth="1"/>
    <col min="1309" max="1311" width="5.7109375" style="32" customWidth="1"/>
    <col min="1312" max="1312" width="20.7109375" style="32" customWidth="1"/>
    <col min="1313" max="1319" width="0" style="32" hidden="1" customWidth="1"/>
    <col min="1320" max="1320" width="16" style="32" customWidth="1"/>
    <col min="1321" max="1321" width="11.28515625" style="32" customWidth="1"/>
    <col min="1322" max="1323" width="4.28515625" style="32" customWidth="1"/>
    <col min="1324" max="1324" width="6.28515625" style="32" customWidth="1"/>
    <col min="1325" max="1326" width="8.140625" style="32" customWidth="1"/>
    <col min="1327" max="1328" width="4.28515625" style="32" customWidth="1"/>
    <col min="1329" max="1329" width="6.28515625" style="32" customWidth="1"/>
    <col min="1330" max="1331" width="8.140625" style="32" customWidth="1"/>
    <col min="1332" max="1332" width="5.85546875" style="32" customWidth="1"/>
    <col min="1333" max="1333" width="1.7109375" style="32" customWidth="1"/>
    <col min="1334" max="1335" width="19.7109375" style="32" customWidth="1"/>
    <col min="1336" max="1336" width="6.7109375" style="32" customWidth="1"/>
    <col min="1337" max="1338" width="19.7109375" style="32" customWidth="1"/>
    <col min="1339" max="1339" width="6.7109375" style="32" customWidth="1"/>
    <col min="1340" max="1340" width="28" style="32" customWidth="1"/>
    <col min="1341" max="1341" width="11.28515625" style="32" customWidth="1"/>
    <col min="1342" max="1344" width="5.7109375" style="32" customWidth="1"/>
    <col min="1345" max="1345" width="4.140625" style="32" customWidth="1"/>
    <col min="1346" max="1346" width="7.28515625" style="32" customWidth="1"/>
    <col min="1347" max="1347" width="7.5703125" style="32" customWidth="1"/>
    <col min="1348" max="1348" width="4.140625" style="32" customWidth="1"/>
    <col min="1349" max="1349" width="6.28515625" style="32" customWidth="1"/>
    <col min="1350" max="1350" width="7.5703125" style="32" customWidth="1"/>
    <col min="1351" max="1351" width="5.7109375" style="32" customWidth="1"/>
    <col min="1352" max="1352" width="1.7109375" style="32" customWidth="1"/>
    <col min="1353" max="1353" width="10.42578125" style="32" customWidth="1"/>
    <col min="1354" max="1354" width="13" style="32" customWidth="1"/>
    <col min="1355" max="1355" width="15.85546875" style="32" customWidth="1"/>
    <col min="1356" max="1357" width="8.7109375" style="32" customWidth="1"/>
    <col min="1358" max="1358" width="5.7109375" style="32" customWidth="1"/>
    <col min="1359" max="1367" width="0" style="32" hidden="1" customWidth="1"/>
    <col min="1368" max="1368" width="5.7109375" style="32" customWidth="1"/>
    <col min="1369" max="1372" width="0" style="32" hidden="1" customWidth="1"/>
    <col min="1373" max="1375" width="8.7109375" style="32" customWidth="1"/>
    <col min="1376" max="1376" width="10.5703125" style="32" customWidth="1"/>
    <col min="1377" max="1379" width="8.7109375" style="32" customWidth="1"/>
    <col min="1380" max="1380" width="11" style="32" customWidth="1"/>
    <col min="1381" max="1382" width="8.7109375" style="32" customWidth="1"/>
    <col min="1383" max="1384" width="13.5703125" style="32" bestFit="1" customWidth="1"/>
    <col min="1385" max="1385" width="14.28515625" style="32" bestFit="1" customWidth="1"/>
    <col min="1386" max="1536" width="11.42578125" style="32"/>
    <col min="1537" max="1537" width="5.7109375" style="32" bestFit="1" customWidth="1"/>
    <col min="1538" max="1545" width="0" style="32" hidden="1" customWidth="1"/>
    <col min="1546" max="1547" width="6.5703125" style="32" bestFit="1" customWidth="1"/>
    <col min="1548" max="1548" width="5.42578125" style="32" bestFit="1" customWidth="1"/>
    <col min="1549" max="1549" width="5.7109375" style="32" bestFit="1" customWidth="1"/>
    <col min="1550" max="1550" width="10" style="32" customWidth="1"/>
    <col min="1551" max="1551" width="14.42578125" style="32" customWidth="1"/>
    <col min="1552" max="1552" width="13.42578125" style="32" bestFit="1" customWidth="1"/>
    <col min="1553" max="1553" width="11" style="32" bestFit="1" customWidth="1"/>
    <col min="1554" max="1554" width="15.85546875" style="32" bestFit="1" customWidth="1"/>
    <col min="1555" max="1555" width="13.42578125" style="32" bestFit="1" customWidth="1"/>
    <col min="1556" max="1556" width="13.42578125" style="32" customWidth="1"/>
    <col min="1557" max="1560" width="12.7109375" style="32" customWidth="1"/>
    <col min="1561" max="1561" width="11.28515625" style="32" customWidth="1"/>
    <col min="1562" max="1563" width="9.140625" style="32" bestFit="1" customWidth="1"/>
    <col min="1564" max="1564" width="8.7109375" style="32" customWidth="1"/>
    <col min="1565" max="1567" width="5.7109375" style="32" customWidth="1"/>
    <col min="1568" max="1568" width="20.7109375" style="32" customWidth="1"/>
    <col min="1569" max="1575" width="0" style="32" hidden="1" customWidth="1"/>
    <col min="1576" max="1576" width="16" style="32" customWidth="1"/>
    <col min="1577" max="1577" width="11.28515625" style="32" customWidth="1"/>
    <col min="1578" max="1579" width="4.28515625" style="32" customWidth="1"/>
    <col min="1580" max="1580" width="6.28515625" style="32" customWidth="1"/>
    <col min="1581" max="1582" width="8.140625" style="32" customWidth="1"/>
    <col min="1583" max="1584" width="4.28515625" style="32" customWidth="1"/>
    <col min="1585" max="1585" width="6.28515625" style="32" customWidth="1"/>
    <col min="1586" max="1587" width="8.140625" style="32" customWidth="1"/>
    <col min="1588" max="1588" width="5.85546875" style="32" customWidth="1"/>
    <col min="1589" max="1589" width="1.7109375" style="32" customWidth="1"/>
    <col min="1590" max="1591" width="19.7109375" style="32" customWidth="1"/>
    <col min="1592" max="1592" width="6.7109375" style="32" customWidth="1"/>
    <col min="1593" max="1594" width="19.7109375" style="32" customWidth="1"/>
    <col min="1595" max="1595" width="6.7109375" style="32" customWidth="1"/>
    <col min="1596" max="1596" width="28" style="32" customWidth="1"/>
    <col min="1597" max="1597" width="11.28515625" style="32" customWidth="1"/>
    <col min="1598" max="1600" width="5.7109375" style="32" customWidth="1"/>
    <col min="1601" max="1601" width="4.140625" style="32" customWidth="1"/>
    <col min="1602" max="1602" width="7.28515625" style="32" customWidth="1"/>
    <col min="1603" max="1603" width="7.5703125" style="32" customWidth="1"/>
    <col min="1604" max="1604" width="4.140625" style="32" customWidth="1"/>
    <col min="1605" max="1605" width="6.28515625" style="32" customWidth="1"/>
    <col min="1606" max="1606" width="7.5703125" style="32" customWidth="1"/>
    <col min="1607" max="1607" width="5.7109375" style="32" customWidth="1"/>
    <col min="1608" max="1608" width="1.7109375" style="32" customWidth="1"/>
    <col min="1609" max="1609" width="10.42578125" style="32" customWidth="1"/>
    <col min="1610" max="1610" width="13" style="32" customWidth="1"/>
    <col min="1611" max="1611" width="15.85546875" style="32" customWidth="1"/>
    <col min="1612" max="1613" width="8.7109375" style="32" customWidth="1"/>
    <col min="1614" max="1614" width="5.7109375" style="32" customWidth="1"/>
    <col min="1615" max="1623" width="0" style="32" hidden="1" customWidth="1"/>
    <col min="1624" max="1624" width="5.7109375" style="32" customWidth="1"/>
    <col min="1625" max="1628" width="0" style="32" hidden="1" customWidth="1"/>
    <col min="1629" max="1631" width="8.7109375" style="32" customWidth="1"/>
    <col min="1632" max="1632" width="10.5703125" style="32" customWidth="1"/>
    <col min="1633" max="1635" width="8.7109375" style="32" customWidth="1"/>
    <col min="1636" max="1636" width="11" style="32" customWidth="1"/>
    <col min="1637" max="1638" width="8.7109375" style="32" customWidth="1"/>
    <col min="1639" max="1640" width="13.5703125" style="32" bestFit="1" customWidth="1"/>
    <col min="1641" max="1641" width="14.28515625" style="32" bestFit="1" customWidth="1"/>
    <col min="1642" max="1792" width="11.42578125" style="32"/>
    <col min="1793" max="1793" width="5.7109375" style="32" bestFit="1" customWidth="1"/>
    <col min="1794" max="1801" width="0" style="32" hidden="1" customWidth="1"/>
    <col min="1802" max="1803" width="6.5703125" style="32" bestFit="1" customWidth="1"/>
    <col min="1804" max="1804" width="5.42578125" style="32" bestFit="1" customWidth="1"/>
    <col min="1805" max="1805" width="5.7109375" style="32" bestFit="1" customWidth="1"/>
    <col min="1806" max="1806" width="10" style="32" customWidth="1"/>
    <col min="1807" max="1807" width="14.42578125" style="32" customWidth="1"/>
    <col min="1808" max="1808" width="13.42578125" style="32" bestFit="1" customWidth="1"/>
    <col min="1809" max="1809" width="11" style="32" bestFit="1" customWidth="1"/>
    <col min="1810" max="1810" width="15.85546875" style="32" bestFit="1" customWidth="1"/>
    <col min="1811" max="1811" width="13.42578125" style="32" bestFit="1" customWidth="1"/>
    <col min="1812" max="1812" width="13.42578125" style="32" customWidth="1"/>
    <col min="1813" max="1816" width="12.7109375" style="32" customWidth="1"/>
    <col min="1817" max="1817" width="11.28515625" style="32" customWidth="1"/>
    <col min="1818" max="1819" width="9.140625" style="32" bestFit="1" customWidth="1"/>
    <col min="1820" max="1820" width="8.7109375" style="32" customWidth="1"/>
    <col min="1821" max="1823" width="5.7109375" style="32" customWidth="1"/>
    <col min="1824" max="1824" width="20.7109375" style="32" customWidth="1"/>
    <col min="1825" max="1831" width="0" style="32" hidden="1" customWidth="1"/>
    <col min="1832" max="1832" width="16" style="32" customWidth="1"/>
    <col min="1833" max="1833" width="11.28515625" style="32" customWidth="1"/>
    <col min="1834" max="1835" width="4.28515625" style="32" customWidth="1"/>
    <col min="1836" max="1836" width="6.28515625" style="32" customWidth="1"/>
    <col min="1837" max="1838" width="8.140625" style="32" customWidth="1"/>
    <col min="1839" max="1840" width="4.28515625" style="32" customWidth="1"/>
    <col min="1841" max="1841" width="6.28515625" style="32" customWidth="1"/>
    <col min="1842" max="1843" width="8.140625" style="32" customWidth="1"/>
    <col min="1844" max="1844" width="5.85546875" style="32" customWidth="1"/>
    <col min="1845" max="1845" width="1.7109375" style="32" customWidth="1"/>
    <col min="1846" max="1847" width="19.7109375" style="32" customWidth="1"/>
    <col min="1848" max="1848" width="6.7109375" style="32" customWidth="1"/>
    <col min="1849" max="1850" width="19.7109375" style="32" customWidth="1"/>
    <col min="1851" max="1851" width="6.7109375" style="32" customWidth="1"/>
    <col min="1852" max="1852" width="28" style="32" customWidth="1"/>
    <col min="1853" max="1853" width="11.28515625" style="32" customWidth="1"/>
    <col min="1854" max="1856" width="5.7109375" style="32" customWidth="1"/>
    <col min="1857" max="1857" width="4.140625" style="32" customWidth="1"/>
    <col min="1858" max="1858" width="7.28515625" style="32" customWidth="1"/>
    <col min="1859" max="1859" width="7.5703125" style="32" customWidth="1"/>
    <col min="1860" max="1860" width="4.140625" style="32" customWidth="1"/>
    <col min="1861" max="1861" width="6.28515625" style="32" customWidth="1"/>
    <col min="1862" max="1862" width="7.5703125" style="32" customWidth="1"/>
    <col min="1863" max="1863" width="5.7109375" style="32" customWidth="1"/>
    <col min="1864" max="1864" width="1.7109375" style="32" customWidth="1"/>
    <col min="1865" max="1865" width="10.42578125" style="32" customWidth="1"/>
    <col min="1866" max="1866" width="13" style="32" customWidth="1"/>
    <col min="1867" max="1867" width="15.85546875" style="32" customWidth="1"/>
    <col min="1868" max="1869" width="8.7109375" style="32" customWidth="1"/>
    <col min="1870" max="1870" width="5.7109375" style="32" customWidth="1"/>
    <col min="1871" max="1879" width="0" style="32" hidden="1" customWidth="1"/>
    <col min="1880" max="1880" width="5.7109375" style="32" customWidth="1"/>
    <col min="1881" max="1884" width="0" style="32" hidden="1" customWidth="1"/>
    <col min="1885" max="1887" width="8.7109375" style="32" customWidth="1"/>
    <col min="1888" max="1888" width="10.5703125" style="32" customWidth="1"/>
    <col min="1889" max="1891" width="8.7109375" style="32" customWidth="1"/>
    <col min="1892" max="1892" width="11" style="32" customWidth="1"/>
    <col min="1893" max="1894" width="8.7109375" style="32" customWidth="1"/>
    <col min="1895" max="1896" width="13.5703125" style="32" bestFit="1" customWidth="1"/>
    <col min="1897" max="1897" width="14.28515625" style="32" bestFit="1" customWidth="1"/>
    <col min="1898" max="2048" width="11.42578125" style="32"/>
    <col min="2049" max="2049" width="5.7109375" style="32" bestFit="1" customWidth="1"/>
    <col min="2050" max="2057" width="0" style="32" hidden="1" customWidth="1"/>
    <col min="2058" max="2059" width="6.5703125" style="32" bestFit="1" customWidth="1"/>
    <col min="2060" max="2060" width="5.42578125" style="32" bestFit="1" customWidth="1"/>
    <col min="2061" max="2061" width="5.7109375" style="32" bestFit="1" customWidth="1"/>
    <col min="2062" max="2062" width="10" style="32" customWidth="1"/>
    <col min="2063" max="2063" width="14.42578125" style="32" customWidth="1"/>
    <col min="2064" max="2064" width="13.42578125" style="32" bestFit="1" customWidth="1"/>
    <col min="2065" max="2065" width="11" style="32" bestFit="1" customWidth="1"/>
    <col min="2066" max="2066" width="15.85546875" style="32" bestFit="1" customWidth="1"/>
    <col min="2067" max="2067" width="13.42578125" style="32" bestFit="1" customWidth="1"/>
    <col min="2068" max="2068" width="13.42578125" style="32" customWidth="1"/>
    <col min="2069" max="2072" width="12.7109375" style="32" customWidth="1"/>
    <col min="2073" max="2073" width="11.28515625" style="32" customWidth="1"/>
    <col min="2074" max="2075" width="9.140625" style="32" bestFit="1" customWidth="1"/>
    <col min="2076" max="2076" width="8.7109375" style="32" customWidth="1"/>
    <col min="2077" max="2079" width="5.7109375" style="32" customWidth="1"/>
    <col min="2080" max="2080" width="20.7109375" style="32" customWidth="1"/>
    <col min="2081" max="2087" width="0" style="32" hidden="1" customWidth="1"/>
    <col min="2088" max="2088" width="16" style="32" customWidth="1"/>
    <col min="2089" max="2089" width="11.28515625" style="32" customWidth="1"/>
    <col min="2090" max="2091" width="4.28515625" style="32" customWidth="1"/>
    <col min="2092" max="2092" width="6.28515625" style="32" customWidth="1"/>
    <col min="2093" max="2094" width="8.140625" style="32" customWidth="1"/>
    <col min="2095" max="2096" width="4.28515625" style="32" customWidth="1"/>
    <col min="2097" max="2097" width="6.28515625" style="32" customWidth="1"/>
    <col min="2098" max="2099" width="8.140625" style="32" customWidth="1"/>
    <col min="2100" max="2100" width="5.85546875" style="32" customWidth="1"/>
    <col min="2101" max="2101" width="1.7109375" style="32" customWidth="1"/>
    <col min="2102" max="2103" width="19.7109375" style="32" customWidth="1"/>
    <col min="2104" max="2104" width="6.7109375" style="32" customWidth="1"/>
    <col min="2105" max="2106" width="19.7109375" style="32" customWidth="1"/>
    <col min="2107" max="2107" width="6.7109375" style="32" customWidth="1"/>
    <col min="2108" max="2108" width="28" style="32" customWidth="1"/>
    <col min="2109" max="2109" width="11.28515625" style="32" customWidth="1"/>
    <col min="2110" max="2112" width="5.7109375" style="32" customWidth="1"/>
    <col min="2113" max="2113" width="4.140625" style="32" customWidth="1"/>
    <col min="2114" max="2114" width="7.28515625" style="32" customWidth="1"/>
    <col min="2115" max="2115" width="7.5703125" style="32" customWidth="1"/>
    <col min="2116" max="2116" width="4.140625" style="32" customWidth="1"/>
    <col min="2117" max="2117" width="6.28515625" style="32" customWidth="1"/>
    <col min="2118" max="2118" width="7.5703125" style="32" customWidth="1"/>
    <col min="2119" max="2119" width="5.7109375" style="32" customWidth="1"/>
    <col min="2120" max="2120" width="1.7109375" style="32" customWidth="1"/>
    <col min="2121" max="2121" width="10.42578125" style="32" customWidth="1"/>
    <col min="2122" max="2122" width="13" style="32" customWidth="1"/>
    <col min="2123" max="2123" width="15.85546875" style="32" customWidth="1"/>
    <col min="2124" max="2125" width="8.7109375" style="32" customWidth="1"/>
    <col min="2126" max="2126" width="5.7109375" style="32" customWidth="1"/>
    <col min="2127" max="2135" width="0" style="32" hidden="1" customWidth="1"/>
    <col min="2136" max="2136" width="5.7109375" style="32" customWidth="1"/>
    <col min="2137" max="2140" width="0" style="32" hidden="1" customWidth="1"/>
    <col min="2141" max="2143" width="8.7109375" style="32" customWidth="1"/>
    <col min="2144" max="2144" width="10.5703125" style="32" customWidth="1"/>
    <col min="2145" max="2147" width="8.7109375" style="32" customWidth="1"/>
    <col min="2148" max="2148" width="11" style="32" customWidth="1"/>
    <col min="2149" max="2150" width="8.7109375" style="32" customWidth="1"/>
    <col min="2151" max="2152" width="13.5703125" style="32" bestFit="1" customWidth="1"/>
    <col min="2153" max="2153" width="14.28515625" style="32" bestFit="1" customWidth="1"/>
    <col min="2154" max="2304" width="11.42578125" style="32"/>
    <col min="2305" max="2305" width="5.7109375" style="32" bestFit="1" customWidth="1"/>
    <col min="2306" max="2313" width="0" style="32" hidden="1" customWidth="1"/>
    <col min="2314" max="2315" width="6.5703125" style="32" bestFit="1" customWidth="1"/>
    <col min="2316" max="2316" width="5.42578125" style="32" bestFit="1" customWidth="1"/>
    <col min="2317" max="2317" width="5.7109375" style="32" bestFit="1" customWidth="1"/>
    <col min="2318" max="2318" width="10" style="32" customWidth="1"/>
    <col min="2319" max="2319" width="14.42578125" style="32" customWidth="1"/>
    <col min="2320" max="2320" width="13.42578125" style="32" bestFit="1" customWidth="1"/>
    <col min="2321" max="2321" width="11" style="32" bestFit="1" customWidth="1"/>
    <col min="2322" max="2322" width="15.85546875" style="32" bestFit="1" customWidth="1"/>
    <col min="2323" max="2323" width="13.42578125" style="32" bestFit="1" customWidth="1"/>
    <col min="2324" max="2324" width="13.42578125" style="32" customWidth="1"/>
    <col min="2325" max="2328" width="12.7109375" style="32" customWidth="1"/>
    <col min="2329" max="2329" width="11.28515625" style="32" customWidth="1"/>
    <col min="2330" max="2331" width="9.140625" style="32" bestFit="1" customWidth="1"/>
    <col min="2332" max="2332" width="8.7109375" style="32" customWidth="1"/>
    <col min="2333" max="2335" width="5.7109375" style="32" customWidth="1"/>
    <col min="2336" max="2336" width="20.7109375" style="32" customWidth="1"/>
    <col min="2337" max="2343" width="0" style="32" hidden="1" customWidth="1"/>
    <col min="2344" max="2344" width="16" style="32" customWidth="1"/>
    <col min="2345" max="2345" width="11.28515625" style="32" customWidth="1"/>
    <col min="2346" max="2347" width="4.28515625" style="32" customWidth="1"/>
    <col min="2348" max="2348" width="6.28515625" style="32" customWidth="1"/>
    <col min="2349" max="2350" width="8.140625" style="32" customWidth="1"/>
    <col min="2351" max="2352" width="4.28515625" style="32" customWidth="1"/>
    <col min="2353" max="2353" width="6.28515625" style="32" customWidth="1"/>
    <col min="2354" max="2355" width="8.140625" style="32" customWidth="1"/>
    <col min="2356" max="2356" width="5.85546875" style="32" customWidth="1"/>
    <col min="2357" max="2357" width="1.7109375" style="32" customWidth="1"/>
    <col min="2358" max="2359" width="19.7109375" style="32" customWidth="1"/>
    <col min="2360" max="2360" width="6.7109375" style="32" customWidth="1"/>
    <col min="2361" max="2362" width="19.7109375" style="32" customWidth="1"/>
    <col min="2363" max="2363" width="6.7109375" style="32" customWidth="1"/>
    <col min="2364" max="2364" width="28" style="32" customWidth="1"/>
    <col min="2365" max="2365" width="11.28515625" style="32" customWidth="1"/>
    <col min="2366" max="2368" width="5.7109375" style="32" customWidth="1"/>
    <col min="2369" max="2369" width="4.140625" style="32" customWidth="1"/>
    <col min="2370" max="2370" width="7.28515625" style="32" customWidth="1"/>
    <col min="2371" max="2371" width="7.5703125" style="32" customWidth="1"/>
    <col min="2372" max="2372" width="4.140625" style="32" customWidth="1"/>
    <col min="2373" max="2373" width="6.28515625" style="32" customWidth="1"/>
    <col min="2374" max="2374" width="7.5703125" style="32" customWidth="1"/>
    <col min="2375" max="2375" width="5.7109375" style="32" customWidth="1"/>
    <col min="2376" max="2376" width="1.7109375" style="32" customWidth="1"/>
    <col min="2377" max="2377" width="10.42578125" style="32" customWidth="1"/>
    <col min="2378" max="2378" width="13" style="32" customWidth="1"/>
    <col min="2379" max="2379" width="15.85546875" style="32" customWidth="1"/>
    <col min="2380" max="2381" width="8.7109375" style="32" customWidth="1"/>
    <col min="2382" max="2382" width="5.7109375" style="32" customWidth="1"/>
    <col min="2383" max="2391" width="0" style="32" hidden="1" customWidth="1"/>
    <col min="2392" max="2392" width="5.7109375" style="32" customWidth="1"/>
    <col min="2393" max="2396" width="0" style="32" hidden="1" customWidth="1"/>
    <col min="2397" max="2399" width="8.7109375" style="32" customWidth="1"/>
    <col min="2400" max="2400" width="10.5703125" style="32" customWidth="1"/>
    <col min="2401" max="2403" width="8.7109375" style="32" customWidth="1"/>
    <col min="2404" max="2404" width="11" style="32" customWidth="1"/>
    <col min="2405" max="2406" width="8.7109375" style="32" customWidth="1"/>
    <col min="2407" max="2408" width="13.5703125" style="32" bestFit="1" customWidth="1"/>
    <col min="2409" max="2409" width="14.28515625" style="32" bestFit="1" customWidth="1"/>
    <col min="2410" max="2560" width="11.42578125" style="32"/>
    <col min="2561" max="2561" width="5.7109375" style="32" bestFit="1" customWidth="1"/>
    <col min="2562" max="2569" width="0" style="32" hidden="1" customWidth="1"/>
    <col min="2570" max="2571" width="6.5703125" style="32" bestFit="1" customWidth="1"/>
    <col min="2572" max="2572" width="5.42578125" style="32" bestFit="1" customWidth="1"/>
    <col min="2573" max="2573" width="5.7109375" style="32" bestFit="1" customWidth="1"/>
    <col min="2574" max="2574" width="10" style="32" customWidth="1"/>
    <col min="2575" max="2575" width="14.42578125" style="32" customWidth="1"/>
    <col min="2576" max="2576" width="13.42578125" style="32" bestFit="1" customWidth="1"/>
    <col min="2577" max="2577" width="11" style="32" bestFit="1" customWidth="1"/>
    <col min="2578" max="2578" width="15.85546875" style="32" bestFit="1" customWidth="1"/>
    <col min="2579" max="2579" width="13.42578125" style="32" bestFit="1" customWidth="1"/>
    <col min="2580" max="2580" width="13.42578125" style="32" customWidth="1"/>
    <col min="2581" max="2584" width="12.7109375" style="32" customWidth="1"/>
    <col min="2585" max="2585" width="11.28515625" style="32" customWidth="1"/>
    <col min="2586" max="2587" width="9.140625" style="32" bestFit="1" customWidth="1"/>
    <col min="2588" max="2588" width="8.7109375" style="32" customWidth="1"/>
    <col min="2589" max="2591" width="5.7109375" style="32" customWidth="1"/>
    <col min="2592" max="2592" width="20.7109375" style="32" customWidth="1"/>
    <col min="2593" max="2599" width="0" style="32" hidden="1" customWidth="1"/>
    <col min="2600" max="2600" width="16" style="32" customWidth="1"/>
    <col min="2601" max="2601" width="11.28515625" style="32" customWidth="1"/>
    <col min="2602" max="2603" width="4.28515625" style="32" customWidth="1"/>
    <col min="2604" max="2604" width="6.28515625" style="32" customWidth="1"/>
    <col min="2605" max="2606" width="8.140625" style="32" customWidth="1"/>
    <col min="2607" max="2608" width="4.28515625" style="32" customWidth="1"/>
    <col min="2609" max="2609" width="6.28515625" style="32" customWidth="1"/>
    <col min="2610" max="2611" width="8.140625" style="32" customWidth="1"/>
    <col min="2612" max="2612" width="5.85546875" style="32" customWidth="1"/>
    <col min="2613" max="2613" width="1.7109375" style="32" customWidth="1"/>
    <col min="2614" max="2615" width="19.7109375" style="32" customWidth="1"/>
    <col min="2616" max="2616" width="6.7109375" style="32" customWidth="1"/>
    <col min="2617" max="2618" width="19.7109375" style="32" customWidth="1"/>
    <col min="2619" max="2619" width="6.7109375" style="32" customWidth="1"/>
    <col min="2620" max="2620" width="28" style="32" customWidth="1"/>
    <col min="2621" max="2621" width="11.28515625" style="32" customWidth="1"/>
    <col min="2622" max="2624" width="5.7109375" style="32" customWidth="1"/>
    <col min="2625" max="2625" width="4.140625" style="32" customWidth="1"/>
    <col min="2626" max="2626" width="7.28515625" style="32" customWidth="1"/>
    <col min="2627" max="2627" width="7.5703125" style="32" customWidth="1"/>
    <col min="2628" max="2628" width="4.140625" style="32" customWidth="1"/>
    <col min="2629" max="2629" width="6.28515625" style="32" customWidth="1"/>
    <col min="2630" max="2630" width="7.5703125" style="32" customWidth="1"/>
    <col min="2631" max="2631" width="5.7109375" style="32" customWidth="1"/>
    <col min="2632" max="2632" width="1.7109375" style="32" customWidth="1"/>
    <col min="2633" max="2633" width="10.42578125" style="32" customWidth="1"/>
    <col min="2634" max="2634" width="13" style="32" customWidth="1"/>
    <col min="2635" max="2635" width="15.85546875" style="32" customWidth="1"/>
    <col min="2636" max="2637" width="8.7109375" style="32" customWidth="1"/>
    <col min="2638" max="2638" width="5.7109375" style="32" customWidth="1"/>
    <col min="2639" max="2647" width="0" style="32" hidden="1" customWidth="1"/>
    <col min="2648" max="2648" width="5.7109375" style="32" customWidth="1"/>
    <col min="2649" max="2652" width="0" style="32" hidden="1" customWidth="1"/>
    <col min="2653" max="2655" width="8.7109375" style="32" customWidth="1"/>
    <col min="2656" max="2656" width="10.5703125" style="32" customWidth="1"/>
    <col min="2657" max="2659" width="8.7109375" style="32" customWidth="1"/>
    <col min="2660" max="2660" width="11" style="32" customWidth="1"/>
    <col min="2661" max="2662" width="8.7109375" style="32" customWidth="1"/>
    <col min="2663" max="2664" width="13.5703125" style="32" bestFit="1" customWidth="1"/>
    <col min="2665" max="2665" width="14.28515625" style="32" bestFit="1" customWidth="1"/>
    <col min="2666" max="2816" width="11.42578125" style="32"/>
    <col min="2817" max="2817" width="5.7109375" style="32" bestFit="1" customWidth="1"/>
    <col min="2818" max="2825" width="0" style="32" hidden="1" customWidth="1"/>
    <col min="2826" max="2827" width="6.5703125" style="32" bestFit="1" customWidth="1"/>
    <col min="2828" max="2828" width="5.42578125" style="32" bestFit="1" customWidth="1"/>
    <col min="2829" max="2829" width="5.7109375" style="32" bestFit="1" customWidth="1"/>
    <col min="2830" max="2830" width="10" style="32" customWidth="1"/>
    <col min="2831" max="2831" width="14.42578125" style="32" customWidth="1"/>
    <col min="2832" max="2832" width="13.42578125" style="32" bestFit="1" customWidth="1"/>
    <col min="2833" max="2833" width="11" style="32" bestFit="1" customWidth="1"/>
    <col min="2834" max="2834" width="15.85546875" style="32" bestFit="1" customWidth="1"/>
    <col min="2835" max="2835" width="13.42578125" style="32" bestFit="1" customWidth="1"/>
    <col min="2836" max="2836" width="13.42578125" style="32" customWidth="1"/>
    <col min="2837" max="2840" width="12.7109375" style="32" customWidth="1"/>
    <col min="2841" max="2841" width="11.28515625" style="32" customWidth="1"/>
    <col min="2842" max="2843" width="9.140625" style="32" bestFit="1" customWidth="1"/>
    <col min="2844" max="2844" width="8.7109375" style="32" customWidth="1"/>
    <col min="2845" max="2847" width="5.7109375" style="32" customWidth="1"/>
    <col min="2848" max="2848" width="20.7109375" style="32" customWidth="1"/>
    <col min="2849" max="2855" width="0" style="32" hidden="1" customWidth="1"/>
    <col min="2856" max="2856" width="16" style="32" customWidth="1"/>
    <col min="2857" max="2857" width="11.28515625" style="32" customWidth="1"/>
    <col min="2858" max="2859" width="4.28515625" style="32" customWidth="1"/>
    <col min="2860" max="2860" width="6.28515625" style="32" customWidth="1"/>
    <col min="2861" max="2862" width="8.140625" style="32" customWidth="1"/>
    <col min="2863" max="2864" width="4.28515625" style="32" customWidth="1"/>
    <col min="2865" max="2865" width="6.28515625" style="32" customWidth="1"/>
    <col min="2866" max="2867" width="8.140625" style="32" customWidth="1"/>
    <col min="2868" max="2868" width="5.85546875" style="32" customWidth="1"/>
    <col min="2869" max="2869" width="1.7109375" style="32" customWidth="1"/>
    <col min="2870" max="2871" width="19.7109375" style="32" customWidth="1"/>
    <col min="2872" max="2872" width="6.7109375" style="32" customWidth="1"/>
    <col min="2873" max="2874" width="19.7109375" style="32" customWidth="1"/>
    <col min="2875" max="2875" width="6.7109375" style="32" customWidth="1"/>
    <col min="2876" max="2876" width="28" style="32" customWidth="1"/>
    <col min="2877" max="2877" width="11.28515625" style="32" customWidth="1"/>
    <col min="2878" max="2880" width="5.7109375" style="32" customWidth="1"/>
    <col min="2881" max="2881" width="4.140625" style="32" customWidth="1"/>
    <col min="2882" max="2882" width="7.28515625" style="32" customWidth="1"/>
    <col min="2883" max="2883" width="7.5703125" style="32" customWidth="1"/>
    <col min="2884" max="2884" width="4.140625" style="32" customWidth="1"/>
    <col min="2885" max="2885" width="6.28515625" style="32" customWidth="1"/>
    <col min="2886" max="2886" width="7.5703125" style="32" customWidth="1"/>
    <col min="2887" max="2887" width="5.7109375" style="32" customWidth="1"/>
    <col min="2888" max="2888" width="1.7109375" style="32" customWidth="1"/>
    <col min="2889" max="2889" width="10.42578125" style="32" customWidth="1"/>
    <col min="2890" max="2890" width="13" style="32" customWidth="1"/>
    <col min="2891" max="2891" width="15.85546875" style="32" customWidth="1"/>
    <col min="2892" max="2893" width="8.7109375" style="32" customWidth="1"/>
    <col min="2894" max="2894" width="5.7109375" style="32" customWidth="1"/>
    <col min="2895" max="2903" width="0" style="32" hidden="1" customWidth="1"/>
    <col min="2904" max="2904" width="5.7109375" style="32" customWidth="1"/>
    <col min="2905" max="2908" width="0" style="32" hidden="1" customWidth="1"/>
    <col min="2909" max="2911" width="8.7109375" style="32" customWidth="1"/>
    <col min="2912" max="2912" width="10.5703125" style="32" customWidth="1"/>
    <col min="2913" max="2915" width="8.7109375" style="32" customWidth="1"/>
    <col min="2916" max="2916" width="11" style="32" customWidth="1"/>
    <col min="2917" max="2918" width="8.7109375" style="32" customWidth="1"/>
    <col min="2919" max="2920" width="13.5703125" style="32" bestFit="1" customWidth="1"/>
    <col min="2921" max="2921" width="14.28515625" style="32" bestFit="1" customWidth="1"/>
    <col min="2922" max="3072" width="11.42578125" style="32"/>
    <col min="3073" max="3073" width="5.7109375" style="32" bestFit="1" customWidth="1"/>
    <col min="3074" max="3081" width="0" style="32" hidden="1" customWidth="1"/>
    <col min="3082" max="3083" width="6.5703125" style="32" bestFit="1" customWidth="1"/>
    <col min="3084" max="3084" width="5.42578125" style="32" bestFit="1" customWidth="1"/>
    <col min="3085" max="3085" width="5.7109375" style="32" bestFit="1" customWidth="1"/>
    <col min="3086" max="3086" width="10" style="32" customWidth="1"/>
    <col min="3087" max="3087" width="14.42578125" style="32" customWidth="1"/>
    <col min="3088" max="3088" width="13.42578125" style="32" bestFit="1" customWidth="1"/>
    <col min="3089" max="3089" width="11" style="32" bestFit="1" customWidth="1"/>
    <col min="3090" max="3090" width="15.85546875" style="32" bestFit="1" customWidth="1"/>
    <col min="3091" max="3091" width="13.42578125" style="32" bestFit="1" customWidth="1"/>
    <col min="3092" max="3092" width="13.42578125" style="32" customWidth="1"/>
    <col min="3093" max="3096" width="12.7109375" style="32" customWidth="1"/>
    <col min="3097" max="3097" width="11.28515625" style="32" customWidth="1"/>
    <col min="3098" max="3099" width="9.140625" style="32" bestFit="1" customWidth="1"/>
    <col min="3100" max="3100" width="8.7109375" style="32" customWidth="1"/>
    <col min="3101" max="3103" width="5.7109375" style="32" customWidth="1"/>
    <col min="3104" max="3104" width="20.7109375" style="32" customWidth="1"/>
    <col min="3105" max="3111" width="0" style="32" hidden="1" customWidth="1"/>
    <col min="3112" max="3112" width="16" style="32" customWidth="1"/>
    <col min="3113" max="3113" width="11.28515625" style="32" customWidth="1"/>
    <col min="3114" max="3115" width="4.28515625" style="32" customWidth="1"/>
    <col min="3116" max="3116" width="6.28515625" style="32" customWidth="1"/>
    <col min="3117" max="3118" width="8.140625" style="32" customWidth="1"/>
    <col min="3119" max="3120" width="4.28515625" style="32" customWidth="1"/>
    <col min="3121" max="3121" width="6.28515625" style="32" customWidth="1"/>
    <col min="3122" max="3123" width="8.140625" style="32" customWidth="1"/>
    <col min="3124" max="3124" width="5.85546875" style="32" customWidth="1"/>
    <col min="3125" max="3125" width="1.7109375" style="32" customWidth="1"/>
    <col min="3126" max="3127" width="19.7109375" style="32" customWidth="1"/>
    <col min="3128" max="3128" width="6.7109375" style="32" customWidth="1"/>
    <col min="3129" max="3130" width="19.7109375" style="32" customWidth="1"/>
    <col min="3131" max="3131" width="6.7109375" style="32" customWidth="1"/>
    <col min="3132" max="3132" width="28" style="32" customWidth="1"/>
    <col min="3133" max="3133" width="11.28515625" style="32" customWidth="1"/>
    <col min="3134" max="3136" width="5.7109375" style="32" customWidth="1"/>
    <col min="3137" max="3137" width="4.140625" style="32" customWidth="1"/>
    <col min="3138" max="3138" width="7.28515625" style="32" customWidth="1"/>
    <col min="3139" max="3139" width="7.5703125" style="32" customWidth="1"/>
    <col min="3140" max="3140" width="4.140625" style="32" customWidth="1"/>
    <col min="3141" max="3141" width="6.28515625" style="32" customWidth="1"/>
    <col min="3142" max="3142" width="7.5703125" style="32" customWidth="1"/>
    <col min="3143" max="3143" width="5.7109375" style="32" customWidth="1"/>
    <col min="3144" max="3144" width="1.7109375" style="32" customWidth="1"/>
    <col min="3145" max="3145" width="10.42578125" style="32" customWidth="1"/>
    <col min="3146" max="3146" width="13" style="32" customWidth="1"/>
    <col min="3147" max="3147" width="15.85546875" style="32" customWidth="1"/>
    <col min="3148" max="3149" width="8.7109375" style="32" customWidth="1"/>
    <col min="3150" max="3150" width="5.7109375" style="32" customWidth="1"/>
    <col min="3151" max="3159" width="0" style="32" hidden="1" customWidth="1"/>
    <col min="3160" max="3160" width="5.7109375" style="32" customWidth="1"/>
    <col min="3161" max="3164" width="0" style="32" hidden="1" customWidth="1"/>
    <col min="3165" max="3167" width="8.7109375" style="32" customWidth="1"/>
    <col min="3168" max="3168" width="10.5703125" style="32" customWidth="1"/>
    <col min="3169" max="3171" width="8.7109375" style="32" customWidth="1"/>
    <col min="3172" max="3172" width="11" style="32" customWidth="1"/>
    <col min="3173" max="3174" width="8.7109375" style="32" customWidth="1"/>
    <col min="3175" max="3176" width="13.5703125" style="32" bestFit="1" customWidth="1"/>
    <col min="3177" max="3177" width="14.28515625" style="32" bestFit="1" customWidth="1"/>
    <col min="3178" max="3328" width="11.42578125" style="32"/>
    <col min="3329" max="3329" width="5.7109375" style="32" bestFit="1" customWidth="1"/>
    <col min="3330" max="3337" width="0" style="32" hidden="1" customWidth="1"/>
    <col min="3338" max="3339" width="6.5703125" style="32" bestFit="1" customWidth="1"/>
    <col min="3340" max="3340" width="5.42578125" style="32" bestFit="1" customWidth="1"/>
    <col min="3341" max="3341" width="5.7109375" style="32" bestFit="1" customWidth="1"/>
    <col min="3342" max="3342" width="10" style="32" customWidth="1"/>
    <col min="3343" max="3343" width="14.42578125" style="32" customWidth="1"/>
    <col min="3344" max="3344" width="13.42578125" style="32" bestFit="1" customWidth="1"/>
    <col min="3345" max="3345" width="11" style="32" bestFit="1" customWidth="1"/>
    <col min="3346" max="3346" width="15.85546875" style="32" bestFit="1" customWidth="1"/>
    <col min="3347" max="3347" width="13.42578125" style="32" bestFit="1" customWidth="1"/>
    <col min="3348" max="3348" width="13.42578125" style="32" customWidth="1"/>
    <col min="3349" max="3352" width="12.7109375" style="32" customWidth="1"/>
    <col min="3353" max="3353" width="11.28515625" style="32" customWidth="1"/>
    <col min="3354" max="3355" width="9.140625" style="32" bestFit="1" customWidth="1"/>
    <col min="3356" max="3356" width="8.7109375" style="32" customWidth="1"/>
    <col min="3357" max="3359" width="5.7109375" style="32" customWidth="1"/>
    <col min="3360" max="3360" width="20.7109375" style="32" customWidth="1"/>
    <col min="3361" max="3367" width="0" style="32" hidden="1" customWidth="1"/>
    <col min="3368" max="3368" width="16" style="32" customWidth="1"/>
    <col min="3369" max="3369" width="11.28515625" style="32" customWidth="1"/>
    <col min="3370" max="3371" width="4.28515625" style="32" customWidth="1"/>
    <col min="3372" max="3372" width="6.28515625" style="32" customWidth="1"/>
    <col min="3373" max="3374" width="8.140625" style="32" customWidth="1"/>
    <col min="3375" max="3376" width="4.28515625" style="32" customWidth="1"/>
    <col min="3377" max="3377" width="6.28515625" style="32" customWidth="1"/>
    <col min="3378" max="3379" width="8.140625" style="32" customWidth="1"/>
    <col min="3380" max="3380" width="5.85546875" style="32" customWidth="1"/>
    <col min="3381" max="3381" width="1.7109375" style="32" customWidth="1"/>
    <col min="3382" max="3383" width="19.7109375" style="32" customWidth="1"/>
    <col min="3384" max="3384" width="6.7109375" style="32" customWidth="1"/>
    <col min="3385" max="3386" width="19.7109375" style="32" customWidth="1"/>
    <col min="3387" max="3387" width="6.7109375" style="32" customWidth="1"/>
    <col min="3388" max="3388" width="28" style="32" customWidth="1"/>
    <col min="3389" max="3389" width="11.28515625" style="32" customWidth="1"/>
    <col min="3390" max="3392" width="5.7109375" style="32" customWidth="1"/>
    <col min="3393" max="3393" width="4.140625" style="32" customWidth="1"/>
    <col min="3394" max="3394" width="7.28515625" style="32" customWidth="1"/>
    <col min="3395" max="3395" width="7.5703125" style="32" customWidth="1"/>
    <col min="3396" max="3396" width="4.140625" style="32" customWidth="1"/>
    <col min="3397" max="3397" width="6.28515625" style="32" customWidth="1"/>
    <col min="3398" max="3398" width="7.5703125" style="32" customWidth="1"/>
    <col min="3399" max="3399" width="5.7109375" style="32" customWidth="1"/>
    <col min="3400" max="3400" width="1.7109375" style="32" customWidth="1"/>
    <col min="3401" max="3401" width="10.42578125" style="32" customWidth="1"/>
    <col min="3402" max="3402" width="13" style="32" customWidth="1"/>
    <col min="3403" max="3403" width="15.85546875" style="32" customWidth="1"/>
    <col min="3404" max="3405" width="8.7109375" style="32" customWidth="1"/>
    <col min="3406" max="3406" width="5.7109375" style="32" customWidth="1"/>
    <col min="3407" max="3415" width="0" style="32" hidden="1" customWidth="1"/>
    <col min="3416" max="3416" width="5.7109375" style="32" customWidth="1"/>
    <col min="3417" max="3420" width="0" style="32" hidden="1" customWidth="1"/>
    <col min="3421" max="3423" width="8.7109375" style="32" customWidth="1"/>
    <col min="3424" max="3424" width="10.5703125" style="32" customWidth="1"/>
    <col min="3425" max="3427" width="8.7109375" style="32" customWidth="1"/>
    <col min="3428" max="3428" width="11" style="32" customWidth="1"/>
    <col min="3429" max="3430" width="8.7109375" style="32" customWidth="1"/>
    <col min="3431" max="3432" width="13.5703125" style="32" bestFit="1" customWidth="1"/>
    <col min="3433" max="3433" width="14.28515625" style="32" bestFit="1" customWidth="1"/>
    <col min="3434" max="3584" width="11.42578125" style="32"/>
    <col min="3585" max="3585" width="5.7109375" style="32" bestFit="1" customWidth="1"/>
    <col min="3586" max="3593" width="0" style="32" hidden="1" customWidth="1"/>
    <col min="3594" max="3595" width="6.5703125" style="32" bestFit="1" customWidth="1"/>
    <col min="3596" max="3596" width="5.42578125" style="32" bestFit="1" customWidth="1"/>
    <col min="3597" max="3597" width="5.7109375" style="32" bestFit="1" customWidth="1"/>
    <col min="3598" max="3598" width="10" style="32" customWidth="1"/>
    <col min="3599" max="3599" width="14.42578125" style="32" customWidth="1"/>
    <col min="3600" max="3600" width="13.42578125" style="32" bestFit="1" customWidth="1"/>
    <col min="3601" max="3601" width="11" style="32" bestFit="1" customWidth="1"/>
    <col min="3602" max="3602" width="15.85546875" style="32" bestFit="1" customWidth="1"/>
    <col min="3603" max="3603" width="13.42578125" style="32" bestFit="1" customWidth="1"/>
    <col min="3604" max="3604" width="13.42578125" style="32" customWidth="1"/>
    <col min="3605" max="3608" width="12.7109375" style="32" customWidth="1"/>
    <col min="3609" max="3609" width="11.28515625" style="32" customWidth="1"/>
    <col min="3610" max="3611" width="9.140625" style="32" bestFit="1" customWidth="1"/>
    <col min="3612" max="3612" width="8.7109375" style="32" customWidth="1"/>
    <col min="3613" max="3615" width="5.7109375" style="32" customWidth="1"/>
    <col min="3616" max="3616" width="20.7109375" style="32" customWidth="1"/>
    <col min="3617" max="3623" width="0" style="32" hidden="1" customWidth="1"/>
    <col min="3624" max="3624" width="16" style="32" customWidth="1"/>
    <col min="3625" max="3625" width="11.28515625" style="32" customWidth="1"/>
    <col min="3626" max="3627" width="4.28515625" style="32" customWidth="1"/>
    <col min="3628" max="3628" width="6.28515625" style="32" customWidth="1"/>
    <col min="3629" max="3630" width="8.140625" style="32" customWidth="1"/>
    <col min="3631" max="3632" width="4.28515625" style="32" customWidth="1"/>
    <col min="3633" max="3633" width="6.28515625" style="32" customWidth="1"/>
    <col min="3634" max="3635" width="8.140625" style="32" customWidth="1"/>
    <col min="3636" max="3636" width="5.85546875" style="32" customWidth="1"/>
    <col min="3637" max="3637" width="1.7109375" style="32" customWidth="1"/>
    <col min="3638" max="3639" width="19.7109375" style="32" customWidth="1"/>
    <col min="3640" max="3640" width="6.7109375" style="32" customWidth="1"/>
    <col min="3641" max="3642" width="19.7109375" style="32" customWidth="1"/>
    <col min="3643" max="3643" width="6.7109375" style="32" customWidth="1"/>
    <col min="3644" max="3644" width="28" style="32" customWidth="1"/>
    <col min="3645" max="3645" width="11.28515625" style="32" customWidth="1"/>
    <col min="3646" max="3648" width="5.7109375" style="32" customWidth="1"/>
    <col min="3649" max="3649" width="4.140625" style="32" customWidth="1"/>
    <col min="3650" max="3650" width="7.28515625" style="32" customWidth="1"/>
    <col min="3651" max="3651" width="7.5703125" style="32" customWidth="1"/>
    <col min="3652" max="3652" width="4.140625" style="32" customWidth="1"/>
    <col min="3653" max="3653" width="6.28515625" style="32" customWidth="1"/>
    <col min="3654" max="3654" width="7.5703125" style="32" customWidth="1"/>
    <col min="3655" max="3655" width="5.7109375" style="32" customWidth="1"/>
    <col min="3656" max="3656" width="1.7109375" style="32" customWidth="1"/>
    <col min="3657" max="3657" width="10.42578125" style="32" customWidth="1"/>
    <col min="3658" max="3658" width="13" style="32" customWidth="1"/>
    <col min="3659" max="3659" width="15.85546875" style="32" customWidth="1"/>
    <col min="3660" max="3661" width="8.7109375" style="32" customWidth="1"/>
    <col min="3662" max="3662" width="5.7109375" style="32" customWidth="1"/>
    <col min="3663" max="3671" width="0" style="32" hidden="1" customWidth="1"/>
    <col min="3672" max="3672" width="5.7109375" style="32" customWidth="1"/>
    <col min="3673" max="3676" width="0" style="32" hidden="1" customWidth="1"/>
    <col min="3677" max="3679" width="8.7109375" style="32" customWidth="1"/>
    <col min="3680" max="3680" width="10.5703125" style="32" customWidth="1"/>
    <col min="3681" max="3683" width="8.7109375" style="32" customWidth="1"/>
    <col min="3684" max="3684" width="11" style="32" customWidth="1"/>
    <col min="3685" max="3686" width="8.7109375" style="32" customWidth="1"/>
    <col min="3687" max="3688" width="13.5703125" style="32" bestFit="1" customWidth="1"/>
    <col min="3689" max="3689" width="14.28515625" style="32" bestFit="1" customWidth="1"/>
    <col min="3690" max="3840" width="11.42578125" style="32"/>
    <col min="3841" max="3841" width="5.7109375" style="32" bestFit="1" customWidth="1"/>
    <col min="3842" max="3849" width="0" style="32" hidden="1" customWidth="1"/>
    <col min="3850" max="3851" width="6.5703125" style="32" bestFit="1" customWidth="1"/>
    <col min="3852" max="3852" width="5.42578125" style="32" bestFit="1" customWidth="1"/>
    <col min="3853" max="3853" width="5.7109375" style="32" bestFit="1" customWidth="1"/>
    <col min="3854" max="3854" width="10" style="32" customWidth="1"/>
    <col min="3855" max="3855" width="14.42578125" style="32" customWidth="1"/>
    <col min="3856" max="3856" width="13.42578125" style="32" bestFit="1" customWidth="1"/>
    <col min="3857" max="3857" width="11" style="32" bestFit="1" customWidth="1"/>
    <col min="3858" max="3858" width="15.85546875" style="32" bestFit="1" customWidth="1"/>
    <col min="3859" max="3859" width="13.42578125" style="32" bestFit="1" customWidth="1"/>
    <col min="3860" max="3860" width="13.42578125" style="32" customWidth="1"/>
    <col min="3861" max="3864" width="12.7109375" style="32" customWidth="1"/>
    <col min="3865" max="3865" width="11.28515625" style="32" customWidth="1"/>
    <col min="3866" max="3867" width="9.140625" style="32" bestFit="1" customWidth="1"/>
    <col min="3868" max="3868" width="8.7109375" style="32" customWidth="1"/>
    <col min="3869" max="3871" width="5.7109375" style="32" customWidth="1"/>
    <col min="3872" max="3872" width="20.7109375" style="32" customWidth="1"/>
    <col min="3873" max="3879" width="0" style="32" hidden="1" customWidth="1"/>
    <col min="3880" max="3880" width="16" style="32" customWidth="1"/>
    <col min="3881" max="3881" width="11.28515625" style="32" customWidth="1"/>
    <col min="3882" max="3883" width="4.28515625" style="32" customWidth="1"/>
    <col min="3884" max="3884" width="6.28515625" style="32" customWidth="1"/>
    <col min="3885" max="3886" width="8.140625" style="32" customWidth="1"/>
    <col min="3887" max="3888" width="4.28515625" style="32" customWidth="1"/>
    <col min="3889" max="3889" width="6.28515625" style="32" customWidth="1"/>
    <col min="3890" max="3891" width="8.140625" style="32" customWidth="1"/>
    <col min="3892" max="3892" width="5.85546875" style="32" customWidth="1"/>
    <col min="3893" max="3893" width="1.7109375" style="32" customWidth="1"/>
    <col min="3894" max="3895" width="19.7109375" style="32" customWidth="1"/>
    <col min="3896" max="3896" width="6.7109375" style="32" customWidth="1"/>
    <col min="3897" max="3898" width="19.7109375" style="32" customWidth="1"/>
    <col min="3899" max="3899" width="6.7109375" style="32" customWidth="1"/>
    <col min="3900" max="3900" width="28" style="32" customWidth="1"/>
    <col min="3901" max="3901" width="11.28515625" style="32" customWidth="1"/>
    <col min="3902" max="3904" width="5.7109375" style="32" customWidth="1"/>
    <col min="3905" max="3905" width="4.140625" style="32" customWidth="1"/>
    <col min="3906" max="3906" width="7.28515625" style="32" customWidth="1"/>
    <col min="3907" max="3907" width="7.5703125" style="32" customWidth="1"/>
    <col min="3908" max="3908" width="4.140625" style="32" customWidth="1"/>
    <col min="3909" max="3909" width="6.28515625" style="32" customWidth="1"/>
    <col min="3910" max="3910" width="7.5703125" style="32" customWidth="1"/>
    <col min="3911" max="3911" width="5.7109375" style="32" customWidth="1"/>
    <col min="3912" max="3912" width="1.7109375" style="32" customWidth="1"/>
    <col min="3913" max="3913" width="10.42578125" style="32" customWidth="1"/>
    <col min="3914" max="3914" width="13" style="32" customWidth="1"/>
    <col min="3915" max="3915" width="15.85546875" style="32" customWidth="1"/>
    <col min="3916" max="3917" width="8.7109375" style="32" customWidth="1"/>
    <col min="3918" max="3918" width="5.7109375" style="32" customWidth="1"/>
    <col min="3919" max="3927" width="0" style="32" hidden="1" customWidth="1"/>
    <col min="3928" max="3928" width="5.7109375" style="32" customWidth="1"/>
    <col min="3929" max="3932" width="0" style="32" hidden="1" customWidth="1"/>
    <col min="3933" max="3935" width="8.7109375" style="32" customWidth="1"/>
    <col min="3936" max="3936" width="10.5703125" style="32" customWidth="1"/>
    <col min="3937" max="3939" width="8.7109375" style="32" customWidth="1"/>
    <col min="3940" max="3940" width="11" style="32" customWidth="1"/>
    <col min="3941" max="3942" width="8.7109375" style="32" customWidth="1"/>
    <col min="3943" max="3944" width="13.5703125" style="32" bestFit="1" customWidth="1"/>
    <col min="3945" max="3945" width="14.28515625" style="32" bestFit="1" customWidth="1"/>
    <col min="3946" max="4096" width="11.42578125" style="32"/>
    <col min="4097" max="4097" width="5.7109375" style="32" bestFit="1" customWidth="1"/>
    <col min="4098" max="4105" width="0" style="32" hidden="1" customWidth="1"/>
    <col min="4106" max="4107" width="6.5703125" style="32" bestFit="1" customWidth="1"/>
    <col min="4108" max="4108" width="5.42578125" style="32" bestFit="1" customWidth="1"/>
    <col min="4109" max="4109" width="5.7109375" style="32" bestFit="1" customWidth="1"/>
    <col min="4110" max="4110" width="10" style="32" customWidth="1"/>
    <col min="4111" max="4111" width="14.42578125" style="32" customWidth="1"/>
    <col min="4112" max="4112" width="13.42578125" style="32" bestFit="1" customWidth="1"/>
    <col min="4113" max="4113" width="11" style="32" bestFit="1" customWidth="1"/>
    <col min="4114" max="4114" width="15.85546875" style="32" bestFit="1" customWidth="1"/>
    <col min="4115" max="4115" width="13.42578125" style="32" bestFit="1" customWidth="1"/>
    <col min="4116" max="4116" width="13.42578125" style="32" customWidth="1"/>
    <col min="4117" max="4120" width="12.7109375" style="32" customWidth="1"/>
    <col min="4121" max="4121" width="11.28515625" style="32" customWidth="1"/>
    <col min="4122" max="4123" width="9.140625" style="32" bestFit="1" customWidth="1"/>
    <col min="4124" max="4124" width="8.7109375" style="32" customWidth="1"/>
    <col min="4125" max="4127" width="5.7109375" style="32" customWidth="1"/>
    <col min="4128" max="4128" width="20.7109375" style="32" customWidth="1"/>
    <col min="4129" max="4135" width="0" style="32" hidden="1" customWidth="1"/>
    <col min="4136" max="4136" width="16" style="32" customWidth="1"/>
    <col min="4137" max="4137" width="11.28515625" style="32" customWidth="1"/>
    <col min="4138" max="4139" width="4.28515625" style="32" customWidth="1"/>
    <col min="4140" max="4140" width="6.28515625" style="32" customWidth="1"/>
    <col min="4141" max="4142" width="8.140625" style="32" customWidth="1"/>
    <col min="4143" max="4144" width="4.28515625" style="32" customWidth="1"/>
    <col min="4145" max="4145" width="6.28515625" style="32" customWidth="1"/>
    <col min="4146" max="4147" width="8.140625" style="32" customWidth="1"/>
    <col min="4148" max="4148" width="5.85546875" style="32" customWidth="1"/>
    <col min="4149" max="4149" width="1.7109375" style="32" customWidth="1"/>
    <col min="4150" max="4151" width="19.7109375" style="32" customWidth="1"/>
    <col min="4152" max="4152" width="6.7109375" style="32" customWidth="1"/>
    <col min="4153" max="4154" width="19.7109375" style="32" customWidth="1"/>
    <col min="4155" max="4155" width="6.7109375" style="32" customWidth="1"/>
    <col min="4156" max="4156" width="28" style="32" customWidth="1"/>
    <col min="4157" max="4157" width="11.28515625" style="32" customWidth="1"/>
    <col min="4158" max="4160" width="5.7109375" style="32" customWidth="1"/>
    <col min="4161" max="4161" width="4.140625" style="32" customWidth="1"/>
    <col min="4162" max="4162" width="7.28515625" style="32" customWidth="1"/>
    <col min="4163" max="4163" width="7.5703125" style="32" customWidth="1"/>
    <col min="4164" max="4164" width="4.140625" style="32" customWidth="1"/>
    <col min="4165" max="4165" width="6.28515625" style="32" customWidth="1"/>
    <col min="4166" max="4166" width="7.5703125" style="32" customWidth="1"/>
    <col min="4167" max="4167" width="5.7109375" style="32" customWidth="1"/>
    <col min="4168" max="4168" width="1.7109375" style="32" customWidth="1"/>
    <col min="4169" max="4169" width="10.42578125" style="32" customWidth="1"/>
    <col min="4170" max="4170" width="13" style="32" customWidth="1"/>
    <col min="4171" max="4171" width="15.85546875" style="32" customWidth="1"/>
    <col min="4172" max="4173" width="8.7109375" style="32" customWidth="1"/>
    <col min="4174" max="4174" width="5.7109375" style="32" customWidth="1"/>
    <col min="4175" max="4183" width="0" style="32" hidden="1" customWidth="1"/>
    <col min="4184" max="4184" width="5.7109375" style="32" customWidth="1"/>
    <col min="4185" max="4188" width="0" style="32" hidden="1" customWidth="1"/>
    <col min="4189" max="4191" width="8.7109375" style="32" customWidth="1"/>
    <col min="4192" max="4192" width="10.5703125" style="32" customWidth="1"/>
    <col min="4193" max="4195" width="8.7109375" style="32" customWidth="1"/>
    <col min="4196" max="4196" width="11" style="32" customWidth="1"/>
    <col min="4197" max="4198" width="8.7109375" style="32" customWidth="1"/>
    <col min="4199" max="4200" width="13.5703125" style="32" bestFit="1" customWidth="1"/>
    <col min="4201" max="4201" width="14.28515625" style="32" bestFit="1" customWidth="1"/>
    <col min="4202" max="4352" width="11.42578125" style="32"/>
    <col min="4353" max="4353" width="5.7109375" style="32" bestFit="1" customWidth="1"/>
    <col min="4354" max="4361" width="0" style="32" hidden="1" customWidth="1"/>
    <col min="4362" max="4363" width="6.5703125" style="32" bestFit="1" customWidth="1"/>
    <col min="4364" max="4364" width="5.42578125" style="32" bestFit="1" customWidth="1"/>
    <col min="4365" max="4365" width="5.7109375" style="32" bestFit="1" customWidth="1"/>
    <col min="4366" max="4366" width="10" style="32" customWidth="1"/>
    <col min="4367" max="4367" width="14.42578125" style="32" customWidth="1"/>
    <col min="4368" max="4368" width="13.42578125" style="32" bestFit="1" customWidth="1"/>
    <col min="4369" max="4369" width="11" style="32" bestFit="1" customWidth="1"/>
    <col min="4370" max="4370" width="15.85546875" style="32" bestFit="1" customWidth="1"/>
    <col min="4371" max="4371" width="13.42578125" style="32" bestFit="1" customWidth="1"/>
    <col min="4372" max="4372" width="13.42578125" style="32" customWidth="1"/>
    <col min="4373" max="4376" width="12.7109375" style="32" customWidth="1"/>
    <col min="4377" max="4377" width="11.28515625" style="32" customWidth="1"/>
    <col min="4378" max="4379" width="9.140625" style="32" bestFit="1" customWidth="1"/>
    <col min="4380" max="4380" width="8.7109375" style="32" customWidth="1"/>
    <col min="4381" max="4383" width="5.7109375" style="32" customWidth="1"/>
    <col min="4384" max="4384" width="20.7109375" style="32" customWidth="1"/>
    <col min="4385" max="4391" width="0" style="32" hidden="1" customWidth="1"/>
    <col min="4392" max="4392" width="16" style="32" customWidth="1"/>
    <col min="4393" max="4393" width="11.28515625" style="32" customWidth="1"/>
    <col min="4394" max="4395" width="4.28515625" style="32" customWidth="1"/>
    <col min="4396" max="4396" width="6.28515625" style="32" customWidth="1"/>
    <col min="4397" max="4398" width="8.140625" style="32" customWidth="1"/>
    <col min="4399" max="4400" width="4.28515625" style="32" customWidth="1"/>
    <col min="4401" max="4401" width="6.28515625" style="32" customWidth="1"/>
    <col min="4402" max="4403" width="8.140625" style="32" customWidth="1"/>
    <col min="4404" max="4404" width="5.85546875" style="32" customWidth="1"/>
    <col min="4405" max="4405" width="1.7109375" style="32" customWidth="1"/>
    <col min="4406" max="4407" width="19.7109375" style="32" customWidth="1"/>
    <col min="4408" max="4408" width="6.7109375" style="32" customWidth="1"/>
    <col min="4409" max="4410" width="19.7109375" style="32" customWidth="1"/>
    <col min="4411" max="4411" width="6.7109375" style="32" customWidth="1"/>
    <col min="4412" max="4412" width="28" style="32" customWidth="1"/>
    <col min="4413" max="4413" width="11.28515625" style="32" customWidth="1"/>
    <col min="4414" max="4416" width="5.7109375" style="32" customWidth="1"/>
    <col min="4417" max="4417" width="4.140625" style="32" customWidth="1"/>
    <col min="4418" max="4418" width="7.28515625" style="32" customWidth="1"/>
    <col min="4419" max="4419" width="7.5703125" style="32" customWidth="1"/>
    <col min="4420" max="4420" width="4.140625" style="32" customWidth="1"/>
    <col min="4421" max="4421" width="6.28515625" style="32" customWidth="1"/>
    <col min="4422" max="4422" width="7.5703125" style="32" customWidth="1"/>
    <col min="4423" max="4423" width="5.7109375" style="32" customWidth="1"/>
    <col min="4424" max="4424" width="1.7109375" style="32" customWidth="1"/>
    <col min="4425" max="4425" width="10.42578125" style="32" customWidth="1"/>
    <col min="4426" max="4426" width="13" style="32" customWidth="1"/>
    <col min="4427" max="4427" width="15.85546875" style="32" customWidth="1"/>
    <col min="4428" max="4429" width="8.7109375" style="32" customWidth="1"/>
    <col min="4430" max="4430" width="5.7109375" style="32" customWidth="1"/>
    <col min="4431" max="4439" width="0" style="32" hidden="1" customWidth="1"/>
    <col min="4440" max="4440" width="5.7109375" style="32" customWidth="1"/>
    <col min="4441" max="4444" width="0" style="32" hidden="1" customWidth="1"/>
    <col min="4445" max="4447" width="8.7109375" style="32" customWidth="1"/>
    <col min="4448" max="4448" width="10.5703125" style="32" customWidth="1"/>
    <col min="4449" max="4451" width="8.7109375" style="32" customWidth="1"/>
    <col min="4452" max="4452" width="11" style="32" customWidth="1"/>
    <col min="4453" max="4454" width="8.7109375" style="32" customWidth="1"/>
    <col min="4455" max="4456" width="13.5703125" style="32" bestFit="1" customWidth="1"/>
    <col min="4457" max="4457" width="14.28515625" style="32" bestFit="1" customWidth="1"/>
    <col min="4458" max="4608" width="11.42578125" style="32"/>
    <col min="4609" max="4609" width="5.7109375" style="32" bestFit="1" customWidth="1"/>
    <col min="4610" max="4617" width="0" style="32" hidden="1" customWidth="1"/>
    <col min="4618" max="4619" width="6.5703125" style="32" bestFit="1" customWidth="1"/>
    <col min="4620" max="4620" width="5.42578125" style="32" bestFit="1" customWidth="1"/>
    <col min="4621" max="4621" width="5.7109375" style="32" bestFit="1" customWidth="1"/>
    <col min="4622" max="4622" width="10" style="32" customWidth="1"/>
    <col min="4623" max="4623" width="14.42578125" style="32" customWidth="1"/>
    <col min="4624" max="4624" width="13.42578125" style="32" bestFit="1" customWidth="1"/>
    <col min="4625" max="4625" width="11" style="32" bestFit="1" customWidth="1"/>
    <col min="4626" max="4626" width="15.85546875" style="32" bestFit="1" customWidth="1"/>
    <col min="4627" max="4627" width="13.42578125" style="32" bestFit="1" customWidth="1"/>
    <col min="4628" max="4628" width="13.42578125" style="32" customWidth="1"/>
    <col min="4629" max="4632" width="12.7109375" style="32" customWidth="1"/>
    <col min="4633" max="4633" width="11.28515625" style="32" customWidth="1"/>
    <col min="4634" max="4635" width="9.140625" style="32" bestFit="1" customWidth="1"/>
    <col min="4636" max="4636" width="8.7109375" style="32" customWidth="1"/>
    <col min="4637" max="4639" width="5.7109375" style="32" customWidth="1"/>
    <col min="4640" max="4640" width="20.7109375" style="32" customWidth="1"/>
    <col min="4641" max="4647" width="0" style="32" hidden="1" customWidth="1"/>
    <col min="4648" max="4648" width="16" style="32" customWidth="1"/>
    <col min="4649" max="4649" width="11.28515625" style="32" customWidth="1"/>
    <col min="4650" max="4651" width="4.28515625" style="32" customWidth="1"/>
    <col min="4652" max="4652" width="6.28515625" style="32" customWidth="1"/>
    <col min="4653" max="4654" width="8.140625" style="32" customWidth="1"/>
    <col min="4655" max="4656" width="4.28515625" style="32" customWidth="1"/>
    <col min="4657" max="4657" width="6.28515625" style="32" customWidth="1"/>
    <col min="4658" max="4659" width="8.140625" style="32" customWidth="1"/>
    <col min="4660" max="4660" width="5.85546875" style="32" customWidth="1"/>
    <col min="4661" max="4661" width="1.7109375" style="32" customWidth="1"/>
    <col min="4662" max="4663" width="19.7109375" style="32" customWidth="1"/>
    <col min="4664" max="4664" width="6.7109375" style="32" customWidth="1"/>
    <col min="4665" max="4666" width="19.7109375" style="32" customWidth="1"/>
    <col min="4667" max="4667" width="6.7109375" style="32" customWidth="1"/>
    <col min="4668" max="4668" width="28" style="32" customWidth="1"/>
    <col min="4669" max="4669" width="11.28515625" style="32" customWidth="1"/>
    <col min="4670" max="4672" width="5.7109375" style="32" customWidth="1"/>
    <col min="4673" max="4673" width="4.140625" style="32" customWidth="1"/>
    <col min="4674" max="4674" width="7.28515625" style="32" customWidth="1"/>
    <col min="4675" max="4675" width="7.5703125" style="32" customWidth="1"/>
    <col min="4676" max="4676" width="4.140625" style="32" customWidth="1"/>
    <col min="4677" max="4677" width="6.28515625" style="32" customWidth="1"/>
    <col min="4678" max="4678" width="7.5703125" style="32" customWidth="1"/>
    <col min="4679" max="4679" width="5.7109375" style="32" customWidth="1"/>
    <col min="4680" max="4680" width="1.7109375" style="32" customWidth="1"/>
    <col min="4681" max="4681" width="10.42578125" style="32" customWidth="1"/>
    <col min="4682" max="4682" width="13" style="32" customWidth="1"/>
    <col min="4683" max="4683" width="15.85546875" style="32" customWidth="1"/>
    <col min="4684" max="4685" width="8.7109375" style="32" customWidth="1"/>
    <col min="4686" max="4686" width="5.7109375" style="32" customWidth="1"/>
    <col min="4687" max="4695" width="0" style="32" hidden="1" customWidth="1"/>
    <col min="4696" max="4696" width="5.7109375" style="32" customWidth="1"/>
    <col min="4697" max="4700" width="0" style="32" hidden="1" customWidth="1"/>
    <col min="4701" max="4703" width="8.7109375" style="32" customWidth="1"/>
    <col min="4704" max="4704" width="10.5703125" style="32" customWidth="1"/>
    <col min="4705" max="4707" width="8.7109375" style="32" customWidth="1"/>
    <col min="4708" max="4708" width="11" style="32" customWidth="1"/>
    <col min="4709" max="4710" width="8.7109375" style="32" customWidth="1"/>
    <col min="4711" max="4712" width="13.5703125" style="32" bestFit="1" customWidth="1"/>
    <col min="4713" max="4713" width="14.28515625" style="32" bestFit="1" customWidth="1"/>
    <col min="4714" max="4864" width="11.42578125" style="32"/>
    <col min="4865" max="4865" width="5.7109375" style="32" bestFit="1" customWidth="1"/>
    <col min="4866" max="4873" width="0" style="32" hidden="1" customWidth="1"/>
    <col min="4874" max="4875" width="6.5703125" style="32" bestFit="1" customWidth="1"/>
    <col min="4876" max="4876" width="5.42578125" style="32" bestFit="1" customWidth="1"/>
    <col min="4877" max="4877" width="5.7109375" style="32" bestFit="1" customWidth="1"/>
    <col min="4878" max="4878" width="10" style="32" customWidth="1"/>
    <col min="4879" max="4879" width="14.42578125" style="32" customWidth="1"/>
    <col min="4880" max="4880" width="13.42578125" style="32" bestFit="1" customWidth="1"/>
    <col min="4881" max="4881" width="11" style="32" bestFit="1" customWidth="1"/>
    <col min="4882" max="4882" width="15.85546875" style="32" bestFit="1" customWidth="1"/>
    <col min="4883" max="4883" width="13.42578125" style="32" bestFit="1" customWidth="1"/>
    <col min="4884" max="4884" width="13.42578125" style="32" customWidth="1"/>
    <col min="4885" max="4888" width="12.7109375" style="32" customWidth="1"/>
    <col min="4889" max="4889" width="11.28515625" style="32" customWidth="1"/>
    <col min="4890" max="4891" width="9.140625" style="32" bestFit="1" customWidth="1"/>
    <col min="4892" max="4892" width="8.7109375" style="32" customWidth="1"/>
    <col min="4893" max="4895" width="5.7109375" style="32" customWidth="1"/>
    <col min="4896" max="4896" width="20.7109375" style="32" customWidth="1"/>
    <col min="4897" max="4903" width="0" style="32" hidden="1" customWidth="1"/>
    <col min="4904" max="4904" width="16" style="32" customWidth="1"/>
    <col min="4905" max="4905" width="11.28515625" style="32" customWidth="1"/>
    <col min="4906" max="4907" width="4.28515625" style="32" customWidth="1"/>
    <col min="4908" max="4908" width="6.28515625" style="32" customWidth="1"/>
    <col min="4909" max="4910" width="8.140625" style="32" customWidth="1"/>
    <col min="4911" max="4912" width="4.28515625" style="32" customWidth="1"/>
    <col min="4913" max="4913" width="6.28515625" style="32" customWidth="1"/>
    <col min="4914" max="4915" width="8.140625" style="32" customWidth="1"/>
    <col min="4916" max="4916" width="5.85546875" style="32" customWidth="1"/>
    <col min="4917" max="4917" width="1.7109375" style="32" customWidth="1"/>
    <col min="4918" max="4919" width="19.7109375" style="32" customWidth="1"/>
    <col min="4920" max="4920" width="6.7109375" style="32" customWidth="1"/>
    <col min="4921" max="4922" width="19.7109375" style="32" customWidth="1"/>
    <col min="4923" max="4923" width="6.7109375" style="32" customWidth="1"/>
    <col min="4924" max="4924" width="28" style="32" customWidth="1"/>
    <col min="4925" max="4925" width="11.28515625" style="32" customWidth="1"/>
    <col min="4926" max="4928" width="5.7109375" style="32" customWidth="1"/>
    <col min="4929" max="4929" width="4.140625" style="32" customWidth="1"/>
    <col min="4930" max="4930" width="7.28515625" style="32" customWidth="1"/>
    <col min="4931" max="4931" width="7.5703125" style="32" customWidth="1"/>
    <col min="4932" max="4932" width="4.140625" style="32" customWidth="1"/>
    <col min="4933" max="4933" width="6.28515625" style="32" customWidth="1"/>
    <col min="4934" max="4934" width="7.5703125" style="32" customWidth="1"/>
    <col min="4935" max="4935" width="5.7109375" style="32" customWidth="1"/>
    <col min="4936" max="4936" width="1.7109375" style="32" customWidth="1"/>
    <col min="4937" max="4937" width="10.42578125" style="32" customWidth="1"/>
    <col min="4938" max="4938" width="13" style="32" customWidth="1"/>
    <col min="4939" max="4939" width="15.85546875" style="32" customWidth="1"/>
    <col min="4940" max="4941" width="8.7109375" style="32" customWidth="1"/>
    <col min="4942" max="4942" width="5.7109375" style="32" customWidth="1"/>
    <col min="4943" max="4951" width="0" style="32" hidden="1" customWidth="1"/>
    <col min="4952" max="4952" width="5.7109375" style="32" customWidth="1"/>
    <col min="4953" max="4956" width="0" style="32" hidden="1" customWidth="1"/>
    <col min="4957" max="4959" width="8.7109375" style="32" customWidth="1"/>
    <col min="4960" max="4960" width="10.5703125" style="32" customWidth="1"/>
    <col min="4961" max="4963" width="8.7109375" style="32" customWidth="1"/>
    <col min="4964" max="4964" width="11" style="32" customWidth="1"/>
    <col min="4965" max="4966" width="8.7109375" style="32" customWidth="1"/>
    <col min="4967" max="4968" width="13.5703125" style="32" bestFit="1" customWidth="1"/>
    <col min="4969" max="4969" width="14.28515625" style="32" bestFit="1" customWidth="1"/>
    <col min="4970" max="5120" width="11.42578125" style="32"/>
    <col min="5121" max="5121" width="5.7109375" style="32" bestFit="1" customWidth="1"/>
    <col min="5122" max="5129" width="0" style="32" hidden="1" customWidth="1"/>
    <col min="5130" max="5131" width="6.5703125" style="32" bestFit="1" customWidth="1"/>
    <col min="5132" max="5132" width="5.42578125" style="32" bestFit="1" customWidth="1"/>
    <col min="5133" max="5133" width="5.7109375" style="32" bestFit="1" customWidth="1"/>
    <col min="5134" max="5134" width="10" style="32" customWidth="1"/>
    <col min="5135" max="5135" width="14.42578125" style="32" customWidth="1"/>
    <col min="5136" max="5136" width="13.42578125" style="32" bestFit="1" customWidth="1"/>
    <col min="5137" max="5137" width="11" style="32" bestFit="1" customWidth="1"/>
    <col min="5138" max="5138" width="15.85546875" style="32" bestFit="1" customWidth="1"/>
    <col min="5139" max="5139" width="13.42578125" style="32" bestFit="1" customWidth="1"/>
    <col min="5140" max="5140" width="13.42578125" style="32" customWidth="1"/>
    <col min="5141" max="5144" width="12.7109375" style="32" customWidth="1"/>
    <col min="5145" max="5145" width="11.28515625" style="32" customWidth="1"/>
    <col min="5146" max="5147" width="9.140625" style="32" bestFit="1" customWidth="1"/>
    <col min="5148" max="5148" width="8.7109375" style="32" customWidth="1"/>
    <col min="5149" max="5151" width="5.7109375" style="32" customWidth="1"/>
    <col min="5152" max="5152" width="20.7109375" style="32" customWidth="1"/>
    <col min="5153" max="5159" width="0" style="32" hidden="1" customWidth="1"/>
    <col min="5160" max="5160" width="16" style="32" customWidth="1"/>
    <col min="5161" max="5161" width="11.28515625" style="32" customWidth="1"/>
    <col min="5162" max="5163" width="4.28515625" style="32" customWidth="1"/>
    <col min="5164" max="5164" width="6.28515625" style="32" customWidth="1"/>
    <col min="5165" max="5166" width="8.140625" style="32" customWidth="1"/>
    <col min="5167" max="5168" width="4.28515625" style="32" customWidth="1"/>
    <col min="5169" max="5169" width="6.28515625" style="32" customWidth="1"/>
    <col min="5170" max="5171" width="8.140625" style="32" customWidth="1"/>
    <col min="5172" max="5172" width="5.85546875" style="32" customWidth="1"/>
    <col min="5173" max="5173" width="1.7109375" style="32" customWidth="1"/>
    <col min="5174" max="5175" width="19.7109375" style="32" customWidth="1"/>
    <col min="5176" max="5176" width="6.7109375" style="32" customWidth="1"/>
    <col min="5177" max="5178" width="19.7109375" style="32" customWidth="1"/>
    <col min="5179" max="5179" width="6.7109375" style="32" customWidth="1"/>
    <col min="5180" max="5180" width="28" style="32" customWidth="1"/>
    <col min="5181" max="5181" width="11.28515625" style="32" customWidth="1"/>
    <col min="5182" max="5184" width="5.7109375" style="32" customWidth="1"/>
    <col min="5185" max="5185" width="4.140625" style="32" customWidth="1"/>
    <col min="5186" max="5186" width="7.28515625" style="32" customWidth="1"/>
    <col min="5187" max="5187" width="7.5703125" style="32" customWidth="1"/>
    <col min="5188" max="5188" width="4.140625" style="32" customWidth="1"/>
    <col min="5189" max="5189" width="6.28515625" style="32" customWidth="1"/>
    <col min="5190" max="5190" width="7.5703125" style="32" customWidth="1"/>
    <col min="5191" max="5191" width="5.7109375" style="32" customWidth="1"/>
    <col min="5192" max="5192" width="1.7109375" style="32" customWidth="1"/>
    <col min="5193" max="5193" width="10.42578125" style="32" customWidth="1"/>
    <col min="5194" max="5194" width="13" style="32" customWidth="1"/>
    <col min="5195" max="5195" width="15.85546875" style="32" customWidth="1"/>
    <col min="5196" max="5197" width="8.7109375" style="32" customWidth="1"/>
    <col min="5198" max="5198" width="5.7109375" style="32" customWidth="1"/>
    <col min="5199" max="5207" width="0" style="32" hidden="1" customWidth="1"/>
    <col min="5208" max="5208" width="5.7109375" style="32" customWidth="1"/>
    <col min="5209" max="5212" width="0" style="32" hidden="1" customWidth="1"/>
    <col min="5213" max="5215" width="8.7109375" style="32" customWidth="1"/>
    <col min="5216" max="5216" width="10.5703125" style="32" customWidth="1"/>
    <col min="5217" max="5219" width="8.7109375" style="32" customWidth="1"/>
    <col min="5220" max="5220" width="11" style="32" customWidth="1"/>
    <col min="5221" max="5222" width="8.7109375" style="32" customWidth="1"/>
    <col min="5223" max="5224" width="13.5703125" style="32" bestFit="1" customWidth="1"/>
    <col min="5225" max="5225" width="14.28515625" style="32" bestFit="1" customWidth="1"/>
    <col min="5226" max="5376" width="11.42578125" style="32"/>
    <col min="5377" max="5377" width="5.7109375" style="32" bestFit="1" customWidth="1"/>
    <col min="5378" max="5385" width="0" style="32" hidden="1" customWidth="1"/>
    <col min="5386" max="5387" width="6.5703125" style="32" bestFit="1" customWidth="1"/>
    <col min="5388" max="5388" width="5.42578125" style="32" bestFit="1" customWidth="1"/>
    <col min="5389" max="5389" width="5.7109375" style="32" bestFit="1" customWidth="1"/>
    <col min="5390" max="5390" width="10" style="32" customWidth="1"/>
    <col min="5391" max="5391" width="14.42578125" style="32" customWidth="1"/>
    <col min="5392" max="5392" width="13.42578125" style="32" bestFit="1" customWidth="1"/>
    <col min="5393" max="5393" width="11" style="32" bestFit="1" customWidth="1"/>
    <col min="5394" max="5394" width="15.85546875" style="32" bestFit="1" customWidth="1"/>
    <col min="5395" max="5395" width="13.42578125" style="32" bestFit="1" customWidth="1"/>
    <col min="5396" max="5396" width="13.42578125" style="32" customWidth="1"/>
    <col min="5397" max="5400" width="12.7109375" style="32" customWidth="1"/>
    <col min="5401" max="5401" width="11.28515625" style="32" customWidth="1"/>
    <col min="5402" max="5403" width="9.140625" style="32" bestFit="1" customWidth="1"/>
    <col min="5404" max="5404" width="8.7109375" style="32" customWidth="1"/>
    <col min="5405" max="5407" width="5.7109375" style="32" customWidth="1"/>
    <col min="5408" max="5408" width="20.7109375" style="32" customWidth="1"/>
    <col min="5409" max="5415" width="0" style="32" hidden="1" customWidth="1"/>
    <col min="5416" max="5416" width="16" style="32" customWidth="1"/>
    <col min="5417" max="5417" width="11.28515625" style="32" customWidth="1"/>
    <col min="5418" max="5419" width="4.28515625" style="32" customWidth="1"/>
    <col min="5420" max="5420" width="6.28515625" style="32" customWidth="1"/>
    <col min="5421" max="5422" width="8.140625" style="32" customWidth="1"/>
    <col min="5423" max="5424" width="4.28515625" style="32" customWidth="1"/>
    <col min="5425" max="5425" width="6.28515625" style="32" customWidth="1"/>
    <col min="5426" max="5427" width="8.140625" style="32" customWidth="1"/>
    <col min="5428" max="5428" width="5.85546875" style="32" customWidth="1"/>
    <col min="5429" max="5429" width="1.7109375" style="32" customWidth="1"/>
    <col min="5430" max="5431" width="19.7109375" style="32" customWidth="1"/>
    <col min="5432" max="5432" width="6.7109375" style="32" customWidth="1"/>
    <col min="5433" max="5434" width="19.7109375" style="32" customWidth="1"/>
    <col min="5435" max="5435" width="6.7109375" style="32" customWidth="1"/>
    <col min="5436" max="5436" width="28" style="32" customWidth="1"/>
    <col min="5437" max="5437" width="11.28515625" style="32" customWidth="1"/>
    <col min="5438" max="5440" width="5.7109375" style="32" customWidth="1"/>
    <col min="5441" max="5441" width="4.140625" style="32" customWidth="1"/>
    <col min="5442" max="5442" width="7.28515625" style="32" customWidth="1"/>
    <col min="5443" max="5443" width="7.5703125" style="32" customWidth="1"/>
    <col min="5444" max="5444" width="4.140625" style="32" customWidth="1"/>
    <col min="5445" max="5445" width="6.28515625" style="32" customWidth="1"/>
    <col min="5446" max="5446" width="7.5703125" style="32" customWidth="1"/>
    <col min="5447" max="5447" width="5.7109375" style="32" customWidth="1"/>
    <col min="5448" max="5448" width="1.7109375" style="32" customWidth="1"/>
    <col min="5449" max="5449" width="10.42578125" style="32" customWidth="1"/>
    <col min="5450" max="5450" width="13" style="32" customWidth="1"/>
    <col min="5451" max="5451" width="15.85546875" style="32" customWidth="1"/>
    <col min="5452" max="5453" width="8.7109375" style="32" customWidth="1"/>
    <col min="5454" max="5454" width="5.7109375" style="32" customWidth="1"/>
    <col min="5455" max="5463" width="0" style="32" hidden="1" customWidth="1"/>
    <col min="5464" max="5464" width="5.7109375" style="32" customWidth="1"/>
    <col min="5465" max="5468" width="0" style="32" hidden="1" customWidth="1"/>
    <col min="5469" max="5471" width="8.7109375" style="32" customWidth="1"/>
    <col min="5472" max="5472" width="10.5703125" style="32" customWidth="1"/>
    <col min="5473" max="5475" width="8.7109375" style="32" customWidth="1"/>
    <col min="5476" max="5476" width="11" style="32" customWidth="1"/>
    <col min="5477" max="5478" width="8.7109375" style="32" customWidth="1"/>
    <col min="5479" max="5480" width="13.5703125" style="32" bestFit="1" customWidth="1"/>
    <col min="5481" max="5481" width="14.28515625" style="32" bestFit="1" customWidth="1"/>
    <col min="5482" max="5632" width="11.42578125" style="32"/>
    <col min="5633" max="5633" width="5.7109375" style="32" bestFit="1" customWidth="1"/>
    <col min="5634" max="5641" width="0" style="32" hidden="1" customWidth="1"/>
    <col min="5642" max="5643" width="6.5703125" style="32" bestFit="1" customWidth="1"/>
    <col min="5644" max="5644" width="5.42578125" style="32" bestFit="1" customWidth="1"/>
    <col min="5645" max="5645" width="5.7109375" style="32" bestFit="1" customWidth="1"/>
    <col min="5646" max="5646" width="10" style="32" customWidth="1"/>
    <col min="5647" max="5647" width="14.42578125" style="32" customWidth="1"/>
    <col min="5648" max="5648" width="13.42578125" style="32" bestFit="1" customWidth="1"/>
    <col min="5649" max="5649" width="11" style="32" bestFit="1" customWidth="1"/>
    <col min="5650" max="5650" width="15.85546875" style="32" bestFit="1" customWidth="1"/>
    <col min="5651" max="5651" width="13.42578125" style="32" bestFit="1" customWidth="1"/>
    <col min="5652" max="5652" width="13.42578125" style="32" customWidth="1"/>
    <col min="5653" max="5656" width="12.7109375" style="32" customWidth="1"/>
    <col min="5657" max="5657" width="11.28515625" style="32" customWidth="1"/>
    <col min="5658" max="5659" width="9.140625" style="32" bestFit="1" customWidth="1"/>
    <col min="5660" max="5660" width="8.7109375" style="32" customWidth="1"/>
    <col min="5661" max="5663" width="5.7109375" style="32" customWidth="1"/>
    <col min="5664" max="5664" width="20.7109375" style="32" customWidth="1"/>
    <col min="5665" max="5671" width="0" style="32" hidden="1" customWidth="1"/>
    <col min="5672" max="5672" width="16" style="32" customWidth="1"/>
    <col min="5673" max="5673" width="11.28515625" style="32" customWidth="1"/>
    <col min="5674" max="5675" width="4.28515625" style="32" customWidth="1"/>
    <col min="5676" max="5676" width="6.28515625" style="32" customWidth="1"/>
    <col min="5677" max="5678" width="8.140625" style="32" customWidth="1"/>
    <col min="5679" max="5680" width="4.28515625" style="32" customWidth="1"/>
    <col min="5681" max="5681" width="6.28515625" style="32" customWidth="1"/>
    <col min="5682" max="5683" width="8.140625" style="32" customWidth="1"/>
    <col min="5684" max="5684" width="5.85546875" style="32" customWidth="1"/>
    <col min="5685" max="5685" width="1.7109375" style="32" customWidth="1"/>
    <col min="5686" max="5687" width="19.7109375" style="32" customWidth="1"/>
    <col min="5688" max="5688" width="6.7109375" style="32" customWidth="1"/>
    <col min="5689" max="5690" width="19.7109375" style="32" customWidth="1"/>
    <col min="5691" max="5691" width="6.7109375" style="32" customWidth="1"/>
    <col min="5692" max="5692" width="28" style="32" customWidth="1"/>
    <col min="5693" max="5693" width="11.28515625" style="32" customWidth="1"/>
    <col min="5694" max="5696" width="5.7109375" style="32" customWidth="1"/>
    <col min="5697" max="5697" width="4.140625" style="32" customWidth="1"/>
    <col min="5698" max="5698" width="7.28515625" style="32" customWidth="1"/>
    <col min="5699" max="5699" width="7.5703125" style="32" customWidth="1"/>
    <col min="5700" max="5700" width="4.140625" style="32" customWidth="1"/>
    <col min="5701" max="5701" width="6.28515625" style="32" customWidth="1"/>
    <col min="5702" max="5702" width="7.5703125" style="32" customWidth="1"/>
    <col min="5703" max="5703" width="5.7109375" style="32" customWidth="1"/>
    <col min="5704" max="5704" width="1.7109375" style="32" customWidth="1"/>
    <col min="5705" max="5705" width="10.42578125" style="32" customWidth="1"/>
    <col min="5706" max="5706" width="13" style="32" customWidth="1"/>
    <col min="5707" max="5707" width="15.85546875" style="32" customWidth="1"/>
    <col min="5708" max="5709" width="8.7109375" style="32" customWidth="1"/>
    <col min="5710" max="5710" width="5.7109375" style="32" customWidth="1"/>
    <col min="5711" max="5719" width="0" style="32" hidden="1" customWidth="1"/>
    <col min="5720" max="5720" width="5.7109375" style="32" customWidth="1"/>
    <col min="5721" max="5724" width="0" style="32" hidden="1" customWidth="1"/>
    <col min="5725" max="5727" width="8.7109375" style="32" customWidth="1"/>
    <col min="5728" max="5728" width="10.5703125" style="32" customWidth="1"/>
    <col min="5729" max="5731" width="8.7109375" style="32" customWidth="1"/>
    <col min="5732" max="5732" width="11" style="32" customWidth="1"/>
    <col min="5733" max="5734" width="8.7109375" style="32" customWidth="1"/>
    <col min="5735" max="5736" width="13.5703125" style="32" bestFit="1" customWidth="1"/>
    <col min="5737" max="5737" width="14.28515625" style="32" bestFit="1" customWidth="1"/>
    <col min="5738" max="5888" width="11.42578125" style="32"/>
    <col min="5889" max="5889" width="5.7109375" style="32" bestFit="1" customWidth="1"/>
    <col min="5890" max="5897" width="0" style="32" hidden="1" customWidth="1"/>
    <col min="5898" max="5899" width="6.5703125" style="32" bestFit="1" customWidth="1"/>
    <col min="5900" max="5900" width="5.42578125" style="32" bestFit="1" customWidth="1"/>
    <col min="5901" max="5901" width="5.7109375" style="32" bestFit="1" customWidth="1"/>
    <col min="5902" max="5902" width="10" style="32" customWidth="1"/>
    <col min="5903" max="5903" width="14.42578125" style="32" customWidth="1"/>
    <col min="5904" max="5904" width="13.42578125" style="32" bestFit="1" customWidth="1"/>
    <col min="5905" max="5905" width="11" style="32" bestFit="1" customWidth="1"/>
    <col min="5906" max="5906" width="15.85546875" style="32" bestFit="1" customWidth="1"/>
    <col min="5907" max="5907" width="13.42578125" style="32" bestFit="1" customWidth="1"/>
    <col min="5908" max="5908" width="13.42578125" style="32" customWidth="1"/>
    <col min="5909" max="5912" width="12.7109375" style="32" customWidth="1"/>
    <col min="5913" max="5913" width="11.28515625" style="32" customWidth="1"/>
    <col min="5914" max="5915" width="9.140625" style="32" bestFit="1" customWidth="1"/>
    <col min="5916" max="5916" width="8.7109375" style="32" customWidth="1"/>
    <col min="5917" max="5919" width="5.7109375" style="32" customWidth="1"/>
    <col min="5920" max="5920" width="20.7109375" style="32" customWidth="1"/>
    <col min="5921" max="5927" width="0" style="32" hidden="1" customWidth="1"/>
    <col min="5928" max="5928" width="16" style="32" customWidth="1"/>
    <col min="5929" max="5929" width="11.28515625" style="32" customWidth="1"/>
    <col min="5930" max="5931" width="4.28515625" style="32" customWidth="1"/>
    <col min="5932" max="5932" width="6.28515625" style="32" customWidth="1"/>
    <col min="5933" max="5934" width="8.140625" style="32" customWidth="1"/>
    <col min="5935" max="5936" width="4.28515625" style="32" customWidth="1"/>
    <col min="5937" max="5937" width="6.28515625" style="32" customWidth="1"/>
    <col min="5938" max="5939" width="8.140625" style="32" customWidth="1"/>
    <col min="5940" max="5940" width="5.85546875" style="32" customWidth="1"/>
    <col min="5941" max="5941" width="1.7109375" style="32" customWidth="1"/>
    <col min="5942" max="5943" width="19.7109375" style="32" customWidth="1"/>
    <col min="5944" max="5944" width="6.7109375" style="32" customWidth="1"/>
    <col min="5945" max="5946" width="19.7109375" style="32" customWidth="1"/>
    <col min="5947" max="5947" width="6.7109375" style="32" customWidth="1"/>
    <col min="5948" max="5948" width="28" style="32" customWidth="1"/>
    <col min="5949" max="5949" width="11.28515625" style="32" customWidth="1"/>
    <col min="5950" max="5952" width="5.7109375" style="32" customWidth="1"/>
    <col min="5953" max="5953" width="4.140625" style="32" customWidth="1"/>
    <col min="5954" max="5954" width="7.28515625" style="32" customWidth="1"/>
    <col min="5955" max="5955" width="7.5703125" style="32" customWidth="1"/>
    <col min="5956" max="5956" width="4.140625" style="32" customWidth="1"/>
    <col min="5957" max="5957" width="6.28515625" style="32" customWidth="1"/>
    <col min="5958" max="5958" width="7.5703125" style="32" customWidth="1"/>
    <col min="5959" max="5959" width="5.7109375" style="32" customWidth="1"/>
    <col min="5960" max="5960" width="1.7109375" style="32" customWidth="1"/>
    <col min="5961" max="5961" width="10.42578125" style="32" customWidth="1"/>
    <col min="5962" max="5962" width="13" style="32" customWidth="1"/>
    <col min="5963" max="5963" width="15.85546875" style="32" customWidth="1"/>
    <col min="5964" max="5965" width="8.7109375" style="32" customWidth="1"/>
    <col min="5966" max="5966" width="5.7109375" style="32" customWidth="1"/>
    <col min="5967" max="5975" width="0" style="32" hidden="1" customWidth="1"/>
    <col min="5976" max="5976" width="5.7109375" style="32" customWidth="1"/>
    <col min="5977" max="5980" width="0" style="32" hidden="1" customWidth="1"/>
    <col min="5981" max="5983" width="8.7109375" style="32" customWidth="1"/>
    <col min="5984" max="5984" width="10.5703125" style="32" customWidth="1"/>
    <col min="5985" max="5987" width="8.7109375" style="32" customWidth="1"/>
    <col min="5988" max="5988" width="11" style="32" customWidth="1"/>
    <col min="5989" max="5990" width="8.7109375" style="32" customWidth="1"/>
    <col min="5991" max="5992" width="13.5703125" style="32" bestFit="1" customWidth="1"/>
    <col min="5993" max="5993" width="14.28515625" style="32" bestFit="1" customWidth="1"/>
    <col min="5994" max="6144" width="11.42578125" style="32"/>
    <col min="6145" max="6145" width="5.7109375" style="32" bestFit="1" customWidth="1"/>
    <col min="6146" max="6153" width="0" style="32" hidden="1" customWidth="1"/>
    <col min="6154" max="6155" width="6.5703125" style="32" bestFit="1" customWidth="1"/>
    <col min="6156" max="6156" width="5.42578125" style="32" bestFit="1" customWidth="1"/>
    <col min="6157" max="6157" width="5.7109375" style="32" bestFit="1" customWidth="1"/>
    <col min="6158" max="6158" width="10" style="32" customWidth="1"/>
    <col min="6159" max="6159" width="14.42578125" style="32" customWidth="1"/>
    <col min="6160" max="6160" width="13.42578125" style="32" bestFit="1" customWidth="1"/>
    <col min="6161" max="6161" width="11" style="32" bestFit="1" customWidth="1"/>
    <col min="6162" max="6162" width="15.85546875" style="32" bestFit="1" customWidth="1"/>
    <col min="6163" max="6163" width="13.42578125" style="32" bestFit="1" customWidth="1"/>
    <col min="6164" max="6164" width="13.42578125" style="32" customWidth="1"/>
    <col min="6165" max="6168" width="12.7109375" style="32" customWidth="1"/>
    <col min="6169" max="6169" width="11.28515625" style="32" customWidth="1"/>
    <col min="6170" max="6171" width="9.140625" style="32" bestFit="1" customWidth="1"/>
    <col min="6172" max="6172" width="8.7109375" style="32" customWidth="1"/>
    <col min="6173" max="6175" width="5.7109375" style="32" customWidth="1"/>
    <col min="6176" max="6176" width="20.7109375" style="32" customWidth="1"/>
    <col min="6177" max="6183" width="0" style="32" hidden="1" customWidth="1"/>
    <col min="6184" max="6184" width="16" style="32" customWidth="1"/>
    <col min="6185" max="6185" width="11.28515625" style="32" customWidth="1"/>
    <col min="6186" max="6187" width="4.28515625" style="32" customWidth="1"/>
    <col min="6188" max="6188" width="6.28515625" style="32" customWidth="1"/>
    <col min="6189" max="6190" width="8.140625" style="32" customWidth="1"/>
    <col min="6191" max="6192" width="4.28515625" style="32" customWidth="1"/>
    <col min="6193" max="6193" width="6.28515625" style="32" customWidth="1"/>
    <col min="6194" max="6195" width="8.140625" style="32" customWidth="1"/>
    <col min="6196" max="6196" width="5.85546875" style="32" customWidth="1"/>
    <col min="6197" max="6197" width="1.7109375" style="32" customWidth="1"/>
    <col min="6198" max="6199" width="19.7109375" style="32" customWidth="1"/>
    <col min="6200" max="6200" width="6.7109375" style="32" customWidth="1"/>
    <col min="6201" max="6202" width="19.7109375" style="32" customWidth="1"/>
    <col min="6203" max="6203" width="6.7109375" style="32" customWidth="1"/>
    <col min="6204" max="6204" width="28" style="32" customWidth="1"/>
    <col min="6205" max="6205" width="11.28515625" style="32" customWidth="1"/>
    <col min="6206" max="6208" width="5.7109375" style="32" customWidth="1"/>
    <col min="6209" max="6209" width="4.140625" style="32" customWidth="1"/>
    <col min="6210" max="6210" width="7.28515625" style="32" customWidth="1"/>
    <col min="6211" max="6211" width="7.5703125" style="32" customWidth="1"/>
    <col min="6212" max="6212" width="4.140625" style="32" customWidth="1"/>
    <col min="6213" max="6213" width="6.28515625" style="32" customWidth="1"/>
    <col min="6214" max="6214" width="7.5703125" style="32" customWidth="1"/>
    <col min="6215" max="6215" width="5.7109375" style="32" customWidth="1"/>
    <col min="6216" max="6216" width="1.7109375" style="32" customWidth="1"/>
    <col min="6217" max="6217" width="10.42578125" style="32" customWidth="1"/>
    <col min="6218" max="6218" width="13" style="32" customWidth="1"/>
    <col min="6219" max="6219" width="15.85546875" style="32" customWidth="1"/>
    <col min="6220" max="6221" width="8.7109375" style="32" customWidth="1"/>
    <col min="6222" max="6222" width="5.7109375" style="32" customWidth="1"/>
    <col min="6223" max="6231" width="0" style="32" hidden="1" customWidth="1"/>
    <col min="6232" max="6232" width="5.7109375" style="32" customWidth="1"/>
    <col min="6233" max="6236" width="0" style="32" hidden="1" customWidth="1"/>
    <col min="6237" max="6239" width="8.7109375" style="32" customWidth="1"/>
    <col min="6240" max="6240" width="10.5703125" style="32" customWidth="1"/>
    <col min="6241" max="6243" width="8.7109375" style="32" customWidth="1"/>
    <col min="6244" max="6244" width="11" style="32" customWidth="1"/>
    <col min="6245" max="6246" width="8.7109375" style="32" customWidth="1"/>
    <col min="6247" max="6248" width="13.5703125" style="32" bestFit="1" customWidth="1"/>
    <col min="6249" max="6249" width="14.28515625" style="32" bestFit="1" customWidth="1"/>
    <col min="6250" max="6400" width="11.42578125" style="32"/>
    <col min="6401" max="6401" width="5.7109375" style="32" bestFit="1" customWidth="1"/>
    <col min="6402" max="6409" width="0" style="32" hidden="1" customWidth="1"/>
    <col min="6410" max="6411" width="6.5703125" style="32" bestFit="1" customWidth="1"/>
    <col min="6412" max="6412" width="5.42578125" style="32" bestFit="1" customWidth="1"/>
    <col min="6413" max="6413" width="5.7109375" style="32" bestFit="1" customWidth="1"/>
    <col min="6414" max="6414" width="10" style="32" customWidth="1"/>
    <col min="6415" max="6415" width="14.42578125" style="32" customWidth="1"/>
    <col min="6416" max="6416" width="13.42578125" style="32" bestFit="1" customWidth="1"/>
    <col min="6417" max="6417" width="11" style="32" bestFit="1" customWidth="1"/>
    <col min="6418" max="6418" width="15.85546875" style="32" bestFit="1" customWidth="1"/>
    <col min="6419" max="6419" width="13.42578125" style="32" bestFit="1" customWidth="1"/>
    <col min="6420" max="6420" width="13.42578125" style="32" customWidth="1"/>
    <col min="6421" max="6424" width="12.7109375" style="32" customWidth="1"/>
    <col min="6425" max="6425" width="11.28515625" style="32" customWidth="1"/>
    <col min="6426" max="6427" width="9.140625" style="32" bestFit="1" customWidth="1"/>
    <col min="6428" max="6428" width="8.7109375" style="32" customWidth="1"/>
    <col min="6429" max="6431" width="5.7109375" style="32" customWidth="1"/>
    <col min="6432" max="6432" width="20.7109375" style="32" customWidth="1"/>
    <col min="6433" max="6439" width="0" style="32" hidden="1" customWidth="1"/>
    <col min="6440" max="6440" width="16" style="32" customWidth="1"/>
    <col min="6441" max="6441" width="11.28515625" style="32" customWidth="1"/>
    <col min="6442" max="6443" width="4.28515625" style="32" customWidth="1"/>
    <col min="6444" max="6444" width="6.28515625" style="32" customWidth="1"/>
    <col min="6445" max="6446" width="8.140625" style="32" customWidth="1"/>
    <col min="6447" max="6448" width="4.28515625" style="32" customWidth="1"/>
    <col min="6449" max="6449" width="6.28515625" style="32" customWidth="1"/>
    <col min="6450" max="6451" width="8.140625" style="32" customWidth="1"/>
    <col min="6452" max="6452" width="5.85546875" style="32" customWidth="1"/>
    <col min="6453" max="6453" width="1.7109375" style="32" customWidth="1"/>
    <col min="6454" max="6455" width="19.7109375" style="32" customWidth="1"/>
    <col min="6456" max="6456" width="6.7109375" style="32" customWidth="1"/>
    <col min="6457" max="6458" width="19.7109375" style="32" customWidth="1"/>
    <col min="6459" max="6459" width="6.7109375" style="32" customWidth="1"/>
    <col min="6460" max="6460" width="28" style="32" customWidth="1"/>
    <col min="6461" max="6461" width="11.28515625" style="32" customWidth="1"/>
    <col min="6462" max="6464" width="5.7109375" style="32" customWidth="1"/>
    <col min="6465" max="6465" width="4.140625" style="32" customWidth="1"/>
    <col min="6466" max="6466" width="7.28515625" style="32" customWidth="1"/>
    <col min="6467" max="6467" width="7.5703125" style="32" customWidth="1"/>
    <col min="6468" max="6468" width="4.140625" style="32" customWidth="1"/>
    <col min="6469" max="6469" width="6.28515625" style="32" customWidth="1"/>
    <col min="6470" max="6470" width="7.5703125" style="32" customWidth="1"/>
    <col min="6471" max="6471" width="5.7109375" style="32" customWidth="1"/>
    <col min="6472" max="6472" width="1.7109375" style="32" customWidth="1"/>
    <col min="6473" max="6473" width="10.42578125" style="32" customWidth="1"/>
    <col min="6474" max="6474" width="13" style="32" customWidth="1"/>
    <col min="6475" max="6475" width="15.85546875" style="32" customWidth="1"/>
    <col min="6476" max="6477" width="8.7109375" style="32" customWidth="1"/>
    <col min="6478" max="6478" width="5.7109375" style="32" customWidth="1"/>
    <col min="6479" max="6487" width="0" style="32" hidden="1" customWidth="1"/>
    <col min="6488" max="6488" width="5.7109375" style="32" customWidth="1"/>
    <col min="6489" max="6492" width="0" style="32" hidden="1" customWidth="1"/>
    <col min="6493" max="6495" width="8.7109375" style="32" customWidth="1"/>
    <col min="6496" max="6496" width="10.5703125" style="32" customWidth="1"/>
    <col min="6497" max="6499" width="8.7109375" style="32" customWidth="1"/>
    <col min="6500" max="6500" width="11" style="32" customWidth="1"/>
    <col min="6501" max="6502" width="8.7109375" style="32" customWidth="1"/>
    <col min="6503" max="6504" width="13.5703125" style="32" bestFit="1" customWidth="1"/>
    <col min="6505" max="6505" width="14.28515625" style="32" bestFit="1" customWidth="1"/>
    <col min="6506" max="6656" width="11.42578125" style="32"/>
    <col min="6657" max="6657" width="5.7109375" style="32" bestFit="1" customWidth="1"/>
    <col min="6658" max="6665" width="0" style="32" hidden="1" customWidth="1"/>
    <col min="6666" max="6667" width="6.5703125" style="32" bestFit="1" customWidth="1"/>
    <col min="6668" max="6668" width="5.42578125" style="32" bestFit="1" customWidth="1"/>
    <col min="6669" max="6669" width="5.7109375" style="32" bestFit="1" customWidth="1"/>
    <col min="6670" max="6670" width="10" style="32" customWidth="1"/>
    <col min="6671" max="6671" width="14.42578125" style="32" customWidth="1"/>
    <col min="6672" max="6672" width="13.42578125" style="32" bestFit="1" customWidth="1"/>
    <col min="6673" max="6673" width="11" style="32" bestFit="1" customWidth="1"/>
    <col min="6674" max="6674" width="15.85546875" style="32" bestFit="1" customWidth="1"/>
    <col min="6675" max="6675" width="13.42578125" style="32" bestFit="1" customWidth="1"/>
    <col min="6676" max="6676" width="13.42578125" style="32" customWidth="1"/>
    <col min="6677" max="6680" width="12.7109375" style="32" customWidth="1"/>
    <col min="6681" max="6681" width="11.28515625" style="32" customWidth="1"/>
    <col min="6682" max="6683" width="9.140625" style="32" bestFit="1" customWidth="1"/>
    <col min="6684" max="6684" width="8.7109375" style="32" customWidth="1"/>
    <col min="6685" max="6687" width="5.7109375" style="32" customWidth="1"/>
    <col min="6688" max="6688" width="20.7109375" style="32" customWidth="1"/>
    <col min="6689" max="6695" width="0" style="32" hidden="1" customWidth="1"/>
    <col min="6696" max="6696" width="16" style="32" customWidth="1"/>
    <col min="6697" max="6697" width="11.28515625" style="32" customWidth="1"/>
    <col min="6698" max="6699" width="4.28515625" style="32" customWidth="1"/>
    <col min="6700" max="6700" width="6.28515625" style="32" customWidth="1"/>
    <col min="6701" max="6702" width="8.140625" style="32" customWidth="1"/>
    <col min="6703" max="6704" width="4.28515625" style="32" customWidth="1"/>
    <col min="6705" max="6705" width="6.28515625" style="32" customWidth="1"/>
    <col min="6706" max="6707" width="8.140625" style="32" customWidth="1"/>
    <col min="6708" max="6708" width="5.85546875" style="32" customWidth="1"/>
    <col min="6709" max="6709" width="1.7109375" style="32" customWidth="1"/>
    <col min="6710" max="6711" width="19.7109375" style="32" customWidth="1"/>
    <col min="6712" max="6712" width="6.7109375" style="32" customWidth="1"/>
    <col min="6713" max="6714" width="19.7109375" style="32" customWidth="1"/>
    <col min="6715" max="6715" width="6.7109375" style="32" customWidth="1"/>
    <col min="6716" max="6716" width="28" style="32" customWidth="1"/>
    <col min="6717" max="6717" width="11.28515625" style="32" customWidth="1"/>
    <col min="6718" max="6720" width="5.7109375" style="32" customWidth="1"/>
    <col min="6721" max="6721" width="4.140625" style="32" customWidth="1"/>
    <col min="6722" max="6722" width="7.28515625" style="32" customWidth="1"/>
    <col min="6723" max="6723" width="7.5703125" style="32" customWidth="1"/>
    <col min="6724" max="6724" width="4.140625" style="32" customWidth="1"/>
    <col min="6725" max="6725" width="6.28515625" style="32" customWidth="1"/>
    <col min="6726" max="6726" width="7.5703125" style="32" customWidth="1"/>
    <col min="6727" max="6727" width="5.7109375" style="32" customWidth="1"/>
    <col min="6728" max="6728" width="1.7109375" style="32" customWidth="1"/>
    <col min="6729" max="6729" width="10.42578125" style="32" customWidth="1"/>
    <col min="6730" max="6730" width="13" style="32" customWidth="1"/>
    <col min="6731" max="6731" width="15.85546875" style="32" customWidth="1"/>
    <col min="6732" max="6733" width="8.7109375" style="32" customWidth="1"/>
    <col min="6734" max="6734" width="5.7109375" style="32" customWidth="1"/>
    <col min="6735" max="6743" width="0" style="32" hidden="1" customWidth="1"/>
    <col min="6744" max="6744" width="5.7109375" style="32" customWidth="1"/>
    <col min="6745" max="6748" width="0" style="32" hidden="1" customWidth="1"/>
    <col min="6749" max="6751" width="8.7109375" style="32" customWidth="1"/>
    <col min="6752" max="6752" width="10.5703125" style="32" customWidth="1"/>
    <col min="6753" max="6755" width="8.7109375" style="32" customWidth="1"/>
    <col min="6756" max="6756" width="11" style="32" customWidth="1"/>
    <col min="6757" max="6758" width="8.7109375" style="32" customWidth="1"/>
    <col min="6759" max="6760" width="13.5703125" style="32" bestFit="1" customWidth="1"/>
    <col min="6761" max="6761" width="14.28515625" style="32" bestFit="1" customWidth="1"/>
    <col min="6762" max="6912" width="11.42578125" style="32"/>
    <col min="6913" max="6913" width="5.7109375" style="32" bestFit="1" customWidth="1"/>
    <col min="6914" max="6921" width="0" style="32" hidden="1" customWidth="1"/>
    <col min="6922" max="6923" width="6.5703125" style="32" bestFit="1" customWidth="1"/>
    <col min="6924" max="6924" width="5.42578125" style="32" bestFit="1" customWidth="1"/>
    <col min="6925" max="6925" width="5.7109375" style="32" bestFit="1" customWidth="1"/>
    <col min="6926" max="6926" width="10" style="32" customWidth="1"/>
    <col min="6927" max="6927" width="14.42578125" style="32" customWidth="1"/>
    <col min="6928" max="6928" width="13.42578125" style="32" bestFit="1" customWidth="1"/>
    <col min="6929" max="6929" width="11" style="32" bestFit="1" customWidth="1"/>
    <col min="6930" max="6930" width="15.85546875" style="32" bestFit="1" customWidth="1"/>
    <col min="6931" max="6931" width="13.42578125" style="32" bestFit="1" customWidth="1"/>
    <col min="6932" max="6932" width="13.42578125" style="32" customWidth="1"/>
    <col min="6933" max="6936" width="12.7109375" style="32" customWidth="1"/>
    <col min="6937" max="6937" width="11.28515625" style="32" customWidth="1"/>
    <col min="6938" max="6939" width="9.140625" style="32" bestFit="1" customWidth="1"/>
    <col min="6940" max="6940" width="8.7109375" style="32" customWidth="1"/>
    <col min="6941" max="6943" width="5.7109375" style="32" customWidth="1"/>
    <col min="6944" max="6944" width="20.7109375" style="32" customWidth="1"/>
    <col min="6945" max="6951" width="0" style="32" hidden="1" customWidth="1"/>
    <col min="6952" max="6952" width="16" style="32" customWidth="1"/>
    <col min="6953" max="6953" width="11.28515625" style="32" customWidth="1"/>
    <col min="6954" max="6955" width="4.28515625" style="32" customWidth="1"/>
    <col min="6956" max="6956" width="6.28515625" style="32" customWidth="1"/>
    <col min="6957" max="6958" width="8.140625" style="32" customWidth="1"/>
    <col min="6959" max="6960" width="4.28515625" style="32" customWidth="1"/>
    <col min="6961" max="6961" width="6.28515625" style="32" customWidth="1"/>
    <col min="6962" max="6963" width="8.140625" style="32" customWidth="1"/>
    <col min="6964" max="6964" width="5.85546875" style="32" customWidth="1"/>
    <col min="6965" max="6965" width="1.7109375" style="32" customWidth="1"/>
    <col min="6966" max="6967" width="19.7109375" style="32" customWidth="1"/>
    <col min="6968" max="6968" width="6.7109375" style="32" customWidth="1"/>
    <col min="6969" max="6970" width="19.7109375" style="32" customWidth="1"/>
    <col min="6971" max="6971" width="6.7109375" style="32" customWidth="1"/>
    <col min="6972" max="6972" width="28" style="32" customWidth="1"/>
    <col min="6973" max="6973" width="11.28515625" style="32" customWidth="1"/>
    <col min="6974" max="6976" width="5.7109375" style="32" customWidth="1"/>
    <col min="6977" max="6977" width="4.140625" style="32" customWidth="1"/>
    <col min="6978" max="6978" width="7.28515625" style="32" customWidth="1"/>
    <col min="6979" max="6979" width="7.5703125" style="32" customWidth="1"/>
    <col min="6980" max="6980" width="4.140625" style="32" customWidth="1"/>
    <col min="6981" max="6981" width="6.28515625" style="32" customWidth="1"/>
    <col min="6982" max="6982" width="7.5703125" style="32" customWidth="1"/>
    <col min="6983" max="6983" width="5.7109375" style="32" customWidth="1"/>
    <col min="6984" max="6984" width="1.7109375" style="32" customWidth="1"/>
    <col min="6985" max="6985" width="10.42578125" style="32" customWidth="1"/>
    <col min="6986" max="6986" width="13" style="32" customWidth="1"/>
    <col min="6987" max="6987" width="15.85546875" style="32" customWidth="1"/>
    <col min="6988" max="6989" width="8.7109375" style="32" customWidth="1"/>
    <col min="6990" max="6990" width="5.7109375" style="32" customWidth="1"/>
    <col min="6991" max="6999" width="0" style="32" hidden="1" customWidth="1"/>
    <col min="7000" max="7000" width="5.7109375" style="32" customWidth="1"/>
    <col min="7001" max="7004" width="0" style="32" hidden="1" customWidth="1"/>
    <col min="7005" max="7007" width="8.7109375" style="32" customWidth="1"/>
    <col min="7008" max="7008" width="10.5703125" style="32" customWidth="1"/>
    <col min="7009" max="7011" width="8.7109375" style="32" customWidth="1"/>
    <col min="7012" max="7012" width="11" style="32" customWidth="1"/>
    <col min="7013" max="7014" width="8.7109375" style="32" customWidth="1"/>
    <col min="7015" max="7016" width="13.5703125" style="32" bestFit="1" customWidth="1"/>
    <col min="7017" max="7017" width="14.28515625" style="32" bestFit="1" customWidth="1"/>
    <col min="7018" max="7168" width="11.42578125" style="32"/>
    <col min="7169" max="7169" width="5.7109375" style="32" bestFit="1" customWidth="1"/>
    <col min="7170" max="7177" width="0" style="32" hidden="1" customWidth="1"/>
    <col min="7178" max="7179" width="6.5703125" style="32" bestFit="1" customWidth="1"/>
    <col min="7180" max="7180" width="5.42578125" style="32" bestFit="1" customWidth="1"/>
    <col min="7181" max="7181" width="5.7109375" style="32" bestFit="1" customWidth="1"/>
    <col min="7182" max="7182" width="10" style="32" customWidth="1"/>
    <col min="7183" max="7183" width="14.42578125" style="32" customWidth="1"/>
    <col min="7184" max="7184" width="13.42578125" style="32" bestFit="1" customWidth="1"/>
    <col min="7185" max="7185" width="11" style="32" bestFit="1" customWidth="1"/>
    <col min="7186" max="7186" width="15.85546875" style="32" bestFit="1" customWidth="1"/>
    <col min="7187" max="7187" width="13.42578125" style="32" bestFit="1" customWidth="1"/>
    <col min="7188" max="7188" width="13.42578125" style="32" customWidth="1"/>
    <col min="7189" max="7192" width="12.7109375" style="32" customWidth="1"/>
    <col min="7193" max="7193" width="11.28515625" style="32" customWidth="1"/>
    <col min="7194" max="7195" width="9.140625" style="32" bestFit="1" customWidth="1"/>
    <col min="7196" max="7196" width="8.7109375" style="32" customWidth="1"/>
    <col min="7197" max="7199" width="5.7109375" style="32" customWidth="1"/>
    <col min="7200" max="7200" width="20.7109375" style="32" customWidth="1"/>
    <col min="7201" max="7207" width="0" style="32" hidden="1" customWidth="1"/>
    <col min="7208" max="7208" width="16" style="32" customWidth="1"/>
    <col min="7209" max="7209" width="11.28515625" style="32" customWidth="1"/>
    <col min="7210" max="7211" width="4.28515625" style="32" customWidth="1"/>
    <col min="7212" max="7212" width="6.28515625" style="32" customWidth="1"/>
    <col min="7213" max="7214" width="8.140625" style="32" customWidth="1"/>
    <col min="7215" max="7216" width="4.28515625" style="32" customWidth="1"/>
    <col min="7217" max="7217" width="6.28515625" style="32" customWidth="1"/>
    <col min="7218" max="7219" width="8.140625" style="32" customWidth="1"/>
    <col min="7220" max="7220" width="5.85546875" style="32" customWidth="1"/>
    <col min="7221" max="7221" width="1.7109375" style="32" customWidth="1"/>
    <col min="7222" max="7223" width="19.7109375" style="32" customWidth="1"/>
    <col min="7224" max="7224" width="6.7109375" style="32" customWidth="1"/>
    <col min="7225" max="7226" width="19.7109375" style="32" customWidth="1"/>
    <col min="7227" max="7227" width="6.7109375" style="32" customWidth="1"/>
    <col min="7228" max="7228" width="28" style="32" customWidth="1"/>
    <col min="7229" max="7229" width="11.28515625" style="32" customWidth="1"/>
    <col min="7230" max="7232" width="5.7109375" style="32" customWidth="1"/>
    <col min="7233" max="7233" width="4.140625" style="32" customWidth="1"/>
    <col min="7234" max="7234" width="7.28515625" style="32" customWidth="1"/>
    <col min="7235" max="7235" width="7.5703125" style="32" customWidth="1"/>
    <col min="7236" max="7236" width="4.140625" style="32" customWidth="1"/>
    <col min="7237" max="7237" width="6.28515625" style="32" customWidth="1"/>
    <col min="7238" max="7238" width="7.5703125" style="32" customWidth="1"/>
    <col min="7239" max="7239" width="5.7109375" style="32" customWidth="1"/>
    <col min="7240" max="7240" width="1.7109375" style="32" customWidth="1"/>
    <col min="7241" max="7241" width="10.42578125" style="32" customWidth="1"/>
    <col min="7242" max="7242" width="13" style="32" customWidth="1"/>
    <col min="7243" max="7243" width="15.85546875" style="32" customWidth="1"/>
    <col min="7244" max="7245" width="8.7109375" style="32" customWidth="1"/>
    <col min="7246" max="7246" width="5.7109375" style="32" customWidth="1"/>
    <col min="7247" max="7255" width="0" style="32" hidden="1" customWidth="1"/>
    <col min="7256" max="7256" width="5.7109375" style="32" customWidth="1"/>
    <col min="7257" max="7260" width="0" style="32" hidden="1" customWidth="1"/>
    <col min="7261" max="7263" width="8.7109375" style="32" customWidth="1"/>
    <col min="7264" max="7264" width="10.5703125" style="32" customWidth="1"/>
    <col min="7265" max="7267" width="8.7109375" style="32" customWidth="1"/>
    <col min="7268" max="7268" width="11" style="32" customWidth="1"/>
    <col min="7269" max="7270" width="8.7109375" style="32" customWidth="1"/>
    <col min="7271" max="7272" width="13.5703125" style="32" bestFit="1" customWidth="1"/>
    <col min="7273" max="7273" width="14.28515625" style="32" bestFit="1" customWidth="1"/>
    <col min="7274" max="7424" width="11.42578125" style="32"/>
    <col min="7425" max="7425" width="5.7109375" style="32" bestFit="1" customWidth="1"/>
    <col min="7426" max="7433" width="0" style="32" hidden="1" customWidth="1"/>
    <col min="7434" max="7435" width="6.5703125" style="32" bestFit="1" customWidth="1"/>
    <col min="7436" max="7436" width="5.42578125" style="32" bestFit="1" customWidth="1"/>
    <col min="7437" max="7437" width="5.7109375" style="32" bestFit="1" customWidth="1"/>
    <col min="7438" max="7438" width="10" style="32" customWidth="1"/>
    <col min="7439" max="7439" width="14.42578125" style="32" customWidth="1"/>
    <col min="7440" max="7440" width="13.42578125" style="32" bestFit="1" customWidth="1"/>
    <col min="7441" max="7441" width="11" style="32" bestFit="1" customWidth="1"/>
    <col min="7442" max="7442" width="15.85546875" style="32" bestFit="1" customWidth="1"/>
    <col min="7443" max="7443" width="13.42578125" style="32" bestFit="1" customWidth="1"/>
    <col min="7444" max="7444" width="13.42578125" style="32" customWidth="1"/>
    <col min="7445" max="7448" width="12.7109375" style="32" customWidth="1"/>
    <col min="7449" max="7449" width="11.28515625" style="32" customWidth="1"/>
    <col min="7450" max="7451" width="9.140625" style="32" bestFit="1" customWidth="1"/>
    <col min="7452" max="7452" width="8.7109375" style="32" customWidth="1"/>
    <col min="7453" max="7455" width="5.7109375" style="32" customWidth="1"/>
    <col min="7456" max="7456" width="20.7109375" style="32" customWidth="1"/>
    <col min="7457" max="7463" width="0" style="32" hidden="1" customWidth="1"/>
    <col min="7464" max="7464" width="16" style="32" customWidth="1"/>
    <col min="7465" max="7465" width="11.28515625" style="32" customWidth="1"/>
    <col min="7466" max="7467" width="4.28515625" style="32" customWidth="1"/>
    <col min="7468" max="7468" width="6.28515625" style="32" customWidth="1"/>
    <col min="7469" max="7470" width="8.140625" style="32" customWidth="1"/>
    <col min="7471" max="7472" width="4.28515625" style="32" customWidth="1"/>
    <col min="7473" max="7473" width="6.28515625" style="32" customWidth="1"/>
    <col min="7474" max="7475" width="8.140625" style="32" customWidth="1"/>
    <col min="7476" max="7476" width="5.85546875" style="32" customWidth="1"/>
    <col min="7477" max="7477" width="1.7109375" style="32" customWidth="1"/>
    <col min="7478" max="7479" width="19.7109375" style="32" customWidth="1"/>
    <col min="7480" max="7480" width="6.7109375" style="32" customWidth="1"/>
    <col min="7481" max="7482" width="19.7109375" style="32" customWidth="1"/>
    <col min="7483" max="7483" width="6.7109375" style="32" customWidth="1"/>
    <col min="7484" max="7484" width="28" style="32" customWidth="1"/>
    <col min="7485" max="7485" width="11.28515625" style="32" customWidth="1"/>
    <col min="7486" max="7488" width="5.7109375" style="32" customWidth="1"/>
    <col min="7489" max="7489" width="4.140625" style="32" customWidth="1"/>
    <col min="7490" max="7490" width="7.28515625" style="32" customWidth="1"/>
    <col min="7491" max="7491" width="7.5703125" style="32" customWidth="1"/>
    <col min="7492" max="7492" width="4.140625" style="32" customWidth="1"/>
    <col min="7493" max="7493" width="6.28515625" style="32" customWidth="1"/>
    <col min="7494" max="7494" width="7.5703125" style="32" customWidth="1"/>
    <col min="7495" max="7495" width="5.7109375" style="32" customWidth="1"/>
    <col min="7496" max="7496" width="1.7109375" style="32" customWidth="1"/>
    <col min="7497" max="7497" width="10.42578125" style="32" customWidth="1"/>
    <col min="7498" max="7498" width="13" style="32" customWidth="1"/>
    <col min="7499" max="7499" width="15.85546875" style="32" customWidth="1"/>
    <col min="7500" max="7501" width="8.7109375" style="32" customWidth="1"/>
    <col min="7502" max="7502" width="5.7109375" style="32" customWidth="1"/>
    <col min="7503" max="7511" width="0" style="32" hidden="1" customWidth="1"/>
    <col min="7512" max="7512" width="5.7109375" style="32" customWidth="1"/>
    <col min="7513" max="7516" width="0" style="32" hidden="1" customWidth="1"/>
    <col min="7517" max="7519" width="8.7109375" style="32" customWidth="1"/>
    <col min="7520" max="7520" width="10.5703125" style="32" customWidth="1"/>
    <col min="7521" max="7523" width="8.7109375" style="32" customWidth="1"/>
    <col min="7524" max="7524" width="11" style="32" customWidth="1"/>
    <col min="7525" max="7526" width="8.7109375" style="32" customWidth="1"/>
    <col min="7527" max="7528" width="13.5703125" style="32" bestFit="1" customWidth="1"/>
    <col min="7529" max="7529" width="14.28515625" style="32" bestFit="1" customWidth="1"/>
    <col min="7530" max="7680" width="11.42578125" style="32"/>
    <col min="7681" max="7681" width="5.7109375" style="32" bestFit="1" customWidth="1"/>
    <col min="7682" max="7689" width="0" style="32" hidden="1" customWidth="1"/>
    <col min="7690" max="7691" width="6.5703125" style="32" bestFit="1" customWidth="1"/>
    <col min="7692" max="7692" width="5.42578125" style="32" bestFit="1" customWidth="1"/>
    <col min="7693" max="7693" width="5.7109375" style="32" bestFit="1" customWidth="1"/>
    <col min="7694" max="7694" width="10" style="32" customWidth="1"/>
    <col min="7695" max="7695" width="14.42578125" style="32" customWidth="1"/>
    <col min="7696" max="7696" width="13.42578125" style="32" bestFit="1" customWidth="1"/>
    <col min="7697" max="7697" width="11" style="32" bestFit="1" customWidth="1"/>
    <col min="7698" max="7698" width="15.85546875" style="32" bestFit="1" customWidth="1"/>
    <col min="7699" max="7699" width="13.42578125" style="32" bestFit="1" customWidth="1"/>
    <col min="7700" max="7700" width="13.42578125" style="32" customWidth="1"/>
    <col min="7701" max="7704" width="12.7109375" style="32" customWidth="1"/>
    <col min="7705" max="7705" width="11.28515625" style="32" customWidth="1"/>
    <col min="7706" max="7707" width="9.140625" style="32" bestFit="1" customWidth="1"/>
    <col min="7708" max="7708" width="8.7109375" style="32" customWidth="1"/>
    <col min="7709" max="7711" width="5.7109375" style="32" customWidth="1"/>
    <col min="7712" max="7712" width="20.7109375" style="32" customWidth="1"/>
    <col min="7713" max="7719" width="0" style="32" hidden="1" customWidth="1"/>
    <col min="7720" max="7720" width="16" style="32" customWidth="1"/>
    <col min="7721" max="7721" width="11.28515625" style="32" customWidth="1"/>
    <col min="7722" max="7723" width="4.28515625" style="32" customWidth="1"/>
    <col min="7724" max="7724" width="6.28515625" style="32" customWidth="1"/>
    <col min="7725" max="7726" width="8.140625" style="32" customWidth="1"/>
    <col min="7727" max="7728" width="4.28515625" style="32" customWidth="1"/>
    <col min="7729" max="7729" width="6.28515625" style="32" customWidth="1"/>
    <col min="7730" max="7731" width="8.140625" style="32" customWidth="1"/>
    <col min="7732" max="7732" width="5.85546875" style="32" customWidth="1"/>
    <col min="7733" max="7733" width="1.7109375" style="32" customWidth="1"/>
    <col min="7734" max="7735" width="19.7109375" style="32" customWidth="1"/>
    <col min="7736" max="7736" width="6.7109375" style="32" customWidth="1"/>
    <col min="7737" max="7738" width="19.7109375" style="32" customWidth="1"/>
    <col min="7739" max="7739" width="6.7109375" style="32" customWidth="1"/>
    <col min="7740" max="7740" width="28" style="32" customWidth="1"/>
    <col min="7741" max="7741" width="11.28515625" style="32" customWidth="1"/>
    <col min="7742" max="7744" width="5.7109375" style="32" customWidth="1"/>
    <col min="7745" max="7745" width="4.140625" style="32" customWidth="1"/>
    <col min="7746" max="7746" width="7.28515625" style="32" customWidth="1"/>
    <col min="7747" max="7747" width="7.5703125" style="32" customWidth="1"/>
    <col min="7748" max="7748" width="4.140625" style="32" customWidth="1"/>
    <col min="7749" max="7749" width="6.28515625" style="32" customWidth="1"/>
    <col min="7750" max="7750" width="7.5703125" style="32" customWidth="1"/>
    <col min="7751" max="7751" width="5.7109375" style="32" customWidth="1"/>
    <col min="7752" max="7752" width="1.7109375" style="32" customWidth="1"/>
    <col min="7753" max="7753" width="10.42578125" style="32" customWidth="1"/>
    <col min="7754" max="7754" width="13" style="32" customWidth="1"/>
    <col min="7755" max="7755" width="15.85546875" style="32" customWidth="1"/>
    <col min="7756" max="7757" width="8.7109375" style="32" customWidth="1"/>
    <col min="7758" max="7758" width="5.7109375" style="32" customWidth="1"/>
    <col min="7759" max="7767" width="0" style="32" hidden="1" customWidth="1"/>
    <col min="7768" max="7768" width="5.7109375" style="32" customWidth="1"/>
    <col min="7769" max="7772" width="0" style="32" hidden="1" customWidth="1"/>
    <col min="7773" max="7775" width="8.7109375" style="32" customWidth="1"/>
    <col min="7776" max="7776" width="10.5703125" style="32" customWidth="1"/>
    <col min="7777" max="7779" width="8.7109375" style="32" customWidth="1"/>
    <col min="7780" max="7780" width="11" style="32" customWidth="1"/>
    <col min="7781" max="7782" width="8.7109375" style="32" customWidth="1"/>
    <col min="7783" max="7784" width="13.5703125" style="32" bestFit="1" customWidth="1"/>
    <col min="7785" max="7785" width="14.28515625" style="32" bestFit="1" customWidth="1"/>
    <col min="7786" max="7936" width="11.42578125" style="32"/>
    <col min="7937" max="7937" width="5.7109375" style="32" bestFit="1" customWidth="1"/>
    <col min="7938" max="7945" width="0" style="32" hidden="1" customWidth="1"/>
    <col min="7946" max="7947" width="6.5703125" style="32" bestFit="1" customWidth="1"/>
    <col min="7948" max="7948" width="5.42578125" style="32" bestFit="1" customWidth="1"/>
    <col min="7949" max="7949" width="5.7109375" style="32" bestFit="1" customWidth="1"/>
    <col min="7950" max="7950" width="10" style="32" customWidth="1"/>
    <col min="7951" max="7951" width="14.42578125" style="32" customWidth="1"/>
    <col min="7952" max="7952" width="13.42578125" style="32" bestFit="1" customWidth="1"/>
    <col min="7953" max="7953" width="11" style="32" bestFit="1" customWidth="1"/>
    <col min="7954" max="7954" width="15.85546875" style="32" bestFit="1" customWidth="1"/>
    <col min="7955" max="7955" width="13.42578125" style="32" bestFit="1" customWidth="1"/>
    <col min="7956" max="7956" width="13.42578125" style="32" customWidth="1"/>
    <col min="7957" max="7960" width="12.7109375" style="32" customWidth="1"/>
    <col min="7961" max="7961" width="11.28515625" style="32" customWidth="1"/>
    <col min="7962" max="7963" width="9.140625" style="32" bestFit="1" customWidth="1"/>
    <col min="7964" max="7964" width="8.7109375" style="32" customWidth="1"/>
    <col min="7965" max="7967" width="5.7109375" style="32" customWidth="1"/>
    <col min="7968" max="7968" width="20.7109375" style="32" customWidth="1"/>
    <col min="7969" max="7975" width="0" style="32" hidden="1" customWidth="1"/>
    <col min="7976" max="7976" width="16" style="32" customWidth="1"/>
    <col min="7977" max="7977" width="11.28515625" style="32" customWidth="1"/>
    <col min="7978" max="7979" width="4.28515625" style="32" customWidth="1"/>
    <col min="7980" max="7980" width="6.28515625" style="32" customWidth="1"/>
    <col min="7981" max="7982" width="8.140625" style="32" customWidth="1"/>
    <col min="7983" max="7984" width="4.28515625" style="32" customWidth="1"/>
    <col min="7985" max="7985" width="6.28515625" style="32" customWidth="1"/>
    <col min="7986" max="7987" width="8.140625" style="32" customWidth="1"/>
    <col min="7988" max="7988" width="5.85546875" style="32" customWidth="1"/>
    <col min="7989" max="7989" width="1.7109375" style="32" customWidth="1"/>
    <col min="7990" max="7991" width="19.7109375" style="32" customWidth="1"/>
    <col min="7992" max="7992" width="6.7109375" style="32" customWidth="1"/>
    <col min="7993" max="7994" width="19.7109375" style="32" customWidth="1"/>
    <col min="7995" max="7995" width="6.7109375" style="32" customWidth="1"/>
    <col min="7996" max="7996" width="28" style="32" customWidth="1"/>
    <col min="7997" max="7997" width="11.28515625" style="32" customWidth="1"/>
    <col min="7998" max="8000" width="5.7109375" style="32" customWidth="1"/>
    <col min="8001" max="8001" width="4.140625" style="32" customWidth="1"/>
    <col min="8002" max="8002" width="7.28515625" style="32" customWidth="1"/>
    <col min="8003" max="8003" width="7.5703125" style="32" customWidth="1"/>
    <col min="8004" max="8004" width="4.140625" style="32" customWidth="1"/>
    <col min="8005" max="8005" width="6.28515625" style="32" customWidth="1"/>
    <col min="8006" max="8006" width="7.5703125" style="32" customWidth="1"/>
    <col min="8007" max="8007" width="5.7109375" style="32" customWidth="1"/>
    <col min="8008" max="8008" width="1.7109375" style="32" customWidth="1"/>
    <col min="8009" max="8009" width="10.42578125" style="32" customWidth="1"/>
    <col min="8010" max="8010" width="13" style="32" customWidth="1"/>
    <col min="8011" max="8011" width="15.85546875" style="32" customWidth="1"/>
    <col min="8012" max="8013" width="8.7109375" style="32" customWidth="1"/>
    <col min="8014" max="8014" width="5.7109375" style="32" customWidth="1"/>
    <col min="8015" max="8023" width="0" style="32" hidden="1" customWidth="1"/>
    <col min="8024" max="8024" width="5.7109375" style="32" customWidth="1"/>
    <col min="8025" max="8028" width="0" style="32" hidden="1" customWidth="1"/>
    <col min="8029" max="8031" width="8.7109375" style="32" customWidth="1"/>
    <col min="8032" max="8032" width="10.5703125" style="32" customWidth="1"/>
    <col min="8033" max="8035" width="8.7109375" style="32" customWidth="1"/>
    <col min="8036" max="8036" width="11" style="32" customWidth="1"/>
    <col min="8037" max="8038" width="8.7109375" style="32" customWidth="1"/>
    <col min="8039" max="8040" width="13.5703125" style="32" bestFit="1" customWidth="1"/>
    <col min="8041" max="8041" width="14.28515625" style="32" bestFit="1" customWidth="1"/>
    <col min="8042" max="8192" width="11.42578125" style="32"/>
    <col min="8193" max="8193" width="5.7109375" style="32" bestFit="1" customWidth="1"/>
    <col min="8194" max="8201" width="0" style="32" hidden="1" customWidth="1"/>
    <col min="8202" max="8203" width="6.5703125" style="32" bestFit="1" customWidth="1"/>
    <col min="8204" max="8204" width="5.42578125" style="32" bestFit="1" customWidth="1"/>
    <col min="8205" max="8205" width="5.7109375" style="32" bestFit="1" customWidth="1"/>
    <col min="8206" max="8206" width="10" style="32" customWidth="1"/>
    <col min="8207" max="8207" width="14.42578125" style="32" customWidth="1"/>
    <col min="8208" max="8208" width="13.42578125" style="32" bestFit="1" customWidth="1"/>
    <col min="8209" max="8209" width="11" style="32" bestFit="1" customWidth="1"/>
    <col min="8210" max="8210" width="15.85546875" style="32" bestFit="1" customWidth="1"/>
    <col min="8211" max="8211" width="13.42578125" style="32" bestFit="1" customWidth="1"/>
    <col min="8212" max="8212" width="13.42578125" style="32" customWidth="1"/>
    <col min="8213" max="8216" width="12.7109375" style="32" customWidth="1"/>
    <col min="8217" max="8217" width="11.28515625" style="32" customWidth="1"/>
    <col min="8218" max="8219" width="9.140625" style="32" bestFit="1" customWidth="1"/>
    <col min="8220" max="8220" width="8.7109375" style="32" customWidth="1"/>
    <col min="8221" max="8223" width="5.7109375" style="32" customWidth="1"/>
    <col min="8224" max="8224" width="20.7109375" style="32" customWidth="1"/>
    <col min="8225" max="8231" width="0" style="32" hidden="1" customWidth="1"/>
    <col min="8232" max="8232" width="16" style="32" customWidth="1"/>
    <col min="8233" max="8233" width="11.28515625" style="32" customWidth="1"/>
    <col min="8234" max="8235" width="4.28515625" style="32" customWidth="1"/>
    <col min="8236" max="8236" width="6.28515625" style="32" customWidth="1"/>
    <col min="8237" max="8238" width="8.140625" style="32" customWidth="1"/>
    <col min="8239" max="8240" width="4.28515625" style="32" customWidth="1"/>
    <col min="8241" max="8241" width="6.28515625" style="32" customWidth="1"/>
    <col min="8242" max="8243" width="8.140625" style="32" customWidth="1"/>
    <col min="8244" max="8244" width="5.85546875" style="32" customWidth="1"/>
    <col min="8245" max="8245" width="1.7109375" style="32" customWidth="1"/>
    <col min="8246" max="8247" width="19.7109375" style="32" customWidth="1"/>
    <col min="8248" max="8248" width="6.7109375" style="32" customWidth="1"/>
    <col min="8249" max="8250" width="19.7109375" style="32" customWidth="1"/>
    <col min="8251" max="8251" width="6.7109375" style="32" customWidth="1"/>
    <col min="8252" max="8252" width="28" style="32" customWidth="1"/>
    <col min="8253" max="8253" width="11.28515625" style="32" customWidth="1"/>
    <col min="8254" max="8256" width="5.7109375" style="32" customWidth="1"/>
    <col min="8257" max="8257" width="4.140625" style="32" customWidth="1"/>
    <col min="8258" max="8258" width="7.28515625" style="32" customWidth="1"/>
    <col min="8259" max="8259" width="7.5703125" style="32" customWidth="1"/>
    <col min="8260" max="8260" width="4.140625" style="32" customWidth="1"/>
    <col min="8261" max="8261" width="6.28515625" style="32" customWidth="1"/>
    <col min="8262" max="8262" width="7.5703125" style="32" customWidth="1"/>
    <col min="8263" max="8263" width="5.7109375" style="32" customWidth="1"/>
    <col min="8264" max="8264" width="1.7109375" style="32" customWidth="1"/>
    <col min="8265" max="8265" width="10.42578125" style="32" customWidth="1"/>
    <col min="8266" max="8266" width="13" style="32" customWidth="1"/>
    <col min="8267" max="8267" width="15.85546875" style="32" customWidth="1"/>
    <col min="8268" max="8269" width="8.7109375" style="32" customWidth="1"/>
    <col min="8270" max="8270" width="5.7109375" style="32" customWidth="1"/>
    <col min="8271" max="8279" width="0" style="32" hidden="1" customWidth="1"/>
    <col min="8280" max="8280" width="5.7109375" style="32" customWidth="1"/>
    <col min="8281" max="8284" width="0" style="32" hidden="1" customWidth="1"/>
    <col min="8285" max="8287" width="8.7109375" style="32" customWidth="1"/>
    <col min="8288" max="8288" width="10.5703125" style="32" customWidth="1"/>
    <col min="8289" max="8291" width="8.7109375" style="32" customWidth="1"/>
    <col min="8292" max="8292" width="11" style="32" customWidth="1"/>
    <col min="8293" max="8294" width="8.7109375" style="32" customWidth="1"/>
    <col min="8295" max="8296" width="13.5703125" style="32" bestFit="1" customWidth="1"/>
    <col min="8297" max="8297" width="14.28515625" style="32" bestFit="1" customWidth="1"/>
    <col min="8298" max="8448" width="11.42578125" style="32"/>
    <col min="8449" max="8449" width="5.7109375" style="32" bestFit="1" customWidth="1"/>
    <col min="8450" max="8457" width="0" style="32" hidden="1" customWidth="1"/>
    <col min="8458" max="8459" width="6.5703125" style="32" bestFit="1" customWidth="1"/>
    <col min="8460" max="8460" width="5.42578125" style="32" bestFit="1" customWidth="1"/>
    <col min="8461" max="8461" width="5.7109375" style="32" bestFit="1" customWidth="1"/>
    <col min="8462" max="8462" width="10" style="32" customWidth="1"/>
    <col min="8463" max="8463" width="14.42578125" style="32" customWidth="1"/>
    <col min="8464" max="8464" width="13.42578125" style="32" bestFit="1" customWidth="1"/>
    <col min="8465" max="8465" width="11" style="32" bestFit="1" customWidth="1"/>
    <col min="8466" max="8466" width="15.85546875" style="32" bestFit="1" customWidth="1"/>
    <col min="8467" max="8467" width="13.42578125" style="32" bestFit="1" customWidth="1"/>
    <col min="8468" max="8468" width="13.42578125" style="32" customWidth="1"/>
    <col min="8469" max="8472" width="12.7109375" style="32" customWidth="1"/>
    <col min="8473" max="8473" width="11.28515625" style="32" customWidth="1"/>
    <col min="8474" max="8475" width="9.140625" style="32" bestFit="1" customWidth="1"/>
    <col min="8476" max="8476" width="8.7109375" style="32" customWidth="1"/>
    <col min="8477" max="8479" width="5.7109375" style="32" customWidth="1"/>
    <col min="8480" max="8480" width="20.7109375" style="32" customWidth="1"/>
    <col min="8481" max="8487" width="0" style="32" hidden="1" customWidth="1"/>
    <col min="8488" max="8488" width="16" style="32" customWidth="1"/>
    <col min="8489" max="8489" width="11.28515625" style="32" customWidth="1"/>
    <col min="8490" max="8491" width="4.28515625" style="32" customWidth="1"/>
    <col min="8492" max="8492" width="6.28515625" style="32" customWidth="1"/>
    <col min="8493" max="8494" width="8.140625" style="32" customWidth="1"/>
    <col min="8495" max="8496" width="4.28515625" style="32" customWidth="1"/>
    <col min="8497" max="8497" width="6.28515625" style="32" customWidth="1"/>
    <col min="8498" max="8499" width="8.140625" style="32" customWidth="1"/>
    <col min="8500" max="8500" width="5.85546875" style="32" customWidth="1"/>
    <col min="8501" max="8501" width="1.7109375" style="32" customWidth="1"/>
    <col min="8502" max="8503" width="19.7109375" style="32" customWidth="1"/>
    <col min="8504" max="8504" width="6.7109375" style="32" customWidth="1"/>
    <col min="8505" max="8506" width="19.7109375" style="32" customWidth="1"/>
    <col min="8507" max="8507" width="6.7109375" style="32" customWidth="1"/>
    <col min="8508" max="8508" width="28" style="32" customWidth="1"/>
    <col min="8509" max="8509" width="11.28515625" style="32" customWidth="1"/>
    <col min="8510" max="8512" width="5.7109375" style="32" customWidth="1"/>
    <col min="8513" max="8513" width="4.140625" style="32" customWidth="1"/>
    <col min="8514" max="8514" width="7.28515625" style="32" customWidth="1"/>
    <col min="8515" max="8515" width="7.5703125" style="32" customWidth="1"/>
    <col min="8516" max="8516" width="4.140625" style="32" customWidth="1"/>
    <col min="8517" max="8517" width="6.28515625" style="32" customWidth="1"/>
    <col min="8518" max="8518" width="7.5703125" style="32" customWidth="1"/>
    <col min="8519" max="8519" width="5.7109375" style="32" customWidth="1"/>
    <col min="8520" max="8520" width="1.7109375" style="32" customWidth="1"/>
    <col min="8521" max="8521" width="10.42578125" style="32" customWidth="1"/>
    <col min="8522" max="8522" width="13" style="32" customWidth="1"/>
    <col min="8523" max="8523" width="15.85546875" style="32" customWidth="1"/>
    <col min="8524" max="8525" width="8.7109375" style="32" customWidth="1"/>
    <col min="8526" max="8526" width="5.7109375" style="32" customWidth="1"/>
    <col min="8527" max="8535" width="0" style="32" hidden="1" customWidth="1"/>
    <col min="8536" max="8536" width="5.7109375" style="32" customWidth="1"/>
    <col min="8537" max="8540" width="0" style="32" hidden="1" customWidth="1"/>
    <col min="8541" max="8543" width="8.7109375" style="32" customWidth="1"/>
    <col min="8544" max="8544" width="10.5703125" style="32" customWidth="1"/>
    <col min="8545" max="8547" width="8.7109375" style="32" customWidth="1"/>
    <col min="8548" max="8548" width="11" style="32" customWidth="1"/>
    <col min="8549" max="8550" width="8.7109375" style="32" customWidth="1"/>
    <col min="8551" max="8552" width="13.5703125" style="32" bestFit="1" customWidth="1"/>
    <col min="8553" max="8553" width="14.28515625" style="32" bestFit="1" customWidth="1"/>
    <col min="8554" max="8704" width="11.42578125" style="32"/>
    <col min="8705" max="8705" width="5.7109375" style="32" bestFit="1" customWidth="1"/>
    <col min="8706" max="8713" width="0" style="32" hidden="1" customWidth="1"/>
    <col min="8714" max="8715" width="6.5703125" style="32" bestFit="1" customWidth="1"/>
    <col min="8716" max="8716" width="5.42578125" style="32" bestFit="1" customWidth="1"/>
    <col min="8717" max="8717" width="5.7109375" style="32" bestFit="1" customWidth="1"/>
    <col min="8718" max="8718" width="10" style="32" customWidth="1"/>
    <col min="8719" max="8719" width="14.42578125" style="32" customWidth="1"/>
    <col min="8720" max="8720" width="13.42578125" style="32" bestFit="1" customWidth="1"/>
    <col min="8721" max="8721" width="11" style="32" bestFit="1" customWidth="1"/>
    <col min="8722" max="8722" width="15.85546875" style="32" bestFit="1" customWidth="1"/>
    <col min="8723" max="8723" width="13.42578125" style="32" bestFit="1" customWidth="1"/>
    <col min="8724" max="8724" width="13.42578125" style="32" customWidth="1"/>
    <col min="8725" max="8728" width="12.7109375" style="32" customWidth="1"/>
    <col min="8729" max="8729" width="11.28515625" style="32" customWidth="1"/>
    <col min="8730" max="8731" width="9.140625" style="32" bestFit="1" customWidth="1"/>
    <col min="8732" max="8732" width="8.7109375" style="32" customWidth="1"/>
    <col min="8733" max="8735" width="5.7109375" style="32" customWidth="1"/>
    <col min="8736" max="8736" width="20.7109375" style="32" customWidth="1"/>
    <col min="8737" max="8743" width="0" style="32" hidden="1" customWidth="1"/>
    <col min="8744" max="8744" width="16" style="32" customWidth="1"/>
    <col min="8745" max="8745" width="11.28515625" style="32" customWidth="1"/>
    <col min="8746" max="8747" width="4.28515625" style="32" customWidth="1"/>
    <col min="8748" max="8748" width="6.28515625" style="32" customWidth="1"/>
    <col min="8749" max="8750" width="8.140625" style="32" customWidth="1"/>
    <col min="8751" max="8752" width="4.28515625" style="32" customWidth="1"/>
    <col min="8753" max="8753" width="6.28515625" style="32" customWidth="1"/>
    <col min="8754" max="8755" width="8.140625" style="32" customWidth="1"/>
    <col min="8756" max="8756" width="5.85546875" style="32" customWidth="1"/>
    <col min="8757" max="8757" width="1.7109375" style="32" customWidth="1"/>
    <col min="8758" max="8759" width="19.7109375" style="32" customWidth="1"/>
    <col min="8760" max="8760" width="6.7109375" style="32" customWidth="1"/>
    <col min="8761" max="8762" width="19.7109375" style="32" customWidth="1"/>
    <col min="8763" max="8763" width="6.7109375" style="32" customWidth="1"/>
    <col min="8764" max="8764" width="28" style="32" customWidth="1"/>
    <col min="8765" max="8765" width="11.28515625" style="32" customWidth="1"/>
    <col min="8766" max="8768" width="5.7109375" style="32" customWidth="1"/>
    <col min="8769" max="8769" width="4.140625" style="32" customWidth="1"/>
    <col min="8770" max="8770" width="7.28515625" style="32" customWidth="1"/>
    <col min="8771" max="8771" width="7.5703125" style="32" customWidth="1"/>
    <col min="8772" max="8772" width="4.140625" style="32" customWidth="1"/>
    <col min="8773" max="8773" width="6.28515625" style="32" customWidth="1"/>
    <col min="8774" max="8774" width="7.5703125" style="32" customWidth="1"/>
    <col min="8775" max="8775" width="5.7109375" style="32" customWidth="1"/>
    <col min="8776" max="8776" width="1.7109375" style="32" customWidth="1"/>
    <col min="8777" max="8777" width="10.42578125" style="32" customWidth="1"/>
    <col min="8778" max="8778" width="13" style="32" customWidth="1"/>
    <col min="8779" max="8779" width="15.85546875" style="32" customWidth="1"/>
    <col min="8780" max="8781" width="8.7109375" style="32" customWidth="1"/>
    <col min="8782" max="8782" width="5.7109375" style="32" customWidth="1"/>
    <col min="8783" max="8791" width="0" style="32" hidden="1" customWidth="1"/>
    <col min="8792" max="8792" width="5.7109375" style="32" customWidth="1"/>
    <col min="8793" max="8796" width="0" style="32" hidden="1" customWidth="1"/>
    <col min="8797" max="8799" width="8.7109375" style="32" customWidth="1"/>
    <col min="8800" max="8800" width="10.5703125" style="32" customWidth="1"/>
    <col min="8801" max="8803" width="8.7109375" style="32" customWidth="1"/>
    <col min="8804" max="8804" width="11" style="32" customWidth="1"/>
    <col min="8805" max="8806" width="8.7109375" style="32" customWidth="1"/>
    <col min="8807" max="8808" width="13.5703125" style="32" bestFit="1" customWidth="1"/>
    <col min="8809" max="8809" width="14.28515625" style="32" bestFit="1" customWidth="1"/>
    <col min="8810" max="8960" width="11.42578125" style="32"/>
    <col min="8961" max="8961" width="5.7109375" style="32" bestFit="1" customWidth="1"/>
    <col min="8962" max="8969" width="0" style="32" hidden="1" customWidth="1"/>
    <col min="8970" max="8971" width="6.5703125" style="32" bestFit="1" customWidth="1"/>
    <col min="8972" max="8972" width="5.42578125" style="32" bestFit="1" customWidth="1"/>
    <col min="8973" max="8973" width="5.7109375" style="32" bestFit="1" customWidth="1"/>
    <col min="8974" max="8974" width="10" style="32" customWidth="1"/>
    <col min="8975" max="8975" width="14.42578125" style="32" customWidth="1"/>
    <col min="8976" max="8976" width="13.42578125" style="32" bestFit="1" customWidth="1"/>
    <col min="8977" max="8977" width="11" style="32" bestFit="1" customWidth="1"/>
    <col min="8978" max="8978" width="15.85546875" style="32" bestFit="1" customWidth="1"/>
    <col min="8979" max="8979" width="13.42578125" style="32" bestFit="1" customWidth="1"/>
    <col min="8980" max="8980" width="13.42578125" style="32" customWidth="1"/>
    <col min="8981" max="8984" width="12.7109375" style="32" customWidth="1"/>
    <col min="8985" max="8985" width="11.28515625" style="32" customWidth="1"/>
    <col min="8986" max="8987" width="9.140625" style="32" bestFit="1" customWidth="1"/>
    <col min="8988" max="8988" width="8.7109375" style="32" customWidth="1"/>
    <col min="8989" max="8991" width="5.7109375" style="32" customWidth="1"/>
    <col min="8992" max="8992" width="20.7109375" style="32" customWidth="1"/>
    <col min="8993" max="8999" width="0" style="32" hidden="1" customWidth="1"/>
    <col min="9000" max="9000" width="16" style="32" customWidth="1"/>
    <col min="9001" max="9001" width="11.28515625" style="32" customWidth="1"/>
    <col min="9002" max="9003" width="4.28515625" style="32" customWidth="1"/>
    <col min="9004" max="9004" width="6.28515625" style="32" customWidth="1"/>
    <col min="9005" max="9006" width="8.140625" style="32" customWidth="1"/>
    <col min="9007" max="9008" width="4.28515625" style="32" customWidth="1"/>
    <col min="9009" max="9009" width="6.28515625" style="32" customWidth="1"/>
    <col min="9010" max="9011" width="8.140625" style="32" customWidth="1"/>
    <col min="9012" max="9012" width="5.85546875" style="32" customWidth="1"/>
    <col min="9013" max="9013" width="1.7109375" style="32" customWidth="1"/>
    <col min="9014" max="9015" width="19.7109375" style="32" customWidth="1"/>
    <col min="9016" max="9016" width="6.7109375" style="32" customWidth="1"/>
    <col min="9017" max="9018" width="19.7109375" style="32" customWidth="1"/>
    <col min="9019" max="9019" width="6.7109375" style="32" customWidth="1"/>
    <col min="9020" max="9020" width="28" style="32" customWidth="1"/>
    <col min="9021" max="9021" width="11.28515625" style="32" customWidth="1"/>
    <col min="9022" max="9024" width="5.7109375" style="32" customWidth="1"/>
    <col min="9025" max="9025" width="4.140625" style="32" customWidth="1"/>
    <col min="9026" max="9026" width="7.28515625" style="32" customWidth="1"/>
    <col min="9027" max="9027" width="7.5703125" style="32" customWidth="1"/>
    <col min="9028" max="9028" width="4.140625" style="32" customWidth="1"/>
    <col min="9029" max="9029" width="6.28515625" style="32" customWidth="1"/>
    <col min="9030" max="9030" width="7.5703125" style="32" customWidth="1"/>
    <col min="9031" max="9031" width="5.7109375" style="32" customWidth="1"/>
    <col min="9032" max="9032" width="1.7109375" style="32" customWidth="1"/>
    <col min="9033" max="9033" width="10.42578125" style="32" customWidth="1"/>
    <col min="9034" max="9034" width="13" style="32" customWidth="1"/>
    <col min="9035" max="9035" width="15.85546875" style="32" customWidth="1"/>
    <col min="9036" max="9037" width="8.7109375" style="32" customWidth="1"/>
    <col min="9038" max="9038" width="5.7109375" style="32" customWidth="1"/>
    <col min="9039" max="9047" width="0" style="32" hidden="1" customWidth="1"/>
    <col min="9048" max="9048" width="5.7109375" style="32" customWidth="1"/>
    <col min="9049" max="9052" width="0" style="32" hidden="1" customWidth="1"/>
    <col min="9053" max="9055" width="8.7109375" style="32" customWidth="1"/>
    <col min="9056" max="9056" width="10.5703125" style="32" customWidth="1"/>
    <col min="9057" max="9059" width="8.7109375" style="32" customWidth="1"/>
    <col min="9060" max="9060" width="11" style="32" customWidth="1"/>
    <col min="9061" max="9062" width="8.7109375" style="32" customWidth="1"/>
    <col min="9063" max="9064" width="13.5703125" style="32" bestFit="1" customWidth="1"/>
    <col min="9065" max="9065" width="14.28515625" style="32" bestFit="1" customWidth="1"/>
    <col min="9066" max="9216" width="11.42578125" style="32"/>
    <col min="9217" max="9217" width="5.7109375" style="32" bestFit="1" customWidth="1"/>
    <col min="9218" max="9225" width="0" style="32" hidden="1" customWidth="1"/>
    <col min="9226" max="9227" width="6.5703125" style="32" bestFit="1" customWidth="1"/>
    <col min="9228" max="9228" width="5.42578125" style="32" bestFit="1" customWidth="1"/>
    <col min="9229" max="9229" width="5.7109375" style="32" bestFit="1" customWidth="1"/>
    <col min="9230" max="9230" width="10" style="32" customWidth="1"/>
    <col min="9231" max="9231" width="14.42578125" style="32" customWidth="1"/>
    <col min="9232" max="9232" width="13.42578125" style="32" bestFit="1" customWidth="1"/>
    <col min="9233" max="9233" width="11" style="32" bestFit="1" customWidth="1"/>
    <col min="9234" max="9234" width="15.85546875" style="32" bestFit="1" customWidth="1"/>
    <col min="9235" max="9235" width="13.42578125" style="32" bestFit="1" customWidth="1"/>
    <col min="9236" max="9236" width="13.42578125" style="32" customWidth="1"/>
    <col min="9237" max="9240" width="12.7109375" style="32" customWidth="1"/>
    <col min="9241" max="9241" width="11.28515625" style="32" customWidth="1"/>
    <col min="9242" max="9243" width="9.140625" style="32" bestFit="1" customWidth="1"/>
    <col min="9244" max="9244" width="8.7109375" style="32" customWidth="1"/>
    <col min="9245" max="9247" width="5.7109375" style="32" customWidth="1"/>
    <col min="9248" max="9248" width="20.7109375" style="32" customWidth="1"/>
    <col min="9249" max="9255" width="0" style="32" hidden="1" customWidth="1"/>
    <col min="9256" max="9256" width="16" style="32" customWidth="1"/>
    <col min="9257" max="9257" width="11.28515625" style="32" customWidth="1"/>
    <col min="9258" max="9259" width="4.28515625" style="32" customWidth="1"/>
    <col min="9260" max="9260" width="6.28515625" style="32" customWidth="1"/>
    <col min="9261" max="9262" width="8.140625" style="32" customWidth="1"/>
    <col min="9263" max="9264" width="4.28515625" style="32" customWidth="1"/>
    <col min="9265" max="9265" width="6.28515625" style="32" customWidth="1"/>
    <col min="9266" max="9267" width="8.140625" style="32" customWidth="1"/>
    <col min="9268" max="9268" width="5.85546875" style="32" customWidth="1"/>
    <col min="9269" max="9269" width="1.7109375" style="32" customWidth="1"/>
    <col min="9270" max="9271" width="19.7109375" style="32" customWidth="1"/>
    <col min="9272" max="9272" width="6.7109375" style="32" customWidth="1"/>
    <col min="9273" max="9274" width="19.7109375" style="32" customWidth="1"/>
    <col min="9275" max="9275" width="6.7109375" style="32" customWidth="1"/>
    <col min="9276" max="9276" width="28" style="32" customWidth="1"/>
    <col min="9277" max="9277" width="11.28515625" style="32" customWidth="1"/>
    <col min="9278" max="9280" width="5.7109375" style="32" customWidth="1"/>
    <col min="9281" max="9281" width="4.140625" style="32" customWidth="1"/>
    <col min="9282" max="9282" width="7.28515625" style="32" customWidth="1"/>
    <col min="9283" max="9283" width="7.5703125" style="32" customWidth="1"/>
    <col min="9284" max="9284" width="4.140625" style="32" customWidth="1"/>
    <col min="9285" max="9285" width="6.28515625" style="32" customWidth="1"/>
    <col min="9286" max="9286" width="7.5703125" style="32" customWidth="1"/>
    <col min="9287" max="9287" width="5.7109375" style="32" customWidth="1"/>
    <col min="9288" max="9288" width="1.7109375" style="32" customWidth="1"/>
    <col min="9289" max="9289" width="10.42578125" style="32" customWidth="1"/>
    <col min="9290" max="9290" width="13" style="32" customWidth="1"/>
    <col min="9291" max="9291" width="15.85546875" style="32" customWidth="1"/>
    <col min="9292" max="9293" width="8.7109375" style="32" customWidth="1"/>
    <col min="9294" max="9294" width="5.7109375" style="32" customWidth="1"/>
    <col min="9295" max="9303" width="0" style="32" hidden="1" customWidth="1"/>
    <col min="9304" max="9304" width="5.7109375" style="32" customWidth="1"/>
    <col min="9305" max="9308" width="0" style="32" hidden="1" customWidth="1"/>
    <col min="9309" max="9311" width="8.7109375" style="32" customWidth="1"/>
    <col min="9312" max="9312" width="10.5703125" style="32" customWidth="1"/>
    <col min="9313" max="9315" width="8.7109375" style="32" customWidth="1"/>
    <col min="9316" max="9316" width="11" style="32" customWidth="1"/>
    <col min="9317" max="9318" width="8.7109375" style="32" customWidth="1"/>
    <col min="9319" max="9320" width="13.5703125" style="32" bestFit="1" customWidth="1"/>
    <col min="9321" max="9321" width="14.28515625" style="32" bestFit="1" customWidth="1"/>
    <col min="9322" max="9472" width="11.42578125" style="32"/>
    <col min="9473" max="9473" width="5.7109375" style="32" bestFit="1" customWidth="1"/>
    <col min="9474" max="9481" width="0" style="32" hidden="1" customWidth="1"/>
    <col min="9482" max="9483" width="6.5703125" style="32" bestFit="1" customWidth="1"/>
    <col min="9484" max="9484" width="5.42578125" style="32" bestFit="1" customWidth="1"/>
    <col min="9485" max="9485" width="5.7109375" style="32" bestFit="1" customWidth="1"/>
    <col min="9486" max="9486" width="10" style="32" customWidth="1"/>
    <col min="9487" max="9487" width="14.42578125" style="32" customWidth="1"/>
    <col min="9488" max="9488" width="13.42578125" style="32" bestFit="1" customWidth="1"/>
    <col min="9489" max="9489" width="11" style="32" bestFit="1" customWidth="1"/>
    <col min="9490" max="9490" width="15.85546875" style="32" bestFit="1" customWidth="1"/>
    <col min="9491" max="9491" width="13.42578125" style="32" bestFit="1" customWidth="1"/>
    <col min="9492" max="9492" width="13.42578125" style="32" customWidth="1"/>
    <col min="9493" max="9496" width="12.7109375" style="32" customWidth="1"/>
    <col min="9497" max="9497" width="11.28515625" style="32" customWidth="1"/>
    <col min="9498" max="9499" width="9.140625" style="32" bestFit="1" customWidth="1"/>
    <col min="9500" max="9500" width="8.7109375" style="32" customWidth="1"/>
    <col min="9501" max="9503" width="5.7109375" style="32" customWidth="1"/>
    <col min="9504" max="9504" width="20.7109375" style="32" customWidth="1"/>
    <col min="9505" max="9511" width="0" style="32" hidden="1" customWidth="1"/>
    <col min="9512" max="9512" width="16" style="32" customWidth="1"/>
    <col min="9513" max="9513" width="11.28515625" style="32" customWidth="1"/>
    <col min="9514" max="9515" width="4.28515625" style="32" customWidth="1"/>
    <col min="9516" max="9516" width="6.28515625" style="32" customWidth="1"/>
    <col min="9517" max="9518" width="8.140625" style="32" customWidth="1"/>
    <col min="9519" max="9520" width="4.28515625" style="32" customWidth="1"/>
    <col min="9521" max="9521" width="6.28515625" style="32" customWidth="1"/>
    <col min="9522" max="9523" width="8.140625" style="32" customWidth="1"/>
    <col min="9524" max="9524" width="5.85546875" style="32" customWidth="1"/>
    <col min="9525" max="9525" width="1.7109375" style="32" customWidth="1"/>
    <col min="9526" max="9527" width="19.7109375" style="32" customWidth="1"/>
    <col min="9528" max="9528" width="6.7109375" style="32" customWidth="1"/>
    <col min="9529" max="9530" width="19.7109375" style="32" customWidth="1"/>
    <col min="9531" max="9531" width="6.7109375" style="32" customWidth="1"/>
    <col min="9532" max="9532" width="28" style="32" customWidth="1"/>
    <col min="9533" max="9533" width="11.28515625" style="32" customWidth="1"/>
    <col min="9534" max="9536" width="5.7109375" style="32" customWidth="1"/>
    <col min="9537" max="9537" width="4.140625" style="32" customWidth="1"/>
    <col min="9538" max="9538" width="7.28515625" style="32" customWidth="1"/>
    <col min="9539" max="9539" width="7.5703125" style="32" customWidth="1"/>
    <col min="9540" max="9540" width="4.140625" style="32" customWidth="1"/>
    <col min="9541" max="9541" width="6.28515625" style="32" customWidth="1"/>
    <col min="9542" max="9542" width="7.5703125" style="32" customWidth="1"/>
    <col min="9543" max="9543" width="5.7109375" style="32" customWidth="1"/>
    <col min="9544" max="9544" width="1.7109375" style="32" customWidth="1"/>
    <col min="9545" max="9545" width="10.42578125" style="32" customWidth="1"/>
    <col min="9546" max="9546" width="13" style="32" customWidth="1"/>
    <col min="9547" max="9547" width="15.85546875" style="32" customWidth="1"/>
    <col min="9548" max="9549" width="8.7109375" style="32" customWidth="1"/>
    <col min="9550" max="9550" width="5.7109375" style="32" customWidth="1"/>
    <col min="9551" max="9559" width="0" style="32" hidden="1" customWidth="1"/>
    <col min="9560" max="9560" width="5.7109375" style="32" customWidth="1"/>
    <col min="9561" max="9564" width="0" style="32" hidden="1" customWidth="1"/>
    <col min="9565" max="9567" width="8.7109375" style="32" customWidth="1"/>
    <col min="9568" max="9568" width="10.5703125" style="32" customWidth="1"/>
    <col min="9569" max="9571" width="8.7109375" style="32" customWidth="1"/>
    <col min="9572" max="9572" width="11" style="32" customWidth="1"/>
    <col min="9573" max="9574" width="8.7109375" style="32" customWidth="1"/>
    <col min="9575" max="9576" width="13.5703125" style="32" bestFit="1" customWidth="1"/>
    <col min="9577" max="9577" width="14.28515625" style="32" bestFit="1" customWidth="1"/>
    <col min="9578" max="9728" width="11.42578125" style="32"/>
    <col min="9729" max="9729" width="5.7109375" style="32" bestFit="1" customWidth="1"/>
    <col min="9730" max="9737" width="0" style="32" hidden="1" customWidth="1"/>
    <col min="9738" max="9739" width="6.5703125" style="32" bestFit="1" customWidth="1"/>
    <col min="9740" max="9740" width="5.42578125" style="32" bestFit="1" customWidth="1"/>
    <col min="9741" max="9741" width="5.7109375" style="32" bestFit="1" customWidth="1"/>
    <col min="9742" max="9742" width="10" style="32" customWidth="1"/>
    <col min="9743" max="9743" width="14.42578125" style="32" customWidth="1"/>
    <col min="9744" max="9744" width="13.42578125" style="32" bestFit="1" customWidth="1"/>
    <col min="9745" max="9745" width="11" style="32" bestFit="1" customWidth="1"/>
    <col min="9746" max="9746" width="15.85546875" style="32" bestFit="1" customWidth="1"/>
    <col min="9747" max="9747" width="13.42578125" style="32" bestFit="1" customWidth="1"/>
    <col min="9748" max="9748" width="13.42578125" style="32" customWidth="1"/>
    <col min="9749" max="9752" width="12.7109375" style="32" customWidth="1"/>
    <col min="9753" max="9753" width="11.28515625" style="32" customWidth="1"/>
    <col min="9754" max="9755" width="9.140625" style="32" bestFit="1" customWidth="1"/>
    <col min="9756" max="9756" width="8.7109375" style="32" customWidth="1"/>
    <col min="9757" max="9759" width="5.7109375" style="32" customWidth="1"/>
    <col min="9760" max="9760" width="20.7109375" style="32" customWidth="1"/>
    <col min="9761" max="9767" width="0" style="32" hidden="1" customWidth="1"/>
    <col min="9768" max="9768" width="16" style="32" customWidth="1"/>
    <col min="9769" max="9769" width="11.28515625" style="32" customWidth="1"/>
    <col min="9770" max="9771" width="4.28515625" style="32" customWidth="1"/>
    <col min="9772" max="9772" width="6.28515625" style="32" customWidth="1"/>
    <col min="9773" max="9774" width="8.140625" style="32" customWidth="1"/>
    <col min="9775" max="9776" width="4.28515625" style="32" customWidth="1"/>
    <col min="9777" max="9777" width="6.28515625" style="32" customWidth="1"/>
    <col min="9778" max="9779" width="8.140625" style="32" customWidth="1"/>
    <col min="9780" max="9780" width="5.85546875" style="32" customWidth="1"/>
    <col min="9781" max="9781" width="1.7109375" style="32" customWidth="1"/>
    <col min="9782" max="9783" width="19.7109375" style="32" customWidth="1"/>
    <col min="9784" max="9784" width="6.7109375" style="32" customWidth="1"/>
    <col min="9785" max="9786" width="19.7109375" style="32" customWidth="1"/>
    <col min="9787" max="9787" width="6.7109375" style="32" customWidth="1"/>
    <col min="9788" max="9788" width="28" style="32" customWidth="1"/>
    <col min="9789" max="9789" width="11.28515625" style="32" customWidth="1"/>
    <col min="9790" max="9792" width="5.7109375" style="32" customWidth="1"/>
    <col min="9793" max="9793" width="4.140625" style="32" customWidth="1"/>
    <col min="9794" max="9794" width="7.28515625" style="32" customWidth="1"/>
    <col min="9795" max="9795" width="7.5703125" style="32" customWidth="1"/>
    <col min="9796" max="9796" width="4.140625" style="32" customWidth="1"/>
    <col min="9797" max="9797" width="6.28515625" style="32" customWidth="1"/>
    <col min="9798" max="9798" width="7.5703125" style="32" customWidth="1"/>
    <col min="9799" max="9799" width="5.7109375" style="32" customWidth="1"/>
    <col min="9800" max="9800" width="1.7109375" style="32" customWidth="1"/>
    <col min="9801" max="9801" width="10.42578125" style="32" customWidth="1"/>
    <col min="9802" max="9802" width="13" style="32" customWidth="1"/>
    <col min="9803" max="9803" width="15.85546875" style="32" customWidth="1"/>
    <col min="9804" max="9805" width="8.7109375" style="32" customWidth="1"/>
    <col min="9806" max="9806" width="5.7109375" style="32" customWidth="1"/>
    <col min="9807" max="9815" width="0" style="32" hidden="1" customWidth="1"/>
    <col min="9816" max="9816" width="5.7109375" style="32" customWidth="1"/>
    <col min="9817" max="9820" width="0" style="32" hidden="1" customWidth="1"/>
    <col min="9821" max="9823" width="8.7109375" style="32" customWidth="1"/>
    <col min="9824" max="9824" width="10.5703125" style="32" customWidth="1"/>
    <col min="9825" max="9827" width="8.7109375" style="32" customWidth="1"/>
    <col min="9828" max="9828" width="11" style="32" customWidth="1"/>
    <col min="9829" max="9830" width="8.7109375" style="32" customWidth="1"/>
    <col min="9831" max="9832" width="13.5703125" style="32" bestFit="1" customWidth="1"/>
    <col min="9833" max="9833" width="14.28515625" style="32" bestFit="1" customWidth="1"/>
    <col min="9834" max="9984" width="11.42578125" style="32"/>
    <col min="9985" max="9985" width="5.7109375" style="32" bestFit="1" customWidth="1"/>
    <col min="9986" max="9993" width="0" style="32" hidden="1" customWidth="1"/>
    <col min="9994" max="9995" width="6.5703125" style="32" bestFit="1" customWidth="1"/>
    <col min="9996" max="9996" width="5.42578125" style="32" bestFit="1" customWidth="1"/>
    <col min="9997" max="9997" width="5.7109375" style="32" bestFit="1" customWidth="1"/>
    <col min="9998" max="9998" width="10" style="32" customWidth="1"/>
    <col min="9999" max="9999" width="14.42578125" style="32" customWidth="1"/>
    <col min="10000" max="10000" width="13.42578125" style="32" bestFit="1" customWidth="1"/>
    <col min="10001" max="10001" width="11" style="32" bestFit="1" customWidth="1"/>
    <col min="10002" max="10002" width="15.85546875" style="32" bestFit="1" customWidth="1"/>
    <col min="10003" max="10003" width="13.42578125" style="32" bestFit="1" customWidth="1"/>
    <col min="10004" max="10004" width="13.42578125" style="32" customWidth="1"/>
    <col min="10005" max="10008" width="12.7109375" style="32" customWidth="1"/>
    <col min="10009" max="10009" width="11.28515625" style="32" customWidth="1"/>
    <col min="10010" max="10011" width="9.140625" style="32" bestFit="1" customWidth="1"/>
    <col min="10012" max="10012" width="8.7109375" style="32" customWidth="1"/>
    <col min="10013" max="10015" width="5.7109375" style="32" customWidth="1"/>
    <col min="10016" max="10016" width="20.7109375" style="32" customWidth="1"/>
    <col min="10017" max="10023" width="0" style="32" hidden="1" customWidth="1"/>
    <col min="10024" max="10024" width="16" style="32" customWidth="1"/>
    <col min="10025" max="10025" width="11.28515625" style="32" customWidth="1"/>
    <col min="10026" max="10027" width="4.28515625" style="32" customWidth="1"/>
    <col min="10028" max="10028" width="6.28515625" style="32" customWidth="1"/>
    <col min="10029" max="10030" width="8.140625" style="32" customWidth="1"/>
    <col min="10031" max="10032" width="4.28515625" style="32" customWidth="1"/>
    <col min="10033" max="10033" width="6.28515625" style="32" customWidth="1"/>
    <col min="10034" max="10035" width="8.140625" style="32" customWidth="1"/>
    <col min="10036" max="10036" width="5.85546875" style="32" customWidth="1"/>
    <col min="10037" max="10037" width="1.7109375" style="32" customWidth="1"/>
    <col min="10038" max="10039" width="19.7109375" style="32" customWidth="1"/>
    <col min="10040" max="10040" width="6.7109375" style="32" customWidth="1"/>
    <col min="10041" max="10042" width="19.7109375" style="32" customWidth="1"/>
    <col min="10043" max="10043" width="6.7109375" style="32" customWidth="1"/>
    <col min="10044" max="10044" width="28" style="32" customWidth="1"/>
    <col min="10045" max="10045" width="11.28515625" style="32" customWidth="1"/>
    <col min="10046" max="10048" width="5.7109375" style="32" customWidth="1"/>
    <col min="10049" max="10049" width="4.140625" style="32" customWidth="1"/>
    <col min="10050" max="10050" width="7.28515625" style="32" customWidth="1"/>
    <col min="10051" max="10051" width="7.5703125" style="32" customWidth="1"/>
    <col min="10052" max="10052" width="4.140625" style="32" customWidth="1"/>
    <col min="10053" max="10053" width="6.28515625" style="32" customWidth="1"/>
    <col min="10054" max="10054" width="7.5703125" style="32" customWidth="1"/>
    <col min="10055" max="10055" width="5.7109375" style="32" customWidth="1"/>
    <col min="10056" max="10056" width="1.7109375" style="32" customWidth="1"/>
    <col min="10057" max="10057" width="10.42578125" style="32" customWidth="1"/>
    <col min="10058" max="10058" width="13" style="32" customWidth="1"/>
    <col min="10059" max="10059" width="15.85546875" style="32" customWidth="1"/>
    <col min="10060" max="10061" width="8.7109375" style="32" customWidth="1"/>
    <col min="10062" max="10062" width="5.7109375" style="32" customWidth="1"/>
    <col min="10063" max="10071" width="0" style="32" hidden="1" customWidth="1"/>
    <col min="10072" max="10072" width="5.7109375" style="32" customWidth="1"/>
    <col min="10073" max="10076" width="0" style="32" hidden="1" customWidth="1"/>
    <col min="10077" max="10079" width="8.7109375" style="32" customWidth="1"/>
    <col min="10080" max="10080" width="10.5703125" style="32" customWidth="1"/>
    <col min="10081" max="10083" width="8.7109375" style="32" customWidth="1"/>
    <col min="10084" max="10084" width="11" style="32" customWidth="1"/>
    <col min="10085" max="10086" width="8.7109375" style="32" customWidth="1"/>
    <col min="10087" max="10088" width="13.5703125" style="32" bestFit="1" customWidth="1"/>
    <col min="10089" max="10089" width="14.28515625" style="32" bestFit="1" customWidth="1"/>
    <col min="10090" max="10240" width="11.42578125" style="32"/>
    <col min="10241" max="10241" width="5.7109375" style="32" bestFit="1" customWidth="1"/>
    <col min="10242" max="10249" width="0" style="32" hidden="1" customWidth="1"/>
    <col min="10250" max="10251" width="6.5703125" style="32" bestFit="1" customWidth="1"/>
    <col min="10252" max="10252" width="5.42578125" style="32" bestFit="1" customWidth="1"/>
    <col min="10253" max="10253" width="5.7109375" style="32" bestFit="1" customWidth="1"/>
    <col min="10254" max="10254" width="10" style="32" customWidth="1"/>
    <col min="10255" max="10255" width="14.42578125" style="32" customWidth="1"/>
    <col min="10256" max="10256" width="13.42578125" style="32" bestFit="1" customWidth="1"/>
    <col min="10257" max="10257" width="11" style="32" bestFit="1" customWidth="1"/>
    <col min="10258" max="10258" width="15.85546875" style="32" bestFit="1" customWidth="1"/>
    <col min="10259" max="10259" width="13.42578125" style="32" bestFit="1" customWidth="1"/>
    <col min="10260" max="10260" width="13.42578125" style="32" customWidth="1"/>
    <col min="10261" max="10264" width="12.7109375" style="32" customWidth="1"/>
    <col min="10265" max="10265" width="11.28515625" style="32" customWidth="1"/>
    <col min="10266" max="10267" width="9.140625" style="32" bestFit="1" customWidth="1"/>
    <col min="10268" max="10268" width="8.7109375" style="32" customWidth="1"/>
    <col min="10269" max="10271" width="5.7109375" style="32" customWidth="1"/>
    <col min="10272" max="10272" width="20.7109375" style="32" customWidth="1"/>
    <col min="10273" max="10279" width="0" style="32" hidden="1" customWidth="1"/>
    <col min="10280" max="10280" width="16" style="32" customWidth="1"/>
    <col min="10281" max="10281" width="11.28515625" style="32" customWidth="1"/>
    <col min="10282" max="10283" width="4.28515625" style="32" customWidth="1"/>
    <col min="10284" max="10284" width="6.28515625" style="32" customWidth="1"/>
    <col min="10285" max="10286" width="8.140625" style="32" customWidth="1"/>
    <col min="10287" max="10288" width="4.28515625" style="32" customWidth="1"/>
    <col min="10289" max="10289" width="6.28515625" style="32" customWidth="1"/>
    <col min="10290" max="10291" width="8.140625" style="32" customWidth="1"/>
    <col min="10292" max="10292" width="5.85546875" style="32" customWidth="1"/>
    <col min="10293" max="10293" width="1.7109375" style="32" customWidth="1"/>
    <col min="10294" max="10295" width="19.7109375" style="32" customWidth="1"/>
    <col min="10296" max="10296" width="6.7109375" style="32" customWidth="1"/>
    <col min="10297" max="10298" width="19.7109375" style="32" customWidth="1"/>
    <col min="10299" max="10299" width="6.7109375" style="32" customWidth="1"/>
    <col min="10300" max="10300" width="28" style="32" customWidth="1"/>
    <col min="10301" max="10301" width="11.28515625" style="32" customWidth="1"/>
    <col min="10302" max="10304" width="5.7109375" style="32" customWidth="1"/>
    <col min="10305" max="10305" width="4.140625" style="32" customWidth="1"/>
    <col min="10306" max="10306" width="7.28515625" style="32" customWidth="1"/>
    <col min="10307" max="10307" width="7.5703125" style="32" customWidth="1"/>
    <col min="10308" max="10308" width="4.140625" style="32" customWidth="1"/>
    <col min="10309" max="10309" width="6.28515625" style="32" customWidth="1"/>
    <col min="10310" max="10310" width="7.5703125" style="32" customWidth="1"/>
    <col min="10311" max="10311" width="5.7109375" style="32" customWidth="1"/>
    <col min="10312" max="10312" width="1.7109375" style="32" customWidth="1"/>
    <col min="10313" max="10313" width="10.42578125" style="32" customWidth="1"/>
    <col min="10314" max="10314" width="13" style="32" customWidth="1"/>
    <col min="10315" max="10315" width="15.85546875" style="32" customWidth="1"/>
    <col min="10316" max="10317" width="8.7109375" style="32" customWidth="1"/>
    <col min="10318" max="10318" width="5.7109375" style="32" customWidth="1"/>
    <col min="10319" max="10327" width="0" style="32" hidden="1" customWidth="1"/>
    <col min="10328" max="10328" width="5.7109375" style="32" customWidth="1"/>
    <col min="10329" max="10332" width="0" style="32" hidden="1" customWidth="1"/>
    <col min="10333" max="10335" width="8.7109375" style="32" customWidth="1"/>
    <col min="10336" max="10336" width="10.5703125" style="32" customWidth="1"/>
    <col min="10337" max="10339" width="8.7109375" style="32" customWidth="1"/>
    <col min="10340" max="10340" width="11" style="32" customWidth="1"/>
    <col min="10341" max="10342" width="8.7109375" style="32" customWidth="1"/>
    <col min="10343" max="10344" width="13.5703125" style="32" bestFit="1" customWidth="1"/>
    <col min="10345" max="10345" width="14.28515625" style="32" bestFit="1" customWidth="1"/>
    <col min="10346" max="10496" width="11.42578125" style="32"/>
    <col min="10497" max="10497" width="5.7109375" style="32" bestFit="1" customWidth="1"/>
    <col min="10498" max="10505" width="0" style="32" hidden="1" customWidth="1"/>
    <col min="10506" max="10507" width="6.5703125" style="32" bestFit="1" customWidth="1"/>
    <col min="10508" max="10508" width="5.42578125" style="32" bestFit="1" customWidth="1"/>
    <col min="10509" max="10509" width="5.7109375" style="32" bestFit="1" customWidth="1"/>
    <col min="10510" max="10510" width="10" style="32" customWidth="1"/>
    <col min="10511" max="10511" width="14.42578125" style="32" customWidth="1"/>
    <col min="10512" max="10512" width="13.42578125" style="32" bestFit="1" customWidth="1"/>
    <col min="10513" max="10513" width="11" style="32" bestFit="1" customWidth="1"/>
    <col min="10514" max="10514" width="15.85546875" style="32" bestFit="1" customWidth="1"/>
    <col min="10515" max="10515" width="13.42578125" style="32" bestFit="1" customWidth="1"/>
    <col min="10516" max="10516" width="13.42578125" style="32" customWidth="1"/>
    <col min="10517" max="10520" width="12.7109375" style="32" customWidth="1"/>
    <col min="10521" max="10521" width="11.28515625" style="32" customWidth="1"/>
    <col min="10522" max="10523" width="9.140625" style="32" bestFit="1" customWidth="1"/>
    <col min="10524" max="10524" width="8.7109375" style="32" customWidth="1"/>
    <col min="10525" max="10527" width="5.7109375" style="32" customWidth="1"/>
    <col min="10528" max="10528" width="20.7109375" style="32" customWidth="1"/>
    <col min="10529" max="10535" width="0" style="32" hidden="1" customWidth="1"/>
    <col min="10536" max="10536" width="16" style="32" customWidth="1"/>
    <col min="10537" max="10537" width="11.28515625" style="32" customWidth="1"/>
    <col min="10538" max="10539" width="4.28515625" style="32" customWidth="1"/>
    <col min="10540" max="10540" width="6.28515625" style="32" customWidth="1"/>
    <col min="10541" max="10542" width="8.140625" style="32" customWidth="1"/>
    <col min="10543" max="10544" width="4.28515625" style="32" customWidth="1"/>
    <col min="10545" max="10545" width="6.28515625" style="32" customWidth="1"/>
    <col min="10546" max="10547" width="8.140625" style="32" customWidth="1"/>
    <col min="10548" max="10548" width="5.85546875" style="32" customWidth="1"/>
    <col min="10549" max="10549" width="1.7109375" style="32" customWidth="1"/>
    <col min="10550" max="10551" width="19.7109375" style="32" customWidth="1"/>
    <col min="10552" max="10552" width="6.7109375" style="32" customWidth="1"/>
    <col min="10553" max="10554" width="19.7109375" style="32" customWidth="1"/>
    <col min="10555" max="10555" width="6.7109375" style="32" customWidth="1"/>
    <col min="10556" max="10556" width="28" style="32" customWidth="1"/>
    <col min="10557" max="10557" width="11.28515625" style="32" customWidth="1"/>
    <col min="10558" max="10560" width="5.7109375" style="32" customWidth="1"/>
    <col min="10561" max="10561" width="4.140625" style="32" customWidth="1"/>
    <col min="10562" max="10562" width="7.28515625" style="32" customWidth="1"/>
    <col min="10563" max="10563" width="7.5703125" style="32" customWidth="1"/>
    <col min="10564" max="10564" width="4.140625" style="32" customWidth="1"/>
    <col min="10565" max="10565" width="6.28515625" style="32" customWidth="1"/>
    <col min="10566" max="10566" width="7.5703125" style="32" customWidth="1"/>
    <col min="10567" max="10567" width="5.7109375" style="32" customWidth="1"/>
    <col min="10568" max="10568" width="1.7109375" style="32" customWidth="1"/>
    <col min="10569" max="10569" width="10.42578125" style="32" customWidth="1"/>
    <col min="10570" max="10570" width="13" style="32" customWidth="1"/>
    <col min="10571" max="10571" width="15.85546875" style="32" customWidth="1"/>
    <col min="10572" max="10573" width="8.7109375" style="32" customWidth="1"/>
    <col min="10574" max="10574" width="5.7109375" style="32" customWidth="1"/>
    <col min="10575" max="10583" width="0" style="32" hidden="1" customWidth="1"/>
    <col min="10584" max="10584" width="5.7109375" style="32" customWidth="1"/>
    <col min="10585" max="10588" width="0" style="32" hidden="1" customWidth="1"/>
    <col min="10589" max="10591" width="8.7109375" style="32" customWidth="1"/>
    <col min="10592" max="10592" width="10.5703125" style="32" customWidth="1"/>
    <col min="10593" max="10595" width="8.7109375" style="32" customWidth="1"/>
    <col min="10596" max="10596" width="11" style="32" customWidth="1"/>
    <col min="10597" max="10598" width="8.7109375" style="32" customWidth="1"/>
    <col min="10599" max="10600" width="13.5703125" style="32" bestFit="1" customWidth="1"/>
    <col min="10601" max="10601" width="14.28515625" style="32" bestFit="1" customWidth="1"/>
    <col min="10602" max="10752" width="11.42578125" style="32"/>
    <col min="10753" max="10753" width="5.7109375" style="32" bestFit="1" customWidth="1"/>
    <col min="10754" max="10761" width="0" style="32" hidden="1" customWidth="1"/>
    <col min="10762" max="10763" width="6.5703125" style="32" bestFit="1" customWidth="1"/>
    <col min="10764" max="10764" width="5.42578125" style="32" bestFit="1" customWidth="1"/>
    <col min="10765" max="10765" width="5.7109375" style="32" bestFit="1" customWidth="1"/>
    <col min="10766" max="10766" width="10" style="32" customWidth="1"/>
    <col min="10767" max="10767" width="14.42578125" style="32" customWidth="1"/>
    <col min="10768" max="10768" width="13.42578125" style="32" bestFit="1" customWidth="1"/>
    <col min="10769" max="10769" width="11" style="32" bestFit="1" customWidth="1"/>
    <col min="10770" max="10770" width="15.85546875" style="32" bestFit="1" customWidth="1"/>
    <col min="10771" max="10771" width="13.42578125" style="32" bestFit="1" customWidth="1"/>
    <col min="10772" max="10772" width="13.42578125" style="32" customWidth="1"/>
    <col min="10773" max="10776" width="12.7109375" style="32" customWidth="1"/>
    <col min="10777" max="10777" width="11.28515625" style="32" customWidth="1"/>
    <col min="10778" max="10779" width="9.140625" style="32" bestFit="1" customWidth="1"/>
    <col min="10780" max="10780" width="8.7109375" style="32" customWidth="1"/>
    <col min="10781" max="10783" width="5.7109375" style="32" customWidth="1"/>
    <col min="10784" max="10784" width="20.7109375" style="32" customWidth="1"/>
    <col min="10785" max="10791" width="0" style="32" hidden="1" customWidth="1"/>
    <col min="10792" max="10792" width="16" style="32" customWidth="1"/>
    <col min="10793" max="10793" width="11.28515625" style="32" customWidth="1"/>
    <col min="10794" max="10795" width="4.28515625" style="32" customWidth="1"/>
    <col min="10796" max="10796" width="6.28515625" style="32" customWidth="1"/>
    <col min="10797" max="10798" width="8.140625" style="32" customWidth="1"/>
    <col min="10799" max="10800" width="4.28515625" style="32" customWidth="1"/>
    <col min="10801" max="10801" width="6.28515625" style="32" customWidth="1"/>
    <col min="10802" max="10803" width="8.140625" style="32" customWidth="1"/>
    <col min="10804" max="10804" width="5.85546875" style="32" customWidth="1"/>
    <col min="10805" max="10805" width="1.7109375" style="32" customWidth="1"/>
    <col min="10806" max="10807" width="19.7109375" style="32" customWidth="1"/>
    <col min="10808" max="10808" width="6.7109375" style="32" customWidth="1"/>
    <col min="10809" max="10810" width="19.7109375" style="32" customWidth="1"/>
    <col min="10811" max="10811" width="6.7109375" style="32" customWidth="1"/>
    <col min="10812" max="10812" width="28" style="32" customWidth="1"/>
    <col min="10813" max="10813" width="11.28515625" style="32" customWidth="1"/>
    <col min="10814" max="10816" width="5.7109375" style="32" customWidth="1"/>
    <col min="10817" max="10817" width="4.140625" style="32" customWidth="1"/>
    <col min="10818" max="10818" width="7.28515625" style="32" customWidth="1"/>
    <col min="10819" max="10819" width="7.5703125" style="32" customWidth="1"/>
    <col min="10820" max="10820" width="4.140625" style="32" customWidth="1"/>
    <col min="10821" max="10821" width="6.28515625" style="32" customWidth="1"/>
    <col min="10822" max="10822" width="7.5703125" style="32" customWidth="1"/>
    <col min="10823" max="10823" width="5.7109375" style="32" customWidth="1"/>
    <col min="10824" max="10824" width="1.7109375" style="32" customWidth="1"/>
    <col min="10825" max="10825" width="10.42578125" style="32" customWidth="1"/>
    <col min="10826" max="10826" width="13" style="32" customWidth="1"/>
    <col min="10827" max="10827" width="15.85546875" style="32" customWidth="1"/>
    <col min="10828" max="10829" width="8.7109375" style="32" customWidth="1"/>
    <col min="10830" max="10830" width="5.7109375" style="32" customWidth="1"/>
    <col min="10831" max="10839" width="0" style="32" hidden="1" customWidth="1"/>
    <col min="10840" max="10840" width="5.7109375" style="32" customWidth="1"/>
    <col min="10841" max="10844" width="0" style="32" hidden="1" customWidth="1"/>
    <col min="10845" max="10847" width="8.7109375" style="32" customWidth="1"/>
    <col min="10848" max="10848" width="10.5703125" style="32" customWidth="1"/>
    <col min="10849" max="10851" width="8.7109375" style="32" customWidth="1"/>
    <col min="10852" max="10852" width="11" style="32" customWidth="1"/>
    <col min="10853" max="10854" width="8.7109375" style="32" customWidth="1"/>
    <col min="10855" max="10856" width="13.5703125" style="32" bestFit="1" customWidth="1"/>
    <col min="10857" max="10857" width="14.28515625" style="32" bestFit="1" customWidth="1"/>
    <col min="10858" max="11008" width="11.42578125" style="32"/>
    <col min="11009" max="11009" width="5.7109375" style="32" bestFit="1" customWidth="1"/>
    <col min="11010" max="11017" width="0" style="32" hidden="1" customWidth="1"/>
    <col min="11018" max="11019" width="6.5703125" style="32" bestFit="1" customWidth="1"/>
    <col min="11020" max="11020" width="5.42578125" style="32" bestFit="1" customWidth="1"/>
    <col min="11021" max="11021" width="5.7109375" style="32" bestFit="1" customWidth="1"/>
    <col min="11022" max="11022" width="10" style="32" customWidth="1"/>
    <col min="11023" max="11023" width="14.42578125" style="32" customWidth="1"/>
    <col min="11024" max="11024" width="13.42578125" style="32" bestFit="1" customWidth="1"/>
    <col min="11025" max="11025" width="11" style="32" bestFit="1" customWidth="1"/>
    <col min="11026" max="11026" width="15.85546875" style="32" bestFit="1" customWidth="1"/>
    <col min="11027" max="11027" width="13.42578125" style="32" bestFit="1" customWidth="1"/>
    <col min="11028" max="11028" width="13.42578125" style="32" customWidth="1"/>
    <col min="11029" max="11032" width="12.7109375" style="32" customWidth="1"/>
    <col min="11033" max="11033" width="11.28515625" style="32" customWidth="1"/>
    <col min="11034" max="11035" width="9.140625" style="32" bestFit="1" customWidth="1"/>
    <col min="11036" max="11036" width="8.7109375" style="32" customWidth="1"/>
    <col min="11037" max="11039" width="5.7109375" style="32" customWidth="1"/>
    <col min="11040" max="11040" width="20.7109375" style="32" customWidth="1"/>
    <col min="11041" max="11047" width="0" style="32" hidden="1" customWidth="1"/>
    <col min="11048" max="11048" width="16" style="32" customWidth="1"/>
    <col min="11049" max="11049" width="11.28515625" style="32" customWidth="1"/>
    <col min="11050" max="11051" width="4.28515625" style="32" customWidth="1"/>
    <col min="11052" max="11052" width="6.28515625" style="32" customWidth="1"/>
    <col min="11053" max="11054" width="8.140625" style="32" customWidth="1"/>
    <col min="11055" max="11056" width="4.28515625" style="32" customWidth="1"/>
    <col min="11057" max="11057" width="6.28515625" style="32" customWidth="1"/>
    <col min="11058" max="11059" width="8.140625" style="32" customWidth="1"/>
    <col min="11060" max="11060" width="5.85546875" style="32" customWidth="1"/>
    <col min="11061" max="11061" width="1.7109375" style="32" customWidth="1"/>
    <col min="11062" max="11063" width="19.7109375" style="32" customWidth="1"/>
    <col min="11064" max="11064" width="6.7109375" style="32" customWidth="1"/>
    <col min="11065" max="11066" width="19.7109375" style="32" customWidth="1"/>
    <col min="11067" max="11067" width="6.7109375" style="32" customWidth="1"/>
    <col min="11068" max="11068" width="28" style="32" customWidth="1"/>
    <col min="11069" max="11069" width="11.28515625" style="32" customWidth="1"/>
    <col min="11070" max="11072" width="5.7109375" style="32" customWidth="1"/>
    <col min="11073" max="11073" width="4.140625" style="32" customWidth="1"/>
    <col min="11074" max="11074" width="7.28515625" style="32" customWidth="1"/>
    <col min="11075" max="11075" width="7.5703125" style="32" customWidth="1"/>
    <col min="11076" max="11076" width="4.140625" style="32" customWidth="1"/>
    <col min="11077" max="11077" width="6.28515625" style="32" customWidth="1"/>
    <col min="11078" max="11078" width="7.5703125" style="32" customWidth="1"/>
    <col min="11079" max="11079" width="5.7109375" style="32" customWidth="1"/>
    <col min="11080" max="11080" width="1.7109375" style="32" customWidth="1"/>
    <col min="11081" max="11081" width="10.42578125" style="32" customWidth="1"/>
    <col min="11082" max="11082" width="13" style="32" customWidth="1"/>
    <col min="11083" max="11083" width="15.85546875" style="32" customWidth="1"/>
    <col min="11084" max="11085" width="8.7109375" style="32" customWidth="1"/>
    <col min="11086" max="11086" width="5.7109375" style="32" customWidth="1"/>
    <col min="11087" max="11095" width="0" style="32" hidden="1" customWidth="1"/>
    <col min="11096" max="11096" width="5.7109375" style="32" customWidth="1"/>
    <col min="11097" max="11100" width="0" style="32" hidden="1" customWidth="1"/>
    <col min="11101" max="11103" width="8.7109375" style="32" customWidth="1"/>
    <col min="11104" max="11104" width="10.5703125" style="32" customWidth="1"/>
    <col min="11105" max="11107" width="8.7109375" style="32" customWidth="1"/>
    <col min="11108" max="11108" width="11" style="32" customWidth="1"/>
    <col min="11109" max="11110" width="8.7109375" style="32" customWidth="1"/>
    <col min="11111" max="11112" width="13.5703125" style="32" bestFit="1" customWidth="1"/>
    <col min="11113" max="11113" width="14.28515625" style="32" bestFit="1" customWidth="1"/>
    <col min="11114" max="11264" width="11.42578125" style="32"/>
    <col min="11265" max="11265" width="5.7109375" style="32" bestFit="1" customWidth="1"/>
    <col min="11266" max="11273" width="0" style="32" hidden="1" customWidth="1"/>
    <col min="11274" max="11275" width="6.5703125" style="32" bestFit="1" customWidth="1"/>
    <col min="11276" max="11276" width="5.42578125" style="32" bestFit="1" customWidth="1"/>
    <col min="11277" max="11277" width="5.7109375" style="32" bestFit="1" customWidth="1"/>
    <col min="11278" max="11278" width="10" style="32" customWidth="1"/>
    <col min="11279" max="11279" width="14.42578125" style="32" customWidth="1"/>
    <col min="11280" max="11280" width="13.42578125" style="32" bestFit="1" customWidth="1"/>
    <col min="11281" max="11281" width="11" style="32" bestFit="1" customWidth="1"/>
    <col min="11282" max="11282" width="15.85546875" style="32" bestFit="1" customWidth="1"/>
    <col min="11283" max="11283" width="13.42578125" style="32" bestFit="1" customWidth="1"/>
    <col min="11284" max="11284" width="13.42578125" style="32" customWidth="1"/>
    <col min="11285" max="11288" width="12.7109375" style="32" customWidth="1"/>
    <col min="11289" max="11289" width="11.28515625" style="32" customWidth="1"/>
    <col min="11290" max="11291" width="9.140625" style="32" bestFit="1" customWidth="1"/>
    <col min="11292" max="11292" width="8.7109375" style="32" customWidth="1"/>
    <col min="11293" max="11295" width="5.7109375" style="32" customWidth="1"/>
    <col min="11296" max="11296" width="20.7109375" style="32" customWidth="1"/>
    <col min="11297" max="11303" width="0" style="32" hidden="1" customWidth="1"/>
    <col min="11304" max="11304" width="16" style="32" customWidth="1"/>
    <col min="11305" max="11305" width="11.28515625" style="32" customWidth="1"/>
    <col min="11306" max="11307" width="4.28515625" style="32" customWidth="1"/>
    <col min="11308" max="11308" width="6.28515625" style="32" customWidth="1"/>
    <col min="11309" max="11310" width="8.140625" style="32" customWidth="1"/>
    <col min="11311" max="11312" width="4.28515625" style="32" customWidth="1"/>
    <col min="11313" max="11313" width="6.28515625" style="32" customWidth="1"/>
    <col min="11314" max="11315" width="8.140625" style="32" customWidth="1"/>
    <col min="11316" max="11316" width="5.85546875" style="32" customWidth="1"/>
    <col min="11317" max="11317" width="1.7109375" style="32" customWidth="1"/>
    <col min="11318" max="11319" width="19.7109375" style="32" customWidth="1"/>
    <col min="11320" max="11320" width="6.7109375" style="32" customWidth="1"/>
    <col min="11321" max="11322" width="19.7109375" style="32" customWidth="1"/>
    <col min="11323" max="11323" width="6.7109375" style="32" customWidth="1"/>
    <col min="11324" max="11324" width="28" style="32" customWidth="1"/>
    <col min="11325" max="11325" width="11.28515625" style="32" customWidth="1"/>
    <col min="11326" max="11328" width="5.7109375" style="32" customWidth="1"/>
    <col min="11329" max="11329" width="4.140625" style="32" customWidth="1"/>
    <col min="11330" max="11330" width="7.28515625" style="32" customWidth="1"/>
    <col min="11331" max="11331" width="7.5703125" style="32" customWidth="1"/>
    <col min="11332" max="11332" width="4.140625" style="32" customWidth="1"/>
    <col min="11333" max="11333" width="6.28515625" style="32" customWidth="1"/>
    <col min="11334" max="11334" width="7.5703125" style="32" customWidth="1"/>
    <col min="11335" max="11335" width="5.7109375" style="32" customWidth="1"/>
    <col min="11336" max="11336" width="1.7109375" style="32" customWidth="1"/>
    <col min="11337" max="11337" width="10.42578125" style="32" customWidth="1"/>
    <col min="11338" max="11338" width="13" style="32" customWidth="1"/>
    <col min="11339" max="11339" width="15.85546875" style="32" customWidth="1"/>
    <col min="11340" max="11341" width="8.7109375" style="32" customWidth="1"/>
    <col min="11342" max="11342" width="5.7109375" style="32" customWidth="1"/>
    <col min="11343" max="11351" width="0" style="32" hidden="1" customWidth="1"/>
    <col min="11352" max="11352" width="5.7109375" style="32" customWidth="1"/>
    <col min="11353" max="11356" width="0" style="32" hidden="1" customWidth="1"/>
    <col min="11357" max="11359" width="8.7109375" style="32" customWidth="1"/>
    <col min="11360" max="11360" width="10.5703125" style="32" customWidth="1"/>
    <col min="11361" max="11363" width="8.7109375" style="32" customWidth="1"/>
    <col min="11364" max="11364" width="11" style="32" customWidth="1"/>
    <col min="11365" max="11366" width="8.7109375" style="32" customWidth="1"/>
    <col min="11367" max="11368" width="13.5703125" style="32" bestFit="1" customWidth="1"/>
    <col min="11369" max="11369" width="14.28515625" style="32" bestFit="1" customWidth="1"/>
    <col min="11370" max="11520" width="11.42578125" style="32"/>
    <col min="11521" max="11521" width="5.7109375" style="32" bestFit="1" customWidth="1"/>
    <col min="11522" max="11529" width="0" style="32" hidden="1" customWidth="1"/>
    <col min="11530" max="11531" width="6.5703125" style="32" bestFit="1" customWidth="1"/>
    <col min="11532" max="11532" width="5.42578125" style="32" bestFit="1" customWidth="1"/>
    <col min="11533" max="11533" width="5.7109375" style="32" bestFit="1" customWidth="1"/>
    <col min="11534" max="11534" width="10" style="32" customWidth="1"/>
    <col min="11535" max="11535" width="14.42578125" style="32" customWidth="1"/>
    <col min="11536" max="11536" width="13.42578125" style="32" bestFit="1" customWidth="1"/>
    <col min="11537" max="11537" width="11" style="32" bestFit="1" customWidth="1"/>
    <col min="11538" max="11538" width="15.85546875" style="32" bestFit="1" customWidth="1"/>
    <col min="11539" max="11539" width="13.42578125" style="32" bestFit="1" customWidth="1"/>
    <col min="11540" max="11540" width="13.42578125" style="32" customWidth="1"/>
    <col min="11541" max="11544" width="12.7109375" style="32" customWidth="1"/>
    <col min="11545" max="11545" width="11.28515625" style="32" customWidth="1"/>
    <col min="11546" max="11547" width="9.140625" style="32" bestFit="1" customWidth="1"/>
    <col min="11548" max="11548" width="8.7109375" style="32" customWidth="1"/>
    <col min="11549" max="11551" width="5.7109375" style="32" customWidth="1"/>
    <col min="11552" max="11552" width="20.7109375" style="32" customWidth="1"/>
    <col min="11553" max="11559" width="0" style="32" hidden="1" customWidth="1"/>
    <col min="11560" max="11560" width="16" style="32" customWidth="1"/>
    <col min="11561" max="11561" width="11.28515625" style="32" customWidth="1"/>
    <col min="11562" max="11563" width="4.28515625" style="32" customWidth="1"/>
    <col min="11564" max="11564" width="6.28515625" style="32" customWidth="1"/>
    <col min="11565" max="11566" width="8.140625" style="32" customWidth="1"/>
    <col min="11567" max="11568" width="4.28515625" style="32" customWidth="1"/>
    <col min="11569" max="11569" width="6.28515625" style="32" customWidth="1"/>
    <col min="11570" max="11571" width="8.140625" style="32" customWidth="1"/>
    <col min="11572" max="11572" width="5.85546875" style="32" customWidth="1"/>
    <col min="11573" max="11573" width="1.7109375" style="32" customWidth="1"/>
    <col min="11574" max="11575" width="19.7109375" style="32" customWidth="1"/>
    <col min="11576" max="11576" width="6.7109375" style="32" customWidth="1"/>
    <col min="11577" max="11578" width="19.7109375" style="32" customWidth="1"/>
    <col min="11579" max="11579" width="6.7109375" style="32" customWidth="1"/>
    <col min="11580" max="11580" width="28" style="32" customWidth="1"/>
    <col min="11581" max="11581" width="11.28515625" style="32" customWidth="1"/>
    <col min="11582" max="11584" width="5.7109375" style="32" customWidth="1"/>
    <col min="11585" max="11585" width="4.140625" style="32" customWidth="1"/>
    <col min="11586" max="11586" width="7.28515625" style="32" customWidth="1"/>
    <col min="11587" max="11587" width="7.5703125" style="32" customWidth="1"/>
    <col min="11588" max="11588" width="4.140625" style="32" customWidth="1"/>
    <col min="11589" max="11589" width="6.28515625" style="32" customWidth="1"/>
    <col min="11590" max="11590" width="7.5703125" style="32" customWidth="1"/>
    <col min="11591" max="11591" width="5.7109375" style="32" customWidth="1"/>
    <col min="11592" max="11592" width="1.7109375" style="32" customWidth="1"/>
    <col min="11593" max="11593" width="10.42578125" style="32" customWidth="1"/>
    <col min="11594" max="11594" width="13" style="32" customWidth="1"/>
    <col min="11595" max="11595" width="15.85546875" style="32" customWidth="1"/>
    <col min="11596" max="11597" width="8.7109375" style="32" customWidth="1"/>
    <col min="11598" max="11598" width="5.7109375" style="32" customWidth="1"/>
    <col min="11599" max="11607" width="0" style="32" hidden="1" customWidth="1"/>
    <col min="11608" max="11608" width="5.7109375" style="32" customWidth="1"/>
    <col min="11609" max="11612" width="0" style="32" hidden="1" customWidth="1"/>
    <col min="11613" max="11615" width="8.7109375" style="32" customWidth="1"/>
    <col min="11616" max="11616" width="10.5703125" style="32" customWidth="1"/>
    <col min="11617" max="11619" width="8.7109375" style="32" customWidth="1"/>
    <col min="11620" max="11620" width="11" style="32" customWidth="1"/>
    <col min="11621" max="11622" width="8.7109375" style="32" customWidth="1"/>
    <col min="11623" max="11624" width="13.5703125" style="32" bestFit="1" customWidth="1"/>
    <col min="11625" max="11625" width="14.28515625" style="32" bestFit="1" customWidth="1"/>
    <col min="11626" max="11776" width="11.42578125" style="32"/>
    <col min="11777" max="11777" width="5.7109375" style="32" bestFit="1" customWidth="1"/>
    <col min="11778" max="11785" width="0" style="32" hidden="1" customWidth="1"/>
    <col min="11786" max="11787" width="6.5703125" style="32" bestFit="1" customWidth="1"/>
    <col min="11788" max="11788" width="5.42578125" style="32" bestFit="1" customWidth="1"/>
    <col min="11789" max="11789" width="5.7109375" style="32" bestFit="1" customWidth="1"/>
    <col min="11790" max="11790" width="10" style="32" customWidth="1"/>
    <col min="11791" max="11791" width="14.42578125" style="32" customWidth="1"/>
    <col min="11792" max="11792" width="13.42578125" style="32" bestFit="1" customWidth="1"/>
    <col min="11793" max="11793" width="11" style="32" bestFit="1" customWidth="1"/>
    <col min="11794" max="11794" width="15.85546875" style="32" bestFit="1" customWidth="1"/>
    <col min="11795" max="11795" width="13.42578125" style="32" bestFit="1" customWidth="1"/>
    <col min="11796" max="11796" width="13.42578125" style="32" customWidth="1"/>
    <col min="11797" max="11800" width="12.7109375" style="32" customWidth="1"/>
    <col min="11801" max="11801" width="11.28515625" style="32" customWidth="1"/>
    <col min="11802" max="11803" width="9.140625" style="32" bestFit="1" customWidth="1"/>
    <col min="11804" max="11804" width="8.7109375" style="32" customWidth="1"/>
    <col min="11805" max="11807" width="5.7109375" style="32" customWidth="1"/>
    <col min="11808" max="11808" width="20.7109375" style="32" customWidth="1"/>
    <col min="11809" max="11815" width="0" style="32" hidden="1" customWidth="1"/>
    <col min="11816" max="11816" width="16" style="32" customWidth="1"/>
    <col min="11817" max="11817" width="11.28515625" style="32" customWidth="1"/>
    <col min="11818" max="11819" width="4.28515625" style="32" customWidth="1"/>
    <col min="11820" max="11820" width="6.28515625" style="32" customWidth="1"/>
    <col min="11821" max="11822" width="8.140625" style="32" customWidth="1"/>
    <col min="11823" max="11824" width="4.28515625" style="32" customWidth="1"/>
    <col min="11825" max="11825" width="6.28515625" style="32" customWidth="1"/>
    <col min="11826" max="11827" width="8.140625" style="32" customWidth="1"/>
    <col min="11828" max="11828" width="5.85546875" style="32" customWidth="1"/>
    <col min="11829" max="11829" width="1.7109375" style="32" customWidth="1"/>
    <col min="11830" max="11831" width="19.7109375" style="32" customWidth="1"/>
    <col min="11832" max="11832" width="6.7109375" style="32" customWidth="1"/>
    <col min="11833" max="11834" width="19.7109375" style="32" customWidth="1"/>
    <col min="11835" max="11835" width="6.7109375" style="32" customWidth="1"/>
    <col min="11836" max="11836" width="28" style="32" customWidth="1"/>
    <col min="11837" max="11837" width="11.28515625" style="32" customWidth="1"/>
    <col min="11838" max="11840" width="5.7109375" style="32" customWidth="1"/>
    <col min="11841" max="11841" width="4.140625" style="32" customWidth="1"/>
    <col min="11842" max="11842" width="7.28515625" style="32" customWidth="1"/>
    <col min="11843" max="11843" width="7.5703125" style="32" customWidth="1"/>
    <col min="11844" max="11844" width="4.140625" style="32" customWidth="1"/>
    <col min="11845" max="11845" width="6.28515625" style="32" customWidth="1"/>
    <col min="11846" max="11846" width="7.5703125" style="32" customWidth="1"/>
    <col min="11847" max="11847" width="5.7109375" style="32" customWidth="1"/>
    <col min="11848" max="11848" width="1.7109375" style="32" customWidth="1"/>
    <col min="11849" max="11849" width="10.42578125" style="32" customWidth="1"/>
    <col min="11850" max="11850" width="13" style="32" customWidth="1"/>
    <col min="11851" max="11851" width="15.85546875" style="32" customWidth="1"/>
    <col min="11852" max="11853" width="8.7109375" style="32" customWidth="1"/>
    <col min="11854" max="11854" width="5.7109375" style="32" customWidth="1"/>
    <col min="11855" max="11863" width="0" style="32" hidden="1" customWidth="1"/>
    <col min="11864" max="11864" width="5.7109375" style="32" customWidth="1"/>
    <col min="11865" max="11868" width="0" style="32" hidden="1" customWidth="1"/>
    <col min="11869" max="11871" width="8.7109375" style="32" customWidth="1"/>
    <col min="11872" max="11872" width="10.5703125" style="32" customWidth="1"/>
    <col min="11873" max="11875" width="8.7109375" style="32" customWidth="1"/>
    <col min="11876" max="11876" width="11" style="32" customWidth="1"/>
    <col min="11877" max="11878" width="8.7109375" style="32" customWidth="1"/>
    <col min="11879" max="11880" width="13.5703125" style="32" bestFit="1" customWidth="1"/>
    <col min="11881" max="11881" width="14.28515625" style="32" bestFit="1" customWidth="1"/>
    <col min="11882" max="12032" width="11.42578125" style="32"/>
    <col min="12033" max="12033" width="5.7109375" style="32" bestFit="1" customWidth="1"/>
    <col min="12034" max="12041" width="0" style="32" hidden="1" customWidth="1"/>
    <col min="12042" max="12043" width="6.5703125" style="32" bestFit="1" customWidth="1"/>
    <col min="12044" max="12044" width="5.42578125" style="32" bestFit="1" customWidth="1"/>
    <col min="12045" max="12045" width="5.7109375" style="32" bestFit="1" customWidth="1"/>
    <col min="12046" max="12046" width="10" style="32" customWidth="1"/>
    <col min="12047" max="12047" width="14.42578125" style="32" customWidth="1"/>
    <col min="12048" max="12048" width="13.42578125" style="32" bestFit="1" customWidth="1"/>
    <col min="12049" max="12049" width="11" style="32" bestFit="1" customWidth="1"/>
    <col min="12050" max="12050" width="15.85546875" style="32" bestFit="1" customWidth="1"/>
    <col min="12051" max="12051" width="13.42578125" style="32" bestFit="1" customWidth="1"/>
    <col min="12052" max="12052" width="13.42578125" style="32" customWidth="1"/>
    <col min="12053" max="12056" width="12.7109375" style="32" customWidth="1"/>
    <col min="12057" max="12057" width="11.28515625" style="32" customWidth="1"/>
    <col min="12058" max="12059" width="9.140625" style="32" bestFit="1" customWidth="1"/>
    <col min="12060" max="12060" width="8.7109375" style="32" customWidth="1"/>
    <col min="12061" max="12063" width="5.7109375" style="32" customWidth="1"/>
    <col min="12064" max="12064" width="20.7109375" style="32" customWidth="1"/>
    <col min="12065" max="12071" width="0" style="32" hidden="1" customWidth="1"/>
    <col min="12072" max="12072" width="16" style="32" customWidth="1"/>
    <col min="12073" max="12073" width="11.28515625" style="32" customWidth="1"/>
    <col min="12074" max="12075" width="4.28515625" style="32" customWidth="1"/>
    <col min="12076" max="12076" width="6.28515625" style="32" customWidth="1"/>
    <col min="12077" max="12078" width="8.140625" style="32" customWidth="1"/>
    <col min="12079" max="12080" width="4.28515625" style="32" customWidth="1"/>
    <col min="12081" max="12081" width="6.28515625" style="32" customWidth="1"/>
    <col min="12082" max="12083" width="8.140625" style="32" customWidth="1"/>
    <col min="12084" max="12084" width="5.85546875" style="32" customWidth="1"/>
    <col min="12085" max="12085" width="1.7109375" style="32" customWidth="1"/>
    <col min="12086" max="12087" width="19.7109375" style="32" customWidth="1"/>
    <col min="12088" max="12088" width="6.7109375" style="32" customWidth="1"/>
    <col min="12089" max="12090" width="19.7109375" style="32" customWidth="1"/>
    <col min="12091" max="12091" width="6.7109375" style="32" customWidth="1"/>
    <col min="12092" max="12092" width="28" style="32" customWidth="1"/>
    <col min="12093" max="12093" width="11.28515625" style="32" customWidth="1"/>
    <col min="12094" max="12096" width="5.7109375" style="32" customWidth="1"/>
    <col min="12097" max="12097" width="4.140625" style="32" customWidth="1"/>
    <col min="12098" max="12098" width="7.28515625" style="32" customWidth="1"/>
    <col min="12099" max="12099" width="7.5703125" style="32" customWidth="1"/>
    <col min="12100" max="12100" width="4.140625" style="32" customWidth="1"/>
    <col min="12101" max="12101" width="6.28515625" style="32" customWidth="1"/>
    <col min="12102" max="12102" width="7.5703125" style="32" customWidth="1"/>
    <col min="12103" max="12103" width="5.7109375" style="32" customWidth="1"/>
    <col min="12104" max="12104" width="1.7109375" style="32" customWidth="1"/>
    <col min="12105" max="12105" width="10.42578125" style="32" customWidth="1"/>
    <col min="12106" max="12106" width="13" style="32" customWidth="1"/>
    <col min="12107" max="12107" width="15.85546875" style="32" customWidth="1"/>
    <col min="12108" max="12109" width="8.7109375" style="32" customWidth="1"/>
    <col min="12110" max="12110" width="5.7109375" style="32" customWidth="1"/>
    <col min="12111" max="12119" width="0" style="32" hidden="1" customWidth="1"/>
    <col min="12120" max="12120" width="5.7109375" style="32" customWidth="1"/>
    <col min="12121" max="12124" width="0" style="32" hidden="1" customWidth="1"/>
    <col min="12125" max="12127" width="8.7109375" style="32" customWidth="1"/>
    <col min="12128" max="12128" width="10.5703125" style="32" customWidth="1"/>
    <col min="12129" max="12131" width="8.7109375" style="32" customWidth="1"/>
    <col min="12132" max="12132" width="11" style="32" customWidth="1"/>
    <col min="12133" max="12134" width="8.7109375" style="32" customWidth="1"/>
    <col min="12135" max="12136" width="13.5703125" style="32" bestFit="1" customWidth="1"/>
    <col min="12137" max="12137" width="14.28515625" style="32" bestFit="1" customWidth="1"/>
    <col min="12138" max="12288" width="11.42578125" style="32"/>
    <col min="12289" max="12289" width="5.7109375" style="32" bestFit="1" customWidth="1"/>
    <col min="12290" max="12297" width="0" style="32" hidden="1" customWidth="1"/>
    <col min="12298" max="12299" width="6.5703125" style="32" bestFit="1" customWidth="1"/>
    <col min="12300" max="12300" width="5.42578125" style="32" bestFit="1" customWidth="1"/>
    <col min="12301" max="12301" width="5.7109375" style="32" bestFit="1" customWidth="1"/>
    <col min="12302" max="12302" width="10" style="32" customWidth="1"/>
    <col min="12303" max="12303" width="14.42578125" style="32" customWidth="1"/>
    <col min="12304" max="12304" width="13.42578125" style="32" bestFit="1" customWidth="1"/>
    <col min="12305" max="12305" width="11" style="32" bestFit="1" customWidth="1"/>
    <col min="12306" max="12306" width="15.85546875" style="32" bestFit="1" customWidth="1"/>
    <col min="12307" max="12307" width="13.42578125" style="32" bestFit="1" customWidth="1"/>
    <col min="12308" max="12308" width="13.42578125" style="32" customWidth="1"/>
    <col min="12309" max="12312" width="12.7109375" style="32" customWidth="1"/>
    <col min="12313" max="12313" width="11.28515625" style="32" customWidth="1"/>
    <col min="12314" max="12315" width="9.140625" style="32" bestFit="1" customWidth="1"/>
    <col min="12316" max="12316" width="8.7109375" style="32" customWidth="1"/>
    <col min="12317" max="12319" width="5.7109375" style="32" customWidth="1"/>
    <col min="12320" max="12320" width="20.7109375" style="32" customWidth="1"/>
    <col min="12321" max="12327" width="0" style="32" hidden="1" customWidth="1"/>
    <col min="12328" max="12328" width="16" style="32" customWidth="1"/>
    <col min="12329" max="12329" width="11.28515625" style="32" customWidth="1"/>
    <col min="12330" max="12331" width="4.28515625" style="32" customWidth="1"/>
    <col min="12332" max="12332" width="6.28515625" style="32" customWidth="1"/>
    <col min="12333" max="12334" width="8.140625" style="32" customWidth="1"/>
    <col min="12335" max="12336" width="4.28515625" style="32" customWidth="1"/>
    <col min="12337" max="12337" width="6.28515625" style="32" customWidth="1"/>
    <col min="12338" max="12339" width="8.140625" style="32" customWidth="1"/>
    <col min="12340" max="12340" width="5.85546875" style="32" customWidth="1"/>
    <col min="12341" max="12341" width="1.7109375" style="32" customWidth="1"/>
    <col min="12342" max="12343" width="19.7109375" style="32" customWidth="1"/>
    <col min="12344" max="12344" width="6.7109375" style="32" customWidth="1"/>
    <col min="12345" max="12346" width="19.7109375" style="32" customWidth="1"/>
    <col min="12347" max="12347" width="6.7109375" style="32" customWidth="1"/>
    <col min="12348" max="12348" width="28" style="32" customWidth="1"/>
    <col min="12349" max="12349" width="11.28515625" style="32" customWidth="1"/>
    <col min="12350" max="12352" width="5.7109375" style="32" customWidth="1"/>
    <col min="12353" max="12353" width="4.140625" style="32" customWidth="1"/>
    <col min="12354" max="12354" width="7.28515625" style="32" customWidth="1"/>
    <col min="12355" max="12355" width="7.5703125" style="32" customWidth="1"/>
    <col min="12356" max="12356" width="4.140625" style="32" customWidth="1"/>
    <col min="12357" max="12357" width="6.28515625" style="32" customWidth="1"/>
    <col min="12358" max="12358" width="7.5703125" style="32" customWidth="1"/>
    <col min="12359" max="12359" width="5.7109375" style="32" customWidth="1"/>
    <col min="12360" max="12360" width="1.7109375" style="32" customWidth="1"/>
    <col min="12361" max="12361" width="10.42578125" style="32" customWidth="1"/>
    <col min="12362" max="12362" width="13" style="32" customWidth="1"/>
    <col min="12363" max="12363" width="15.85546875" style="32" customWidth="1"/>
    <col min="12364" max="12365" width="8.7109375" style="32" customWidth="1"/>
    <col min="12366" max="12366" width="5.7109375" style="32" customWidth="1"/>
    <col min="12367" max="12375" width="0" style="32" hidden="1" customWidth="1"/>
    <col min="12376" max="12376" width="5.7109375" style="32" customWidth="1"/>
    <col min="12377" max="12380" width="0" style="32" hidden="1" customWidth="1"/>
    <col min="12381" max="12383" width="8.7109375" style="32" customWidth="1"/>
    <col min="12384" max="12384" width="10.5703125" style="32" customWidth="1"/>
    <col min="12385" max="12387" width="8.7109375" style="32" customWidth="1"/>
    <col min="12388" max="12388" width="11" style="32" customWidth="1"/>
    <col min="12389" max="12390" width="8.7109375" style="32" customWidth="1"/>
    <col min="12391" max="12392" width="13.5703125" style="32" bestFit="1" customWidth="1"/>
    <col min="12393" max="12393" width="14.28515625" style="32" bestFit="1" customWidth="1"/>
    <col min="12394" max="12544" width="11.42578125" style="32"/>
    <col min="12545" max="12545" width="5.7109375" style="32" bestFit="1" customWidth="1"/>
    <col min="12546" max="12553" width="0" style="32" hidden="1" customWidth="1"/>
    <col min="12554" max="12555" width="6.5703125" style="32" bestFit="1" customWidth="1"/>
    <col min="12556" max="12556" width="5.42578125" style="32" bestFit="1" customWidth="1"/>
    <col min="12557" max="12557" width="5.7109375" style="32" bestFit="1" customWidth="1"/>
    <col min="12558" max="12558" width="10" style="32" customWidth="1"/>
    <col min="12559" max="12559" width="14.42578125" style="32" customWidth="1"/>
    <col min="12560" max="12560" width="13.42578125" style="32" bestFit="1" customWidth="1"/>
    <col min="12561" max="12561" width="11" style="32" bestFit="1" customWidth="1"/>
    <col min="12562" max="12562" width="15.85546875" style="32" bestFit="1" customWidth="1"/>
    <col min="12563" max="12563" width="13.42578125" style="32" bestFit="1" customWidth="1"/>
    <col min="12564" max="12564" width="13.42578125" style="32" customWidth="1"/>
    <col min="12565" max="12568" width="12.7109375" style="32" customWidth="1"/>
    <col min="12569" max="12569" width="11.28515625" style="32" customWidth="1"/>
    <col min="12570" max="12571" width="9.140625" style="32" bestFit="1" customWidth="1"/>
    <col min="12572" max="12572" width="8.7109375" style="32" customWidth="1"/>
    <col min="12573" max="12575" width="5.7109375" style="32" customWidth="1"/>
    <col min="12576" max="12576" width="20.7109375" style="32" customWidth="1"/>
    <col min="12577" max="12583" width="0" style="32" hidden="1" customWidth="1"/>
    <col min="12584" max="12584" width="16" style="32" customWidth="1"/>
    <col min="12585" max="12585" width="11.28515625" style="32" customWidth="1"/>
    <col min="12586" max="12587" width="4.28515625" style="32" customWidth="1"/>
    <col min="12588" max="12588" width="6.28515625" style="32" customWidth="1"/>
    <col min="12589" max="12590" width="8.140625" style="32" customWidth="1"/>
    <col min="12591" max="12592" width="4.28515625" style="32" customWidth="1"/>
    <col min="12593" max="12593" width="6.28515625" style="32" customWidth="1"/>
    <col min="12594" max="12595" width="8.140625" style="32" customWidth="1"/>
    <col min="12596" max="12596" width="5.85546875" style="32" customWidth="1"/>
    <col min="12597" max="12597" width="1.7109375" style="32" customWidth="1"/>
    <col min="12598" max="12599" width="19.7109375" style="32" customWidth="1"/>
    <col min="12600" max="12600" width="6.7109375" style="32" customWidth="1"/>
    <col min="12601" max="12602" width="19.7109375" style="32" customWidth="1"/>
    <col min="12603" max="12603" width="6.7109375" style="32" customWidth="1"/>
    <col min="12604" max="12604" width="28" style="32" customWidth="1"/>
    <col min="12605" max="12605" width="11.28515625" style="32" customWidth="1"/>
    <col min="12606" max="12608" width="5.7109375" style="32" customWidth="1"/>
    <col min="12609" max="12609" width="4.140625" style="32" customWidth="1"/>
    <col min="12610" max="12610" width="7.28515625" style="32" customWidth="1"/>
    <col min="12611" max="12611" width="7.5703125" style="32" customWidth="1"/>
    <col min="12612" max="12612" width="4.140625" style="32" customWidth="1"/>
    <col min="12613" max="12613" width="6.28515625" style="32" customWidth="1"/>
    <col min="12614" max="12614" width="7.5703125" style="32" customWidth="1"/>
    <col min="12615" max="12615" width="5.7109375" style="32" customWidth="1"/>
    <col min="12616" max="12616" width="1.7109375" style="32" customWidth="1"/>
    <col min="12617" max="12617" width="10.42578125" style="32" customWidth="1"/>
    <col min="12618" max="12618" width="13" style="32" customWidth="1"/>
    <col min="12619" max="12619" width="15.85546875" style="32" customWidth="1"/>
    <col min="12620" max="12621" width="8.7109375" style="32" customWidth="1"/>
    <col min="12622" max="12622" width="5.7109375" style="32" customWidth="1"/>
    <col min="12623" max="12631" width="0" style="32" hidden="1" customWidth="1"/>
    <col min="12632" max="12632" width="5.7109375" style="32" customWidth="1"/>
    <col min="12633" max="12636" width="0" style="32" hidden="1" customWidth="1"/>
    <col min="12637" max="12639" width="8.7109375" style="32" customWidth="1"/>
    <col min="12640" max="12640" width="10.5703125" style="32" customWidth="1"/>
    <col min="12641" max="12643" width="8.7109375" style="32" customWidth="1"/>
    <col min="12644" max="12644" width="11" style="32" customWidth="1"/>
    <col min="12645" max="12646" width="8.7109375" style="32" customWidth="1"/>
    <col min="12647" max="12648" width="13.5703125" style="32" bestFit="1" customWidth="1"/>
    <col min="12649" max="12649" width="14.28515625" style="32" bestFit="1" customWidth="1"/>
    <col min="12650" max="12800" width="11.42578125" style="32"/>
    <col min="12801" max="12801" width="5.7109375" style="32" bestFit="1" customWidth="1"/>
    <col min="12802" max="12809" width="0" style="32" hidden="1" customWidth="1"/>
    <col min="12810" max="12811" width="6.5703125" style="32" bestFit="1" customWidth="1"/>
    <col min="12812" max="12812" width="5.42578125" style="32" bestFit="1" customWidth="1"/>
    <col min="12813" max="12813" width="5.7109375" style="32" bestFit="1" customWidth="1"/>
    <col min="12814" max="12814" width="10" style="32" customWidth="1"/>
    <col min="12815" max="12815" width="14.42578125" style="32" customWidth="1"/>
    <col min="12816" max="12816" width="13.42578125" style="32" bestFit="1" customWidth="1"/>
    <col min="12817" max="12817" width="11" style="32" bestFit="1" customWidth="1"/>
    <col min="12818" max="12818" width="15.85546875" style="32" bestFit="1" customWidth="1"/>
    <col min="12819" max="12819" width="13.42578125" style="32" bestFit="1" customWidth="1"/>
    <col min="12820" max="12820" width="13.42578125" style="32" customWidth="1"/>
    <col min="12821" max="12824" width="12.7109375" style="32" customWidth="1"/>
    <col min="12825" max="12825" width="11.28515625" style="32" customWidth="1"/>
    <col min="12826" max="12827" width="9.140625" style="32" bestFit="1" customWidth="1"/>
    <col min="12828" max="12828" width="8.7109375" style="32" customWidth="1"/>
    <col min="12829" max="12831" width="5.7109375" style="32" customWidth="1"/>
    <col min="12832" max="12832" width="20.7109375" style="32" customWidth="1"/>
    <col min="12833" max="12839" width="0" style="32" hidden="1" customWidth="1"/>
    <col min="12840" max="12840" width="16" style="32" customWidth="1"/>
    <col min="12841" max="12841" width="11.28515625" style="32" customWidth="1"/>
    <col min="12842" max="12843" width="4.28515625" style="32" customWidth="1"/>
    <col min="12844" max="12844" width="6.28515625" style="32" customWidth="1"/>
    <col min="12845" max="12846" width="8.140625" style="32" customWidth="1"/>
    <col min="12847" max="12848" width="4.28515625" style="32" customWidth="1"/>
    <col min="12849" max="12849" width="6.28515625" style="32" customWidth="1"/>
    <col min="12850" max="12851" width="8.140625" style="32" customWidth="1"/>
    <col min="12852" max="12852" width="5.85546875" style="32" customWidth="1"/>
    <col min="12853" max="12853" width="1.7109375" style="32" customWidth="1"/>
    <col min="12854" max="12855" width="19.7109375" style="32" customWidth="1"/>
    <col min="12856" max="12856" width="6.7109375" style="32" customWidth="1"/>
    <col min="12857" max="12858" width="19.7109375" style="32" customWidth="1"/>
    <col min="12859" max="12859" width="6.7109375" style="32" customWidth="1"/>
    <col min="12860" max="12860" width="28" style="32" customWidth="1"/>
    <col min="12861" max="12861" width="11.28515625" style="32" customWidth="1"/>
    <col min="12862" max="12864" width="5.7109375" style="32" customWidth="1"/>
    <col min="12865" max="12865" width="4.140625" style="32" customWidth="1"/>
    <col min="12866" max="12866" width="7.28515625" style="32" customWidth="1"/>
    <col min="12867" max="12867" width="7.5703125" style="32" customWidth="1"/>
    <col min="12868" max="12868" width="4.140625" style="32" customWidth="1"/>
    <col min="12869" max="12869" width="6.28515625" style="32" customWidth="1"/>
    <col min="12870" max="12870" width="7.5703125" style="32" customWidth="1"/>
    <col min="12871" max="12871" width="5.7109375" style="32" customWidth="1"/>
    <col min="12872" max="12872" width="1.7109375" style="32" customWidth="1"/>
    <col min="12873" max="12873" width="10.42578125" style="32" customWidth="1"/>
    <col min="12874" max="12874" width="13" style="32" customWidth="1"/>
    <col min="12875" max="12875" width="15.85546875" style="32" customWidth="1"/>
    <col min="12876" max="12877" width="8.7109375" style="32" customWidth="1"/>
    <col min="12878" max="12878" width="5.7109375" style="32" customWidth="1"/>
    <col min="12879" max="12887" width="0" style="32" hidden="1" customWidth="1"/>
    <col min="12888" max="12888" width="5.7109375" style="32" customWidth="1"/>
    <col min="12889" max="12892" width="0" style="32" hidden="1" customWidth="1"/>
    <col min="12893" max="12895" width="8.7109375" style="32" customWidth="1"/>
    <col min="12896" max="12896" width="10.5703125" style="32" customWidth="1"/>
    <col min="12897" max="12899" width="8.7109375" style="32" customWidth="1"/>
    <col min="12900" max="12900" width="11" style="32" customWidth="1"/>
    <col min="12901" max="12902" width="8.7109375" style="32" customWidth="1"/>
    <col min="12903" max="12904" width="13.5703125" style="32" bestFit="1" customWidth="1"/>
    <col min="12905" max="12905" width="14.28515625" style="32" bestFit="1" customWidth="1"/>
    <col min="12906" max="13056" width="11.42578125" style="32"/>
    <col min="13057" max="13057" width="5.7109375" style="32" bestFit="1" customWidth="1"/>
    <col min="13058" max="13065" width="0" style="32" hidden="1" customWidth="1"/>
    <col min="13066" max="13067" width="6.5703125" style="32" bestFit="1" customWidth="1"/>
    <col min="13068" max="13068" width="5.42578125" style="32" bestFit="1" customWidth="1"/>
    <col min="13069" max="13069" width="5.7109375" style="32" bestFit="1" customWidth="1"/>
    <col min="13070" max="13070" width="10" style="32" customWidth="1"/>
    <col min="13071" max="13071" width="14.42578125" style="32" customWidth="1"/>
    <col min="13072" max="13072" width="13.42578125" style="32" bestFit="1" customWidth="1"/>
    <col min="13073" max="13073" width="11" style="32" bestFit="1" customWidth="1"/>
    <col min="13074" max="13074" width="15.85546875" style="32" bestFit="1" customWidth="1"/>
    <col min="13075" max="13075" width="13.42578125" style="32" bestFit="1" customWidth="1"/>
    <col min="13076" max="13076" width="13.42578125" style="32" customWidth="1"/>
    <col min="13077" max="13080" width="12.7109375" style="32" customWidth="1"/>
    <col min="13081" max="13081" width="11.28515625" style="32" customWidth="1"/>
    <col min="13082" max="13083" width="9.140625" style="32" bestFit="1" customWidth="1"/>
    <col min="13084" max="13084" width="8.7109375" style="32" customWidth="1"/>
    <col min="13085" max="13087" width="5.7109375" style="32" customWidth="1"/>
    <col min="13088" max="13088" width="20.7109375" style="32" customWidth="1"/>
    <col min="13089" max="13095" width="0" style="32" hidden="1" customWidth="1"/>
    <col min="13096" max="13096" width="16" style="32" customWidth="1"/>
    <col min="13097" max="13097" width="11.28515625" style="32" customWidth="1"/>
    <col min="13098" max="13099" width="4.28515625" style="32" customWidth="1"/>
    <col min="13100" max="13100" width="6.28515625" style="32" customWidth="1"/>
    <col min="13101" max="13102" width="8.140625" style="32" customWidth="1"/>
    <col min="13103" max="13104" width="4.28515625" style="32" customWidth="1"/>
    <col min="13105" max="13105" width="6.28515625" style="32" customWidth="1"/>
    <col min="13106" max="13107" width="8.140625" style="32" customWidth="1"/>
    <col min="13108" max="13108" width="5.85546875" style="32" customWidth="1"/>
    <col min="13109" max="13109" width="1.7109375" style="32" customWidth="1"/>
    <col min="13110" max="13111" width="19.7109375" style="32" customWidth="1"/>
    <col min="13112" max="13112" width="6.7109375" style="32" customWidth="1"/>
    <col min="13113" max="13114" width="19.7109375" style="32" customWidth="1"/>
    <col min="13115" max="13115" width="6.7109375" style="32" customWidth="1"/>
    <col min="13116" max="13116" width="28" style="32" customWidth="1"/>
    <col min="13117" max="13117" width="11.28515625" style="32" customWidth="1"/>
    <col min="13118" max="13120" width="5.7109375" style="32" customWidth="1"/>
    <col min="13121" max="13121" width="4.140625" style="32" customWidth="1"/>
    <col min="13122" max="13122" width="7.28515625" style="32" customWidth="1"/>
    <col min="13123" max="13123" width="7.5703125" style="32" customWidth="1"/>
    <col min="13124" max="13124" width="4.140625" style="32" customWidth="1"/>
    <col min="13125" max="13125" width="6.28515625" style="32" customWidth="1"/>
    <col min="13126" max="13126" width="7.5703125" style="32" customWidth="1"/>
    <col min="13127" max="13127" width="5.7109375" style="32" customWidth="1"/>
    <col min="13128" max="13128" width="1.7109375" style="32" customWidth="1"/>
    <col min="13129" max="13129" width="10.42578125" style="32" customWidth="1"/>
    <col min="13130" max="13130" width="13" style="32" customWidth="1"/>
    <col min="13131" max="13131" width="15.85546875" style="32" customWidth="1"/>
    <col min="13132" max="13133" width="8.7109375" style="32" customWidth="1"/>
    <col min="13134" max="13134" width="5.7109375" style="32" customWidth="1"/>
    <col min="13135" max="13143" width="0" style="32" hidden="1" customWidth="1"/>
    <col min="13144" max="13144" width="5.7109375" style="32" customWidth="1"/>
    <col min="13145" max="13148" width="0" style="32" hidden="1" customWidth="1"/>
    <col min="13149" max="13151" width="8.7109375" style="32" customWidth="1"/>
    <col min="13152" max="13152" width="10.5703125" style="32" customWidth="1"/>
    <col min="13153" max="13155" width="8.7109375" style="32" customWidth="1"/>
    <col min="13156" max="13156" width="11" style="32" customWidth="1"/>
    <col min="13157" max="13158" width="8.7109375" style="32" customWidth="1"/>
    <col min="13159" max="13160" width="13.5703125" style="32" bestFit="1" customWidth="1"/>
    <col min="13161" max="13161" width="14.28515625" style="32" bestFit="1" customWidth="1"/>
    <col min="13162" max="13312" width="11.42578125" style="32"/>
    <col min="13313" max="13313" width="5.7109375" style="32" bestFit="1" customWidth="1"/>
    <col min="13314" max="13321" width="0" style="32" hidden="1" customWidth="1"/>
    <col min="13322" max="13323" width="6.5703125" style="32" bestFit="1" customWidth="1"/>
    <col min="13324" max="13324" width="5.42578125" style="32" bestFit="1" customWidth="1"/>
    <col min="13325" max="13325" width="5.7109375" style="32" bestFit="1" customWidth="1"/>
    <col min="13326" max="13326" width="10" style="32" customWidth="1"/>
    <col min="13327" max="13327" width="14.42578125" style="32" customWidth="1"/>
    <col min="13328" max="13328" width="13.42578125" style="32" bestFit="1" customWidth="1"/>
    <col min="13329" max="13329" width="11" style="32" bestFit="1" customWidth="1"/>
    <col min="13330" max="13330" width="15.85546875" style="32" bestFit="1" customWidth="1"/>
    <col min="13331" max="13331" width="13.42578125" style="32" bestFit="1" customWidth="1"/>
    <col min="13332" max="13332" width="13.42578125" style="32" customWidth="1"/>
    <col min="13333" max="13336" width="12.7109375" style="32" customWidth="1"/>
    <col min="13337" max="13337" width="11.28515625" style="32" customWidth="1"/>
    <col min="13338" max="13339" width="9.140625" style="32" bestFit="1" customWidth="1"/>
    <col min="13340" max="13340" width="8.7109375" style="32" customWidth="1"/>
    <col min="13341" max="13343" width="5.7109375" style="32" customWidth="1"/>
    <col min="13344" max="13344" width="20.7109375" style="32" customWidth="1"/>
    <col min="13345" max="13351" width="0" style="32" hidden="1" customWidth="1"/>
    <col min="13352" max="13352" width="16" style="32" customWidth="1"/>
    <col min="13353" max="13353" width="11.28515625" style="32" customWidth="1"/>
    <col min="13354" max="13355" width="4.28515625" style="32" customWidth="1"/>
    <col min="13356" max="13356" width="6.28515625" style="32" customWidth="1"/>
    <col min="13357" max="13358" width="8.140625" style="32" customWidth="1"/>
    <col min="13359" max="13360" width="4.28515625" style="32" customWidth="1"/>
    <col min="13361" max="13361" width="6.28515625" style="32" customWidth="1"/>
    <col min="13362" max="13363" width="8.140625" style="32" customWidth="1"/>
    <col min="13364" max="13364" width="5.85546875" style="32" customWidth="1"/>
    <col min="13365" max="13365" width="1.7109375" style="32" customWidth="1"/>
    <col min="13366" max="13367" width="19.7109375" style="32" customWidth="1"/>
    <col min="13368" max="13368" width="6.7109375" style="32" customWidth="1"/>
    <col min="13369" max="13370" width="19.7109375" style="32" customWidth="1"/>
    <col min="13371" max="13371" width="6.7109375" style="32" customWidth="1"/>
    <col min="13372" max="13372" width="28" style="32" customWidth="1"/>
    <col min="13373" max="13373" width="11.28515625" style="32" customWidth="1"/>
    <col min="13374" max="13376" width="5.7109375" style="32" customWidth="1"/>
    <col min="13377" max="13377" width="4.140625" style="32" customWidth="1"/>
    <col min="13378" max="13378" width="7.28515625" style="32" customWidth="1"/>
    <col min="13379" max="13379" width="7.5703125" style="32" customWidth="1"/>
    <col min="13380" max="13380" width="4.140625" style="32" customWidth="1"/>
    <col min="13381" max="13381" width="6.28515625" style="32" customWidth="1"/>
    <col min="13382" max="13382" width="7.5703125" style="32" customWidth="1"/>
    <col min="13383" max="13383" width="5.7109375" style="32" customWidth="1"/>
    <col min="13384" max="13384" width="1.7109375" style="32" customWidth="1"/>
    <col min="13385" max="13385" width="10.42578125" style="32" customWidth="1"/>
    <col min="13386" max="13386" width="13" style="32" customWidth="1"/>
    <col min="13387" max="13387" width="15.85546875" style="32" customWidth="1"/>
    <col min="13388" max="13389" width="8.7109375" style="32" customWidth="1"/>
    <col min="13390" max="13390" width="5.7109375" style="32" customWidth="1"/>
    <col min="13391" max="13399" width="0" style="32" hidden="1" customWidth="1"/>
    <col min="13400" max="13400" width="5.7109375" style="32" customWidth="1"/>
    <col min="13401" max="13404" width="0" style="32" hidden="1" customWidth="1"/>
    <col min="13405" max="13407" width="8.7109375" style="32" customWidth="1"/>
    <col min="13408" max="13408" width="10.5703125" style="32" customWidth="1"/>
    <col min="13409" max="13411" width="8.7109375" style="32" customWidth="1"/>
    <col min="13412" max="13412" width="11" style="32" customWidth="1"/>
    <col min="13413" max="13414" width="8.7109375" style="32" customWidth="1"/>
    <col min="13415" max="13416" width="13.5703125" style="32" bestFit="1" customWidth="1"/>
    <col min="13417" max="13417" width="14.28515625" style="32" bestFit="1" customWidth="1"/>
    <col min="13418" max="13568" width="11.42578125" style="32"/>
    <col min="13569" max="13569" width="5.7109375" style="32" bestFit="1" customWidth="1"/>
    <col min="13570" max="13577" width="0" style="32" hidden="1" customWidth="1"/>
    <col min="13578" max="13579" width="6.5703125" style="32" bestFit="1" customWidth="1"/>
    <col min="13580" max="13580" width="5.42578125" style="32" bestFit="1" customWidth="1"/>
    <col min="13581" max="13581" width="5.7109375" style="32" bestFit="1" customWidth="1"/>
    <col min="13582" max="13582" width="10" style="32" customWidth="1"/>
    <col min="13583" max="13583" width="14.42578125" style="32" customWidth="1"/>
    <col min="13584" max="13584" width="13.42578125" style="32" bestFit="1" customWidth="1"/>
    <col min="13585" max="13585" width="11" style="32" bestFit="1" customWidth="1"/>
    <col min="13586" max="13586" width="15.85546875" style="32" bestFit="1" customWidth="1"/>
    <col min="13587" max="13587" width="13.42578125" style="32" bestFit="1" customWidth="1"/>
    <col min="13588" max="13588" width="13.42578125" style="32" customWidth="1"/>
    <col min="13589" max="13592" width="12.7109375" style="32" customWidth="1"/>
    <col min="13593" max="13593" width="11.28515625" style="32" customWidth="1"/>
    <col min="13594" max="13595" width="9.140625" style="32" bestFit="1" customWidth="1"/>
    <col min="13596" max="13596" width="8.7109375" style="32" customWidth="1"/>
    <col min="13597" max="13599" width="5.7109375" style="32" customWidth="1"/>
    <col min="13600" max="13600" width="20.7109375" style="32" customWidth="1"/>
    <col min="13601" max="13607" width="0" style="32" hidden="1" customWidth="1"/>
    <col min="13608" max="13608" width="16" style="32" customWidth="1"/>
    <col min="13609" max="13609" width="11.28515625" style="32" customWidth="1"/>
    <col min="13610" max="13611" width="4.28515625" style="32" customWidth="1"/>
    <col min="13612" max="13612" width="6.28515625" style="32" customWidth="1"/>
    <col min="13613" max="13614" width="8.140625" style="32" customWidth="1"/>
    <col min="13615" max="13616" width="4.28515625" style="32" customWidth="1"/>
    <col min="13617" max="13617" width="6.28515625" style="32" customWidth="1"/>
    <col min="13618" max="13619" width="8.140625" style="32" customWidth="1"/>
    <col min="13620" max="13620" width="5.85546875" style="32" customWidth="1"/>
    <col min="13621" max="13621" width="1.7109375" style="32" customWidth="1"/>
    <col min="13622" max="13623" width="19.7109375" style="32" customWidth="1"/>
    <col min="13624" max="13624" width="6.7109375" style="32" customWidth="1"/>
    <col min="13625" max="13626" width="19.7109375" style="32" customWidth="1"/>
    <col min="13627" max="13627" width="6.7109375" style="32" customWidth="1"/>
    <col min="13628" max="13628" width="28" style="32" customWidth="1"/>
    <col min="13629" max="13629" width="11.28515625" style="32" customWidth="1"/>
    <col min="13630" max="13632" width="5.7109375" style="32" customWidth="1"/>
    <col min="13633" max="13633" width="4.140625" style="32" customWidth="1"/>
    <col min="13634" max="13634" width="7.28515625" style="32" customWidth="1"/>
    <col min="13635" max="13635" width="7.5703125" style="32" customWidth="1"/>
    <col min="13636" max="13636" width="4.140625" style="32" customWidth="1"/>
    <col min="13637" max="13637" width="6.28515625" style="32" customWidth="1"/>
    <col min="13638" max="13638" width="7.5703125" style="32" customWidth="1"/>
    <col min="13639" max="13639" width="5.7109375" style="32" customWidth="1"/>
    <col min="13640" max="13640" width="1.7109375" style="32" customWidth="1"/>
    <col min="13641" max="13641" width="10.42578125" style="32" customWidth="1"/>
    <col min="13642" max="13642" width="13" style="32" customWidth="1"/>
    <col min="13643" max="13643" width="15.85546875" style="32" customWidth="1"/>
    <col min="13644" max="13645" width="8.7109375" style="32" customWidth="1"/>
    <col min="13646" max="13646" width="5.7109375" style="32" customWidth="1"/>
    <col min="13647" max="13655" width="0" style="32" hidden="1" customWidth="1"/>
    <col min="13656" max="13656" width="5.7109375" style="32" customWidth="1"/>
    <col min="13657" max="13660" width="0" style="32" hidden="1" customWidth="1"/>
    <col min="13661" max="13663" width="8.7109375" style="32" customWidth="1"/>
    <col min="13664" max="13664" width="10.5703125" style="32" customWidth="1"/>
    <col min="13665" max="13667" width="8.7109375" style="32" customWidth="1"/>
    <col min="13668" max="13668" width="11" style="32" customWidth="1"/>
    <col min="13669" max="13670" width="8.7109375" style="32" customWidth="1"/>
    <col min="13671" max="13672" width="13.5703125" style="32" bestFit="1" customWidth="1"/>
    <col min="13673" max="13673" width="14.28515625" style="32" bestFit="1" customWidth="1"/>
    <col min="13674" max="13824" width="11.42578125" style="32"/>
    <col min="13825" max="13825" width="5.7109375" style="32" bestFit="1" customWidth="1"/>
    <col min="13826" max="13833" width="0" style="32" hidden="1" customWidth="1"/>
    <col min="13834" max="13835" width="6.5703125" style="32" bestFit="1" customWidth="1"/>
    <col min="13836" max="13836" width="5.42578125" style="32" bestFit="1" customWidth="1"/>
    <col min="13837" max="13837" width="5.7109375" style="32" bestFit="1" customWidth="1"/>
    <col min="13838" max="13838" width="10" style="32" customWidth="1"/>
    <col min="13839" max="13839" width="14.42578125" style="32" customWidth="1"/>
    <col min="13840" max="13840" width="13.42578125" style="32" bestFit="1" customWidth="1"/>
    <col min="13841" max="13841" width="11" style="32" bestFit="1" customWidth="1"/>
    <col min="13842" max="13842" width="15.85546875" style="32" bestFit="1" customWidth="1"/>
    <col min="13843" max="13843" width="13.42578125" style="32" bestFit="1" customWidth="1"/>
    <col min="13844" max="13844" width="13.42578125" style="32" customWidth="1"/>
    <col min="13845" max="13848" width="12.7109375" style="32" customWidth="1"/>
    <col min="13849" max="13849" width="11.28515625" style="32" customWidth="1"/>
    <col min="13850" max="13851" width="9.140625" style="32" bestFit="1" customWidth="1"/>
    <col min="13852" max="13852" width="8.7109375" style="32" customWidth="1"/>
    <col min="13853" max="13855" width="5.7109375" style="32" customWidth="1"/>
    <col min="13856" max="13856" width="20.7109375" style="32" customWidth="1"/>
    <col min="13857" max="13863" width="0" style="32" hidden="1" customWidth="1"/>
    <col min="13864" max="13864" width="16" style="32" customWidth="1"/>
    <col min="13865" max="13865" width="11.28515625" style="32" customWidth="1"/>
    <col min="13866" max="13867" width="4.28515625" style="32" customWidth="1"/>
    <col min="13868" max="13868" width="6.28515625" style="32" customWidth="1"/>
    <col min="13869" max="13870" width="8.140625" style="32" customWidth="1"/>
    <col min="13871" max="13872" width="4.28515625" style="32" customWidth="1"/>
    <col min="13873" max="13873" width="6.28515625" style="32" customWidth="1"/>
    <col min="13874" max="13875" width="8.140625" style="32" customWidth="1"/>
    <col min="13876" max="13876" width="5.85546875" style="32" customWidth="1"/>
    <col min="13877" max="13877" width="1.7109375" style="32" customWidth="1"/>
    <col min="13878" max="13879" width="19.7109375" style="32" customWidth="1"/>
    <col min="13880" max="13880" width="6.7109375" style="32" customWidth="1"/>
    <col min="13881" max="13882" width="19.7109375" style="32" customWidth="1"/>
    <col min="13883" max="13883" width="6.7109375" style="32" customWidth="1"/>
    <col min="13884" max="13884" width="28" style="32" customWidth="1"/>
    <col min="13885" max="13885" width="11.28515625" style="32" customWidth="1"/>
    <col min="13886" max="13888" width="5.7109375" style="32" customWidth="1"/>
    <col min="13889" max="13889" width="4.140625" style="32" customWidth="1"/>
    <col min="13890" max="13890" width="7.28515625" style="32" customWidth="1"/>
    <col min="13891" max="13891" width="7.5703125" style="32" customWidth="1"/>
    <col min="13892" max="13892" width="4.140625" style="32" customWidth="1"/>
    <col min="13893" max="13893" width="6.28515625" style="32" customWidth="1"/>
    <col min="13894" max="13894" width="7.5703125" style="32" customWidth="1"/>
    <col min="13895" max="13895" width="5.7109375" style="32" customWidth="1"/>
    <col min="13896" max="13896" width="1.7109375" style="32" customWidth="1"/>
    <col min="13897" max="13897" width="10.42578125" style="32" customWidth="1"/>
    <col min="13898" max="13898" width="13" style="32" customWidth="1"/>
    <col min="13899" max="13899" width="15.85546875" style="32" customWidth="1"/>
    <col min="13900" max="13901" width="8.7109375" style="32" customWidth="1"/>
    <col min="13902" max="13902" width="5.7109375" style="32" customWidth="1"/>
    <col min="13903" max="13911" width="0" style="32" hidden="1" customWidth="1"/>
    <col min="13912" max="13912" width="5.7109375" style="32" customWidth="1"/>
    <col min="13913" max="13916" width="0" style="32" hidden="1" customWidth="1"/>
    <col min="13917" max="13919" width="8.7109375" style="32" customWidth="1"/>
    <col min="13920" max="13920" width="10.5703125" style="32" customWidth="1"/>
    <col min="13921" max="13923" width="8.7109375" style="32" customWidth="1"/>
    <col min="13924" max="13924" width="11" style="32" customWidth="1"/>
    <col min="13925" max="13926" width="8.7109375" style="32" customWidth="1"/>
    <col min="13927" max="13928" width="13.5703125" style="32" bestFit="1" customWidth="1"/>
    <col min="13929" max="13929" width="14.28515625" style="32" bestFit="1" customWidth="1"/>
    <col min="13930" max="14080" width="11.42578125" style="32"/>
    <col min="14081" max="14081" width="5.7109375" style="32" bestFit="1" customWidth="1"/>
    <col min="14082" max="14089" width="0" style="32" hidden="1" customWidth="1"/>
    <col min="14090" max="14091" width="6.5703125" style="32" bestFit="1" customWidth="1"/>
    <col min="14092" max="14092" width="5.42578125" style="32" bestFit="1" customWidth="1"/>
    <col min="14093" max="14093" width="5.7109375" style="32" bestFit="1" customWidth="1"/>
    <col min="14094" max="14094" width="10" style="32" customWidth="1"/>
    <col min="14095" max="14095" width="14.42578125" style="32" customWidth="1"/>
    <col min="14096" max="14096" width="13.42578125" style="32" bestFit="1" customWidth="1"/>
    <col min="14097" max="14097" width="11" style="32" bestFit="1" customWidth="1"/>
    <col min="14098" max="14098" width="15.85546875" style="32" bestFit="1" customWidth="1"/>
    <col min="14099" max="14099" width="13.42578125" style="32" bestFit="1" customWidth="1"/>
    <col min="14100" max="14100" width="13.42578125" style="32" customWidth="1"/>
    <col min="14101" max="14104" width="12.7109375" style="32" customWidth="1"/>
    <col min="14105" max="14105" width="11.28515625" style="32" customWidth="1"/>
    <col min="14106" max="14107" width="9.140625" style="32" bestFit="1" customWidth="1"/>
    <col min="14108" max="14108" width="8.7109375" style="32" customWidth="1"/>
    <col min="14109" max="14111" width="5.7109375" style="32" customWidth="1"/>
    <col min="14112" max="14112" width="20.7109375" style="32" customWidth="1"/>
    <col min="14113" max="14119" width="0" style="32" hidden="1" customWidth="1"/>
    <col min="14120" max="14120" width="16" style="32" customWidth="1"/>
    <col min="14121" max="14121" width="11.28515625" style="32" customWidth="1"/>
    <col min="14122" max="14123" width="4.28515625" style="32" customWidth="1"/>
    <col min="14124" max="14124" width="6.28515625" style="32" customWidth="1"/>
    <col min="14125" max="14126" width="8.140625" style="32" customWidth="1"/>
    <col min="14127" max="14128" width="4.28515625" style="32" customWidth="1"/>
    <col min="14129" max="14129" width="6.28515625" style="32" customWidth="1"/>
    <col min="14130" max="14131" width="8.140625" style="32" customWidth="1"/>
    <col min="14132" max="14132" width="5.85546875" style="32" customWidth="1"/>
    <col min="14133" max="14133" width="1.7109375" style="32" customWidth="1"/>
    <col min="14134" max="14135" width="19.7109375" style="32" customWidth="1"/>
    <col min="14136" max="14136" width="6.7109375" style="32" customWidth="1"/>
    <col min="14137" max="14138" width="19.7109375" style="32" customWidth="1"/>
    <col min="14139" max="14139" width="6.7109375" style="32" customWidth="1"/>
    <col min="14140" max="14140" width="28" style="32" customWidth="1"/>
    <col min="14141" max="14141" width="11.28515625" style="32" customWidth="1"/>
    <col min="14142" max="14144" width="5.7109375" style="32" customWidth="1"/>
    <col min="14145" max="14145" width="4.140625" style="32" customWidth="1"/>
    <col min="14146" max="14146" width="7.28515625" style="32" customWidth="1"/>
    <col min="14147" max="14147" width="7.5703125" style="32" customWidth="1"/>
    <col min="14148" max="14148" width="4.140625" style="32" customWidth="1"/>
    <col min="14149" max="14149" width="6.28515625" style="32" customWidth="1"/>
    <col min="14150" max="14150" width="7.5703125" style="32" customWidth="1"/>
    <col min="14151" max="14151" width="5.7109375" style="32" customWidth="1"/>
    <col min="14152" max="14152" width="1.7109375" style="32" customWidth="1"/>
    <col min="14153" max="14153" width="10.42578125" style="32" customWidth="1"/>
    <col min="14154" max="14154" width="13" style="32" customWidth="1"/>
    <col min="14155" max="14155" width="15.85546875" style="32" customWidth="1"/>
    <col min="14156" max="14157" width="8.7109375" style="32" customWidth="1"/>
    <col min="14158" max="14158" width="5.7109375" style="32" customWidth="1"/>
    <col min="14159" max="14167" width="0" style="32" hidden="1" customWidth="1"/>
    <col min="14168" max="14168" width="5.7109375" style="32" customWidth="1"/>
    <col min="14169" max="14172" width="0" style="32" hidden="1" customWidth="1"/>
    <col min="14173" max="14175" width="8.7109375" style="32" customWidth="1"/>
    <col min="14176" max="14176" width="10.5703125" style="32" customWidth="1"/>
    <col min="14177" max="14179" width="8.7109375" style="32" customWidth="1"/>
    <col min="14180" max="14180" width="11" style="32" customWidth="1"/>
    <col min="14181" max="14182" width="8.7109375" style="32" customWidth="1"/>
    <col min="14183" max="14184" width="13.5703125" style="32" bestFit="1" customWidth="1"/>
    <col min="14185" max="14185" width="14.28515625" style="32" bestFit="1" customWidth="1"/>
    <col min="14186" max="14336" width="11.42578125" style="32"/>
    <col min="14337" max="14337" width="5.7109375" style="32" bestFit="1" customWidth="1"/>
    <col min="14338" max="14345" width="0" style="32" hidden="1" customWidth="1"/>
    <col min="14346" max="14347" width="6.5703125" style="32" bestFit="1" customWidth="1"/>
    <col min="14348" max="14348" width="5.42578125" style="32" bestFit="1" customWidth="1"/>
    <col min="14349" max="14349" width="5.7109375" style="32" bestFit="1" customWidth="1"/>
    <col min="14350" max="14350" width="10" style="32" customWidth="1"/>
    <col min="14351" max="14351" width="14.42578125" style="32" customWidth="1"/>
    <col min="14352" max="14352" width="13.42578125" style="32" bestFit="1" customWidth="1"/>
    <col min="14353" max="14353" width="11" style="32" bestFit="1" customWidth="1"/>
    <col min="14354" max="14354" width="15.85546875" style="32" bestFit="1" customWidth="1"/>
    <col min="14355" max="14355" width="13.42578125" style="32" bestFit="1" customWidth="1"/>
    <col min="14356" max="14356" width="13.42578125" style="32" customWidth="1"/>
    <col min="14357" max="14360" width="12.7109375" style="32" customWidth="1"/>
    <col min="14361" max="14361" width="11.28515625" style="32" customWidth="1"/>
    <col min="14362" max="14363" width="9.140625" style="32" bestFit="1" customWidth="1"/>
    <col min="14364" max="14364" width="8.7109375" style="32" customWidth="1"/>
    <col min="14365" max="14367" width="5.7109375" style="32" customWidth="1"/>
    <col min="14368" max="14368" width="20.7109375" style="32" customWidth="1"/>
    <col min="14369" max="14375" width="0" style="32" hidden="1" customWidth="1"/>
    <col min="14376" max="14376" width="16" style="32" customWidth="1"/>
    <col min="14377" max="14377" width="11.28515625" style="32" customWidth="1"/>
    <col min="14378" max="14379" width="4.28515625" style="32" customWidth="1"/>
    <col min="14380" max="14380" width="6.28515625" style="32" customWidth="1"/>
    <col min="14381" max="14382" width="8.140625" style="32" customWidth="1"/>
    <col min="14383" max="14384" width="4.28515625" style="32" customWidth="1"/>
    <col min="14385" max="14385" width="6.28515625" style="32" customWidth="1"/>
    <col min="14386" max="14387" width="8.140625" style="32" customWidth="1"/>
    <col min="14388" max="14388" width="5.85546875" style="32" customWidth="1"/>
    <col min="14389" max="14389" width="1.7109375" style="32" customWidth="1"/>
    <col min="14390" max="14391" width="19.7109375" style="32" customWidth="1"/>
    <col min="14392" max="14392" width="6.7109375" style="32" customWidth="1"/>
    <col min="14393" max="14394" width="19.7109375" style="32" customWidth="1"/>
    <col min="14395" max="14395" width="6.7109375" style="32" customWidth="1"/>
    <col min="14396" max="14396" width="28" style="32" customWidth="1"/>
    <col min="14397" max="14397" width="11.28515625" style="32" customWidth="1"/>
    <col min="14398" max="14400" width="5.7109375" style="32" customWidth="1"/>
    <col min="14401" max="14401" width="4.140625" style="32" customWidth="1"/>
    <col min="14402" max="14402" width="7.28515625" style="32" customWidth="1"/>
    <col min="14403" max="14403" width="7.5703125" style="32" customWidth="1"/>
    <col min="14404" max="14404" width="4.140625" style="32" customWidth="1"/>
    <col min="14405" max="14405" width="6.28515625" style="32" customWidth="1"/>
    <col min="14406" max="14406" width="7.5703125" style="32" customWidth="1"/>
    <col min="14407" max="14407" width="5.7109375" style="32" customWidth="1"/>
    <col min="14408" max="14408" width="1.7109375" style="32" customWidth="1"/>
    <col min="14409" max="14409" width="10.42578125" style="32" customWidth="1"/>
    <col min="14410" max="14410" width="13" style="32" customWidth="1"/>
    <col min="14411" max="14411" width="15.85546875" style="32" customWidth="1"/>
    <col min="14412" max="14413" width="8.7109375" style="32" customWidth="1"/>
    <col min="14414" max="14414" width="5.7109375" style="32" customWidth="1"/>
    <col min="14415" max="14423" width="0" style="32" hidden="1" customWidth="1"/>
    <col min="14424" max="14424" width="5.7109375" style="32" customWidth="1"/>
    <col min="14425" max="14428" width="0" style="32" hidden="1" customWidth="1"/>
    <col min="14429" max="14431" width="8.7109375" style="32" customWidth="1"/>
    <col min="14432" max="14432" width="10.5703125" style="32" customWidth="1"/>
    <col min="14433" max="14435" width="8.7109375" style="32" customWidth="1"/>
    <col min="14436" max="14436" width="11" style="32" customWidth="1"/>
    <col min="14437" max="14438" width="8.7109375" style="32" customWidth="1"/>
    <col min="14439" max="14440" width="13.5703125" style="32" bestFit="1" customWidth="1"/>
    <col min="14441" max="14441" width="14.28515625" style="32" bestFit="1" customWidth="1"/>
    <col min="14442" max="14592" width="11.42578125" style="32"/>
    <col min="14593" max="14593" width="5.7109375" style="32" bestFit="1" customWidth="1"/>
    <col min="14594" max="14601" width="0" style="32" hidden="1" customWidth="1"/>
    <col min="14602" max="14603" width="6.5703125" style="32" bestFit="1" customWidth="1"/>
    <col min="14604" max="14604" width="5.42578125" style="32" bestFit="1" customWidth="1"/>
    <col min="14605" max="14605" width="5.7109375" style="32" bestFit="1" customWidth="1"/>
    <col min="14606" max="14606" width="10" style="32" customWidth="1"/>
    <col min="14607" max="14607" width="14.42578125" style="32" customWidth="1"/>
    <col min="14608" max="14608" width="13.42578125" style="32" bestFit="1" customWidth="1"/>
    <col min="14609" max="14609" width="11" style="32" bestFit="1" customWidth="1"/>
    <col min="14610" max="14610" width="15.85546875" style="32" bestFit="1" customWidth="1"/>
    <col min="14611" max="14611" width="13.42578125" style="32" bestFit="1" customWidth="1"/>
    <col min="14612" max="14612" width="13.42578125" style="32" customWidth="1"/>
    <col min="14613" max="14616" width="12.7109375" style="32" customWidth="1"/>
    <col min="14617" max="14617" width="11.28515625" style="32" customWidth="1"/>
    <col min="14618" max="14619" width="9.140625" style="32" bestFit="1" customWidth="1"/>
    <col min="14620" max="14620" width="8.7109375" style="32" customWidth="1"/>
    <col min="14621" max="14623" width="5.7109375" style="32" customWidth="1"/>
    <col min="14624" max="14624" width="20.7109375" style="32" customWidth="1"/>
    <col min="14625" max="14631" width="0" style="32" hidden="1" customWidth="1"/>
    <col min="14632" max="14632" width="16" style="32" customWidth="1"/>
    <col min="14633" max="14633" width="11.28515625" style="32" customWidth="1"/>
    <col min="14634" max="14635" width="4.28515625" style="32" customWidth="1"/>
    <col min="14636" max="14636" width="6.28515625" style="32" customWidth="1"/>
    <col min="14637" max="14638" width="8.140625" style="32" customWidth="1"/>
    <col min="14639" max="14640" width="4.28515625" style="32" customWidth="1"/>
    <col min="14641" max="14641" width="6.28515625" style="32" customWidth="1"/>
    <col min="14642" max="14643" width="8.140625" style="32" customWidth="1"/>
    <col min="14644" max="14644" width="5.85546875" style="32" customWidth="1"/>
    <col min="14645" max="14645" width="1.7109375" style="32" customWidth="1"/>
    <col min="14646" max="14647" width="19.7109375" style="32" customWidth="1"/>
    <col min="14648" max="14648" width="6.7109375" style="32" customWidth="1"/>
    <col min="14649" max="14650" width="19.7109375" style="32" customWidth="1"/>
    <col min="14651" max="14651" width="6.7109375" style="32" customWidth="1"/>
    <col min="14652" max="14652" width="28" style="32" customWidth="1"/>
    <col min="14653" max="14653" width="11.28515625" style="32" customWidth="1"/>
    <col min="14654" max="14656" width="5.7109375" style="32" customWidth="1"/>
    <col min="14657" max="14657" width="4.140625" style="32" customWidth="1"/>
    <col min="14658" max="14658" width="7.28515625" style="32" customWidth="1"/>
    <col min="14659" max="14659" width="7.5703125" style="32" customWidth="1"/>
    <col min="14660" max="14660" width="4.140625" style="32" customWidth="1"/>
    <col min="14661" max="14661" width="6.28515625" style="32" customWidth="1"/>
    <col min="14662" max="14662" width="7.5703125" style="32" customWidth="1"/>
    <col min="14663" max="14663" width="5.7109375" style="32" customWidth="1"/>
    <col min="14664" max="14664" width="1.7109375" style="32" customWidth="1"/>
    <col min="14665" max="14665" width="10.42578125" style="32" customWidth="1"/>
    <col min="14666" max="14666" width="13" style="32" customWidth="1"/>
    <col min="14667" max="14667" width="15.85546875" style="32" customWidth="1"/>
    <col min="14668" max="14669" width="8.7109375" style="32" customWidth="1"/>
    <col min="14670" max="14670" width="5.7109375" style="32" customWidth="1"/>
    <col min="14671" max="14679" width="0" style="32" hidden="1" customWidth="1"/>
    <col min="14680" max="14680" width="5.7109375" style="32" customWidth="1"/>
    <col min="14681" max="14684" width="0" style="32" hidden="1" customWidth="1"/>
    <col min="14685" max="14687" width="8.7109375" style="32" customWidth="1"/>
    <col min="14688" max="14688" width="10.5703125" style="32" customWidth="1"/>
    <col min="14689" max="14691" width="8.7109375" style="32" customWidth="1"/>
    <col min="14692" max="14692" width="11" style="32" customWidth="1"/>
    <col min="14693" max="14694" width="8.7109375" style="32" customWidth="1"/>
    <col min="14695" max="14696" width="13.5703125" style="32" bestFit="1" customWidth="1"/>
    <col min="14697" max="14697" width="14.28515625" style="32" bestFit="1" customWidth="1"/>
    <col min="14698" max="14848" width="11.42578125" style="32"/>
    <col min="14849" max="14849" width="5.7109375" style="32" bestFit="1" customWidth="1"/>
    <col min="14850" max="14857" width="0" style="32" hidden="1" customWidth="1"/>
    <col min="14858" max="14859" width="6.5703125" style="32" bestFit="1" customWidth="1"/>
    <col min="14860" max="14860" width="5.42578125" style="32" bestFit="1" customWidth="1"/>
    <col min="14861" max="14861" width="5.7109375" style="32" bestFit="1" customWidth="1"/>
    <col min="14862" max="14862" width="10" style="32" customWidth="1"/>
    <col min="14863" max="14863" width="14.42578125" style="32" customWidth="1"/>
    <col min="14864" max="14864" width="13.42578125" style="32" bestFit="1" customWidth="1"/>
    <col min="14865" max="14865" width="11" style="32" bestFit="1" customWidth="1"/>
    <col min="14866" max="14866" width="15.85546875" style="32" bestFit="1" customWidth="1"/>
    <col min="14867" max="14867" width="13.42578125" style="32" bestFit="1" customWidth="1"/>
    <col min="14868" max="14868" width="13.42578125" style="32" customWidth="1"/>
    <col min="14869" max="14872" width="12.7109375" style="32" customWidth="1"/>
    <col min="14873" max="14873" width="11.28515625" style="32" customWidth="1"/>
    <col min="14874" max="14875" width="9.140625" style="32" bestFit="1" customWidth="1"/>
    <col min="14876" max="14876" width="8.7109375" style="32" customWidth="1"/>
    <col min="14877" max="14879" width="5.7109375" style="32" customWidth="1"/>
    <col min="14880" max="14880" width="20.7109375" style="32" customWidth="1"/>
    <col min="14881" max="14887" width="0" style="32" hidden="1" customWidth="1"/>
    <col min="14888" max="14888" width="16" style="32" customWidth="1"/>
    <col min="14889" max="14889" width="11.28515625" style="32" customWidth="1"/>
    <col min="14890" max="14891" width="4.28515625" style="32" customWidth="1"/>
    <col min="14892" max="14892" width="6.28515625" style="32" customWidth="1"/>
    <col min="14893" max="14894" width="8.140625" style="32" customWidth="1"/>
    <col min="14895" max="14896" width="4.28515625" style="32" customWidth="1"/>
    <col min="14897" max="14897" width="6.28515625" style="32" customWidth="1"/>
    <col min="14898" max="14899" width="8.140625" style="32" customWidth="1"/>
    <col min="14900" max="14900" width="5.85546875" style="32" customWidth="1"/>
    <col min="14901" max="14901" width="1.7109375" style="32" customWidth="1"/>
    <col min="14902" max="14903" width="19.7109375" style="32" customWidth="1"/>
    <col min="14904" max="14904" width="6.7109375" style="32" customWidth="1"/>
    <col min="14905" max="14906" width="19.7109375" style="32" customWidth="1"/>
    <col min="14907" max="14907" width="6.7109375" style="32" customWidth="1"/>
    <col min="14908" max="14908" width="28" style="32" customWidth="1"/>
    <col min="14909" max="14909" width="11.28515625" style="32" customWidth="1"/>
    <col min="14910" max="14912" width="5.7109375" style="32" customWidth="1"/>
    <col min="14913" max="14913" width="4.140625" style="32" customWidth="1"/>
    <col min="14914" max="14914" width="7.28515625" style="32" customWidth="1"/>
    <col min="14915" max="14915" width="7.5703125" style="32" customWidth="1"/>
    <col min="14916" max="14916" width="4.140625" style="32" customWidth="1"/>
    <col min="14917" max="14917" width="6.28515625" style="32" customWidth="1"/>
    <col min="14918" max="14918" width="7.5703125" style="32" customWidth="1"/>
    <col min="14919" max="14919" width="5.7109375" style="32" customWidth="1"/>
    <col min="14920" max="14920" width="1.7109375" style="32" customWidth="1"/>
    <col min="14921" max="14921" width="10.42578125" style="32" customWidth="1"/>
    <col min="14922" max="14922" width="13" style="32" customWidth="1"/>
    <col min="14923" max="14923" width="15.85546875" style="32" customWidth="1"/>
    <col min="14924" max="14925" width="8.7109375" style="32" customWidth="1"/>
    <col min="14926" max="14926" width="5.7109375" style="32" customWidth="1"/>
    <col min="14927" max="14935" width="0" style="32" hidden="1" customWidth="1"/>
    <col min="14936" max="14936" width="5.7109375" style="32" customWidth="1"/>
    <col min="14937" max="14940" width="0" style="32" hidden="1" customWidth="1"/>
    <col min="14941" max="14943" width="8.7109375" style="32" customWidth="1"/>
    <col min="14944" max="14944" width="10.5703125" style="32" customWidth="1"/>
    <col min="14945" max="14947" width="8.7109375" style="32" customWidth="1"/>
    <col min="14948" max="14948" width="11" style="32" customWidth="1"/>
    <col min="14949" max="14950" width="8.7109375" style="32" customWidth="1"/>
    <col min="14951" max="14952" width="13.5703125" style="32" bestFit="1" customWidth="1"/>
    <col min="14953" max="14953" width="14.28515625" style="32" bestFit="1" customWidth="1"/>
    <col min="14954" max="15104" width="11.42578125" style="32"/>
    <col min="15105" max="15105" width="5.7109375" style="32" bestFit="1" customWidth="1"/>
    <col min="15106" max="15113" width="0" style="32" hidden="1" customWidth="1"/>
    <col min="15114" max="15115" width="6.5703125" style="32" bestFit="1" customWidth="1"/>
    <col min="15116" max="15116" width="5.42578125" style="32" bestFit="1" customWidth="1"/>
    <col min="15117" max="15117" width="5.7109375" style="32" bestFit="1" customWidth="1"/>
    <col min="15118" max="15118" width="10" style="32" customWidth="1"/>
    <col min="15119" max="15119" width="14.42578125" style="32" customWidth="1"/>
    <col min="15120" max="15120" width="13.42578125" style="32" bestFit="1" customWidth="1"/>
    <col min="15121" max="15121" width="11" style="32" bestFit="1" customWidth="1"/>
    <col min="15122" max="15122" width="15.85546875" style="32" bestFit="1" customWidth="1"/>
    <col min="15123" max="15123" width="13.42578125" style="32" bestFit="1" customWidth="1"/>
    <col min="15124" max="15124" width="13.42578125" style="32" customWidth="1"/>
    <col min="15125" max="15128" width="12.7109375" style="32" customWidth="1"/>
    <col min="15129" max="15129" width="11.28515625" style="32" customWidth="1"/>
    <col min="15130" max="15131" width="9.140625" style="32" bestFit="1" customWidth="1"/>
    <col min="15132" max="15132" width="8.7109375" style="32" customWidth="1"/>
    <col min="15133" max="15135" width="5.7109375" style="32" customWidth="1"/>
    <col min="15136" max="15136" width="20.7109375" style="32" customWidth="1"/>
    <col min="15137" max="15143" width="0" style="32" hidden="1" customWidth="1"/>
    <col min="15144" max="15144" width="16" style="32" customWidth="1"/>
    <col min="15145" max="15145" width="11.28515625" style="32" customWidth="1"/>
    <col min="15146" max="15147" width="4.28515625" style="32" customWidth="1"/>
    <col min="15148" max="15148" width="6.28515625" style="32" customWidth="1"/>
    <col min="15149" max="15150" width="8.140625" style="32" customWidth="1"/>
    <col min="15151" max="15152" width="4.28515625" style="32" customWidth="1"/>
    <col min="15153" max="15153" width="6.28515625" style="32" customWidth="1"/>
    <col min="15154" max="15155" width="8.140625" style="32" customWidth="1"/>
    <col min="15156" max="15156" width="5.85546875" style="32" customWidth="1"/>
    <col min="15157" max="15157" width="1.7109375" style="32" customWidth="1"/>
    <col min="15158" max="15159" width="19.7109375" style="32" customWidth="1"/>
    <col min="15160" max="15160" width="6.7109375" style="32" customWidth="1"/>
    <col min="15161" max="15162" width="19.7109375" style="32" customWidth="1"/>
    <col min="15163" max="15163" width="6.7109375" style="32" customWidth="1"/>
    <col min="15164" max="15164" width="28" style="32" customWidth="1"/>
    <col min="15165" max="15165" width="11.28515625" style="32" customWidth="1"/>
    <col min="15166" max="15168" width="5.7109375" style="32" customWidth="1"/>
    <col min="15169" max="15169" width="4.140625" style="32" customWidth="1"/>
    <col min="15170" max="15170" width="7.28515625" style="32" customWidth="1"/>
    <col min="15171" max="15171" width="7.5703125" style="32" customWidth="1"/>
    <col min="15172" max="15172" width="4.140625" style="32" customWidth="1"/>
    <col min="15173" max="15173" width="6.28515625" style="32" customWidth="1"/>
    <col min="15174" max="15174" width="7.5703125" style="32" customWidth="1"/>
    <col min="15175" max="15175" width="5.7109375" style="32" customWidth="1"/>
    <col min="15176" max="15176" width="1.7109375" style="32" customWidth="1"/>
    <col min="15177" max="15177" width="10.42578125" style="32" customWidth="1"/>
    <col min="15178" max="15178" width="13" style="32" customWidth="1"/>
    <col min="15179" max="15179" width="15.85546875" style="32" customWidth="1"/>
    <col min="15180" max="15181" width="8.7109375" style="32" customWidth="1"/>
    <col min="15182" max="15182" width="5.7109375" style="32" customWidth="1"/>
    <col min="15183" max="15191" width="0" style="32" hidden="1" customWidth="1"/>
    <col min="15192" max="15192" width="5.7109375" style="32" customWidth="1"/>
    <col min="15193" max="15196" width="0" style="32" hidden="1" customWidth="1"/>
    <col min="15197" max="15199" width="8.7109375" style="32" customWidth="1"/>
    <col min="15200" max="15200" width="10.5703125" style="32" customWidth="1"/>
    <col min="15201" max="15203" width="8.7109375" style="32" customWidth="1"/>
    <col min="15204" max="15204" width="11" style="32" customWidth="1"/>
    <col min="15205" max="15206" width="8.7109375" style="32" customWidth="1"/>
    <col min="15207" max="15208" width="13.5703125" style="32" bestFit="1" customWidth="1"/>
    <col min="15209" max="15209" width="14.28515625" style="32" bestFit="1" customWidth="1"/>
    <col min="15210" max="15360" width="11.42578125" style="32"/>
    <col min="15361" max="15361" width="5.7109375" style="32" bestFit="1" customWidth="1"/>
    <col min="15362" max="15369" width="0" style="32" hidden="1" customWidth="1"/>
    <col min="15370" max="15371" width="6.5703125" style="32" bestFit="1" customWidth="1"/>
    <col min="15372" max="15372" width="5.42578125" style="32" bestFit="1" customWidth="1"/>
    <col min="15373" max="15373" width="5.7109375" style="32" bestFit="1" customWidth="1"/>
    <col min="15374" max="15374" width="10" style="32" customWidth="1"/>
    <col min="15375" max="15375" width="14.42578125" style="32" customWidth="1"/>
    <col min="15376" max="15376" width="13.42578125" style="32" bestFit="1" customWidth="1"/>
    <col min="15377" max="15377" width="11" style="32" bestFit="1" customWidth="1"/>
    <col min="15378" max="15378" width="15.85546875" style="32" bestFit="1" customWidth="1"/>
    <col min="15379" max="15379" width="13.42578125" style="32" bestFit="1" customWidth="1"/>
    <col min="15380" max="15380" width="13.42578125" style="32" customWidth="1"/>
    <col min="15381" max="15384" width="12.7109375" style="32" customWidth="1"/>
    <col min="15385" max="15385" width="11.28515625" style="32" customWidth="1"/>
    <col min="15386" max="15387" width="9.140625" style="32" bestFit="1" customWidth="1"/>
    <col min="15388" max="15388" width="8.7109375" style="32" customWidth="1"/>
    <col min="15389" max="15391" width="5.7109375" style="32" customWidth="1"/>
    <col min="15392" max="15392" width="20.7109375" style="32" customWidth="1"/>
    <col min="15393" max="15399" width="0" style="32" hidden="1" customWidth="1"/>
    <col min="15400" max="15400" width="16" style="32" customWidth="1"/>
    <col min="15401" max="15401" width="11.28515625" style="32" customWidth="1"/>
    <col min="15402" max="15403" width="4.28515625" style="32" customWidth="1"/>
    <col min="15404" max="15404" width="6.28515625" style="32" customWidth="1"/>
    <col min="15405" max="15406" width="8.140625" style="32" customWidth="1"/>
    <col min="15407" max="15408" width="4.28515625" style="32" customWidth="1"/>
    <col min="15409" max="15409" width="6.28515625" style="32" customWidth="1"/>
    <col min="15410" max="15411" width="8.140625" style="32" customWidth="1"/>
    <col min="15412" max="15412" width="5.85546875" style="32" customWidth="1"/>
    <col min="15413" max="15413" width="1.7109375" style="32" customWidth="1"/>
    <col min="15414" max="15415" width="19.7109375" style="32" customWidth="1"/>
    <col min="15416" max="15416" width="6.7109375" style="32" customWidth="1"/>
    <col min="15417" max="15418" width="19.7109375" style="32" customWidth="1"/>
    <col min="15419" max="15419" width="6.7109375" style="32" customWidth="1"/>
    <col min="15420" max="15420" width="28" style="32" customWidth="1"/>
    <col min="15421" max="15421" width="11.28515625" style="32" customWidth="1"/>
    <col min="15422" max="15424" width="5.7109375" style="32" customWidth="1"/>
    <col min="15425" max="15425" width="4.140625" style="32" customWidth="1"/>
    <col min="15426" max="15426" width="7.28515625" style="32" customWidth="1"/>
    <col min="15427" max="15427" width="7.5703125" style="32" customWidth="1"/>
    <col min="15428" max="15428" width="4.140625" style="32" customWidth="1"/>
    <col min="15429" max="15429" width="6.28515625" style="32" customWidth="1"/>
    <col min="15430" max="15430" width="7.5703125" style="32" customWidth="1"/>
    <col min="15431" max="15431" width="5.7109375" style="32" customWidth="1"/>
    <col min="15432" max="15432" width="1.7109375" style="32" customWidth="1"/>
    <col min="15433" max="15433" width="10.42578125" style="32" customWidth="1"/>
    <col min="15434" max="15434" width="13" style="32" customWidth="1"/>
    <col min="15435" max="15435" width="15.85546875" style="32" customWidth="1"/>
    <col min="15436" max="15437" width="8.7109375" style="32" customWidth="1"/>
    <col min="15438" max="15438" width="5.7109375" style="32" customWidth="1"/>
    <col min="15439" max="15447" width="0" style="32" hidden="1" customWidth="1"/>
    <col min="15448" max="15448" width="5.7109375" style="32" customWidth="1"/>
    <col min="15449" max="15452" width="0" style="32" hidden="1" customWidth="1"/>
    <col min="15453" max="15455" width="8.7109375" style="32" customWidth="1"/>
    <col min="15456" max="15456" width="10.5703125" style="32" customWidth="1"/>
    <col min="15457" max="15459" width="8.7109375" style="32" customWidth="1"/>
    <col min="15460" max="15460" width="11" style="32" customWidth="1"/>
    <col min="15461" max="15462" width="8.7109375" style="32" customWidth="1"/>
    <col min="15463" max="15464" width="13.5703125" style="32" bestFit="1" customWidth="1"/>
    <col min="15465" max="15465" width="14.28515625" style="32" bestFit="1" customWidth="1"/>
    <col min="15466" max="15616" width="11.42578125" style="32"/>
    <col min="15617" max="15617" width="5.7109375" style="32" bestFit="1" customWidth="1"/>
    <col min="15618" max="15625" width="0" style="32" hidden="1" customWidth="1"/>
    <col min="15626" max="15627" width="6.5703125" style="32" bestFit="1" customWidth="1"/>
    <col min="15628" max="15628" width="5.42578125" style="32" bestFit="1" customWidth="1"/>
    <col min="15629" max="15629" width="5.7109375" style="32" bestFit="1" customWidth="1"/>
    <col min="15630" max="15630" width="10" style="32" customWidth="1"/>
    <col min="15631" max="15631" width="14.42578125" style="32" customWidth="1"/>
    <col min="15632" max="15632" width="13.42578125" style="32" bestFit="1" customWidth="1"/>
    <col min="15633" max="15633" width="11" style="32" bestFit="1" customWidth="1"/>
    <col min="15634" max="15634" width="15.85546875" style="32" bestFit="1" customWidth="1"/>
    <col min="15635" max="15635" width="13.42578125" style="32" bestFit="1" customWidth="1"/>
    <col min="15636" max="15636" width="13.42578125" style="32" customWidth="1"/>
    <col min="15637" max="15640" width="12.7109375" style="32" customWidth="1"/>
    <col min="15641" max="15641" width="11.28515625" style="32" customWidth="1"/>
    <col min="15642" max="15643" width="9.140625" style="32" bestFit="1" customWidth="1"/>
    <col min="15644" max="15644" width="8.7109375" style="32" customWidth="1"/>
    <col min="15645" max="15647" width="5.7109375" style="32" customWidth="1"/>
    <col min="15648" max="15648" width="20.7109375" style="32" customWidth="1"/>
    <col min="15649" max="15655" width="0" style="32" hidden="1" customWidth="1"/>
    <col min="15656" max="15656" width="16" style="32" customWidth="1"/>
    <col min="15657" max="15657" width="11.28515625" style="32" customWidth="1"/>
    <col min="15658" max="15659" width="4.28515625" style="32" customWidth="1"/>
    <col min="15660" max="15660" width="6.28515625" style="32" customWidth="1"/>
    <col min="15661" max="15662" width="8.140625" style="32" customWidth="1"/>
    <col min="15663" max="15664" width="4.28515625" style="32" customWidth="1"/>
    <col min="15665" max="15665" width="6.28515625" style="32" customWidth="1"/>
    <col min="15666" max="15667" width="8.140625" style="32" customWidth="1"/>
    <col min="15668" max="15668" width="5.85546875" style="32" customWidth="1"/>
    <col min="15669" max="15669" width="1.7109375" style="32" customWidth="1"/>
    <col min="15670" max="15671" width="19.7109375" style="32" customWidth="1"/>
    <col min="15672" max="15672" width="6.7109375" style="32" customWidth="1"/>
    <col min="15673" max="15674" width="19.7109375" style="32" customWidth="1"/>
    <col min="15675" max="15675" width="6.7109375" style="32" customWidth="1"/>
    <col min="15676" max="15676" width="28" style="32" customWidth="1"/>
    <col min="15677" max="15677" width="11.28515625" style="32" customWidth="1"/>
    <col min="15678" max="15680" width="5.7109375" style="32" customWidth="1"/>
    <col min="15681" max="15681" width="4.140625" style="32" customWidth="1"/>
    <col min="15682" max="15682" width="7.28515625" style="32" customWidth="1"/>
    <col min="15683" max="15683" width="7.5703125" style="32" customWidth="1"/>
    <col min="15684" max="15684" width="4.140625" style="32" customWidth="1"/>
    <col min="15685" max="15685" width="6.28515625" style="32" customWidth="1"/>
    <col min="15686" max="15686" width="7.5703125" style="32" customWidth="1"/>
    <col min="15687" max="15687" width="5.7109375" style="32" customWidth="1"/>
    <col min="15688" max="15688" width="1.7109375" style="32" customWidth="1"/>
    <col min="15689" max="15689" width="10.42578125" style="32" customWidth="1"/>
    <col min="15690" max="15690" width="13" style="32" customWidth="1"/>
    <col min="15691" max="15691" width="15.85546875" style="32" customWidth="1"/>
    <col min="15692" max="15693" width="8.7109375" style="32" customWidth="1"/>
    <col min="15694" max="15694" width="5.7109375" style="32" customWidth="1"/>
    <col min="15695" max="15703" width="0" style="32" hidden="1" customWidth="1"/>
    <col min="15704" max="15704" width="5.7109375" style="32" customWidth="1"/>
    <col min="15705" max="15708" width="0" style="32" hidden="1" customWidth="1"/>
    <col min="15709" max="15711" width="8.7109375" style="32" customWidth="1"/>
    <col min="15712" max="15712" width="10.5703125" style="32" customWidth="1"/>
    <col min="15713" max="15715" width="8.7109375" style="32" customWidth="1"/>
    <col min="15716" max="15716" width="11" style="32" customWidth="1"/>
    <col min="15717" max="15718" width="8.7109375" style="32" customWidth="1"/>
    <col min="15719" max="15720" width="13.5703125" style="32" bestFit="1" customWidth="1"/>
    <col min="15721" max="15721" width="14.28515625" style="32" bestFit="1" customWidth="1"/>
    <col min="15722" max="15872" width="11.42578125" style="32"/>
    <col min="15873" max="15873" width="5.7109375" style="32" bestFit="1" customWidth="1"/>
    <col min="15874" max="15881" width="0" style="32" hidden="1" customWidth="1"/>
    <col min="15882" max="15883" width="6.5703125" style="32" bestFit="1" customWidth="1"/>
    <col min="15884" max="15884" width="5.42578125" style="32" bestFit="1" customWidth="1"/>
    <col min="15885" max="15885" width="5.7109375" style="32" bestFit="1" customWidth="1"/>
    <col min="15886" max="15886" width="10" style="32" customWidth="1"/>
    <col min="15887" max="15887" width="14.42578125" style="32" customWidth="1"/>
    <col min="15888" max="15888" width="13.42578125" style="32" bestFit="1" customWidth="1"/>
    <col min="15889" max="15889" width="11" style="32" bestFit="1" customWidth="1"/>
    <col min="15890" max="15890" width="15.85546875" style="32" bestFit="1" customWidth="1"/>
    <col min="15891" max="15891" width="13.42578125" style="32" bestFit="1" customWidth="1"/>
    <col min="15892" max="15892" width="13.42578125" style="32" customWidth="1"/>
    <col min="15893" max="15896" width="12.7109375" style="32" customWidth="1"/>
    <col min="15897" max="15897" width="11.28515625" style="32" customWidth="1"/>
    <col min="15898" max="15899" width="9.140625" style="32" bestFit="1" customWidth="1"/>
    <col min="15900" max="15900" width="8.7109375" style="32" customWidth="1"/>
    <col min="15901" max="15903" width="5.7109375" style="32" customWidth="1"/>
    <col min="15904" max="15904" width="20.7109375" style="32" customWidth="1"/>
    <col min="15905" max="15911" width="0" style="32" hidden="1" customWidth="1"/>
    <col min="15912" max="15912" width="16" style="32" customWidth="1"/>
    <col min="15913" max="15913" width="11.28515625" style="32" customWidth="1"/>
    <col min="15914" max="15915" width="4.28515625" style="32" customWidth="1"/>
    <col min="15916" max="15916" width="6.28515625" style="32" customWidth="1"/>
    <col min="15917" max="15918" width="8.140625" style="32" customWidth="1"/>
    <col min="15919" max="15920" width="4.28515625" style="32" customWidth="1"/>
    <col min="15921" max="15921" width="6.28515625" style="32" customWidth="1"/>
    <col min="15922" max="15923" width="8.140625" style="32" customWidth="1"/>
    <col min="15924" max="15924" width="5.85546875" style="32" customWidth="1"/>
    <col min="15925" max="15925" width="1.7109375" style="32" customWidth="1"/>
    <col min="15926" max="15927" width="19.7109375" style="32" customWidth="1"/>
    <col min="15928" max="15928" width="6.7109375" style="32" customWidth="1"/>
    <col min="15929" max="15930" width="19.7109375" style="32" customWidth="1"/>
    <col min="15931" max="15931" width="6.7109375" style="32" customWidth="1"/>
    <col min="15932" max="15932" width="28" style="32" customWidth="1"/>
    <col min="15933" max="15933" width="11.28515625" style="32" customWidth="1"/>
    <col min="15934" max="15936" width="5.7109375" style="32" customWidth="1"/>
    <col min="15937" max="15937" width="4.140625" style="32" customWidth="1"/>
    <col min="15938" max="15938" width="7.28515625" style="32" customWidth="1"/>
    <col min="15939" max="15939" width="7.5703125" style="32" customWidth="1"/>
    <col min="15940" max="15940" width="4.140625" style="32" customWidth="1"/>
    <col min="15941" max="15941" width="6.28515625" style="32" customWidth="1"/>
    <col min="15942" max="15942" width="7.5703125" style="32" customWidth="1"/>
    <col min="15943" max="15943" width="5.7109375" style="32" customWidth="1"/>
    <col min="15944" max="15944" width="1.7109375" style="32" customWidth="1"/>
    <col min="15945" max="15945" width="10.42578125" style="32" customWidth="1"/>
    <col min="15946" max="15946" width="13" style="32" customWidth="1"/>
    <col min="15947" max="15947" width="15.85546875" style="32" customWidth="1"/>
    <col min="15948" max="15949" width="8.7109375" style="32" customWidth="1"/>
    <col min="15950" max="15950" width="5.7109375" style="32" customWidth="1"/>
    <col min="15951" max="15959" width="0" style="32" hidden="1" customWidth="1"/>
    <col min="15960" max="15960" width="5.7109375" style="32" customWidth="1"/>
    <col min="15961" max="15964" width="0" style="32" hidden="1" customWidth="1"/>
    <col min="15965" max="15967" width="8.7109375" style="32" customWidth="1"/>
    <col min="15968" max="15968" width="10.5703125" style="32" customWidth="1"/>
    <col min="15969" max="15971" width="8.7109375" style="32" customWidth="1"/>
    <col min="15972" max="15972" width="11" style="32" customWidth="1"/>
    <col min="15973" max="15974" width="8.7109375" style="32" customWidth="1"/>
    <col min="15975" max="15976" width="13.5703125" style="32" bestFit="1" customWidth="1"/>
    <col min="15977" max="15977" width="14.28515625" style="32" bestFit="1" customWidth="1"/>
    <col min="15978" max="16128" width="11.42578125" style="32"/>
    <col min="16129" max="16129" width="5.7109375" style="32" bestFit="1" customWidth="1"/>
    <col min="16130" max="16137" width="0" style="32" hidden="1" customWidth="1"/>
    <col min="16138" max="16139" width="6.5703125" style="32" bestFit="1" customWidth="1"/>
    <col min="16140" max="16140" width="5.42578125" style="32" bestFit="1" customWidth="1"/>
    <col min="16141" max="16141" width="5.7109375" style="32" bestFit="1" customWidth="1"/>
    <col min="16142" max="16142" width="10" style="32" customWidth="1"/>
    <col min="16143" max="16143" width="14.42578125" style="32" customWidth="1"/>
    <col min="16144" max="16144" width="13.42578125" style="32" bestFit="1" customWidth="1"/>
    <col min="16145" max="16145" width="11" style="32" bestFit="1" customWidth="1"/>
    <col min="16146" max="16146" width="15.85546875" style="32" bestFit="1" customWidth="1"/>
    <col min="16147" max="16147" width="13.42578125" style="32" bestFit="1" customWidth="1"/>
    <col min="16148" max="16148" width="13.42578125" style="32" customWidth="1"/>
    <col min="16149" max="16152" width="12.7109375" style="32" customWidth="1"/>
    <col min="16153" max="16153" width="11.28515625" style="32" customWidth="1"/>
    <col min="16154" max="16155" width="9.140625" style="32" bestFit="1" customWidth="1"/>
    <col min="16156" max="16156" width="8.7109375" style="32" customWidth="1"/>
    <col min="16157" max="16159" width="5.7109375" style="32" customWidth="1"/>
    <col min="16160" max="16160" width="20.7109375" style="32" customWidth="1"/>
    <col min="16161" max="16167" width="0" style="32" hidden="1" customWidth="1"/>
    <col min="16168" max="16168" width="16" style="32" customWidth="1"/>
    <col min="16169" max="16169" width="11.28515625" style="32" customWidth="1"/>
    <col min="16170" max="16171" width="4.28515625" style="32" customWidth="1"/>
    <col min="16172" max="16172" width="6.28515625" style="32" customWidth="1"/>
    <col min="16173" max="16174" width="8.140625" style="32" customWidth="1"/>
    <col min="16175" max="16176" width="4.28515625" style="32" customWidth="1"/>
    <col min="16177" max="16177" width="6.28515625" style="32" customWidth="1"/>
    <col min="16178" max="16179" width="8.140625" style="32" customWidth="1"/>
    <col min="16180" max="16180" width="5.85546875" style="32" customWidth="1"/>
    <col min="16181" max="16181" width="1.7109375" style="32" customWidth="1"/>
    <col min="16182" max="16183" width="19.7109375" style="32" customWidth="1"/>
    <col min="16184" max="16184" width="6.7109375" style="32" customWidth="1"/>
    <col min="16185" max="16186" width="19.7109375" style="32" customWidth="1"/>
    <col min="16187" max="16187" width="6.7109375" style="32" customWidth="1"/>
    <col min="16188" max="16188" width="28" style="32" customWidth="1"/>
    <col min="16189" max="16189" width="11.28515625" style="32" customWidth="1"/>
    <col min="16190" max="16192" width="5.7109375" style="32" customWidth="1"/>
    <col min="16193" max="16193" width="4.140625" style="32" customWidth="1"/>
    <col min="16194" max="16194" width="7.28515625" style="32" customWidth="1"/>
    <col min="16195" max="16195" width="7.5703125" style="32" customWidth="1"/>
    <col min="16196" max="16196" width="4.140625" style="32" customWidth="1"/>
    <col min="16197" max="16197" width="6.28515625" style="32" customWidth="1"/>
    <col min="16198" max="16198" width="7.5703125" style="32" customWidth="1"/>
    <col min="16199" max="16199" width="5.7109375" style="32" customWidth="1"/>
    <col min="16200" max="16200" width="1.7109375" style="32" customWidth="1"/>
    <col min="16201" max="16201" width="10.42578125" style="32" customWidth="1"/>
    <col min="16202" max="16202" width="13" style="32" customWidth="1"/>
    <col min="16203" max="16203" width="15.85546875" style="32" customWidth="1"/>
    <col min="16204" max="16205" width="8.7109375" style="32" customWidth="1"/>
    <col min="16206" max="16206" width="5.7109375" style="32" customWidth="1"/>
    <col min="16207" max="16215" width="0" style="32" hidden="1" customWidth="1"/>
    <col min="16216" max="16216" width="5.7109375" style="32" customWidth="1"/>
    <col min="16217" max="16220" width="0" style="32" hidden="1" customWidth="1"/>
    <col min="16221" max="16223" width="8.7109375" style="32" customWidth="1"/>
    <col min="16224" max="16224" width="10.5703125" style="32" customWidth="1"/>
    <col min="16225" max="16227" width="8.7109375" style="32" customWidth="1"/>
    <col min="16228" max="16228" width="11" style="32" customWidth="1"/>
    <col min="16229" max="16230" width="8.7109375" style="32" customWidth="1"/>
    <col min="16231" max="16232" width="13.5703125" style="32" bestFit="1" customWidth="1"/>
    <col min="16233" max="16233" width="14.28515625" style="32" bestFit="1" customWidth="1"/>
    <col min="16234" max="16384" width="11.42578125" style="32"/>
  </cols>
  <sheetData>
    <row r="1" spans="1:105" ht="33" x14ac:dyDescent="0.25">
      <c r="A1" s="45">
        <f>MAX(A5:A68)</f>
        <v>2</v>
      </c>
      <c r="B1" s="259">
        <f ca="1">TODAY()</f>
        <v>42494</v>
      </c>
      <c r="C1" s="259"/>
      <c r="D1" s="259"/>
      <c r="E1" s="259"/>
      <c r="F1" s="259"/>
      <c r="G1" s="259"/>
      <c r="H1" s="259"/>
      <c r="I1" s="259"/>
      <c r="J1" s="260" t="s">
        <v>83</v>
      </c>
      <c r="K1" s="260"/>
      <c r="L1" s="260"/>
      <c r="M1" s="260"/>
      <c r="N1" s="260"/>
      <c r="O1" s="260"/>
      <c r="P1" s="260"/>
      <c r="Q1" s="260"/>
      <c r="R1" s="260"/>
      <c r="S1" s="260"/>
      <c r="T1" s="260"/>
      <c r="U1" s="260"/>
      <c r="V1" s="260"/>
      <c r="W1" s="260"/>
      <c r="X1" s="260"/>
      <c r="Y1" s="260"/>
      <c r="Z1" s="260"/>
      <c r="AA1" s="260"/>
      <c r="AB1" s="260"/>
      <c r="AC1" s="45"/>
      <c r="AD1" s="45"/>
      <c r="AE1" s="45"/>
      <c r="AF1" s="45"/>
      <c r="AG1" s="46"/>
      <c r="AH1" s="46"/>
      <c r="AI1" s="46"/>
      <c r="AJ1" s="46"/>
      <c r="AK1" s="46"/>
      <c r="AL1" s="46"/>
      <c r="AM1" s="46"/>
      <c r="AN1" s="47"/>
      <c r="AO1" s="45"/>
      <c r="AP1" s="45"/>
      <c r="AQ1" s="45"/>
      <c r="AR1" s="45"/>
      <c r="AS1" s="48"/>
      <c r="AT1" s="48"/>
      <c r="AU1" s="45"/>
      <c r="AV1" s="45"/>
      <c r="AW1" s="45"/>
      <c r="AX1" s="48"/>
      <c r="AY1" s="48"/>
      <c r="AZ1" s="45"/>
      <c r="BA1" s="45"/>
      <c r="BB1" s="260" t="s">
        <v>84</v>
      </c>
      <c r="BC1" s="260"/>
      <c r="BD1" s="260"/>
      <c r="BE1" s="260"/>
      <c r="BF1" s="261"/>
      <c r="BG1" s="260"/>
      <c r="BH1" s="260"/>
      <c r="BI1" s="260"/>
      <c r="BJ1" s="260"/>
      <c r="BK1" s="260"/>
      <c r="BL1" s="260"/>
      <c r="BM1" s="260"/>
      <c r="BN1" s="260"/>
      <c r="BO1" s="260"/>
      <c r="BP1" s="260"/>
      <c r="BQ1" s="260"/>
      <c r="BR1" s="260"/>
      <c r="BS1" s="260"/>
      <c r="BT1" s="45"/>
      <c r="BU1" s="45"/>
      <c r="BV1" s="260" t="s">
        <v>85</v>
      </c>
      <c r="BW1" s="260"/>
      <c r="BX1" s="260"/>
      <c r="BY1" s="260"/>
      <c r="BZ1" s="260"/>
      <c r="CA1" s="262"/>
      <c r="CB1" s="262"/>
      <c r="CC1" s="262"/>
      <c r="CD1" s="262"/>
      <c r="CE1" s="262"/>
      <c r="CF1" s="262"/>
      <c r="CG1" s="262"/>
      <c r="CH1" s="262"/>
      <c r="CI1" s="262"/>
      <c r="CJ1" s="260"/>
      <c r="CK1" s="262"/>
      <c r="CL1" s="262"/>
      <c r="CM1" s="262"/>
      <c r="CN1" s="262"/>
      <c r="CO1" s="260"/>
      <c r="CP1" s="260"/>
      <c r="CQ1" s="260"/>
      <c r="CR1" s="260"/>
      <c r="CS1" s="260"/>
      <c r="CT1" s="260"/>
      <c r="CU1" s="260"/>
      <c r="CV1" s="260"/>
      <c r="CW1" s="260"/>
      <c r="CX1" s="260"/>
      <c r="CY1" s="263" t="s">
        <v>86</v>
      </c>
      <c r="CZ1" s="263"/>
      <c r="DA1" s="263"/>
    </row>
    <row r="2" spans="1:105" ht="25.5" x14ac:dyDescent="0.25">
      <c r="A2" s="257" t="s">
        <v>87</v>
      </c>
      <c r="B2" s="49"/>
      <c r="C2" s="49"/>
      <c r="D2" s="49"/>
      <c r="E2" s="49"/>
      <c r="F2" s="49"/>
      <c r="G2" s="49"/>
      <c r="H2" s="49"/>
      <c r="I2" s="49"/>
      <c r="J2" s="257" t="s">
        <v>88</v>
      </c>
      <c r="K2" s="257" t="s">
        <v>89</v>
      </c>
      <c r="L2" s="258" t="s">
        <v>90</v>
      </c>
      <c r="M2" s="258" t="s">
        <v>91</v>
      </c>
      <c r="N2" s="266" t="s">
        <v>92</v>
      </c>
      <c r="O2" s="268" t="s">
        <v>93</v>
      </c>
      <c r="P2" s="270" t="s">
        <v>94</v>
      </c>
      <c r="Q2" s="272" t="s">
        <v>95</v>
      </c>
      <c r="R2" s="272" t="s">
        <v>96</v>
      </c>
      <c r="S2" s="264" t="s">
        <v>97</v>
      </c>
      <c r="T2" s="274" t="s">
        <v>98</v>
      </c>
      <c r="U2" s="264" t="s">
        <v>99</v>
      </c>
      <c r="V2" s="264" t="s">
        <v>100</v>
      </c>
      <c r="W2" s="264" t="s">
        <v>99</v>
      </c>
      <c r="X2" s="264" t="s">
        <v>100</v>
      </c>
      <c r="Y2" s="264" t="s">
        <v>101</v>
      </c>
      <c r="Z2" s="264" t="s">
        <v>102</v>
      </c>
      <c r="AA2" s="264"/>
      <c r="AB2" s="264" t="s">
        <v>103</v>
      </c>
      <c r="AC2" s="270" t="s">
        <v>104</v>
      </c>
      <c r="AD2" s="270" t="s">
        <v>105</v>
      </c>
      <c r="AE2" s="270" t="s">
        <v>106</v>
      </c>
      <c r="AF2" s="270" t="s">
        <v>107</v>
      </c>
      <c r="AG2" s="276" t="s">
        <v>108</v>
      </c>
      <c r="AH2" s="276" t="s">
        <v>109</v>
      </c>
      <c r="AI2" s="276" t="s">
        <v>110</v>
      </c>
      <c r="AJ2" s="276" t="s">
        <v>111</v>
      </c>
      <c r="AK2" s="276" t="s">
        <v>112</v>
      </c>
      <c r="AL2" s="276" t="s">
        <v>113</v>
      </c>
      <c r="AM2" s="276" t="s">
        <v>114</v>
      </c>
      <c r="AN2" s="279" t="s">
        <v>115</v>
      </c>
      <c r="AO2" s="270" t="s">
        <v>116</v>
      </c>
      <c r="AP2" s="260" t="s">
        <v>38</v>
      </c>
      <c r="AQ2" s="260"/>
      <c r="AR2" s="260"/>
      <c r="AS2" s="260"/>
      <c r="AT2" s="260"/>
      <c r="AU2" s="260" t="s">
        <v>41</v>
      </c>
      <c r="AV2" s="260"/>
      <c r="AW2" s="260"/>
      <c r="AX2" s="260"/>
      <c r="AY2" s="260"/>
      <c r="AZ2" s="257" t="s">
        <v>117</v>
      </c>
      <c r="BA2" s="50"/>
      <c r="BB2" s="281" t="s">
        <v>118</v>
      </c>
      <c r="BC2" s="281" t="s">
        <v>119</v>
      </c>
      <c r="BD2" s="277" t="s">
        <v>120</v>
      </c>
      <c r="BE2" s="281" t="s">
        <v>121</v>
      </c>
      <c r="BF2" s="281" t="s">
        <v>119</v>
      </c>
      <c r="BG2" s="277" t="s">
        <v>120</v>
      </c>
      <c r="BH2" s="279" t="s">
        <v>115</v>
      </c>
      <c r="BI2" s="270" t="s">
        <v>116</v>
      </c>
      <c r="BJ2" s="270" t="s">
        <v>104</v>
      </c>
      <c r="BK2" s="270" t="s">
        <v>105</v>
      </c>
      <c r="BL2" s="270" t="s">
        <v>106</v>
      </c>
      <c r="BM2" s="260" t="s">
        <v>38</v>
      </c>
      <c r="BN2" s="260"/>
      <c r="BO2" s="260"/>
      <c r="BP2" s="260" t="s">
        <v>41</v>
      </c>
      <c r="BQ2" s="260"/>
      <c r="BR2" s="260"/>
      <c r="BS2" s="257" t="s">
        <v>117</v>
      </c>
      <c r="BT2" s="50"/>
      <c r="BU2" s="279" t="s">
        <v>122</v>
      </c>
      <c r="BV2" s="279" t="s">
        <v>123</v>
      </c>
      <c r="BW2" s="270" t="s">
        <v>116</v>
      </c>
      <c r="BX2" s="270" t="s">
        <v>104</v>
      </c>
      <c r="BY2" s="270" t="s">
        <v>105</v>
      </c>
      <c r="BZ2" s="266" t="s">
        <v>93</v>
      </c>
      <c r="CA2" s="283">
        <v>978300</v>
      </c>
      <c r="CB2" s="283">
        <v>990000</v>
      </c>
      <c r="CC2" s="283">
        <v>974000</v>
      </c>
      <c r="CD2" s="283" t="s">
        <v>124</v>
      </c>
      <c r="CE2" s="283" t="s">
        <v>125</v>
      </c>
      <c r="CF2" s="283" t="s">
        <v>126</v>
      </c>
      <c r="CG2" s="283" t="s">
        <v>127</v>
      </c>
      <c r="CH2" s="283" t="s">
        <v>128</v>
      </c>
      <c r="CI2" s="283" t="s">
        <v>129</v>
      </c>
      <c r="CJ2" s="266" t="s">
        <v>92</v>
      </c>
      <c r="CK2" s="283">
        <v>978300</v>
      </c>
      <c r="CL2" s="283">
        <v>990000</v>
      </c>
      <c r="CM2" s="283">
        <v>974000</v>
      </c>
      <c r="CN2" s="283">
        <v>973000</v>
      </c>
      <c r="CO2" s="260" t="s">
        <v>38</v>
      </c>
      <c r="CP2" s="260"/>
      <c r="CQ2" s="260"/>
      <c r="CR2" s="260"/>
      <c r="CS2" s="260" t="s">
        <v>41</v>
      </c>
      <c r="CT2" s="260"/>
      <c r="CU2" s="260"/>
      <c r="CV2" s="260"/>
      <c r="CW2" s="270" t="s">
        <v>130</v>
      </c>
      <c r="CX2" s="279" t="s">
        <v>131</v>
      </c>
      <c r="CY2" s="263"/>
      <c r="CZ2" s="263"/>
      <c r="DA2" s="263"/>
    </row>
    <row r="3" spans="1:105" s="33" customFormat="1" ht="161.25" customHeight="1" x14ac:dyDescent="0.25">
      <c r="A3" s="258"/>
      <c r="B3" s="51" t="s">
        <v>132</v>
      </c>
      <c r="C3" s="51" t="s">
        <v>133</v>
      </c>
      <c r="D3" s="52" t="s">
        <v>134</v>
      </c>
      <c r="E3" s="52" t="s">
        <v>135</v>
      </c>
      <c r="F3" s="52" t="s">
        <v>136</v>
      </c>
      <c r="G3" s="51" t="s">
        <v>137</v>
      </c>
      <c r="H3" s="51" t="s">
        <v>138</v>
      </c>
      <c r="I3" s="51" t="s">
        <v>139</v>
      </c>
      <c r="J3" s="258"/>
      <c r="K3" s="258"/>
      <c r="L3" s="258"/>
      <c r="M3" s="258"/>
      <c r="N3" s="267"/>
      <c r="O3" s="269"/>
      <c r="P3" s="271"/>
      <c r="Q3" s="273"/>
      <c r="R3" s="273"/>
      <c r="S3" s="265"/>
      <c r="T3" s="275"/>
      <c r="U3" s="265"/>
      <c r="V3" s="265"/>
      <c r="W3" s="265"/>
      <c r="X3" s="265"/>
      <c r="Y3" s="265"/>
      <c r="Z3" s="265"/>
      <c r="AA3" s="265"/>
      <c r="AB3" s="265"/>
      <c r="AC3" s="271"/>
      <c r="AD3" s="271"/>
      <c r="AE3" s="271"/>
      <c r="AF3" s="271"/>
      <c r="AG3" s="276"/>
      <c r="AH3" s="276"/>
      <c r="AI3" s="276"/>
      <c r="AJ3" s="276"/>
      <c r="AK3" s="276"/>
      <c r="AL3" s="276"/>
      <c r="AM3" s="276"/>
      <c r="AN3" s="280"/>
      <c r="AO3" s="271"/>
      <c r="AP3" s="53" t="s">
        <v>140</v>
      </c>
      <c r="AQ3" s="53" t="s">
        <v>141</v>
      </c>
      <c r="AR3" s="53" t="s">
        <v>142</v>
      </c>
      <c r="AS3" s="54" t="s">
        <v>143</v>
      </c>
      <c r="AT3" s="54" t="s">
        <v>144</v>
      </c>
      <c r="AU3" s="53" t="s">
        <v>140</v>
      </c>
      <c r="AV3" s="53" t="s">
        <v>141</v>
      </c>
      <c r="AW3" s="53" t="s">
        <v>142</v>
      </c>
      <c r="AX3" s="54" t="s">
        <v>143</v>
      </c>
      <c r="AY3" s="54" t="s">
        <v>144</v>
      </c>
      <c r="AZ3" s="258"/>
      <c r="BA3" s="55"/>
      <c r="BB3" s="282"/>
      <c r="BC3" s="282"/>
      <c r="BD3" s="278"/>
      <c r="BE3" s="282"/>
      <c r="BF3" s="282"/>
      <c r="BG3" s="278"/>
      <c r="BH3" s="280"/>
      <c r="BI3" s="271"/>
      <c r="BJ3" s="271"/>
      <c r="BK3" s="271"/>
      <c r="BL3" s="271"/>
      <c r="BM3" s="53" t="s">
        <v>140</v>
      </c>
      <c r="BN3" s="56" t="s">
        <v>142</v>
      </c>
      <c r="BO3" s="54" t="s">
        <v>144</v>
      </c>
      <c r="BP3" s="53" t="s">
        <v>140</v>
      </c>
      <c r="BQ3" s="53" t="s">
        <v>142</v>
      </c>
      <c r="BR3" s="54" t="s">
        <v>144</v>
      </c>
      <c r="BS3" s="258"/>
      <c r="BT3" s="55"/>
      <c r="BU3" s="280"/>
      <c r="BV3" s="280"/>
      <c r="BW3" s="271"/>
      <c r="BX3" s="271"/>
      <c r="BY3" s="271"/>
      <c r="BZ3" s="267"/>
      <c r="CA3" s="283"/>
      <c r="CB3" s="283"/>
      <c r="CC3" s="283"/>
      <c r="CD3" s="283"/>
      <c r="CE3" s="283"/>
      <c r="CF3" s="283"/>
      <c r="CG3" s="283"/>
      <c r="CH3" s="283"/>
      <c r="CI3" s="283"/>
      <c r="CJ3" s="267"/>
      <c r="CK3" s="283"/>
      <c r="CL3" s="283"/>
      <c r="CM3" s="283"/>
      <c r="CN3" s="283"/>
      <c r="CO3" s="57" t="s">
        <v>141</v>
      </c>
      <c r="CP3" s="57" t="s">
        <v>142</v>
      </c>
      <c r="CQ3" s="54" t="s">
        <v>145</v>
      </c>
      <c r="CR3" s="53" t="s">
        <v>144</v>
      </c>
      <c r="CS3" s="57" t="s">
        <v>141</v>
      </c>
      <c r="CT3" s="57" t="s">
        <v>142</v>
      </c>
      <c r="CU3" s="54" t="s">
        <v>145</v>
      </c>
      <c r="CV3" s="53" t="s">
        <v>144</v>
      </c>
      <c r="CW3" s="271"/>
      <c r="CX3" s="280"/>
      <c r="CY3" s="58" t="s">
        <v>146</v>
      </c>
      <c r="CZ3" s="58" t="s">
        <v>147</v>
      </c>
      <c r="DA3" s="58" t="s">
        <v>148</v>
      </c>
    </row>
    <row r="4" spans="1:105" ht="18.75" x14ac:dyDescent="0.25">
      <c r="A4" s="59"/>
      <c r="B4" s="60"/>
      <c r="C4" s="60"/>
      <c r="D4" s="60"/>
      <c r="E4" s="60"/>
      <c r="F4" s="60"/>
      <c r="G4" s="60"/>
      <c r="H4" s="60"/>
      <c r="I4" s="60"/>
      <c r="J4" s="59"/>
      <c r="K4" s="59"/>
      <c r="L4" s="59"/>
      <c r="M4" s="59"/>
      <c r="N4" s="57"/>
      <c r="O4" s="57"/>
      <c r="P4" s="61"/>
      <c r="Q4" s="62"/>
      <c r="R4" s="62"/>
      <c r="S4" s="62"/>
      <c r="T4" s="62"/>
      <c r="U4" s="63"/>
      <c r="V4" s="63"/>
      <c r="W4" s="63"/>
      <c r="X4" s="63"/>
      <c r="Y4" s="63"/>
      <c r="Z4" s="63"/>
      <c r="AA4" s="63"/>
      <c r="AB4" s="64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5"/>
      <c r="AO4" s="61"/>
      <c r="AP4" s="61"/>
      <c r="AQ4" s="61"/>
      <c r="AR4" s="61"/>
      <c r="AS4" s="66"/>
      <c r="AT4" s="66"/>
      <c r="AU4" s="61"/>
      <c r="AV4" s="61"/>
      <c r="AW4" s="61"/>
      <c r="AX4" s="66"/>
      <c r="AY4" s="66"/>
      <c r="AZ4" s="67"/>
      <c r="BA4" s="67"/>
      <c r="BB4" s="68"/>
      <c r="BC4" s="68"/>
      <c r="BD4" s="69"/>
      <c r="BE4" s="68"/>
      <c r="BF4" s="68"/>
      <c r="BG4" s="69"/>
      <c r="BH4" s="65"/>
      <c r="BI4" s="61"/>
      <c r="BJ4" s="61"/>
      <c r="BK4" s="61"/>
      <c r="BL4" s="61"/>
      <c r="BM4" s="61"/>
      <c r="BN4" s="70"/>
      <c r="BO4" s="66"/>
      <c r="BP4" s="61"/>
      <c r="BQ4" s="61"/>
      <c r="BR4" s="66"/>
      <c r="BS4" s="67"/>
      <c r="BT4" s="67"/>
      <c r="BU4" s="67"/>
      <c r="BV4" s="65"/>
      <c r="BW4" s="61"/>
      <c r="BX4" s="61"/>
      <c r="BY4" s="61"/>
      <c r="BZ4" s="71"/>
      <c r="CA4" s="72"/>
      <c r="CB4" s="72"/>
      <c r="CC4" s="72"/>
      <c r="CD4" s="72"/>
      <c r="CE4" s="72"/>
      <c r="CF4" s="72"/>
      <c r="CG4" s="72"/>
      <c r="CH4" s="72"/>
      <c r="CI4" s="72"/>
      <c r="CJ4" s="72"/>
      <c r="CK4" s="72"/>
      <c r="CL4" s="72"/>
      <c r="CM4" s="72"/>
      <c r="CN4" s="72"/>
      <c r="CO4" s="62"/>
      <c r="CP4" s="62"/>
      <c r="CQ4" s="66"/>
      <c r="CR4" s="61"/>
      <c r="CS4" s="62"/>
      <c r="CT4" s="62"/>
      <c r="CU4" s="66"/>
      <c r="CV4" s="61"/>
      <c r="CW4" s="61"/>
      <c r="CX4" s="65"/>
      <c r="CY4" s="73"/>
      <c r="CZ4" s="73"/>
      <c r="DA4" s="73"/>
    </row>
    <row r="5" spans="1:105" s="34" customFormat="1" ht="30" x14ac:dyDescent="0.25">
      <c r="A5" s="74"/>
      <c r="B5" s="74">
        <f t="shared" ref="B5:I5" si="0">COUNTIF(B6:B7,"x")</f>
        <v>1</v>
      </c>
      <c r="C5" s="74">
        <f t="shared" si="0"/>
        <v>1</v>
      </c>
      <c r="D5" s="74">
        <f t="shared" si="0"/>
        <v>1</v>
      </c>
      <c r="E5" s="74">
        <f t="shared" si="0"/>
        <v>0</v>
      </c>
      <c r="F5" s="74">
        <f t="shared" si="0"/>
        <v>1</v>
      </c>
      <c r="G5" s="74">
        <f t="shared" si="0"/>
        <v>0</v>
      </c>
      <c r="H5" s="74">
        <f t="shared" si="0"/>
        <v>0</v>
      </c>
      <c r="I5" s="74">
        <f t="shared" si="0"/>
        <v>2</v>
      </c>
      <c r="J5" s="284">
        <v>2016</v>
      </c>
      <c r="K5" s="284"/>
      <c r="L5" s="59" t="s">
        <v>165</v>
      </c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 t="str">
        <f>IF(COUNTIF(AB6:AB7,"x")&gt;0,"x","")</f>
        <v>x</v>
      </c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/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  <c r="CL5" s="74"/>
      <c r="CM5" s="74"/>
      <c r="CN5" s="74"/>
      <c r="CO5" s="74"/>
      <c r="CP5" s="74"/>
      <c r="CQ5" s="74"/>
      <c r="CR5" s="74"/>
      <c r="CS5" s="74"/>
      <c r="CT5" s="74"/>
      <c r="CU5" s="74"/>
      <c r="CV5" s="74"/>
      <c r="CW5" s="74"/>
      <c r="CX5" s="74"/>
      <c r="CY5" s="74"/>
      <c r="CZ5" s="74"/>
      <c r="DA5" s="74"/>
    </row>
    <row r="6" spans="1:105" ht="19.899999999999999" customHeight="1" x14ac:dyDescent="0.25">
      <c r="A6" s="59">
        <v>1</v>
      </c>
      <c r="B6" s="75" t="str">
        <f t="shared" ref="B6:B7" si="1">IF(AB6&lt;&gt;"nr","X","")</f>
        <v/>
      </c>
      <c r="C6" s="75" t="str">
        <f t="shared" ref="C6:C7" si="2">IF(BB6&lt;&gt;"","X","")</f>
        <v/>
      </c>
      <c r="D6" s="75" t="str">
        <f t="shared" ref="D6:D7" si="3">IF(AB6="nr","X","")</f>
        <v>X</v>
      </c>
      <c r="E6" s="75" t="str">
        <f t="shared" ref="E6" si="4">IF(OR(AB6="NR",AB6="NF"),"",IF(F6&lt;&gt;"","",IF(OR(AC6="VA",AD6="VA"),"X","")))</f>
        <v/>
      </c>
      <c r="F6" s="75" t="str">
        <f t="shared" ref="F6:F7" si="5">IF(OR(AB6="NR",AB6="NF"),"",IF(OR(AC6="VI",AD6="VI"),"X",""))</f>
        <v/>
      </c>
      <c r="G6" s="75"/>
      <c r="H6" s="75" t="str">
        <f t="shared" ref="H6:H7" si="6">IF(AB6="NF","X","")</f>
        <v/>
      </c>
      <c r="I6" s="75" t="str">
        <f t="shared" ref="I6:I7" si="7">IF(J6="","","X")</f>
        <v>X</v>
      </c>
      <c r="J6" s="59">
        <f>J5+1</f>
        <v>2017</v>
      </c>
      <c r="K6" s="59">
        <f>J5</f>
        <v>2016</v>
      </c>
      <c r="L6" s="59" t="s">
        <v>149</v>
      </c>
      <c r="M6" s="59" t="str">
        <f t="shared" ref="M6:M7" si="8">IF(L6="","",IF(AND(L6="X",DA6&lt;&gt;""),"","X"))</f>
        <v/>
      </c>
      <c r="N6" s="76">
        <f t="shared" ref="N6:N7" si="9">CJ6</f>
        <v>5</v>
      </c>
      <c r="O6" s="76">
        <f t="shared" ref="O6:O7" si="10">BZ6</f>
        <v>110</v>
      </c>
      <c r="P6" s="77">
        <v>973000</v>
      </c>
      <c r="Q6" s="77">
        <v>1</v>
      </c>
      <c r="R6" s="77"/>
      <c r="S6" s="77"/>
      <c r="T6" s="77"/>
      <c r="U6" s="78">
        <v>20.428999999999998</v>
      </c>
      <c r="V6" s="78">
        <v>20.629000000000001</v>
      </c>
      <c r="W6" s="98"/>
      <c r="X6" s="98"/>
      <c r="Y6" s="78">
        <f t="shared" ref="Y6:Y7" si="11">V6-U6</f>
        <v>0.20000000000000284</v>
      </c>
      <c r="Z6" s="78"/>
      <c r="AA6" s="78" t="str">
        <f t="shared" ref="AA6:AA7" si="12">IF(Z6="","",Z6+0.01)</f>
        <v/>
      </c>
      <c r="AB6" s="79" t="str">
        <f t="shared" ref="AB6:AB7" si="13">IF(AND(AC6="NR",AD6="NR"),"NR",IF(BV6&lt;&gt;"","NF","X"))</f>
        <v>NR</v>
      </c>
      <c r="AC6" s="80" t="str">
        <f t="shared" ref="AC6:AC7" si="14">IF(AS6="","",IF(AS6&lt;20,"NR",IF(AS6&gt;30,"VI","VA")))</f>
        <v>NR</v>
      </c>
      <c r="AD6" s="80" t="str">
        <f t="shared" ref="AD6:AD7" si="15">IF(AX6="","",IF(AX6&lt;20,"NR",IF(AX6&gt;30,"VI","VA")))</f>
        <v>NR</v>
      </c>
      <c r="AE6" s="80" t="str">
        <f t="shared" ref="AE6:AE7" si="16">IF(AZ6="","",IF(AZ6&lt;=9,"NR","VI"))</f>
        <v>NR</v>
      </c>
      <c r="AF6" s="80"/>
      <c r="AG6" s="86" t="str">
        <f t="shared" ref="AG6:AG7" si="17">IF(O6&gt;160,IF(OR(AT6&gt;66,AY6&gt;66),"Arret ou V20",IF(OR(AT6&gt;50,AY6&gt;50),"V40",IF(OR(AT6&gt;40,AY6&gt;40),"V100",IF(OR(AT6&gt;30,AY6&gt;30),"V160","VN")))),"")</f>
        <v/>
      </c>
      <c r="AH6" s="80" t="str">
        <f t="shared" ref="AH6:AH7" si="18">IF(AND(O6&gt;40,O6&lt;=160),IF(R6=$AI$2,AI6,IF(R6=$AJ$2,AJ6,IF(R6=$AK$2,AK6,IF(R6=$AL$2,AL6,"")))),"")</f>
        <v/>
      </c>
      <c r="AI6" s="80" t="str">
        <f t="shared" ref="AI6:AI7" si="19">IF(AND(O6&gt;40,O6&lt;=160,R6=$AI$2),IF(OR(AS6&gt;66,AX6&gt;66),"Arret ou V20",IF(OR(AS6&gt;50,AX6&gt;50),"V40",IF(OR(AS6&gt;40,AX6&gt;40),"V100","VN"))),"")</f>
        <v/>
      </c>
      <c r="AJ6" s="80" t="str">
        <f t="shared" ref="AJ6:AJ7" si="20">IF(AND(O6&gt;40,O6&lt;=160,R6=$AJ$2),IF(OR(AT6&gt;66,AY6&gt;66),"Arret ou V20",IF(OR(AT6&gt;45,AY6&gt;45),"V40",IF(OR(AT6&gt;35,AY6&gt;35),"V100","VN"))),"")</f>
        <v/>
      </c>
      <c r="AK6" s="80" t="str">
        <f t="shared" ref="AK6:AK7" si="21">IF(AND(O6&gt;40,O6&lt;=160,R6=$AK$2),IF(OR(AT6&gt;66,AY6&gt;66),"Arret ou V20",IF(OR(AT6&gt;40,AY6&gt;40),"V40",IF(OR(AT6&gt;30,AY6&gt;30),"V100","VN"))),"")</f>
        <v/>
      </c>
      <c r="AL6" s="80" t="str">
        <f t="shared" ref="AL6:AL7" si="22">IF(AND(O6&gt;40,O6&lt;=160,R6=$AL$2),IF(OR(AT6&gt;66,AY6&gt;66),"Arret ou V20",IF(OR(AT6&gt;35,AY6&gt;35),"V40","VN")),"")</f>
        <v/>
      </c>
      <c r="AM6" s="80" t="str">
        <f t="shared" ref="AM6:AM7" si="23">IF(O6&lt;=40,IF(OR(AT6&gt;66,AY6&gt;66),"Arret ou V20","VN"),"")</f>
        <v/>
      </c>
      <c r="AN6" s="73">
        <v>42405</v>
      </c>
      <c r="AO6" s="59" t="s">
        <v>152</v>
      </c>
      <c r="AP6" s="59">
        <v>2</v>
      </c>
      <c r="AQ6" s="59">
        <v>1</v>
      </c>
      <c r="AR6" s="59">
        <v>40</v>
      </c>
      <c r="AS6" s="81">
        <f t="shared" ref="AS6:AS7" si="24">IF(AP6="","",(AP6*100/AR6))</f>
        <v>5</v>
      </c>
      <c r="AT6" s="81">
        <f t="shared" ref="AT6:AT7" si="25">IF(AQ6="","",(AQ6*100/AR6))</f>
        <v>2.5</v>
      </c>
      <c r="AU6" s="59">
        <v>3</v>
      </c>
      <c r="AV6" s="59">
        <v>0</v>
      </c>
      <c r="AW6" s="59">
        <v>40</v>
      </c>
      <c r="AX6" s="81">
        <f t="shared" ref="AX6:AX7" si="26">IF(AU6="","",(AU6*100/AW6))</f>
        <v>7.5</v>
      </c>
      <c r="AY6" s="81">
        <f t="shared" ref="AY6:AY7" si="27">IF(AV6="","",(AV6*100/AW6))</f>
        <v>0</v>
      </c>
      <c r="AZ6" s="59">
        <v>0</v>
      </c>
      <c r="BA6" s="59"/>
      <c r="BB6" s="73" t="str">
        <f t="shared" ref="BB6:BB7" si="28">IF(CW6="VO","",IF(OR(AC6="VA",AD6="VA"),AN6+(365/2),""))</f>
        <v/>
      </c>
      <c r="BC6" s="73"/>
      <c r="BD6" s="73" t="str">
        <f t="shared" ref="BD6" ca="1" si="29">IF(BB6="","",IF(BB6&gt;TODAY(),"non","oui"))</f>
        <v/>
      </c>
      <c r="BE6" s="73" t="str">
        <f t="shared" ref="BE6" si="30">IF(CW6="VO","",IF(AND(AC6="ras",AD6="ras"),"",IF(OR(AC6="VI",AD6="VI"),AN6+(365/4),"")))</f>
        <v/>
      </c>
      <c r="BF6" s="73"/>
      <c r="BG6" s="73" t="str">
        <f t="shared" ref="BG6:BG7" ca="1" si="31">IF(BE6="","",IF(BE6&gt;TODAY(),"non","oui"))</f>
        <v/>
      </c>
      <c r="BH6" s="73"/>
      <c r="BI6" s="59"/>
      <c r="BJ6" s="80" t="str">
        <f t="shared" ref="BJ6" si="32">IF(BN6="","",IF(BO6&lt;20,"NR",IF(BO6&gt;30,"VI","VA")))</f>
        <v/>
      </c>
      <c r="BK6" s="80" t="str">
        <f t="shared" ref="BK6" si="33">IF(BQ6="","",IF(BR6&lt;20,"NR",IF(BR6&gt;30,"VI","VA")))</f>
        <v/>
      </c>
      <c r="BL6" s="80" t="str">
        <f t="shared" ref="BL6" si="34">IF(BS6="","",IF(BS6&lt;=9,"NR","VI"))</f>
        <v/>
      </c>
      <c r="BM6" s="59"/>
      <c r="BN6" s="82"/>
      <c r="BO6" s="81" t="str">
        <f t="shared" ref="BO6:BO7" si="35">IF(BM6="","",(BM6*100/BN6))</f>
        <v/>
      </c>
      <c r="BP6" s="59"/>
      <c r="BQ6" s="59"/>
      <c r="BR6" s="81" t="str">
        <f t="shared" ref="BR6:BR7" si="36">IF(BP6="","",(BP6*100/BQ6))</f>
        <v/>
      </c>
      <c r="BS6" s="59"/>
      <c r="BT6" s="59"/>
      <c r="BU6" s="59"/>
      <c r="BV6" s="73"/>
      <c r="BW6" s="73"/>
      <c r="BX6" s="73" t="str">
        <f t="shared" ref="BX6:BX7" si="37">IF(CQ6="","",IF(AND(CR6&lt;=5,CP6&gt;=24,CQ6&gt;=80%),"VO",IF(AND(CR6&lt;=10,CP6&gt;=27,CQ6&gt;=90%),"VO","VI")))</f>
        <v/>
      </c>
      <c r="BY6" s="73" t="str">
        <f t="shared" ref="BY6:BY7" si="38">IF(CV6="","",IF(AND(CV6&lt;=5,CT6&gt;=24,CU6&gt;=80%),"VO",IF(AND(CV6&lt;=10,CT6&gt;=27,CU6&gt;=90%),"VO","VI")))</f>
        <v/>
      </c>
      <c r="BZ6" s="71">
        <f t="shared" ref="BZ6:BZ7" si="39">IF(MAX(CA6:CI6)=0,"",MAX(CA6:CI6))</f>
        <v>110</v>
      </c>
      <c r="CA6" s="72" t="str">
        <f t="shared" ref="CA6:CA7" si="40">IF(P6=978300,90,"")</f>
        <v/>
      </c>
      <c r="CB6" s="72" t="str">
        <f t="shared" ref="CB6:CB7" si="41">IF(P6=990000,90,"")</f>
        <v/>
      </c>
      <c r="CC6" s="72" t="str">
        <f t="shared" ref="CC6:CC7" si="42">IF(P6=974000,90,"")</f>
        <v/>
      </c>
      <c r="CD6" s="72" t="str">
        <f t="shared" ref="CD6:CD7" si="43">IF(AND(Q6="A",P6=973000),60,IF(AND(Q6="B",P6=973000),60,""))</f>
        <v/>
      </c>
      <c r="CE6" s="72" t="str">
        <f t="shared" ref="CE6:CE7" si="44">IF(AND(Q6="D4",P6=973000),60,IF(AND(Q6="D3",P6=973000),60,""))</f>
        <v/>
      </c>
      <c r="CF6" s="72" t="str">
        <f t="shared" ref="CF6:CF7" si="45">IF(AND(Q6="CLE",P6=973000,U6&gt;=10.308,V6&lt;=11.34),80,"")</f>
        <v/>
      </c>
      <c r="CG6" s="72" t="str">
        <f t="shared" ref="CG6:CG7" si="46">IF(AND(Q6="CLE",P6=973000,U6&gt;=12.611,V6&lt;=13.673),90,"")</f>
        <v/>
      </c>
      <c r="CH6" s="72" t="str">
        <f t="shared" ref="CH6:CH7" si="47">IF(AND(Q6=2,P6=973000,U6&gt;=0,V6&lt;=0.43),40,IF(AND(Q6=2,P6=973000,U6&gt;=0.431,V6&lt;=8.08),70,IF(AND(Q6=2,P6=973000,U6&gt;=8.081,V6&lt;=16.583),80,IF(AND(Q6=2,P6=973000,U6&gt;=16.584,V6&lt;=21.627),110,IF(AND(Q6=2,P6=973000,U6&gt;=21.628,V6&lt;=22.896),80,"")))))</f>
        <v/>
      </c>
      <c r="CI6" s="72">
        <f t="shared" ref="CI6:CI7" si="48">IF(AND(Q6=1,P6=973000,U6&gt;=0,V6&lt;=0.43),40,IF(AND(Q6=1,P6=973000,U6&gt;=0.43,V6&lt;=8.08),70,IF(AND(Q6=1,P6=973000,U6&gt;=8.081,V6&lt;=16.583),90,IF(AND(Q6=1,P6=973000,U6&gt;=16.584,V6&lt;=21.627),110,IF(AND(Q6=1,P6=973000,U6&gt;=21.628,V6&lt;=22.896),80,"")))))</f>
        <v>110</v>
      </c>
      <c r="CJ6" s="71">
        <f t="shared" ref="CJ6:CJ7" si="49">IF(CL6&lt;&gt;"",CL6,IF(MAX(CK6:CN6)=0,"",MAX(CK6:CN6)))</f>
        <v>5</v>
      </c>
      <c r="CK6" s="83" t="str">
        <f t="shared" ref="CK6:CK7" si="50">IF(P6="","",IF(P6=$CK$2,5,""))</f>
        <v/>
      </c>
      <c r="CL6" s="83" t="str">
        <f t="shared" ref="CL6:CL7" si="51">IF(P6="","",IF(AND(P6=$CL$2,U6&gt;=10.03,V6&lt;=18.99),6,IF(P6=$CL$2,9,"")))</f>
        <v/>
      </c>
      <c r="CM6" s="83" t="str">
        <f t="shared" ref="CM6:CM7" si="52">IF(P6="","",IF(P6=$CM$2,5,""))</f>
        <v/>
      </c>
      <c r="CN6" s="83">
        <f t="shared" ref="CN6:CN7" si="53">IF(P6="","",IF(AND(P6=$CN$2,U6&gt;0,V6&lt;=14.179),3,IF(AND(P6=$CN$2,U6&gt;14.179,V6&lt;=20.351),4,IF(AND(P6=$CN$2,U6&gt;20.351,V6&lt;=22.896),5,""))))</f>
        <v>5</v>
      </c>
      <c r="CO6" s="77"/>
      <c r="CP6" s="77"/>
      <c r="CQ6" s="84" t="str">
        <f t="shared" ref="CQ6:CQ7" si="54">IF(CR6="","",100-CR6)</f>
        <v/>
      </c>
      <c r="CR6" s="85" t="str">
        <f t="shared" ref="CR6:CR7" si="55">IF(CO6="","",(CO6*100/CP6))</f>
        <v/>
      </c>
      <c r="CS6" s="77"/>
      <c r="CT6" s="77"/>
      <c r="CU6" s="84" t="str">
        <f t="shared" ref="CU6:CU7" si="56">IF(CV6="","",100-CV6)</f>
        <v/>
      </c>
      <c r="CV6" s="85" t="str">
        <f t="shared" ref="CV6:CV7" si="57">IF(CS6="","",(CS6*100/CT6))</f>
        <v/>
      </c>
      <c r="CW6" s="73" t="str">
        <f t="shared" ref="CW6:CW7" si="58">IF(BW6="","",IF(AND(BX6="VO",BY6="VO"),"VO","VI"))</f>
        <v/>
      </c>
      <c r="CX6" s="59" t="str">
        <f t="shared" ref="CX6:CX7" si="59">IF(AND(AB6="X",CW6&lt;&gt;"VO"),"Oui","Non")</f>
        <v>Non</v>
      </c>
      <c r="CY6" s="73"/>
      <c r="CZ6" s="73"/>
      <c r="DA6" s="73">
        <f t="shared" ref="DA6:DA7" ca="1" si="60">IF(AN6="","/",IF(DA6&lt;&gt;"/",AN6,TODAY()))</f>
        <v>42405</v>
      </c>
    </row>
    <row r="7" spans="1:105" ht="19.899999999999999" customHeight="1" x14ac:dyDescent="0.25">
      <c r="A7" s="59">
        <f t="shared" ref="A7" si="61">A6+1</f>
        <v>2</v>
      </c>
      <c r="B7" s="75" t="str">
        <f t="shared" si="1"/>
        <v>X</v>
      </c>
      <c r="C7" s="75" t="str">
        <f t="shared" si="2"/>
        <v>X</v>
      </c>
      <c r="D7" s="75" t="str">
        <f t="shared" si="3"/>
        <v/>
      </c>
      <c r="E7" s="75" t="str">
        <f>IF(OR(AB7="NR",AB7="NF"),"",IF(F7&lt;&gt;"","",IF(OR(AC7="VA",AD7="VA"),"X","")))</f>
        <v/>
      </c>
      <c r="F7" s="75" t="str">
        <f t="shared" si="5"/>
        <v>X</v>
      </c>
      <c r="G7" s="75"/>
      <c r="H7" s="75" t="str">
        <f t="shared" si="6"/>
        <v/>
      </c>
      <c r="I7" s="75" t="str">
        <f t="shared" si="7"/>
        <v>X</v>
      </c>
      <c r="J7" s="59">
        <f t="shared" ref="J7:K7" si="62">J6</f>
        <v>2017</v>
      </c>
      <c r="K7" s="59">
        <f t="shared" si="62"/>
        <v>2016</v>
      </c>
      <c r="L7" s="59" t="s">
        <v>165</v>
      </c>
      <c r="M7" s="59" t="str">
        <f t="shared" ca="1" si="8"/>
        <v/>
      </c>
      <c r="N7" s="76">
        <f t="shared" si="9"/>
        <v>5</v>
      </c>
      <c r="O7" s="76">
        <f t="shared" si="10"/>
        <v>90</v>
      </c>
      <c r="P7" s="77">
        <v>974000</v>
      </c>
      <c r="Q7" s="77" t="s">
        <v>151</v>
      </c>
      <c r="R7" s="77"/>
      <c r="S7" s="77"/>
      <c r="T7" s="77"/>
      <c r="U7" s="78">
        <v>25.792999999999999</v>
      </c>
      <c r="V7" s="78">
        <v>25.998999999999999</v>
      </c>
      <c r="W7" s="78">
        <f>U7</f>
        <v>25.792999999999999</v>
      </c>
      <c r="X7" s="78">
        <f>V7</f>
        <v>25.998999999999999</v>
      </c>
      <c r="Y7" s="78">
        <f t="shared" si="11"/>
        <v>0.20599999999999952</v>
      </c>
      <c r="Z7" s="78">
        <v>25.8</v>
      </c>
      <c r="AA7" s="78">
        <f t="shared" si="12"/>
        <v>25.810000000000002</v>
      </c>
      <c r="AB7" s="79" t="str">
        <f t="shared" si="13"/>
        <v>X</v>
      </c>
      <c r="AC7" s="80" t="str">
        <f t="shared" si="14"/>
        <v>VA</v>
      </c>
      <c r="AD7" s="80" t="str">
        <f t="shared" si="15"/>
        <v>VI</v>
      </c>
      <c r="AE7" s="80" t="str">
        <f t="shared" si="16"/>
        <v>NR</v>
      </c>
      <c r="AF7" s="80"/>
      <c r="AG7" s="86" t="str">
        <f t="shared" si="17"/>
        <v/>
      </c>
      <c r="AH7" s="80" t="str">
        <f t="shared" si="18"/>
        <v/>
      </c>
      <c r="AI7" s="80" t="str">
        <f t="shared" si="19"/>
        <v/>
      </c>
      <c r="AJ7" s="80" t="str">
        <f t="shared" si="20"/>
        <v/>
      </c>
      <c r="AK7" s="80" t="str">
        <f t="shared" si="21"/>
        <v/>
      </c>
      <c r="AL7" s="80" t="str">
        <f t="shared" si="22"/>
        <v/>
      </c>
      <c r="AM7" s="80" t="str">
        <f t="shared" si="23"/>
        <v/>
      </c>
      <c r="AN7" s="73">
        <v>42417</v>
      </c>
      <c r="AO7" s="59" t="s">
        <v>153</v>
      </c>
      <c r="AP7" s="59">
        <v>10</v>
      </c>
      <c r="AQ7" s="59">
        <v>0</v>
      </c>
      <c r="AR7" s="59">
        <v>39</v>
      </c>
      <c r="AS7" s="81">
        <f t="shared" si="24"/>
        <v>25.641025641025642</v>
      </c>
      <c r="AT7" s="81">
        <f t="shared" si="25"/>
        <v>0</v>
      </c>
      <c r="AU7" s="59">
        <v>12</v>
      </c>
      <c r="AV7" s="59">
        <v>0</v>
      </c>
      <c r="AW7" s="59">
        <v>32</v>
      </c>
      <c r="AX7" s="81">
        <f t="shared" si="26"/>
        <v>37.5</v>
      </c>
      <c r="AY7" s="81">
        <f t="shared" si="27"/>
        <v>0</v>
      </c>
      <c r="AZ7" s="59">
        <v>0</v>
      </c>
      <c r="BA7" s="59"/>
      <c r="BB7" s="73">
        <f t="shared" si="28"/>
        <v>42599.5</v>
      </c>
      <c r="BC7" s="73">
        <f>BH7</f>
        <v>42471</v>
      </c>
      <c r="BD7" s="73" t="str">
        <f>IF(BB7="","",IF(BB7&gt;BC7,"non","oui"))</f>
        <v>non</v>
      </c>
      <c r="BE7" s="73">
        <f>IF(CW7="VO","",IF(AND(AC7="ras",AD7="ras"),"",IF(OR(AC7="VI",AD7="VI"),AN7+(365/4)+2,"")))</f>
        <v>42510.25</v>
      </c>
      <c r="BF7" s="73">
        <f>BH7</f>
        <v>42471</v>
      </c>
      <c r="BG7" s="73" t="str">
        <f t="shared" ca="1" si="31"/>
        <v>non</v>
      </c>
      <c r="BH7" s="73">
        <v>42471</v>
      </c>
      <c r="BI7" s="59" t="s">
        <v>150</v>
      </c>
      <c r="BJ7" s="80" t="str">
        <f>IF(BN7="","",IF(BO7&lt;20,"NR",IF(BO7&gt;30,"VI","VA")))</f>
        <v>NR</v>
      </c>
      <c r="BK7" s="80" t="str">
        <f>IF(BQ7="","",IF(BR7&lt;20,"NR",IF(BR7&gt;30,"VI","VA")))</f>
        <v>NR</v>
      </c>
      <c r="BL7" s="80" t="str">
        <f>IF(BS7="","",IF(BS7&lt;=9,"NR","VI"))</f>
        <v>NR</v>
      </c>
      <c r="BM7" s="59">
        <v>5</v>
      </c>
      <c r="BN7" s="82">
        <v>33</v>
      </c>
      <c r="BO7" s="81">
        <f t="shared" si="35"/>
        <v>15.151515151515152</v>
      </c>
      <c r="BP7" s="59">
        <v>2</v>
      </c>
      <c r="BQ7" s="59">
        <v>32</v>
      </c>
      <c r="BR7" s="81">
        <f t="shared" si="36"/>
        <v>6.25</v>
      </c>
      <c r="BS7" s="59">
        <v>0</v>
      </c>
      <c r="BT7" s="59"/>
      <c r="BU7" s="59"/>
      <c r="BV7" s="73"/>
      <c r="BW7" s="73"/>
      <c r="BX7" s="73" t="str">
        <f t="shared" si="37"/>
        <v/>
      </c>
      <c r="BY7" s="73" t="str">
        <f t="shared" si="38"/>
        <v/>
      </c>
      <c r="BZ7" s="71">
        <f t="shared" si="39"/>
        <v>90</v>
      </c>
      <c r="CA7" s="72" t="str">
        <f t="shared" si="40"/>
        <v/>
      </c>
      <c r="CB7" s="72" t="str">
        <f t="shared" si="41"/>
        <v/>
      </c>
      <c r="CC7" s="72">
        <f t="shared" si="42"/>
        <v>90</v>
      </c>
      <c r="CD7" s="72" t="str">
        <f t="shared" si="43"/>
        <v/>
      </c>
      <c r="CE7" s="72" t="str">
        <f t="shared" si="44"/>
        <v/>
      </c>
      <c r="CF7" s="72" t="str">
        <f t="shared" si="45"/>
        <v/>
      </c>
      <c r="CG7" s="72" t="str">
        <f t="shared" si="46"/>
        <v/>
      </c>
      <c r="CH7" s="72" t="str">
        <f t="shared" si="47"/>
        <v/>
      </c>
      <c r="CI7" s="72" t="str">
        <f t="shared" si="48"/>
        <v/>
      </c>
      <c r="CJ7" s="71">
        <f t="shared" si="49"/>
        <v>5</v>
      </c>
      <c r="CK7" s="83" t="str">
        <f t="shared" si="50"/>
        <v/>
      </c>
      <c r="CL7" s="83" t="str">
        <f t="shared" si="51"/>
        <v/>
      </c>
      <c r="CM7" s="83">
        <f t="shared" si="52"/>
        <v>5</v>
      </c>
      <c r="CN7" s="83" t="str">
        <f t="shared" si="53"/>
        <v/>
      </c>
      <c r="CO7" s="77"/>
      <c r="CP7" s="77"/>
      <c r="CQ7" s="84" t="str">
        <f t="shared" si="54"/>
        <v/>
      </c>
      <c r="CR7" s="85" t="str">
        <f t="shared" si="55"/>
        <v/>
      </c>
      <c r="CS7" s="77"/>
      <c r="CT7" s="77"/>
      <c r="CU7" s="84" t="str">
        <f t="shared" si="56"/>
        <v/>
      </c>
      <c r="CV7" s="85" t="str">
        <f t="shared" si="57"/>
        <v/>
      </c>
      <c r="CW7" s="73" t="str">
        <f t="shared" si="58"/>
        <v/>
      </c>
      <c r="CX7" s="59" t="str">
        <f t="shared" si="59"/>
        <v>Oui</v>
      </c>
      <c r="CY7" s="73"/>
      <c r="CZ7" s="73"/>
      <c r="DA7" s="73">
        <f t="shared" ca="1" si="60"/>
        <v>42417</v>
      </c>
    </row>
    <row r="8" spans="1:105" ht="18.75" x14ac:dyDescent="0.25"/>
    <row r="13" spans="1:105" ht="18.75" x14ac:dyDescent="0.25"/>
    <row r="14" spans="1:105" ht="18.75" x14ac:dyDescent="0.25"/>
    <row r="15" spans="1:105" ht="18.75" x14ac:dyDescent="0.25"/>
    <row r="16" spans="1:105" ht="18.75" x14ac:dyDescent="0.25"/>
    <row r="17" ht="18.75" x14ac:dyDescent="0.25"/>
    <row r="18" ht="18.75" x14ac:dyDescent="0.25"/>
    <row r="19" ht="18.75" x14ac:dyDescent="0.25"/>
    <row r="20" ht="18.75" x14ac:dyDescent="0.25"/>
    <row r="21" ht="18.75" x14ac:dyDescent="0.25"/>
    <row r="22" ht="18.75" x14ac:dyDescent="0.25"/>
    <row r="23" ht="18.75" x14ac:dyDescent="0.25"/>
    <row r="24" ht="18.75" x14ac:dyDescent="0.25"/>
    <row r="25" ht="18.75" x14ac:dyDescent="0.25"/>
    <row r="26" ht="18.75" x14ac:dyDescent="0.25"/>
    <row r="27" ht="18.75" x14ac:dyDescent="0.25"/>
    <row r="28" ht="18.75" x14ac:dyDescent="0.25"/>
    <row r="29" ht="18.75" x14ac:dyDescent="0.25"/>
    <row r="30" ht="18.75" x14ac:dyDescent="0.25"/>
    <row r="31" ht="18.75" x14ac:dyDescent="0.25"/>
    <row r="32" ht="18.75" x14ac:dyDescent="0.25"/>
    <row r="33" ht="18.75" x14ac:dyDescent="0.25"/>
    <row r="34" ht="18.75" x14ac:dyDescent="0.25"/>
    <row r="35" ht="18.75" x14ac:dyDescent="0.25"/>
    <row r="36" ht="18.75" x14ac:dyDescent="0.25"/>
    <row r="37" ht="18.75" x14ac:dyDescent="0.25"/>
    <row r="38" ht="18.75" x14ac:dyDescent="0.25"/>
    <row r="39" ht="18.75" x14ac:dyDescent="0.25"/>
    <row r="40" ht="18.75" x14ac:dyDescent="0.25"/>
  </sheetData>
  <autoFilter ref="A4:DA7"/>
  <mergeCells count="79">
    <mergeCell ref="AF2:AF3"/>
    <mergeCell ref="T2:T3"/>
    <mergeCell ref="U2:U3"/>
    <mergeCell ref="BV1:CX1"/>
    <mergeCell ref="CY1:DA2"/>
    <mergeCell ref="AB2:AB3"/>
    <mergeCell ref="AC2:AC3"/>
    <mergeCell ref="AD2:AD3"/>
    <mergeCell ref="AE2:AE3"/>
    <mergeCell ref="BG2:BG3"/>
    <mergeCell ref="AZ2:AZ3"/>
    <mergeCell ref="AG2:AG3"/>
    <mergeCell ref="AH2:AH3"/>
    <mergeCell ref="AI2:AI3"/>
    <mergeCell ref="AJ2:AJ3"/>
    <mergeCell ref="AK2:AK3"/>
    <mergeCell ref="A2:A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B1:I1"/>
    <mergeCell ref="J1:AB1"/>
    <mergeCell ref="BB1:BS1"/>
    <mergeCell ref="BH2:BH3"/>
    <mergeCell ref="BI2:BI3"/>
    <mergeCell ref="V2:V3"/>
    <mergeCell ref="W2:W3"/>
    <mergeCell ref="X2:X3"/>
    <mergeCell ref="Y2:Y3"/>
    <mergeCell ref="AM2:AM3"/>
    <mergeCell ref="AN2:AN3"/>
    <mergeCell ref="AO2:AO3"/>
    <mergeCell ref="AP2:AT2"/>
    <mergeCell ref="AU2:AY2"/>
    <mergeCell ref="Z2:AA3"/>
    <mergeCell ref="AL2:AL3"/>
    <mergeCell ref="BB2:BB3"/>
    <mergeCell ref="BC2:BC3"/>
    <mergeCell ref="BD2:BD3"/>
    <mergeCell ref="BE2:BE3"/>
    <mergeCell ref="BF2:BF3"/>
    <mergeCell ref="BX2:BX3"/>
    <mergeCell ref="BJ2:BJ3"/>
    <mergeCell ref="BK2:BK3"/>
    <mergeCell ref="BL2:BL3"/>
    <mergeCell ref="BM2:BO2"/>
    <mergeCell ref="BP2:BR2"/>
    <mergeCell ref="BS2:BS3"/>
    <mergeCell ref="BU2:BU3"/>
    <mergeCell ref="BV2:BV3"/>
    <mergeCell ref="BW2:BW3"/>
    <mergeCell ref="BZ2:BZ3"/>
    <mergeCell ref="CA2:CA3"/>
    <mergeCell ref="CB2:CB3"/>
    <mergeCell ref="CC2:CC3"/>
    <mergeCell ref="CD2:CD3"/>
    <mergeCell ref="J5:K5"/>
    <mergeCell ref="CW2:CW3"/>
    <mergeCell ref="CX2:CX3"/>
    <mergeCell ref="CK2:CK3"/>
    <mergeCell ref="CL2:CL3"/>
    <mergeCell ref="CM2:CM3"/>
    <mergeCell ref="CN2:CN3"/>
    <mergeCell ref="CO2:CR2"/>
    <mergeCell ref="CS2:CV2"/>
    <mergeCell ref="CE2:CE3"/>
    <mergeCell ref="CF2:CF3"/>
    <mergeCell ref="CG2:CG3"/>
    <mergeCell ref="CH2:CH3"/>
    <mergeCell ref="CI2:CI3"/>
    <mergeCell ref="CJ2:CJ3"/>
    <mergeCell ref="BY2:BY3"/>
  </mergeCells>
  <pageMargins left="0.23622047244094491" right="0.23622047244094491" top="0.74803149606299213" bottom="0.74803149606299213" header="0.31496062992125984" footer="0.31496062992125984"/>
  <pageSetup paperSize="9" scale="50" orientation="landscape" r:id="rId1"/>
  <headerFooter alignWithMargins="0"/>
  <colBreaks count="1" manualBreakCount="1">
    <brk id="52" max="554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60"/>
    <pageSetUpPr fitToPage="1"/>
  </sheetPr>
  <dimension ref="A1:BF47"/>
  <sheetViews>
    <sheetView showGridLines="0" view="pageBreakPreview" topLeftCell="A22" zoomScaleNormal="100" zoomScaleSheetLayoutView="100" workbookViewId="0">
      <selection activeCell="F49" sqref="F49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10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201" t="s">
        <v>0</v>
      </c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3"/>
      <c r="AF2" s="6"/>
      <c r="AG2" s="201" t="s">
        <v>1</v>
      </c>
      <c r="AH2" s="202"/>
      <c r="AI2" s="202"/>
      <c r="AJ2" s="202">
        <v>2016</v>
      </c>
      <c r="AK2" s="202"/>
      <c r="AL2" s="202"/>
      <c r="AM2" s="202"/>
      <c r="AN2" s="7"/>
      <c r="AO2" s="202" t="s">
        <v>2</v>
      </c>
      <c r="AP2" s="202"/>
      <c r="AQ2" s="202"/>
      <c r="AR2" s="202"/>
      <c r="AS2" s="202"/>
      <c r="AT2" s="202"/>
      <c r="AU2" s="202"/>
      <c r="AV2" s="202"/>
      <c r="AW2" s="202"/>
      <c r="AX2" s="202"/>
      <c r="AY2" s="202"/>
      <c r="AZ2" s="202"/>
      <c r="BA2" s="202"/>
      <c r="BB2" s="202"/>
      <c r="BC2" s="202"/>
      <c r="BD2" s="8"/>
      <c r="BE2" s="9"/>
    </row>
    <row r="3" spans="1:57" ht="3" customHeight="1" thickBot="1" x14ac:dyDescent="0.3">
      <c r="A3" s="5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9"/>
    </row>
    <row r="4" spans="1:57" ht="15" customHeight="1" thickBot="1" x14ac:dyDescent="0.3">
      <c r="A4" s="5"/>
      <c r="B4" s="201" t="s">
        <v>3</v>
      </c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3"/>
      <c r="AF4" s="6"/>
      <c r="AG4" s="247" t="s">
        <v>4</v>
      </c>
      <c r="AH4" s="248"/>
      <c r="AI4" s="248"/>
      <c r="AJ4" s="248"/>
      <c r="AK4" s="248"/>
      <c r="AL4" s="248"/>
      <c r="AM4" s="248"/>
      <c r="AN4" s="7"/>
      <c r="AO4" s="249" t="s">
        <v>5</v>
      </c>
      <c r="AP4" s="249"/>
      <c r="AQ4" s="249"/>
      <c r="AR4" s="249"/>
      <c r="AS4" s="249"/>
      <c r="AT4" s="249"/>
      <c r="AU4" s="249"/>
      <c r="AV4" s="249"/>
      <c r="AW4" s="249"/>
      <c r="AX4" s="249"/>
      <c r="AY4" s="249"/>
      <c r="AZ4" s="249"/>
      <c r="BA4" s="249"/>
      <c r="BB4" s="249"/>
      <c r="BC4" s="249"/>
      <c r="BD4" s="8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9"/>
    </row>
    <row r="6" spans="1:57" ht="15" customHeight="1" x14ac:dyDescent="0.25">
      <c r="A6" s="5"/>
      <c r="B6" s="183" t="s">
        <v>6</v>
      </c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81"/>
      <c r="P6" s="10"/>
      <c r="Q6" s="227" t="s">
        <v>7</v>
      </c>
      <c r="R6" s="228"/>
      <c r="S6" s="229"/>
      <c r="T6" s="10"/>
      <c r="U6" s="227" t="s">
        <v>8</v>
      </c>
      <c r="V6" s="228"/>
      <c r="W6" s="229"/>
      <c r="X6" s="10"/>
      <c r="Y6" s="227" t="s">
        <v>9</v>
      </c>
      <c r="Z6" s="228"/>
      <c r="AA6" s="229"/>
      <c r="AB6" s="10"/>
      <c r="AC6" s="227" t="s">
        <v>10</v>
      </c>
      <c r="AD6" s="228"/>
      <c r="AE6" s="229"/>
      <c r="AG6" s="227" t="s">
        <v>11</v>
      </c>
      <c r="AH6" s="228"/>
      <c r="AI6" s="228"/>
      <c r="AJ6" s="228"/>
      <c r="AK6" s="228"/>
      <c r="AL6" s="228"/>
      <c r="AM6" s="228"/>
      <c r="AN6" s="228"/>
      <c r="AO6" s="228"/>
      <c r="AP6" s="228"/>
      <c r="AQ6" s="229"/>
      <c r="AR6" s="10"/>
      <c r="AS6" s="227" t="s">
        <v>12</v>
      </c>
      <c r="AT6" s="228"/>
      <c r="AU6" s="228"/>
      <c r="AV6" s="228"/>
      <c r="AW6" s="228"/>
      <c r="AX6" s="228"/>
      <c r="AY6" s="228"/>
      <c r="AZ6" s="228"/>
      <c r="BA6" s="228"/>
      <c r="BB6" s="228"/>
      <c r="BC6" s="228"/>
      <c r="BD6" s="229"/>
      <c r="BE6" s="12"/>
    </row>
    <row r="7" spans="1:57" ht="3" customHeight="1" x14ac:dyDescent="0.25">
      <c r="A7" s="5"/>
      <c r="B7" s="13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4"/>
      <c r="P7" s="10"/>
      <c r="Q7" s="13"/>
      <c r="R7" s="10"/>
      <c r="S7" s="14"/>
      <c r="T7" s="10"/>
      <c r="U7" s="13"/>
      <c r="V7" s="10"/>
      <c r="W7" s="14"/>
      <c r="X7" s="10"/>
      <c r="Y7" s="13"/>
      <c r="Z7" s="10"/>
      <c r="AA7" s="14"/>
      <c r="AB7" s="10"/>
      <c r="AC7" s="13"/>
      <c r="AD7" s="10"/>
      <c r="AE7" s="14"/>
      <c r="AG7" s="13"/>
      <c r="AH7" s="10"/>
      <c r="AI7" s="10"/>
      <c r="AJ7" s="10"/>
      <c r="AK7" s="10"/>
      <c r="AL7" s="10"/>
      <c r="AM7" s="10"/>
      <c r="AN7" s="10"/>
      <c r="AO7" s="10"/>
      <c r="AP7" s="10"/>
      <c r="AQ7" s="14"/>
      <c r="AR7" s="10"/>
      <c r="AS7" s="13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4"/>
      <c r="BE7" s="9"/>
    </row>
    <row r="8" spans="1:57" ht="15" customHeight="1" thickBot="1" x14ac:dyDescent="0.3">
      <c r="A8" s="5"/>
      <c r="B8" s="15" t="s">
        <v>13</v>
      </c>
      <c r="C8" s="16"/>
      <c r="D8" s="250" t="s">
        <v>167</v>
      </c>
      <c r="E8" s="250"/>
      <c r="F8" s="250"/>
      <c r="G8" s="250"/>
      <c r="H8" s="250"/>
      <c r="I8" s="17" t="s">
        <v>14</v>
      </c>
      <c r="J8" s="250" t="s">
        <v>168</v>
      </c>
      <c r="K8" s="250"/>
      <c r="L8" s="250"/>
      <c r="M8" s="250"/>
      <c r="N8" s="250"/>
      <c r="O8" s="18"/>
      <c r="P8" s="10"/>
      <c r="Q8" s="251" t="s">
        <v>169</v>
      </c>
      <c r="R8" s="252"/>
      <c r="S8" s="253"/>
      <c r="T8" s="10"/>
      <c r="U8" s="251" t="s">
        <v>170</v>
      </c>
      <c r="V8" s="252"/>
      <c r="W8" s="253"/>
      <c r="X8" s="10"/>
      <c r="Y8" s="254" t="s">
        <v>171</v>
      </c>
      <c r="Z8" s="255"/>
      <c r="AA8" s="256"/>
      <c r="AB8" s="10"/>
      <c r="AC8" s="251" t="s">
        <v>172</v>
      </c>
      <c r="AD8" s="252"/>
      <c r="AE8" s="253"/>
      <c r="AG8" s="251" t="s">
        <v>173</v>
      </c>
      <c r="AH8" s="252"/>
      <c r="AI8" s="252"/>
      <c r="AJ8" s="252"/>
      <c r="AK8" s="252"/>
      <c r="AL8" s="252"/>
      <c r="AM8" s="252"/>
      <c r="AN8" s="252"/>
      <c r="AO8" s="252"/>
      <c r="AP8" s="252"/>
      <c r="AQ8" s="253"/>
      <c r="AR8" s="10"/>
      <c r="AS8" s="251" t="s">
        <v>174</v>
      </c>
      <c r="AT8" s="252"/>
      <c r="AU8" s="252"/>
      <c r="AV8" s="252"/>
      <c r="AW8" s="252"/>
      <c r="AX8" s="252"/>
      <c r="AY8" s="252"/>
      <c r="AZ8" s="252"/>
      <c r="BA8" s="252"/>
      <c r="BB8" s="252"/>
      <c r="BC8" s="252"/>
      <c r="BD8" s="253"/>
      <c r="BE8" s="9"/>
    </row>
    <row r="9" spans="1:57" ht="3" customHeight="1" thickBot="1" x14ac:dyDescent="0.3">
      <c r="A9" s="5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9"/>
    </row>
    <row r="10" spans="1:57" ht="15" customHeight="1" x14ac:dyDescent="0.25">
      <c r="A10" s="5"/>
      <c r="B10" s="183" t="s">
        <v>15</v>
      </c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81"/>
      <c r="P10" s="10"/>
      <c r="Q10" s="227" t="s">
        <v>16</v>
      </c>
      <c r="R10" s="228"/>
      <c r="S10" s="228"/>
      <c r="T10" s="228"/>
      <c r="U10" s="228"/>
      <c r="V10" s="228"/>
      <c r="W10" s="229"/>
      <c r="X10" s="10"/>
      <c r="Y10" s="227" t="s">
        <v>17</v>
      </c>
      <c r="Z10" s="228"/>
      <c r="AA10" s="228"/>
      <c r="AB10" s="228"/>
      <c r="AC10" s="228"/>
      <c r="AD10" s="228"/>
      <c r="AE10" s="229"/>
      <c r="AG10" s="227" t="s">
        <v>18</v>
      </c>
      <c r="AH10" s="228"/>
      <c r="AI10" s="228"/>
      <c r="AJ10" s="228"/>
      <c r="AK10" s="228"/>
      <c r="AL10" s="228"/>
      <c r="AM10" s="228"/>
      <c r="AN10" s="228"/>
      <c r="AO10" s="228"/>
      <c r="AP10" s="228"/>
      <c r="AQ10" s="229"/>
      <c r="AR10" s="10"/>
      <c r="AS10" s="227" t="s">
        <v>19</v>
      </c>
      <c r="AT10" s="228"/>
      <c r="AU10" s="228"/>
      <c r="AV10" s="228"/>
      <c r="AW10" s="228"/>
      <c r="AX10" s="228"/>
      <c r="AY10" s="228"/>
      <c r="AZ10" s="228"/>
      <c r="BA10" s="228"/>
      <c r="BB10" s="228"/>
      <c r="BC10" s="228"/>
      <c r="BD10" s="229"/>
      <c r="BE10" s="12"/>
    </row>
    <row r="11" spans="1:57" ht="3" customHeight="1" x14ac:dyDescent="0.25">
      <c r="A11" s="5"/>
      <c r="B11" s="13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4"/>
      <c r="P11" s="10"/>
      <c r="Q11" s="13"/>
      <c r="R11" s="10"/>
      <c r="S11" s="10"/>
      <c r="T11" s="10"/>
      <c r="U11" s="10"/>
      <c r="V11" s="10"/>
      <c r="W11" s="14"/>
      <c r="X11" s="10"/>
      <c r="Y11" s="13"/>
      <c r="Z11" s="10"/>
      <c r="AA11" s="10"/>
      <c r="AB11" s="10"/>
      <c r="AC11" s="10"/>
      <c r="AD11" s="10"/>
      <c r="AE11" s="14"/>
      <c r="AG11" s="13"/>
      <c r="AH11" s="10"/>
      <c r="AI11" s="10"/>
      <c r="AJ11" s="10"/>
      <c r="AK11" s="10"/>
      <c r="AL11" s="10"/>
      <c r="AM11" s="10"/>
      <c r="AN11" s="10"/>
      <c r="AO11" s="10"/>
      <c r="AP11" s="10"/>
      <c r="AQ11" s="14"/>
      <c r="AR11" s="10"/>
      <c r="AS11" s="13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4"/>
      <c r="BE11" s="9"/>
    </row>
    <row r="12" spans="1:57" ht="15" customHeight="1" thickBot="1" x14ac:dyDescent="0.3">
      <c r="A12" s="5"/>
      <c r="B12" s="240" t="s">
        <v>20</v>
      </c>
      <c r="C12" s="241"/>
      <c r="D12" s="242" t="s">
        <v>175</v>
      </c>
      <c r="E12" s="244"/>
      <c r="F12" s="244"/>
      <c r="G12" s="244"/>
      <c r="H12" s="244"/>
      <c r="I12" s="245" t="s">
        <v>21</v>
      </c>
      <c r="J12" s="245"/>
      <c r="K12" s="242" t="s">
        <v>176</v>
      </c>
      <c r="L12" s="244"/>
      <c r="M12" s="244"/>
      <c r="N12" s="244"/>
      <c r="O12" s="246"/>
      <c r="P12" s="10"/>
      <c r="Q12" s="162" t="s">
        <v>22</v>
      </c>
      <c r="R12" s="132"/>
      <c r="S12" s="132"/>
      <c r="T12" s="132"/>
      <c r="U12" s="132"/>
      <c r="V12" s="132"/>
      <c r="W12" s="239"/>
      <c r="X12" s="10"/>
      <c r="Y12" s="230" t="s">
        <v>177</v>
      </c>
      <c r="Z12" s="231"/>
      <c r="AA12" s="231"/>
      <c r="AB12" s="231"/>
      <c r="AC12" s="231"/>
      <c r="AD12" s="231"/>
      <c r="AE12" s="232"/>
      <c r="AG12" s="233" t="s">
        <v>23</v>
      </c>
      <c r="AH12" s="179"/>
      <c r="AI12" s="179"/>
      <c r="AJ12" s="179"/>
      <c r="AK12" s="179"/>
      <c r="AL12" s="179"/>
      <c r="AM12" s="179"/>
      <c r="AN12" s="179"/>
      <c r="AO12" s="179"/>
      <c r="AP12" s="179"/>
      <c r="AQ12" s="182"/>
      <c r="AR12" s="10"/>
      <c r="AS12" s="184"/>
      <c r="AT12" s="179"/>
      <c r="AU12" s="179"/>
      <c r="AV12" s="179"/>
      <c r="AW12" s="179"/>
      <c r="AX12" s="179"/>
      <c r="AY12" s="179"/>
      <c r="AZ12" s="179"/>
      <c r="BA12" s="179"/>
      <c r="BB12" s="179"/>
      <c r="BC12" s="179"/>
      <c r="BD12" s="182"/>
      <c r="BE12" s="9"/>
    </row>
    <row r="13" spans="1:57" ht="3" customHeight="1" thickBot="1" x14ac:dyDescent="0.3">
      <c r="A13" s="5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  <c r="R13" s="10"/>
      <c r="S13" s="10"/>
      <c r="T13" s="10"/>
      <c r="U13" s="10"/>
      <c r="V13" s="10"/>
      <c r="W13" s="14"/>
      <c r="X13" s="10"/>
      <c r="Y13" s="10"/>
      <c r="Z13" s="10"/>
      <c r="AA13" s="10"/>
      <c r="AB13" s="10"/>
      <c r="AC13" s="10"/>
      <c r="AD13" s="10"/>
      <c r="AE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9"/>
    </row>
    <row r="14" spans="1:57" ht="15" customHeight="1" x14ac:dyDescent="0.25">
      <c r="A14" s="5"/>
      <c r="B14" s="183" t="s">
        <v>24</v>
      </c>
      <c r="C14" s="176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81"/>
      <c r="P14" s="10"/>
      <c r="Q14" s="162" t="s">
        <v>25</v>
      </c>
      <c r="R14" s="132"/>
      <c r="S14" s="132"/>
      <c r="T14" s="132"/>
      <c r="U14" s="132"/>
      <c r="V14" s="132"/>
      <c r="W14" s="239"/>
      <c r="X14" s="10"/>
      <c r="Y14" s="10"/>
      <c r="Z14" s="10"/>
      <c r="AA14" s="10"/>
      <c r="AB14" s="10"/>
      <c r="AC14" s="10"/>
      <c r="AD14" s="10"/>
      <c r="AE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9"/>
    </row>
    <row r="15" spans="1:57" ht="3" customHeight="1" thickBot="1" x14ac:dyDescent="0.3">
      <c r="A15" s="5"/>
      <c r="B15" s="13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4"/>
      <c r="P15" s="10"/>
      <c r="Q15" s="13"/>
      <c r="R15" s="10"/>
      <c r="S15" s="10"/>
      <c r="T15" s="10"/>
      <c r="U15" s="10"/>
      <c r="V15" s="10"/>
      <c r="W15" s="14"/>
      <c r="X15" s="10"/>
      <c r="Y15" s="10"/>
      <c r="Z15" s="10"/>
      <c r="AA15" s="10"/>
      <c r="AB15" s="10"/>
      <c r="AC15" s="10"/>
      <c r="AD15" s="10"/>
      <c r="AE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9"/>
    </row>
    <row r="16" spans="1:57" ht="15" customHeight="1" thickBot="1" x14ac:dyDescent="0.3">
      <c r="A16" s="5"/>
      <c r="B16" s="240" t="s">
        <v>20</v>
      </c>
      <c r="C16" s="241"/>
      <c r="D16" s="242"/>
      <c r="E16" s="242"/>
      <c r="F16" s="242"/>
      <c r="G16" s="242"/>
      <c r="H16" s="242"/>
      <c r="I16" s="241" t="s">
        <v>21</v>
      </c>
      <c r="J16" s="241"/>
      <c r="K16" s="242"/>
      <c r="L16" s="242"/>
      <c r="M16" s="242"/>
      <c r="N16" s="242"/>
      <c r="O16" s="243"/>
      <c r="P16" s="10"/>
      <c r="Q16" s="162" t="s">
        <v>26</v>
      </c>
      <c r="R16" s="132"/>
      <c r="S16" s="132"/>
      <c r="T16" s="132"/>
      <c r="U16" s="132"/>
      <c r="V16" s="132"/>
      <c r="W16" s="239"/>
      <c r="X16" s="10"/>
      <c r="Y16" s="227" t="s">
        <v>27</v>
      </c>
      <c r="Z16" s="228"/>
      <c r="AA16" s="228"/>
      <c r="AB16" s="228"/>
      <c r="AC16" s="228"/>
      <c r="AD16" s="228"/>
      <c r="AE16" s="229"/>
      <c r="AG16" s="227" t="s">
        <v>28</v>
      </c>
      <c r="AH16" s="228"/>
      <c r="AI16" s="228"/>
      <c r="AJ16" s="228"/>
      <c r="AK16" s="228"/>
      <c r="AL16" s="228"/>
      <c r="AM16" s="228"/>
      <c r="AN16" s="228"/>
      <c r="AO16" s="228"/>
      <c r="AP16" s="228"/>
      <c r="AQ16" s="229"/>
      <c r="AR16" s="10"/>
      <c r="AS16" s="227" t="s">
        <v>29</v>
      </c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9"/>
      <c r="BE16" s="12"/>
    </row>
    <row r="17" spans="1:58" ht="3" customHeight="1" x14ac:dyDescent="0.25">
      <c r="A17" s="5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3"/>
      <c r="R17" s="10"/>
      <c r="S17" s="10"/>
      <c r="T17" s="10"/>
      <c r="U17" s="10"/>
      <c r="V17" s="10"/>
      <c r="W17" s="14"/>
      <c r="X17" s="10"/>
      <c r="Y17" s="13"/>
      <c r="Z17" s="10"/>
      <c r="AA17" s="10"/>
      <c r="AB17" s="10"/>
      <c r="AC17" s="10"/>
      <c r="AD17" s="10"/>
      <c r="AE17" s="14"/>
      <c r="AG17" s="13"/>
      <c r="AH17" s="10"/>
      <c r="AI17" s="10"/>
      <c r="AJ17" s="10"/>
      <c r="AK17" s="10"/>
      <c r="AL17" s="10"/>
      <c r="AM17" s="10"/>
      <c r="AN17" s="10"/>
      <c r="AO17" s="10"/>
      <c r="AP17" s="10"/>
      <c r="AQ17" s="14"/>
      <c r="AR17" s="10"/>
      <c r="AS17" s="13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4"/>
      <c r="BE17" s="9"/>
    </row>
    <row r="18" spans="1:58" ht="15" customHeight="1" thickBot="1" x14ac:dyDescent="0.3">
      <c r="A18" s="5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84" t="s">
        <v>30</v>
      </c>
      <c r="R18" s="179"/>
      <c r="S18" s="179"/>
      <c r="T18" s="179"/>
      <c r="U18" s="179"/>
      <c r="V18" s="179"/>
      <c r="W18" s="182"/>
      <c r="X18" s="10"/>
      <c r="Y18" s="230" t="s">
        <v>178</v>
      </c>
      <c r="Z18" s="231"/>
      <c r="AA18" s="231"/>
      <c r="AB18" s="231"/>
      <c r="AC18" s="231"/>
      <c r="AD18" s="231"/>
      <c r="AE18" s="232"/>
      <c r="AG18" s="184"/>
      <c r="AH18" s="179"/>
      <c r="AI18" s="179"/>
      <c r="AJ18" s="179"/>
      <c r="AK18" s="179"/>
      <c r="AL18" s="179"/>
      <c r="AM18" s="179"/>
      <c r="AN18" s="179"/>
      <c r="AO18" s="179"/>
      <c r="AP18" s="179"/>
      <c r="AQ18" s="182"/>
      <c r="AR18" s="10"/>
      <c r="AS18" s="19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8"/>
      <c r="BE18" s="9"/>
    </row>
    <row r="19" spans="1:58" ht="4.9000000000000004" customHeight="1" thickBot="1" x14ac:dyDescent="0.3">
      <c r="A19" s="5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9"/>
    </row>
    <row r="20" spans="1:58" ht="15" customHeight="1" thickBot="1" x14ac:dyDescent="0.3">
      <c r="A20" s="5"/>
      <c r="B20" s="198" t="s">
        <v>31</v>
      </c>
      <c r="C20" s="199"/>
      <c r="D20" s="199"/>
      <c r="E20" s="199" t="s">
        <v>32</v>
      </c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199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199"/>
      <c r="AG20" s="199"/>
      <c r="AH20" s="200"/>
      <c r="AI20" s="236" t="s">
        <v>33</v>
      </c>
      <c r="AJ20" s="237"/>
      <c r="AK20" s="237"/>
      <c r="AL20" s="237"/>
      <c r="AM20" s="237"/>
      <c r="AN20" s="237"/>
      <c r="AO20" s="237"/>
      <c r="AP20" s="237"/>
      <c r="AQ20" s="237"/>
      <c r="AR20" s="237"/>
      <c r="AS20" s="237"/>
      <c r="AT20" s="237"/>
      <c r="AU20" s="237"/>
      <c r="AV20" s="238"/>
      <c r="AW20" s="176" t="s">
        <v>34</v>
      </c>
      <c r="AX20" s="176"/>
      <c r="AY20" s="176"/>
      <c r="AZ20" s="176"/>
      <c r="BA20" s="176"/>
      <c r="BB20" s="176"/>
      <c r="BC20" s="176"/>
      <c r="BD20" s="181"/>
      <c r="BE20" s="9"/>
      <c r="BF20" s="11"/>
    </row>
    <row r="21" spans="1:58" ht="15" customHeight="1" thickBot="1" x14ac:dyDescent="0.3">
      <c r="A21" s="5"/>
      <c r="B21" s="234"/>
      <c r="C21" s="235"/>
      <c r="D21" s="235"/>
      <c r="E21" s="223">
        <v>1</v>
      </c>
      <c r="F21" s="223"/>
      <c r="G21" s="223">
        <v>2</v>
      </c>
      <c r="H21" s="223"/>
      <c r="I21" s="223">
        <v>3</v>
      </c>
      <c r="J21" s="223"/>
      <c r="K21" s="223">
        <v>4</v>
      </c>
      <c r="L21" s="223"/>
      <c r="M21" s="223">
        <v>5</v>
      </c>
      <c r="N21" s="223"/>
      <c r="O21" s="223">
        <v>6</v>
      </c>
      <c r="P21" s="223"/>
      <c r="Q21" s="223">
        <v>7</v>
      </c>
      <c r="R21" s="223"/>
      <c r="S21" s="223">
        <v>8</v>
      </c>
      <c r="T21" s="223"/>
      <c r="U21" s="223">
        <v>9</v>
      </c>
      <c r="V21" s="223"/>
      <c r="W21" s="223">
        <v>10</v>
      </c>
      <c r="X21" s="223"/>
      <c r="Y21" s="223">
        <v>11</v>
      </c>
      <c r="Z21" s="223"/>
      <c r="AA21" s="223">
        <v>12</v>
      </c>
      <c r="AB21" s="223"/>
      <c r="AC21" s="223">
        <v>13</v>
      </c>
      <c r="AD21" s="223"/>
      <c r="AE21" s="223">
        <v>14</v>
      </c>
      <c r="AF21" s="223"/>
      <c r="AG21" s="223">
        <v>15</v>
      </c>
      <c r="AH21" s="224"/>
      <c r="AI21" s="225" t="s">
        <v>35</v>
      </c>
      <c r="AJ21" s="226"/>
      <c r="AK21" s="226"/>
      <c r="AL21" s="226"/>
      <c r="AM21" s="226"/>
      <c r="AN21" s="226"/>
      <c r="AO21" s="199" t="s">
        <v>36</v>
      </c>
      <c r="AP21" s="199"/>
      <c r="AQ21" s="199"/>
      <c r="AR21" s="199"/>
      <c r="AS21" s="199" t="s">
        <v>37</v>
      </c>
      <c r="AT21" s="199"/>
      <c r="AU21" s="199"/>
      <c r="AV21" s="200"/>
      <c r="AW21" s="198" t="s">
        <v>36</v>
      </c>
      <c r="AX21" s="199"/>
      <c r="AY21" s="199"/>
      <c r="AZ21" s="199"/>
      <c r="BA21" s="199" t="s">
        <v>37</v>
      </c>
      <c r="BB21" s="199"/>
      <c r="BC21" s="199"/>
      <c r="BD21" s="200"/>
      <c r="BE21" s="12"/>
    </row>
    <row r="22" spans="1:58" ht="40.15" customHeight="1" x14ac:dyDescent="0.25">
      <c r="A22" s="5"/>
      <c r="B22" s="220" t="s">
        <v>38</v>
      </c>
      <c r="C22" s="221" t="s">
        <v>39</v>
      </c>
      <c r="D22" s="222"/>
      <c r="E22" s="217"/>
      <c r="F22" s="218"/>
      <c r="G22" s="217"/>
      <c r="H22" s="218"/>
      <c r="I22" s="217"/>
      <c r="J22" s="218"/>
      <c r="K22" s="217"/>
      <c r="L22" s="218"/>
      <c r="M22" s="217"/>
      <c r="N22" s="218"/>
      <c r="O22" s="217"/>
      <c r="P22" s="218"/>
      <c r="Q22" s="217"/>
      <c r="R22" s="218"/>
      <c r="S22" s="217"/>
      <c r="T22" s="218"/>
      <c r="U22" s="217"/>
      <c r="V22" s="218"/>
      <c r="W22" s="217"/>
      <c r="X22" s="218"/>
      <c r="Y22" s="217"/>
      <c r="Z22" s="218"/>
      <c r="AA22" s="217"/>
      <c r="AB22" s="218"/>
      <c r="AC22" s="217"/>
      <c r="AD22" s="218"/>
      <c r="AE22" s="217"/>
      <c r="AF22" s="218"/>
      <c r="AG22" s="217"/>
      <c r="AH22" s="219"/>
      <c r="AI22" s="185"/>
      <c r="AJ22" s="186"/>
      <c r="AK22" s="186"/>
      <c r="AL22" s="186"/>
      <c r="AM22" s="186"/>
      <c r="AN22" s="187"/>
      <c r="AO22" s="188"/>
      <c r="AP22" s="186"/>
      <c r="AQ22" s="186"/>
      <c r="AR22" s="187"/>
      <c r="AS22" s="188"/>
      <c r="AT22" s="186"/>
      <c r="AU22" s="186"/>
      <c r="AV22" s="189"/>
      <c r="AW22" s="185"/>
      <c r="AX22" s="186"/>
      <c r="AY22" s="186"/>
      <c r="AZ22" s="187"/>
      <c r="BA22" s="188"/>
      <c r="BB22" s="186"/>
      <c r="BC22" s="186"/>
      <c r="BD22" s="189"/>
      <c r="BE22" s="9"/>
    </row>
    <row r="23" spans="1:58" ht="40.15" customHeight="1" thickBot="1" x14ac:dyDescent="0.3">
      <c r="A23" s="5"/>
      <c r="B23" s="214"/>
      <c r="C23" s="211" t="s">
        <v>40</v>
      </c>
      <c r="D23" s="212"/>
      <c r="E23" s="167"/>
      <c r="F23" s="169"/>
      <c r="G23" s="167"/>
      <c r="H23" s="169"/>
      <c r="I23" s="167"/>
      <c r="J23" s="169"/>
      <c r="K23" s="167"/>
      <c r="L23" s="169"/>
      <c r="M23" s="167"/>
      <c r="N23" s="169"/>
      <c r="O23" s="167"/>
      <c r="P23" s="169"/>
      <c r="Q23" s="167"/>
      <c r="R23" s="169"/>
      <c r="S23" s="167"/>
      <c r="T23" s="169"/>
      <c r="U23" s="167"/>
      <c r="V23" s="169"/>
      <c r="W23" s="167"/>
      <c r="X23" s="169"/>
      <c r="Y23" s="167"/>
      <c r="Z23" s="169"/>
      <c r="AA23" s="167"/>
      <c r="AB23" s="169"/>
      <c r="AC23" s="167"/>
      <c r="AD23" s="169"/>
      <c r="AE23" s="167"/>
      <c r="AF23" s="169"/>
      <c r="AG23" s="167"/>
      <c r="AH23" s="170"/>
      <c r="AI23" s="184"/>
      <c r="AJ23" s="179"/>
      <c r="AK23" s="179"/>
      <c r="AL23" s="179"/>
      <c r="AM23" s="179"/>
      <c r="AN23" s="180"/>
      <c r="AO23" s="178"/>
      <c r="AP23" s="179"/>
      <c r="AQ23" s="179"/>
      <c r="AR23" s="180"/>
      <c r="AS23" s="178"/>
      <c r="AT23" s="179"/>
      <c r="AU23" s="179"/>
      <c r="AV23" s="182"/>
      <c r="AW23" s="184"/>
      <c r="AX23" s="179"/>
      <c r="AY23" s="179"/>
      <c r="AZ23" s="180"/>
      <c r="BA23" s="178"/>
      <c r="BB23" s="179"/>
      <c r="BC23" s="179"/>
      <c r="BD23" s="182"/>
      <c r="BE23" s="9"/>
    </row>
    <row r="24" spans="1:58" ht="40.15" customHeight="1" x14ac:dyDescent="0.25">
      <c r="A24" s="5"/>
      <c r="B24" s="213" t="s">
        <v>41</v>
      </c>
      <c r="C24" s="215" t="s">
        <v>39</v>
      </c>
      <c r="D24" s="216"/>
      <c r="E24" s="171"/>
      <c r="F24" s="173"/>
      <c r="G24" s="171"/>
      <c r="H24" s="173"/>
      <c r="I24" s="171"/>
      <c r="J24" s="173"/>
      <c r="K24" s="171"/>
      <c r="L24" s="173"/>
      <c r="M24" s="171"/>
      <c r="N24" s="173"/>
      <c r="O24" s="171"/>
      <c r="P24" s="173"/>
      <c r="Q24" s="171"/>
      <c r="R24" s="173"/>
      <c r="S24" s="171"/>
      <c r="T24" s="173"/>
      <c r="U24" s="171"/>
      <c r="V24" s="173"/>
      <c r="W24" s="171"/>
      <c r="X24" s="173"/>
      <c r="Y24" s="171"/>
      <c r="Z24" s="173"/>
      <c r="AA24" s="171"/>
      <c r="AB24" s="173"/>
      <c r="AC24" s="171"/>
      <c r="AD24" s="173"/>
      <c r="AE24" s="171"/>
      <c r="AF24" s="173"/>
      <c r="AG24" s="171"/>
      <c r="AH24" s="174"/>
      <c r="AI24" s="183"/>
      <c r="AJ24" s="176"/>
      <c r="AK24" s="176"/>
      <c r="AL24" s="176"/>
      <c r="AM24" s="176"/>
      <c r="AN24" s="177"/>
      <c r="AO24" s="175"/>
      <c r="AP24" s="176"/>
      <c r="AQ24" s="176"/>
      <c r="AR24" s="177"/>
      <c r="AS24" s="175"/>
      <c r="AT24" s="176"/>
      <c r="AU24" s="176"/>
      <c r="AV24" s="181"/>
      <c r="AW24" s="183"/>
      <c r="AX24" s="176"/>
      <c r="AY24" s="176"/>
      <c r="AZ24" s="177"/>
      <c r="BA24" s="175"/>
      <c r="BB24" s="176"/>
      <c r="BC24" s="176"/>
      <c r="BD24" s="181"/>
      <c r="BE24" s="9"/>
    </row>
    <row r="25" spans="1:58" ht="40.15" customHeight="1" thickBot="1" x14ac:dyDescent="0.3">
      <c r="A25" s="5"/>
      <c r="B25" s="214"/>
      <c r="C25" s="211" t="s">
        <v>40</v>
      </c>
      <c r="D25" s="212"/>
      <c r="E25" s="167"/>
      <c r="F25" s="169"/>
      <c r="G25" s="167"/>
      <c r="H25" s="169"/>
      <c r="I25" s="167"/>
      <c r="J25" s="169"/>
      <c r="K25" s="167"/>
      <c r="L25" s="169"/>
      <c r="M25" s="167"/>
      <c r="N25" s="169"/>
      <c r="O25" s="167"/>
      <c r="P25" s="169"/>
      <c r="Q25" s="167"/>
      <c r="R25" s="169"/>
      <c r="S25" s="167"/>
      <c r="T25" s="169"/>
      <c r="U25" s="167"/>
      <c r="V25" s="169"/>
      <c r="W25" s="167"/>
      <c r="X25" s="169"/>
      <c r="Y25" s="167"/>
      <c r="Z25" s="169"/>
      <c r="AA25" s="167"/>
      <c r="AB25" s="169"/>
      <c r="AC25" s="167"/>
      <c r="AD25" s="169"/>
      <c r="AE25" s="167"/>
      <c r="AF25" s="169"/>
      <c r="AG25" s="167"/>
      <c r="AH25" s="170"/>
      <c r="AI25" s="184"/>
      <c r="AJ25" s="179"/>
      <c r="AK25" s="179"/>
      <c r="AL25" s="179"/>
      <c r="AM25" s="179"/>
      <c r="AN25" s="180"/>
      <c r="AO25" s="178"/>
      <c r="AP25" s="179"/>
      <c r="AQ25" s="179"/>
      <c r="AR25" s="180"/>
      <c r="AS25" s="178"/>
      <c r="AT25" s="179"/>
      <c r="AU25" s="179"/>
      <c r="AV25" s="182"/>
      <c r="AW25" s="184"/>
      <c r="AX25" s="179"/>
      <c r="AY25" s="179"/>
      <c r="AZ25" s="180"/>
      <c r="BA25" s="178"/>
      <c r="BB25" s="179"/>
      <c r="BC25" s="179"/>
      <c r="BD25" s="182"/>
      <c r="BE25" s="9"/>
    </row>
    <row r="26" spans="1:58" ht="4.9000000000000004" customHeight="1" thickBot="1" x14ac:dyDescent="0.3">
      <c r="A26" s="5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9"/>
    </row>
    <row r="27" spans="1:58" ht="15" customHeight="1" thickBot="1" x14ac:dyDescent="0.3">
      <c r="A27" s="5"/>
      <c r="B27" s="198" t="s">
        <v>42</v>
      </c>
      <c r="C27" s="199"/>
      <c r="D27" s="199"/>
      <c r="E27" s="199"/>
      <c r="F27" s="199"/>
      <c r="G27" s="199"/>
      <c r="H27" s="199"/>
      <c r="I27" s="200"/>
      <c r="J27" s="10"/>
      <c r="K27" s="198" t="s">
        <v>43</v>
      </c>
      <c r="L27" s="199"/>
      <c r="M27" s="199"/>
      <c r="N27" s="199"/>
      <c r="O27" s="199"/>
      <c r="P27" s="199"/>
      <c r="Q27" s="199"/>
      <c r="R27" s="200"/>
      <c r="S27" s="6"/>
      <c r="T27" s="10"/>
      <c r="U27" s="201" t="s">
        <v>44</v>
      </c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2"/>
      <c r="AG27" s="202"/>
      <c r="AH27" s="202"/>
      <c r="AI27" s="202"/>
      <c r="AJ27" s="202"/>
      <c r="AK27" s="202"/>
      <c r="AL27" s="202"/>
      <c r="AM27" s="202"/>
      <c r="AN27" s="202"/>
      <c r="AO27" s="202"/>
      <c r="AP27" s="202"/>
      <c r="AQ27" s="202"/>
      <c r="AR27" s="202"/>
      <c r="AS27" s="202"/>
      <c r="AT27" s="202"/>
      <c r="AU27" s="202"/>
      <c r="AV27" s="202"/>
      <c r="AW27" s="202"/>
      <c r="AX27" s="202"/>
      <c r="AY27" s="202"/>
      <c r="AZ27" s="202"/>
      <c r="BA27" s="202"/>
      <c r="BB27" s="202"/>
      <c r="BC27" s="202"/>
      <c r="BD27" s="203"/>
      <c r="BE27" s="20"/>
    </row>
    <row r="28" spans="1:58" ht="15" customHeight="1" x14ac:dyDescent="0.25">
      <c r="A28" s="5"/>
      <c r="B28" s="204" t="s">
        <v>45</v>
      </c>
      <c r="C28" s="133"/>
      <c r="D28" s="133"/>
      <c r="E28" s="133"/>
      <c r="F28" s="133" t="s">
        <v>34</v>
      </c>
      <c r="G28" s="133"/>
      <c r="H28" s="133"/>
      <c r="I28" s="205"/>
      <c r="J28" s="10"/>
      <c r="K28" s="204" t="s">
        <v>45</v>
      </c>
      <c r="L28" s="133"/>
      <c r="M28" s="133"/>
      <c r="N28" s="133"/>
      <c r="O28" s="133" t="s">
        <v>34</v>
      </c>
      <c r="P28" s="133"/>
      <c r="Q28" s="133"/>
      <c r="R28" s="205"/>
      <c r="S28" s="10"/>
      <c r="T28" s="10"/>
      <c r="U28" s="206" t="s">
        <v>46</v>
      </c>
      <c r="V28" s="207"/>
      <c r="W28" s="207"/>
      <c r="X28" s="207"/>
      <c r="Y28" s="207"/>
      <c r="Z28" s="207"/>
      <c r="AA28" s="207"/>
      <c r="AB28" s="207"/>
      <c r="AC28" s="208" t="s">
        <v>47</v>
      </c>
      <c r="AD28" s="208"/>
      <c r="AE28" s="208"/>
      <c r="AF28" s="208"/>
      <c r="AG28" s="208"/>
      <c r="AH28" s="208"/>
      <c r="AI28" s="208"/>
      <c r="AJ28" s="209"/>
      <c r="AK28" s="171" t="s">
        <v>48</v>
      </c>
      <c r="AL28" s="172"/>
      <c r="AM28" s="172"/>
      <c r="AN28" s="172"/>
      <c r="AO28" s="173"/>
      <c r="AP28" s="171" t="s">
        <v>49</v>
      </c>
      <c r="AQ28" s="172"/>
      <c r="AR28" s="172"/>
      <c r="AS28" s="172"/>
      <c r="AT28" s="173"/>
      <c r="AU28" s="171" t="s">
        <v>50</v>
      </c>
      <c r="AV28" s="172"/>
      <c r="AW28" s="172"/>
      <c r="AX28" s="172"/>
      <c r="AY28" s="173"/>
      <c r="AZ28" s="171" t="s">
        <v>51</v>
      </c>
      <c r="BA28" s="172"/>
      <c r="BB28" s="172"/>
      <c r="BC28" s="172"/>
      <c r="BD28" s="174"/>
      <c r="BE28" s="21"/>
    </row>
    <row r="29" spans="1:58" ht="15" customHeight="1" x14ac:dyDescent="0.25">
      <c r="A29" s="5"/>
      <c r="B29" s="185"/>
      <c r="C29" s="186"/>
      <c r="D29" s="186"/>
      <c r="E29" s="187"/>
      <c r="F29" s="188"/>
      <c r="G29" s="186"/>
      <c r="H29" s="186"/>
      <c r="I29" s="189"/>
      <c r="J29" s="10"/>
      <c r="K29" s="185"/>
      <c r="L29" s="186"/>
      <c r="M29" s="186"/>
      <c r="N29" s="187"/>
      <c r="O29" s="188"/>
      <c r="P29" s="186"/>
      <c r="Q29" s="186"/>
      <c r="R29" s="189"/>
      <c r="S29" s="10"/>
      <c r="T29" s="10"/>
      <c r="U29" s="190" t="s">
        <v>52</v>
      </c>
      <c r="V29" s="191"/>
      <c r="W29" s="191"/>
      <c r="X29" s="191"/>
      <c r="Y29" s="191"/>
      <c r="Z29" s="191"/>
      <c r="AA29" s="191"/>
      <c r="AB29" s="192"/>
      <c r="AC29" s="196" t="s">
        <v>4</v>
      </c>
      <c r="AD29" s="196"/>
      <c r="AE29" s="196"/>
      <c r="AF29" s="196"/>
      <c r="AG29" s="196"/>
      <c r="AH29" s="196"/>
      <c r="AI29" s="196"/>
      <c r="AJ29" s="197"/>
      <c r="AK29" s="134" t="s">
        <v>53</v>
      </c>
      <c r="AL29" s="163"/>
      <c r="AM29" s="163"/>
      <c r="AN29" s="163"/>
      <c r="AO29" s="164"/>
      <c r="AP29" s="134" t="s">
        <v>50</v>
      </c>
      <c r="AQ29" s="163"/>
      <c r="AR29" s="163"/>
      <c r="AS29" s="163"/>
      <c r="AT29" s="164"/>
      <c r="AU29" s="134" t="s">
        <v>51</v>
      </c>
      <c r="AV29" s="163"/>
      <c r="AW29" s="163"/>
      <c r="AX29" s="163"/>
      <c r="AY29" s="164"/>
      <c r="AZ29" s="134"/>
      <c r="BA29" s="163"/>
      <c r="BB29" s="163"/>
      <c r="BC29" s="163"/>
      <c r="BD29" s="210"/>
      <c r="BE29" s="21"/>
    </row>
    <row r="30" spans="1:58" ht="15" customHeight="1" thickBot="1" x14ac:dyDescent="0.3">
      <c r="A30" s="5"/>
      <c r="B30" s="184"/>
      <c r="C30" s="179"/>
      <c r="D30" s="179"/>
      <c r="E30" s="180"/>
      <c r="F30" s="178"/>
      <c r="G30" s="179"/>
      <c r="H30" s="179"/>
      <c r="I30" s="182"/>
      <c r="J30" s="10"/>
      <c r="K30" s="184"/>
      <c r="L30" s="179"/>
      <c r="M30" s="179"/>
      <c r="N30" s="180"/>
      <c r="O30" s="178"/>
      <c r="P30" s="179"/>
      <c r="Q30" s="179"/>
      <c r="R30" s="182"/>
      <c r="S30" s="10"/>
      <c r="T30" s="10"/>
      <c r="U30" s="193"/>
      <c r="V30" s="194"/>
      <c r="W30" s="194"/>
      <c r="X30" s="194"/>
      <c r="Y30" s="194"/>
      <c r="Z30" s="194"/>
      <c r="AA30" s="194"/>
      <c r="AB30" s="195"/>
      <c r="AC30" s="165" t="s">
        <v>54</v>
      </c>
      <c r="AD30" s="165"/>
      <c r="AE30" s="165"/>
      <c r="AF30" s="165"/>
      <c r="AG30" s="165"/>
      <c r="AH30" s="165"/>
      <c r="AI30" s="165"/>
      <c r="AJ30" s="166"/>
      <c r="AK30" s="167" t="s">
        <v>53</v>
      </c>
      <c r="AL30" s="168"/>
      <c r="AM30" s="168"/>
      <c r="AN30" s="168"/>
      <c r="AO30" s="169"/>
      <c r="AP30" s="167" t="s">
        <v>50</v>
      </c>
      <c r="AQ30" s="168"/>
      <c r="AR30" s="168"/>
      <c r="AS30" s="168"/>
      <c r="AT30" s="169"/>
      <c r="AU30" s="167" t="s">
        <v>51</v>
      </c>
      <c r="AV30" s="168"/>
      <c r="AW30" s="168"/>
      <c r="AX30" s="168"/>
      <c r="AY30" s="169"/>
      <c r="AZ30" s="167"/>
      <c r="BA30" s="168"/>
      <c r="BB30" s="168"/>
      <c r="BC30" s="168"/>
      <c r="BD30" s="170"/>
      <c r="BE30" s="21"/>
    </row>
    <row r="31" spans="1:58" ht="4.9000000000000004" customHeight="1" thickBot="1" x14ac:dyDescent="0.3">
      <c r="A31" s="5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9"/>
    </row>
    <row r="32" spans="1:58" ht="15" customHeight="1" x14ac:dyDescent="0.25">
      <c r="A32" s="5"/>
      <c r="B32" s="152" t="s">
        <v>55</v>
      </c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  <c r="P32" s="153"/>
      <c r="Q32" s="153"/>
      <c r="R32" s="153"/>
      <c r="S32" s="153"/>
      <c r="T32" s="153"/>
      <c r="U32" s="153"/>
      <c r="V32" s="153"/>
      <c r="W32" s="153"/>
      <c r="X32" s="153"/>
      <c r="Y32" s="153"/>
      <c r="Z32" s="153"/>
      <c r="AA32" s="153"/>
      <c r="AB32" s="154"/>
      <c r="AD32" s="157" t="s">
        <v>56</v>
      </c>
      <c r="AE32" s="158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8"/>
      <c r="AZ32" s="158"/>
      <c r="BA32" s="158"/>
      <c r="BB32" s="158"/>
      <c r="BC32" s="158"/>
      <c r="BD32" s="159"/>
      <c r="BE32" s="9"/>
    </row>
    <row r="33" spans="1:57" ht="15" customHeight="1" thickBot="1" x14ac:dyDescent="0.3">
      <c r="A33" s="5"/>
      <c r="B33" s="155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56"/>
      <c r="AD33" s="160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61"/>
      <c r="BE33" s="9"/>
    </row>
    <row r="34" spans="1:57" ht="15" customHeight="1" thickBot="1" x14ac:dyDescent="0.3">
      <c r="A34" s="5"/>
      <c r="B34" s="162" t="s">
        <v>57</v>
      </c>
      <c r="C34" s="132"/>
      <c r="D34" s="132"/>
      <c r="E34" s="132"/>
      <c r="F34" s="132"/>
      <c r="G34" s="132"/>
      <c r="H34" s="132"/>
      <c r="I34" s="132"/>
      <c r="J34" s="134"/>
      <c r="K34" s="163"/>
      <c r="L34" s="163"/>
      <c r="M34" s="163"/>
      <c r="N34" s="163"/>
      <c r="O34" s="164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2"/>
      <c r="AD34" s="23"/>
      <c r="AE34" s="11"/>
      <c r="AF34" s="11"/>
      <c r="AG34" s="11"/>
      <c r="AH34" s="146" t="s">
        <v>58</v>
      </c>
      <c r="AI34" s="147"/>
      <c r="AJ34" s="147"/>
      <c r="AK34" s="147"/>
      <c r="AL34" s="147"/>
      <c r="AM34" s="147"/>
      <c r="AN34" s="147"/>
      <c r="AO34" s="147"/>
      <c r="AP34" s="147"/>
      <c r="AQ34" s="147"/>
      <c r="AR34" s="147"/>
      <c r="AS34" s="148"/>
      <c r="AT34" s="149"/>
      <c r="AU34" s="150"/>
      <c r="AV34" s="150"/>
      <c r="AW34" s="150"/>
      <c r="AX34" s="150"/>
      <c r="AY34" s="150"/>
      <c r="AZ34" s="150"/>
      <c r="BA34" s="150"/>
      <c r="BB34" s="151"/>
      <c r="BC34" s="11"/>
      <c r="BD34" s="22"/>
      <c r="BE34" s="9"/>
    </row>
    <row r="35" spans="1:57" ht="15" customHeight="1" thickBot="1" x14ac:dyDescent="0.3">
      <c r="A35" s="5"/>
      <c r="B35" s="160" t="s">
        <v>59</v>
      </c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61"/>
      <c r="AD35" s="23"/>
      <c r="AE35" s="11"/>
      <c r="AF35" s="11"/>
      <c r="AG35" s="11"/>
      <c r="AH35" s="146" t="s">
        <v>60</v>
      </c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8"/>
      <c r="AT35" s="149"/>
      <c r="AU35" s="150"/>
      <c r="AV35" s="150"/>
      <c r="AW35" s="150"/>
      <c r="AX35" s="150"/>
      <c r="AY35" s="150"/>
      <c r="AZ35" s="150"/>
      <c r="BA35" s="150"/>
      <c r="BB35" s="151"/>
      <c r="BC35" s="11"/>
      <c r="BD35" s="22"/>
      <c r="BE35" s="9"/>
    </row>
    <row r="36" spans="1:57" ht="15" customHeight="1" thickBot="1" x14ac:dyDescent="0.3">
      <c r="A36" s="5"/>
      <c r="B36" s="143" t="s">
        <v>61</v>
      </c>
      <c r="C36" s="144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5"/>
      <c r="AD36" s="24"/>
      <c r="AE36" s="25"/>
      <c r="AF36" s="25"/>
      <c r="AG36" s="25"/>
      <c r="AH36" s="146" t="s">
        <v>62</v>
      </c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8"/>
      <c r="AT36" s="149"/>
      <c r="AU36" s="150"/>
      <c r="AV36" s="150"/>
      <c r="AW36" s="150"/>
      <c r="AX36" s="150"/>
      <c r="AY36" s="150"/>
      <c r="AZ36" s="150"/>
      <c r="BA36" s="150"/>
      <c r="BB36" s="151"/>
      <c r="BC36" s="25"/>
      <c r="BD36" s="26"/>
      <c r="BE36" s="9"/>
    </row>
    <row r="37" spans="1:57" ht="15" customHeight="1" x14ac:dyDescent="0.25">
      <c r="A37" s="5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9"/>
    </row>
    <row r="38" spans="1:57" ht="15" customHeight="1" x14ac:dyDescent="0.25">
      <c r="A38" s="5"/>
      <c r="B38" s="135" t="s">
        <v>63</v>
      </c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10"/>
      <c r="AA38" s="10"/>
      <c r="AB38" s="10"/>
      <c r="AC38" s="10"/>
      <c r="AD38" s="135" t="s">
        <v>64</v>
      </c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10"/>
      <c r="BE38" s="9"/>
    </row>
    <row r="39" spans="1:57" ht="15" customHeight="1" x14ac:dyDescent="0.25">
      <c r="A39" s="5"/>
      <c r="B39" s="136" t="s">
        <v>65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0"/>
      <c r="Z39" s="10"/>
      <c r="AA39" s="10"/>
      <c r="AB39" s="10"/>
      <c r="AC39" s="10"/>
      <c r="AD39" s="10"/>
      <c r="AE39" s="10" t="s">
        <v>66</v>
      </c>
      <c r="AF39" s="132" t="s">
        <v>67</v>
      </c>
      <c r="AG39" s="132"/>
      <c r="AH39" s="132"/>
      <c r="AI39" s="132"/>
      <c r="AJ39" s="132"/>
      <c r="AK39" s="132"/>
      <c r="AL39" s="135" t="s">
        <v>68</v>
      </c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10"/>
      <c r="BE39" s="9"/>
    </row>
    <row r="40" spans="1:57" ht="15" customHeight="1" x14ac:dyDescent="0.25">
      <c r="A40" s="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0"/>
      <c r="Z40" s="137"/>
      <c r="AA40" s="138"/>
      <c r="AB40" s="139"/>
      <c r="AC40" s="10"/>
      <c r="AD40" s="10"/>
      <c r="AE40" s="10"/>
      <c r="AG40" s="10"/>
      <c r="AH40" s="10"/>
      <c r="AI40" s="10"/>
      <c r="AJ40" s="10"/>
      <c r="AK40" s="10"/>
      <c r="AL40" s="135" t="s">
        <v>69</v>
      </c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10"/>
      <c r="BE40" s="9"/>
    </row>
    <row r="41" spans="1:57" ht="15" customHeight="1" x14ac:dyDescent="0.25">
      <c r="A41" s="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0"/>
      <c r="Z41" s="140"/>
      <c r="AA41" s="141"/>
      <c r="AB41" s="142"/>
      <c r="AC41" s="10"/>
      <c r="AD41" s="10"/>
      <c r="AE41" s="10" t="s">
        <v>66</v>
      </c>
      <c r="AF41" s="132" t="s">
        <v>70</v>
      </c>
      <c r="AG41" s="132"/>
      <c r="AH41" s="132"/>
      <c r="AI41" s="132"/>
      <c r="AJ41" s="132"/>
      <c r="AK41" s="132"/>
      <c r="AL41" s="135" t="s">
        <v>71</v>
      </c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10"/>
      <c r="BE41" s="9"/>
    </row>
    <row r="42" spans="1:57" ht="4.9000000000000004" customHeight="1" x14ac:dyDescent="0.25">
      <c r="A42" s="5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10"/>
      <c r="Z42" s="10"/>
      <c r="AA42" s="10"/>
      <c r="AB42" s="10"/>
      <c r="AC42" s="10"/>
      <c r="AD42" s="10"/>
      <c r="AE42" s="10"/>
      <c r="AG42" s="10"/>
      <c r="AH42" s="10"/>
      <c r="AI42" s="10"/>
      <c r="AJ42" s="10"/>
      <c r="AK42" s="10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10"/>
      <c r="BE42" s="9"/>
    </row>
    <row r="43" spans="1:57" ht="15" customHeight="1" x14ac:dyDescent="0.25">
      <c r="A43" s="5"/>
      <c r="B43" s="10" t="s">
        <v>72</v>
      </c>
      <c r="C43" s="10"/>
      <c r="D43" s="10"/>
      <c r="E43" s="10"/>
      <c r="F43" s="133" t="s">
        <v>73</v>
      </c>
      <c r="G43" s="133"/>
      <c r="H43" s="133"/>
      <c r="I43" s="133"/>
      <c r="J43" s="133"/>
      <c r="K43" s="133"/>
      <c r="L43" s="133"/>
      <c r="M43" s="133"/>
      <c r="N43" s="133"/>
      <c r="O43" s="133"/>
      <c r="P43" s="133"/>
      <c r="Q43" s="133" t="s">
        <v>74</v>
      </c>
      <c r="R43" s="133"/>
      <c r="S43" s="133"/>
      <c r="T43" s="133"/>
      <c r="U43" s="133"/>
      <c r="V43" s="133"/>
      <c r="W43" s="133"/>
      <c r="X43" s="133"/>
      <c r="Y43" s="133"/>
      <c r="Z43" s="133"/>
      <c r="AA43" s="133"/>
      <c r="AB43" s="10"/>
      <c r="AC43" s="10"/>
      <c r="AD43" s="10"/>
      <c r="AE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9"/>
    </row>
    <row r="44" spans="1:57" ht="15" customHeight="1" x14ac:dyDescent="0.25">
      <c r="A44" s="5"/>
      <c r="B44" s="10"/>
      <c r="C44" s="133" t="s">
        <v>49</v>
      </c>
      <c r="D44" s="133"/>
      <c r="E44" s="134"/>
      <c r="F44" s="133" t="s">
        <v>75</v>
      </c>
      <c r="G44" s="133"/>
      <c r="H44" s="133"/>
      <c r="I44" s="133"/>
      <c r="J44" s="133"/>
      <c r="K44" s="133"/>
      <c r="L44" s="133"/>
      <c r="M44" s="133"/>
      <c r="N44" s="133"/>
      <c r="O44" s="133"/>
      <c r="P44" s="133"/>
      <c r="Q44" s="133" t="s">
        <v>76</v>
      </c>
      <c r="R44" s="133"/>
      <c r="S44" s="133"/>
      <c r="T44" s="133"/>
      <c r="U44" s="133"/>
      <c r="V44" s="133"/>
      <c r="W44" s="133"/>
      <c r="X44" s="133"/>
      <c r="Y44" s="133"/>
      <c r="Z44" s="133"/>
      <c r="AA44" s="133"/>
      <c r="AB44" s="10"/>
      <c r="AC44" s="10"/>
      <c r="AD44" s="10"/>
      <c r="AE44" s="132" t="s">
        <v>77</v>
      </c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 t="s">
        <v>78</v>
      </c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9"/>
    </row>
    <row r="45" spans="1:57" ht="15" customHeight="1" x14ac:dyDescent="0.25">
      <c r="A45" s="5"/>
      <c r="B45" s="10"/>
      <c r="C45" s="133" t="s">
        <v>50</v>
      </c>
      <c r="D45" s="133"/>
      <c r="E45" s="134"/>
      <c r="F45" s="133" t="s">
        <v>79</v>
      </c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 t="s">
        <v>80</v>
      </c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10"/>
      <c r="AC45" s="10"/>
      <c r="AD45" s="10"/>
      <c r="AE45" s="28" t="s">
        <v>81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32"/>
      <c r="AR45" s="132"/>
      <c r="AS45" s="132"/>
      <c r="AT45" s="132"/>
      <c r="AU45" s="132"/>
      <c r="AV45" s="132"/>
      <c r="AW45" s="132"/>
      <c r="AX45" s="132"/>
      <c r="AY45" s="10" t="s">
        <v>82</v>
      </c>
      <c r="AZ45" s="132"/>
      <c r="BA45" s="132"/>
      <c r="BB45" s="132"/>
      <c r="BC45" s="132"/>
      <c r="BD45" s="132"/>
      <c r="BE45" s="9"/>
    </row>
    <row r="46" spans="1:57" ht="15" customHeight="1" thickBot="1" x14ac:dyDescent="0.3">
      <c r="A46" s="2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1"/>
    </row>
    <row r="47" spans="1:57" ht="15" customHeight="1" thickTop="1" x14ac:dyDescent="0.25"/>
  </sheetData>
  <mergeCells count="211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Q14:W14"/>
    <mergeCell ref="B16:C16"/>
    <mergeCell ref="D16:H16"/>
    <mergeCell ref="I16:J16"/>
    <mergeCell ref="K16:O16"/>
    <mergeCell ref="Q16:W16"/>
    <mergeCell ref="B10:O10"/>
    <mergeCell ref="Q10:W10"/>
    <mergeCell ref="B12:C12"/>
    <mergeCell ref="D12:H12"/>
    <mergeCell ref="I12:J12"/>
    <mergeCell ref="K12:O12"/>
    <mergeCell ref="Q12:W12"/>
    <mergeCell ref="Y16:AE16"/>
    <mergeCell ref="AG16:AQ16"/>
    <mergeCell ref="AS16:BD16"/>
    <mergeCell ref="Q18:W18"/>
    <mergeCell ref="Y18:AE18"/>
    <mergeCell ref="AG18:AQ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34</xdr:col>
                    <xdr:colOff>133350</xdr:colOff>
                    <xdr:row>1</xdr:row>
                    <xdr:rowOff>0</xdr:rowOff>
                  </from>
                  <to>
                    <xdr:col>35</xdr:col>
                    <xdr:colOff>161925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34</xdr:col>
                    <xdr:colOff>66675</xdr:colOff>
                    <xdr:row>3</xdr:row>
                    <xdr:rowOff>0</xdr:rowOff>
                  </from>
                  <to>
                    <xdr:col>35</xdr:col>
                    <xdr:colOff>95250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50</xdr:col>
                    <xdr:colOff>38100</xdr:colOff>
                    <xdr:row>1</xdr:row>
                    <xdr:rowOff>0</xdr:rowOff>
                  </from>
                  <to>
                    <xdr:col>51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42</xdr:col>
                    <xdr:colOff>95250</xdr:colOff>
                    <xdr:row>3</xdr:row>
                    <xdr:rowOff>0</xdr:rowOff>
                  </from>
                  <to>
                    <xdr:col>43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21</xdr:col>
                    <xdr:colOff>104775</xdr:colOff>
                    <xdr:row>11</xdr:row>
                    <xdr:rowOff>38100</xdr:rowOff>
                  </from>
                  <to>
                    <xdr:col>22</xdr:col>
                    <xdr:colOff>133350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21</xdr:col>
                    <xdr:colOff>104775</xdr:colOff>
                    <xdr:row>13</xdr:row>
                    <xdr:rowOff>19050</xdr:rowOff>
                  </from>
                  <to>
                    <xdr:col>22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21</xdr:col>
                    <xdr:colOff>104775</xdr:colOff>
                    <xdr:row>15</xdr:row>
                    <xdr:rowOff>0</xdr:rowOff>
                  </from>
                  <to>
                    <xdr:col>22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21</xdr:col>
                    <xdr:colOff>104775</xdr:colOff>
                    <xdr:row>16</xdr:row>
                    <xdr:rowOff>9525</xdr:rowOff>
                  </from>
                  <to>
                    <xdr:col>22</xdr:col>
                    <xdr:colOff>133350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40</xdr:col>
                    <xdr:colOff>9525</xdr:colOff>
                    <xdr:row>11</xdr:row>
                    <xdr:rowOff>9525</xdr:rowOff>
                  </from>
                  <to>
                    <xdr:col>41</xdr:col>
                    <xdr:colOff>38100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38</xdr:col>
                    <xdr:colOff>28575</xdr:colOff>
                    <xdr:row>11</xdr:row>
                    <xdr:rowOff>9525</xdr:rowOff>
                  </from>
                  <to>
                    <xdr:col>39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53</xdr:col>
                    <xdr:colOff>19050</xdr:colOff>
                    <xdr:row>9</xdr:row>
                    <xdr:rowOff>142875</xdr:rowOff>
                  </from>
                  <to>
                    <xdr:col>54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50</xdr:col>
                    <xdr:colOff>66675</xdr:colOff>
                    <xdr:row>9</xdr:row>
                    <xdr:rowOff>142875</xdr:rowOff>
                  </from>
                  <to>
                    <xdr:col>51</xdr:col>
                    <xdr:colOff>95250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47</xdr:col>
                    <xdr:colOff>9525</xdr:colOff>
                    <xdr:row>9</xdr:row>
                    <xdr:rowOff>142875</xdr:rowOff>
                  </from>
                  <to>
                    <xdr:col>48</xdr:col>
                    <xdr:colOff>47625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41</xdr:col>
                    <xdr:colOff>114300</xdr:colOff>
                    <xdr:row>15</xdr:row>
                    <xdr:rowOff>142875</xdr:rowOff>
                  </from>
                  <to>
                    <xdr:col>42</xdr:col>
                    <xdr:colOff>142875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38</xdr:col>
                    <xdr:colOff>57150</xdr:colOff>
                    <xdr:row>15</xdr:row>
                    <xdr:rowOff>142875</xdr:rowOff>
                  </from>
                  <to>
                    <xdr:col>39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34</xdr:col>
                    <xdr:colOff>66675</xdr:colOff>
                    <xdr:row>15</xdr:row>
                    <xdr:rowOff>142875</xdr:rowOff>
                  </from>
                  <to>
                    <xdr:col>35</xdr:col>
                    <xdr:colOff>95250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32</xdr:col>
                    <xdr:colOff>57150</xdr:colOff>
                    <xdr:row>15</xdr:row>
                    <xdr:rowOff>142875</xdr:rowOff>
                  </from>
                  <to>
                    <xdr:col>33</xdr:col>
                    <xdr:colOff>85725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47</xdr:col>
                    <xdr:colOff>19050</xdr:colOff>
                    <xdr:row>15</xdr:row>
                    <xdr:rowOff>142875</xdr:rowOff>
                  </from>
                  <to>
                    <xdr:col>48</xdr:col>
                    <xdr:colOff>47625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51</xdr:col>
                    <xdr:colOff>85725</xdr:colOff>
                    <xdr:row>15</xdr:row>
                    <xdr:rowOff>142875</xdr:rowOff>
                  </from>
                  <to>
                    <xdr:col>52</xdr:col>
                    <xdr:colOff>114300</xdr:colOff>
                    <xdr:row>17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28575</xdr:rowOff>
                  </from>
                  <to>
                    <xdr:col>41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171450</xdr:rowOff>
                  </from>
                  <to>
                    <xdr:col>41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28575</xdr:rowOff>
                  </from>
                  <to>
                    <xdr:col>46</xdr:col>
                    <xdr:colOff>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171450</xdr:rowOff>
                  </from>
                  <to>
                    <xdr:col>46</xdr:col>
                    <xdr:colOff>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28575</xdr:rowOff>
                  </from>
                  <to>
                    <xdr:col>50</xdr:col>
                    <xdr:colOff>171450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171450</xdr:rowOff>
                  </from>
                  <to>
                    <xdr:col>50</xdr:col>
                    <xdr:colOff>171450</xdr:colOff>
                    <xdr:row>29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14</vt:i4>
      </vt:variant>
    </vt:vector>
  </HeadingPairs>
  <TitlesOfParts>
    <vt:vector size="26" baseType="lpstr">
      <vt:lpstr>Recapitulatif</vt:lpstr>
      <vt:lpstr>relevé (9)</vt:lpstr>
      <vt:lpstr>relevé (8)</vt:lpstr>
      <vt:lpstr>relevé (7)</vt:lpstr>
      <vt:lpstr>relevé (6)</vt:lpstr>
      <vt:lpstr>relevé (5)</vt:lpstr>
      <vt:lpstr>relevé (4)</vt:lpstr>
      <vt:lpstr>relevé (3)</vt:lpstr>
      <vt:lpstr>relevé (2)</vt:lpstr>
      <vt:lpstr>2017</vt:lpstr>
      <vt:lpstr>2016</vt:lpstr>
      <vt:lpstr>relevé</vt:lpstr>
      <vt:lpstr>'2016'!Impression_des_titres</vt:lpstr>
      <vt:lpstr>'2017'!Impression_des_titres</vt:lpstr>
      <vt:lpstr>'2016'!Zone_d_impression</vt:lpstr>
      <vt:lpstr>'2017'!Zone_d_impression</vt:lpstr>
      <vt:lpstr>Recapitulatif!Zone_d_impression</vt:lpstr>
      <vt:lpstr>relevé!Zone_d_impression</vt:lpstr>
      <vt:lpstr>'relevé (2)'!Zone_d_impression</vt:lpstr>
      <vt:lpstr>'relevé (3)'!Zone_d_impression</vt:lpstr>
      <vt:lpstr>'relevé (4)'!Zone_d_impression</vt:lpstr>
      <vt:lpstr>'relevé (5)'!Zone_d_impression</vt:lpstr>
      <vt:lpstr>'relevé (6)'!Zone_d_impression</vt:lpstr>
      <vt:lpstr>'relevé (7)'!Zone_d_impression</vt:lpstr>
      <vt:lpstr>'relevé (8)'!Zone_d_impression</vt:lpstr>
      <vt:lpstr>'relevé (9)'!Zone_d_impression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 </cp:lastModifiedBy>
  <cp:lastPrinted>2016-04-29T09:35:10Z</cp:lastPrinted>
  <dcterms:created xsi:type="dcterms:W3CDTF">2016-04-26T08:39:19Z</dcterms:created>
  <dcterms:modified xsi:type="dcterms:W3CDTF">2016-05-04T05:15:00Z</dcterms:modified>
</cp:coreProperties>
</file>