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showInkAnnotation="0" codeName="ThisWorkbook"/>
  <bookViews>
    <workbookView xWindow="240" yWindow="180" windowWidth="9075" windowHeight="4845" tabRatio="738" activeTab="7"/>
  </bookViews>
  <sheets>
    <sheet name="Commercial" sheetId="14" r:id="rId1"/>
    <sheet name="BE" sheetId="13" r:id="rId2"/>
    <sheet name="Options" sheetId="21" r:id="rId3"/>
    <sheet name="Planning" sheetId="15" r:id="rId4"/>
    <sheet name="Conditions commerciales" sheetId="20" r:id="rId5"/>
    <sheet name="Coûts" sheetId="18" r:id="rId6"/>
    <sheet name="Annexe_Modification" sheetId="17" r:id="rId7"/>
    <sheet name="Etudes" sheetId="22" r:id="rId8"/>
  </sheets>
  <externalReferences>
    <externalReference r:id="rId9"/>
  </externalReferences>
  <definedNames>
    <definedName name="maxi" localSheetId="0">Commercial!#REF!</definedName>
    <definedName name="maxi">#REF!</definedName>
    <definedName name="maxi2" localSheetId="0">'[1]2'!$DX$118</definedName>
    <definedName name="maxi2">#REF!</definedName>
    <definedName name="_xlnm.Print_Area" localSheetId="6">Annexe_Modification!$B$2:$AR$55</definedName>
    <definedName name="_xlnm.Print_Area" localSheetId="1">BE!$B$2:$AR$90</definedName>
    <definedName name="_xlnm.Print_Area" localSheetId="0">Commercial!$B$2:$AR$57</definedName>
    <definedName name="_xlnm.Print_Area" localSheetId="2">Options!$B$2:$AR$43</definedName>
    <definedName name="_xlnm.Print_Area" localSheetId="3">Planning!$B$2:$AR$55</definedName>
  </definedNames>
  <calcPr calcId="125725" calcMode="manual"/>
</workbook>
</file>

<file path=xl/calcChain.xml><?xml version="1.0" encoding="utf-8"?>
<calcChain xmlns="http://schemas.openxmlformats.org/spreadsheetml/2006/main">
  <c r="AI11" i="21"/>
  <c r="AV37" i="13"/>
  <c r="AV41"/>
  <c r="AV38"/>
  <c r="AV64"/>
  <c r="AV61"/>
  <c r="AV60"/>
  <c r="AU69"/>
  <c r="AV65"/>
  <c r="AW57"/>
  <c r="AU58"/>
  <c r="AU63"/>
  <c r="AI15" i="17"/>
  <c r="U15"/>
  <c r="M15"/>
  <c r="AI14"/>
  <c r="U14"/>
  <c r="I14"/>
  <c r="H13"/>
  <c r="AI11"/>
  <c r="U11"/>
  <c r="L11"/>
  <c r="AI10"/>
  <c r="U10"/>
  <c r="H9"/>
  <c r="AF7"/>
  <c r="R7"/>
  <c r="C7"/>
  <c r="AI15" i="15"/>
  <c r="U15"/>
  <c r="M15"/>
  <c r="AI14"/>
  <c r="U14"/>
  <c r="I14"/>
  <c r="H13"/>
  <c r="AI11"/>
  <c r="U11"/>
  <c r="L11"/>
  <c r="AI10"/>
  <c r="U10"/>
  <c r="H9"/>
  <c r="AF7"/>
  <c r="R7"/>
  <c r="C7"/>
  <c r="AI15" i="13"/>
  <c r="U15"/>
  <c r="M15"/>
  <c r="AI14"/>
  <c r="U14"/>
  <c r="I14"/>
  <c r="AI11"/>
  <c r="U11"/>
  <c r="L11"/>
  <c r="AI10"/>
  <c r="U10"/>
  <c r="H9"/>
  <c r="AF7"/>
  <c r="R7"/>
  <c r="C7"/>
  <c r="M15" i="21"/>
  <c r="L11"/>
  <c r="R7"/>
  <c r="H13"/>
  <c r="U14"/>
  <c r="C7"/>
  <c r="AF7"/>
  <c r="U10"/>
  <c r="AI10"/>
  <c r="AI14"/>
  <c r="AI15"/>
  <c r="U15"/>
  <c r="U11"/>
  <c r="AV37"/>
  <c r="AV34"/>
  <c r="AW27"/>
  <c r="AW23"/>
  <c r="AU19"/>
  <c r="AV47" i="13"/>
  <c r="AV46"/>
  <c r="AV23"/>
  <c r="AV26" i="14"/>
  <c r="AV27"/>
  <c r="AV29"/>
  <c r="AW25"/>
  <c r="AT32" i="21"/>
  <c r="AW32"/>
  <c r="AU27"/>
  <c r="AU34"/>
  <c r="AU33"/>
  <c r="AW33"/>
  <c r="AU36"/>
  <c r="AU37"/>
  <c r="AW36"/>
  <c r="AV18"/>
  <c r="AV17"/>
  <c r="AV25" i="14"/>
  <c r="AT17" i="15"/>
  <c r="AT26"/>
  <c r="AV2"/>
  <c r="AT43"/>
  <c r="AT47"/>
  <c r="AT53"/>
  <c r="AS55"/>
  <c r="AV17" i="13"/>
  <c r="AV18"/>
  <c r="AU22"/>
  <c r="AV22" s="1"/>
  <c r="AW22" s="1"/>
  <c r="AU24"/>
  <c r="AT25"/>
  <c r="AU25"/>
  <c r="AU26"/>
  <c r="AV26"/>
  <c r="AU27"/>
  <c r="AU28"/>
  <c r="AU29"/>
  <c r="AU30"/>
  <c r="AV34"/>
  <c r="AV35"/>
  <c r="AV36"/>
  <c r="AU39"/>
  <c r="AV42"/>
  <c r="AV39"/>
  <c r="AV44"/>
  <c r="AW34" s="1"/>
  <c r="AU41"/>
  <c r="AV43"/>
  <c r="AT60"/>
  <c r="AT67"/>
  <c r="AT76"/>
  <c r="AT77"/>
  <c r="AT78"/>
  <c r="AU76"/>
  <c r="AV62" s="1"/>
  <c r="AU81"/>
  <c r="AV11" i="14"/>
  <c r="AV15"/>
  <c r="AT18"/>
  <c r="AT19"/>
  <c r="AT20"/>
  <c r="AV18"/>
  <c r="AV2"/>
  <c r="AT21"/>
  <c r="AT22"/>
  <c r="AT23"/>
  <c r="AU30"/>
  <c r="AT36"/>
  <c r="AU36"/>
  <c r="AT37"/>
  <c r="AT39"/>
  <c r="AU39"/>
  <c r="AT40"/>
  <c r="AV32"/>
  <c r="AU40"/>
  <c r="AW17" i="13"/>
  <c r="AV25"/>
  <c r="AW31" i="21"/>
  <c r="AV2"/>
  <c r="AV2" i="13" l="1"/>
</calcChain>
</file>

<file path=xl/comments1.xml><?xml version="1.0" encoding="utf-8"?>
<comments xmlns="http://schemas.openxmlformats.org/spreadsheetml/2006/main">
  <authors>
    <author>Willaime Franck</author>
  </authors>
  <commentList>
    <comment ref="AV34" authorId="0">
      <text>
        <r>
          <rPr>
            <b/>
            <sz val="9"/>
            <color indexed="81"/>
            <rFont val="Tahoma"/>
            <family val="2"/>
          </rPr>
          <t>Willaime Franck:</t>
        </r>
        <r>
          <rPr>
            <sz val="9"/>
            <color indexed="81"/>
            <rFont val="Tahoma"/>
            <family val="2"/>
          </rPr>
          <t xml:space="preserve">
Aiguillage o/N 
+ type d aiguillage
</t>
        </r>
      </text>
    </comment>
    <comment ref="AV36" authorId="0">
      <text>
        <r>
          <rPr>
            <b/>
            <sz val="9"/>
            <color indexed="81"/>
            <rFont val="Tahoma"/>
            <family val="2"/>
          </rPr>
          <t>Willaime Franck:</t>
        </r>
        <r>
          <rPr>
            <sz val="9"/>
            <color indexed="81"/>
            <rFont val="Tahoma"/>
            <family val="2"/>
          </rPr>
          <t xml:space="preserve">
type d aiguille</t>
        </r>
      </text>
    </comment>
    <comment ref="AV37" authorId="0">
      <text>
        <r>
          <rPr>
            <b/>
            <sz val="9"/>
            <color indexed="81"/>
            <rFont val="Tahoma"/>
            <family val="2"/>
          </rPr>
          <t>Willaime Franck:</t>
        </r>
        <r>
          <rPr>
            <sz val="9"/>
            <color indexed="81"/>
            <rFont val="Tahoma"/>
            <family val="2"/>
          </rPr>
          <t xml:space="preserve">
de chauffage a boitier d ebouage
</t>
        </r>
      </text>
    </comment>
    <comment ref="AV41" authorId="0">
      <text>
        <r>
          <rPr>
            <b/>
            <sz val="9"/>
            <color indexed="81"/>
            <rFont val="Tahoma"/>
            <family val="2"/>
          </rPr>
          <t>Willaime Franck:</t>
        </r>
        <r>
          <rPr>
            <sz val="9"/>
            <color indexed="81"/>
            <rFont val="Tahoma"/>
            <family val="2"/>
          </rPr>
          <t xml:space="preserve">
boitier d ebouage</t>
        </r>
      </text>
    </comment>
    <comment ref="AV44" authorId="0">
      <text>
        <r>
          <rPr>
            <b/>
            <sz val="9"/>
            <color indexed="81"/>
            <rFont val="Tahoma"/>
            <family val="2"/>
          </rPr>
          <t>Willaime Franck:</t>
        </r>
        <r>
          <rPr>
            <sz val="9"/>
            <color indexed="81"/>
            <rFont val="Tahoma"/>
            <family val="2"/>
          </rPr>
          <t xml:space="preserve">
condition sur les moteurs</t>
        </r>
      </text>
    </comment>
    <comment ref="AU60" authorId="0">
      <text>
        <r>
          <rPr>
            <b/>
            <sz val="9"/>
            <color indexed="81"/>
            <rFont val="Tahoma"/>
            <family val="2"/>
          </rPr>
          <t>Willaime Franck:</t>
        </r>
        <r>
          <rPr>
            <sz val="9"/>
            <color indexed="81"/>
            <rFont val="Tahoma"/>
            <family val="2"/>
          </rPr>
          <t xml:space="preserve">
si donnees transversales</t>
        </r>
      </text>
    </comment>
    <comment ref="AU61" authorId="0">
      <text>
        <r>
          <rPr>
            <b/>
            <sz val="9"/>
            <color indexed="81"/>
            <rFont val="Tahoma"/>
            <family val="2"/>
          </rPr>
          <t>Willaime Franck:</t>
        </r>
        <r>
          <rPr>
            <sz val="9"/>
            <color indexed="81"/>
            <rFont val="Tahoma"/>
            <family val="2"/>
          </rPr>
          <t xml:space="preserve">
si pas de cotes transversales</t>
        </r>
      </text>
    </comment>
    <comment ref="AV62" authorId="0">
      <text>
        <r>
          <rPr>
            <b/>
            <sz val="9"/>
            <color indexed="81"/>
            <rFont val="Tahoma"/>
            <family val="2"/>
          </rPr>
          <t>Willaime Franck:</t>
        </r>
        <r>
          <rPr>
            <sz val="9"/>
            <color indexed="81"/>
            <rFont val="Tahoma"/>
            <family val="2"/>
          </rPr>
          <t xml:space="preserve">
condition sur les donnes vehicule ou sur les cotes transversales valides
</t>
        </r>
      </text>
    </comment>
    <comment ref="AU63" authorId="0">
      <text>
        <r>
          <rPr>
            <b/>
            <sz val="9"/>
            <color indexed="81"/>
            <rFont val="Tahoma"/>
            <family val="2"/>
          </rPr>
          <t>Willaime Franck:</t>
        </r>
        <r>
          <rPr>
            <sz val="9"/>
            <color indexed="81"/>
            <rFont val="Tahoma"/>
            <family val="2"/>
          </rPr>
          <t xml:space="preserve">
condition sur patte de lievre remplie</t>
        </r>
      </text>
    </comment>
    <comment ref="AU69" authorId="0">
      <text>
        <r>
          <rPr>
            <b/>
            <sz val="9"/>
            <color indexed="81"/>
            <rFont val="Tahoma"/>
            <family val="2"/>
          </rPr>
          <t>Willaime Franck:</t>
        </r>
        <r>
          <rPr>
            <sz val="9"/>
            <color indexed="81"/>
            <rFont val="Tahoma"/>
            <family val="2"/>
          </rPr>
          <t xml:space="preserve">
condition sur presence de coeur</t>
        </r>
      </text>
    </comment>
  </commentList>
</comments>
</file>

<file path=xl/sharedStrings.xml><?xml version="1.0" encoding="utf-8"?>
<sst xmlns="http://schemas.openxmlformats.org/spreadsheetml/2006/main" count="729" uniqueCount="450">
  <si>
    <t>13/</t>
  </si>
  <si>
    <t>14/</t>
  </si>
  <si>
    <t>15/</t>
  </si>
  <si>
    <t>16/</t>
  </si>
  <si>
    <t>Profil</t>
  </si>
  <si>
    <t>17/</t>
  </si>
  <si>
    <t>non</t>
  </si>
  <si>
    <t>oui</t>
  </si>
  <si>
    <t>11/</t>
  </si>
  <si>
    <t>Ecartement de voie courante :</t>
  </si>
  <si>
    <t>Rail Appareil de Voie</t>
  </si>
  <si>
    <t>Aiguille :</t>
  </si>
  <si>
    <t>C/Aiguille :</t>
  </si>
  <si>
    <t>Type d'aiguille :</t>
  </si>
  <si>
    <t>12/</t>
  </si>
  <si>
    <t>mm</t>
  </si>
  <si>
    <t>Type aiguillage :</t>
  </si>
  <si>
    <t>Rail courant 1</t>
  </si>
  <si>
    <t>Rail courant 2</t>
  </si>
  <si>
    <t>Contre-rail</t>
  </si>
  <si>
    <t>Table de cotes transversales client :</t>
  </si>
  <si>
    <t>Perçage attaque :</t>
  </si>
  <si>
    <t>Coins de remplissage :</t>
  </si>
  <si>
    <t>Chauffage :</t>
  </si>
  <si>
    <t>Chambre chauffable</t>
  </si>
  <si>
    <t>Par le contre-aiguille</t>
  </si>
  <si>
    <t>Sous le bloc</t>
  </si>
  <si>
    <t>Tube de protection</t>
  </si>
  <si>
    <t>Boite de connexion</t>
  </si>
  <si>
    <t>Voltage</t>
  </si>
  <si>
    <t>Bloc central</t>
  </si>
  <si>
    <t>Plié/soudé</t>
  </si>
  <si>
    <t>Imbriqué/soudé</t>
  </si>
  <si>
    <t>GENERAL</t>
  </si>
  <si>
    <t>AIGUILLAGE</t>
  </si>
  <si>
    <t>CŒURS</t>
  </si>
  <si>
    <t>RECHARGEMENTS</t>
  </si>
  <si>
    <t>antiusure</t>
  </si>
  <si>
    <t>anticrissement</t>
  </si>
  <si>
    <t>matière apport</t>
  </si>
  <si>
    <t>autre traitement</t>
  </si>
  <si>
    <t>remarques :</t>
  </si>
  <si>
    <t>ECLISSAGES</t>
  </si>
  <si>
    <t>Nbre de trous :</t>
  </si>
  <si>
    <t>diamètre :</t>
  </si>
  <si>
    <t>hauteur :</t>
  </si>
  <si>
    <t>trainée :</t>
  </si>
  <si>
    <t>JOINTS ISOLANTS</t>
  </si>
  <si>
    <t>type :</t>
  </si>
  <si>
    <t>nombre :</t>
  </si>
  <si>
    <t>position :</t>
  </si>
  <si>
    <t>TRINGLES ECARTEMENT</t>
  </si>
  <si>
    <t>surbaissées</t>
  </si>
  <si>
    <t>manuelle :</t>
  </si>
  <si>
    <t>motorisée :</t>
  </si>
  <si>
    <t>fabricant :</t>
  </si>
  <si>
    <t>tallonable renversable :</t>
  </si>
  <si>
    <t>ces équipements</t>
  </si>
  <si>
    <t>sont mis à disposition:</t>
  </si>
  <si>
    <t>sous forme</t>
  </si>
  <si>
    <t>dxf/dwg</t>
  </si>
  <si>
    <t>bois</t>
  </si>
  <si>
    <t>béton</t>
  </si>
  <si>
    <t>traverses :</t>
  </si>
  <si>
    <t>( 0 par défaut )</t>
  </si>
  <si>
    <t>Pattes de lièvre surélevées :</t>
  </si>
  <si>
    <t>Evacuation des eaux :</t>
  </si>
  <si>
    <t>DE PREFERENCE OU SI CONFIGURATION PARTICULIERE</t>
  </si>
  <si>
    <t>PLAN DU ou DES VEHICULES</t>
  </si>
  <si>
    <t>S</t>
  </si>
  <si>
    <t>MT</t>
  </si>
  <si>
    <t>sec</t>
  </si>
  <si>
    <t>schéma à fournir</t>
  </si>
  <si>
    <t xml:space="preserve">mise en service sur site </t>
  </si>
  <si>
    <t>standards</t>
  </si>
  <si>
    <t>AUTRE</t>
  </si>
  <si>
    <t>Date :</t>
  </si>
  <si>
    <t>1/</t>
  </si>
  <si>
    <t>Autre :</t>
  </si>
  <si>
    <t>2/</t>
  </si>
  <si>
    <t>Dossier APR pour client :</t>
  </si>
  <si>
    <t>Plans :</t>
  </si>
  <si>
    <t>Dossier complet :</t>
  </si>
  <si>
    <t>Langue :</t>
  </si>
  <si>
    <t>Anglais</t>
  </si>
  <si>
    <t>Français</t>
  </si>
  <si>
    <t>Commission :</t>
  </si>
  <si>
    <t>3/</t>
  </si>
  <si>
    <t>Matière mise à disposition :</t>
  </si>
  <si>
    <t>Réception matière :</t>
  </si>
  <si>
    <t>4/</t>
  </si>
  <si>
    <t>Préservation :</t>
  </si>
  <si>
    <t>Particulière suivant spécifications</t>
  </si>
  <si>
    <t>Identification marquage :</t>
  </si>
  <si>
    <t>Conditionnement :</t>
  </si>
  <si>
    <t>5/</t>
  </si>
  <si>
    <t>Transport :</t>
  </si>
  <si>
    <t>FOB</t>
  </si>
  <si>
    <t>CFR</t>
  </si>
  <si>
    <t>CIF</t>
  </si>
  <si>
    <t>6/</t>
  </si>
  <si>
    <t>Prestations associées :</t>
  </si>
  <si>
    <t>Calculs (contact rail roue, …)</t>
  </si>
  <si>
    <t>Manuel de maintenance</t>
  </si>
  <si>
    <t>Prestation service à la pose</t>
  </si>
  <si>
    <t>Manuel de pose</t>
  </si>
  <si>
    <t>Test et réception des appareils posés</t>
  </si>
  <si>
    <t>Etude fiabilité / disponibilité / sécurité</t>
  </si>
  <si>
    <t>Autres(s) :</t>
  </si>
  <si>
    <t>7/</t>
  </si>
  <si>
    <t>Pénalités :</t>
  </si>
  <si>
    <t>Client</t>
  </si>
  <si>
    <t>Standard Kihn</t>
  </si>
  <si>
    <t>Liste de colisage</t>
  </si>
  <si>
    <t>EXW</t>
  </si>
  <si>
    <t>DDU</t>
  </si>
  <si>
    <t>Mode :</t>
  </si>
  <si>
    <t>route</t>
  </si>
  <si>
    <t>fer</t>
  </si>
  <si>
    <t>mer</t>
  </si>
  <si>
    <t>air</t>
  </si>
  <si>
    <t>Type :</t>
  </si>
  <si>
    <t>9/</t>
  </si>
  <si>
    <t>10/</t>
  </si>
  <si>
    <t>Italien</t>
  </si>
  <si>
    <t>fiches techniques</t>
  </si>
  <si>
    <t>plans</t>
  </si>
  <si>
    <t>plan qualité</t>
  </si>
  <si>
    <t>autre</t>
  </si>
  <si>
    <t>BUDGET</t>
  </si>
  <si>
    <t>PROJET</t>
  </si>
  <si>
    <t>PAYS</t>
  </si>
  <si>
    <t>CLIENT</t>
  </si>
  <si>
    <t>COMMERCIAL</t>
  </si>
  <si>
    <t>TECHNIQUE</t>
  </si>
  <si>
    <t xml:space="preserve">Nom : </t>
  </si>
  <si>
    <t>8/</t>
  </si>
  <si>
    <t>Remarques</t>
  </si>
  <si>
    <t>Articles</t>
  </si>
  <si>
    <t>Qté</t>
  </si>
  <si>
    <t>Descriptif</t>
  </si>
  <si>
    <t>Délai de livraison souhaité</t>
  </si>
  <si>
    <t>Réception Interne</t>
  </si>
  <si>
    <t xml:space="preserve">Réception Client </t>
  </si>
  <si>
    <t>Rendu client</t>
  </si>
  <si>
    <t>Date de sortie BE Plan Approuvé</t>
  </si>
  <si>
    <t>Rabattage</t>
  </si>
  <si>
    <t>Soudure par étincelage</t>
  </si>
  <si>
    <t>ABF SU KIHN</t>
  </si>
  <si>
    <t>Paramètres d'entrée BE</t>
  </si>
  <si>
    <t>N° COMMANDE</t>
  </si>
  <si>
    <t>DESIGNATION :</t>
  </si>
  <si>
    <t>INTENTION DE COMMANDE</t>
  </si>
  <si>
    <t>Garantie bancaire :</t>
  </si>
  <si>
    <t>Documents techniques à  fournir :</t>
  </si>
  <si>
    <t>Type VNSS</t>
  </si>
  <si>
    <t>TRAMWAY/AIGUILLES</t>
  </si>
  <si>
    <t>Délais :</t>
  </si>
  <si>
    <t>18/</t>
  </si>
  <si>
    <t>19/</t>
  </si>
  <si>
    <t>20/</t>
  </si>
  <si>
    <t>Données commerciales</t>
  </si>
  <si>
    <t>Page 2/4</t>
  </si>
  <si>
    <t>Page 1/4</t>
  </si>
  <si>
    <t>Page 4/4</t>
  </si>
  <si>
    <t>CHARGE AFFAIRES</t>
  </si>
  <si>
    <t>Données planning/ordonnancement</t>
  </si>
  <si>
    <t>Plan de contrôle :</t>
  </si>
  <si>
    <t>22/</t>
  </si>
  <si>
    <t>Dossier réception (Qualité) :</t>
  </si>
  <si>
    <t>VC Kihn</t>
  </si>
  <si>
    <t>DONNEES GEOMETRIQUES</t>
  </si>
  <si>
    <t>papier/pdf</t>
  </si>
  <si>
    <t>Afin d'éviter toutes pertes de temps les supports informatiques type dwg/dxf sont à privilégier</t>
  </si>
  <si>
    <t>rayons</t>
  </si>
  <si>
    <t>tangentes</t>
  </si>
  <si>
    <t>entre-axes</t>
  </si>
  <si>
    <t>Cahier des charges</t>
  </si>
  <si>
    <t>Profils de bandages équipant les divers véhicules circulant sur le réseau. Y compris les véhicules d'entretien et/ou historiques.</t>
  </si>
  <si>
    <t xml:space="preserve">Charge max. à l'essieu (t) : </t>
  </si>
  <si>
    <t xml:space="preserve">Notes particulières, par ex.: bogies à plus de deux essieux, orientation des bandages en fonction des angles de caisses </t>
  </si>
  <si>
    <t>DAP</t>
  </si>
  <si>
    <t>Adresse livraison :</t>
  </si>
  <si>
    <t>GRUE</t>
  </si>
  <si>
    <t>Assurance :</t>
  </si>
  <si>
    <t>Remarques:</t>
  </si>
  <si>
    <t>Non</t>
  </si>
  <si>
    <t>Date de remise d'offre:</t>
  </si>
  <si>
    <t>Modification</t>
  </si>
  <si>
    <t>Annexe</t>
  </si>
  <si>
    <t>DONNEES MODIFIEES</t>
  </si>
  <si>
    <t>IMPACTS DELAIS</t>
  </si>
  <si>
    <t>A/</t>
  </si>
  <si>
    <t>B/</t>
  </si>
  <si>
    <t>C/</t>
  </si>
  <si>
    <t>COMMENTAIRES</t>
  </si>
  <si>
    <t>isolée :</t>
  </si>
  <si>
    <t>contrôleur de pointe :</t>
  </si>
  <si>
    <t>INDUSTRIALISATION</t>
  </si>
  <si>
    <t xml:space="preserve">Jeu aux joints :   </t>
  </si>
  <si>
    <t>Demande client:</t>
  </si>
  <si>
    <t>BE / Avant-Projet :</t>
  </si>
  <si>
    <t>Type modification:</t>
  </si>
  <si>
    <t>Date:</t>
  </si>
  <si>
    <t>Commerciale :</t>
  </si>
  <si>
    <t>Paragraphe Revue d'Affaire:</t>
  </si>
  <si>
    <t>Modification prise en compte:</t>
  </si>
  <si>
    <t>23/</t>
  </si>
  <si>
    <t>Boitiers ébouage</t>
  </si>
  <si>
    <t>Manœuvre</t>
  </si>
  <si>
    <t>ou texte (si standard)</t>
  </si>
  <si>
    <t>(dwg si possible)</t>
  </si>
  <si>
    <t>ENROBAGE</t>
  </si>
  <si>
    <t>Fourniture :</t>
  </si>
  <si>
    <t>longueur :</t>
  </si>
  <si>
    <t>profils et nuances :</t>
  </si>
  <si>
    <t xml:space="preserve">fournisseurs : </t>
  </si>
  <si>
    <t>Coûts:</t>
  </si>
  <si>
    <t>CC</t>
  </si>
  <si>
    <t>Oui</t>
  </si>
  <si>
    <t>Mécanosoudé</t>
  </si>
  <si>
    <t>Crédit Doc</t>
  </si>
  <si>
    <t>Type:</t>
  </si>
  <si>
    <t>largeur:</t>
  </si>
  <si>
    <t>Full dillidur</t>
  </si>
  <si>
    <t>Sandwich dillidur</t>
  </si>
  <si>
    <t>Monobloc</t>
  </si>
  <si>
    <t>Brame</t>
  </si>
  <si>
    <t>Flexible démontable</t>
  </si>
  <si>
    <t>Flexible soudée</t>
  </si>
  <si>
    <t>Articulée</t>
  </si>
  <si>
    <t>Cylindre</t>
  </si>
  <si>
    <t>Baïonnette</t>
  </si>
  <si>
    <t>Pointe</t>
  </si>
  <si>
    <t>Talon</t>
  </si>
  <si>
    <t>Largeur (mini):</t>
  </si>
  <si>
    <t xml:space="preserve">Tracé géométrique fourni : </t>
  </si>
  <si>
    <t>Si papier/pdf:</t>
  </si>
  <si>
    <t>dalles béton</t>
  </si>
  <si>
    <t>sans</t>
  </si>
  <si>
    <t>Lien</t>
  </si>
  <si>
    <t>Appareils préassemblés au maximum</t>
  </si>
  <si>
    <t>Pose</t>
  </si>
  <si>
    <t>Fixations :</t>
  </si>
  <si>
    <t>PLAN de la ou des ROUES NEUVES avec DIAMETRE "D" MAXI COTE</t>
  </si>
  <si>
    <t xml:space="preserve">COTES DE CALAGE "C" des divers véhicules circulant sur </t>
  </si>
  <si>
    <t>le réseau.</t>
  </si>
  <si>
    <t>Variations COTES DE CALAGE "C" sous charge ainsi que leurs éventuelles variations dues à l'élasticité des bandages.</t>
  </si>
  <si>
    <t>Plan de la ou des roues en limite usure avec diametre "D" Mini Cote</t>
  </si>
  <si>
    <t>Empatements "E" des divers véhicules circulant sur le réseau.</t>
  </si>
  <si>
    <t>Type coeur :</t>
  </si>
  <si>
    <t>Données vehicule:</t>
  </si>
  <si>
    <t>Options</t>
  </si>
  <si>
    <t>Identification:</t>
  </si>
  <si>
    <t>RMS / TRANSITION</t>
  </si>
  <si>
    <t>Durete (min, max)</t>
  </si>
  <si>
    <t>24/</t>
  </si>
  <si>
    <t>AUTRE:</t>
  </si>
  <si>
    <t>INTENTION DE COMMANDE %</t>
  </si>
  <si>
    <t>REVUE D'OFFRE / AFFAIRE</t>
  </si>
  <si>
    <t>isolées:</t>
  </si>
  <si>
    <t>" SI DONNEE INCONNUE METTRE 0 "</t>
  </si>
  <si>
    <t>Aiguillage</t>
  </si>
  <si>
    <t>Cœur</t>
  </si>
  <si>
    <t>Résistance</t>
  </si>
  <si>
    <t>Données cotes transversales</t>
  </si>
  <si>
    <t>a monter:</t>
  </si>
  <si>
    <t>Révision 1</t>
  </si>
  <si>
    <t>PLANNING</t>
  </si>
  <si>
    <t>VCSA</t>
  </si>
  <si>
    <t>Document technique pour réalisation des études</t>
  </si>
  <si>
    <t>Données critiques pour débuter l’étude</t>
  </si>
  <si>
    <t>Rail appareil de voie</t>
  </si>
  <si>
    <t xml:space="preserve">Profil </t>
  </si>
  <si>
    <t>RA</t>
  </si>
  <si>
    <t>CA</t>
  </si>
  <si>
    <t>DA</t>
  </si>
  <si>
    <t>CCR</t>
  </si>
  <si>
    <t>CR</t>
  </si>
  <si>
    <t xml:space="preserve">             Si oui :</t>
  </si>
  <si>
    <t>Données véhicules (avec tolérances) :</t>
  </si>
  <si>
    <t>4. Aiguillage</t>
  </si>
  <si>
    <t>5. Croisement</t>
  </si>
  <si>
    <t xml:space="preserve">    </t>
  </si>
  <si>
    <t>6. Check list revue de conception</t>
  </si>
  <si>
    <r>
      <t>1.</t>
    </r>
    <r>
      <rPr>
        <b/>
        <sz val="12"/>
        <color indexed="62"/>
        <rFont val="Times New Roman"/>
        <family val="1"/>
      </rPr>
      <t xml:space="preserve">    </t>
    </r>
    <r>
      <rPr>
        <b/>
        <sz val="12"/>
        <color indexed="62"/>
        <rFont val="Cambria"/>
        <family val="1"/>
      </rPr>
      <t>Données générales</t>
    </r>
  </si>
  <si>
    <r>
      <t>·</t>
    </r>
    <r>
      <rPr>
        <sz val="12"/>
        <color indexed="8"/>
        <rFont val="Times New Roman"/>
        <family val="1"/>
      </rPr>
      <t xml:space="preserve">       </t>
    </r>
    <r>
      <rPr>
        <sz val="12"/>
        <color indexed="8"/>
        <rFont val="Calibri"/>
        <family val="2"/>
      </rPr>
      <t xml:space="preserve">Suivant VDV :   </t>
    </r>
  </si>
  <si>
    <r>
      <t>·</t>
    </r>
    <r>
      <rPr>
        <sz val="12"/>
        <color indexed="8"/>
        <rFont val="Times New Roman"/>
        <family val="1"/>
      </rPr>
      <t xml:space="preserve">       </t>
    </r>
    <r>
      <rPr>
        <sz val="12"/>
        <color indexed="8"/>
        <rFont val="Calibri"/>
        <family val="2"/>
      </rPr>
      <t xml:space="preserve">Cartouche client :    </t>
    </r>
  </si>
  <si>
    <r>
      <t>·</t>
    </r>
    <r>
      <rPr>
        <sz val="12"/>
        <color indexed="8"/>
        <rFont val="Times New Roman"/>
        <family val="1"/>
      </rPr>
      <t xml:space="preserve">       </t>
    </r>
    <r>
      <rPr>
        <sz val="12"/>
        <color indexed="8"/>
        <rFont val="Calibri"/>
        <family val="2"/>
      </rPr>
      <t>Matières:</t>
    </r>
  </si>
  <si>
    <r>
      <t>2.</t>
    </r>
    <r>
      <rPr>
        <b/>
        <sz val="12"/>
        <color indexed="62"/>
        <rFont val="Times New Roman"/>
        <family val="1"/>
      </rPr>
      <t xml:space="preserve">    </t>
    </r>
    <r>
      <rPr>
        <b/>
        <sz val="12"/>
        <color indexed="62"/>
        <rFont val="Cambria"/>
        <family val="1"/>
      </rPr>
      <t>Industrialisation</t>
    </r>
  </si>
  <si>
    <r>
      <t>3.</t>
    </r>
    <r>
      <rPr>
        <b/>
        <sz val="12"/>
        <color indexed="62"/>
        <rFont val="Times New Roman"/>
        <family val="1"/>
      </rPr>
      <t xml:space="preserve">    </t>
    </r>
    <r>
      <rPr>
        <b/>
        <sz val="12"/>
        <color indexed="62"/>
        <rFont val="Cambria"/>
        <family val="1"/>
      </rPr>
      <t>Données rails/roues</t>
    </r>
  </si>
  <si>
    <r>
      <t>·</t>
    </r>
    <r>
      <rPr>
        <sz val="12"/>
        <color indexed="10"/>
        <rFont val="Times New Roman"/>
        <family val="1"/>
      </rPr>
      <t xml:space="preserve">        </t>
    </r>
    <r>
      <rPr>
        <b/>
        <sz val="12"/>
        <color indexed="10"/>
        <rFont val="Calibri"/>
        <family val="2"/>
      </rPr>
      <t>Chauffage</t>
    </r>
  </si>
  <si>
    <r>
      <t>·</t>
    </r>
    <r>
      <rPr>
        <sz val="12"/>
        <color indexed="8"/>
        <rFont val="Times New Roman"/>
        <family val="1"/>
      </rPr>
      <t xml:space="preserve">        </t>
    </r>
    <r>
      <rPr>
        <sz val="12"/>
        <rFont val="Arial"/>
        <family val="2"/>
      </rPr>
      <t>Rails + nuances:</t>
    </r>
  </si>
  <si>
    <r>
      <t>·</t>
    </r>
    <r>
      <rPr>
        <sz val="12"/>
        <color indexed="8"/>
        <rFont val="Times New Roman"/>
        <family val="1"/>
      </rPr>
      <t xml:space="preserve">        </t>
    </r>
    <r>
      <rPr>
        <sz val="12"/>
        <rFont val="Arial"/>
        <family val="2"/>
      </rPr>
      <t>Outils de contrôle:</t>
    </r>
  </si>
  <si>
    <r>
      <t>·</t>
    </r>
    <r>
      <rPr>
        <sz val="12"/>
        <color indexed="8"/>
        <rFont val="Times New Roman"/>
        <family val="1"/>
      </rPr>
      <t xml:space="preserve">        </t>
    </r>
    <r>
      <rPr>
        <sz val="12"/>
        <rFont val="Arial"/>
        <family val="2"/>
      </rPr>
      <t>Contrôle soudure non destructif:</t>
    </r>
  </si>
  <si>
    <r>
      <t>·</t>
    </r>
    <r>
      <rPr>
        <sz val="12"/>
        <color indexed="8"/>
        <rFont val="Times New Roman"/>
        <family val="1"/>
      </rPr>
      <t xml:space="preserve">        </t>
    </r>
    <r>
      <rPr>
        <sz val="12"/>
        <rFont val="Arial"/>
        <family val="2"/>
      </rPr>
      <t>Tolérances spéciales / standard:</t>
    </r>
  </si>
  <si>
    <r>
      <t>·</t>
    </r>
    <r>
      <rPr>
        <sz val="12"/>
        <color indexed="8"/>
        <rFont val="Times New Roman"/>
        <family val="1"/>
      </rPr>
      <t xml:space="preserve">        </t>
    </r>
    <r>
      <rPr>
        <sz val="12"/>
        <rFont val="Arial"/>
        <family val="2"/>
      </rPr>
      <t>Transport:</t>
    </r>
  </si>
  <si>
    <r>
      <t>·</t>
    </r>
    <r>
      <rPr>
        <sz val="12"/>
        <color indexed="8"/>
        <rFont val="Times New Roman"/>
        <family val="1"/>
      </rPr>
      <t xml:space="preserve">        </t>
    </r>
    <r>
      <rPr>
        <sz val="12"/>
        <rFont val="Arial"/>
        <family val="2"/>
      </rPr>
      <t>Tringles:</t>
    </r>
  </si>
  <si>
    <r>
      <t>·</t>
    </r>
    <r>
      <rPr>
        <sz val="12"/>
        <color indexed="8"/>
        <rFont val="Times New Roman"/>
        <family val="1"/>
      </rPr>
      <t xml:space="preserve">        </t>
    </r>
    <r>
      <rPr>
        <sz val="12"/>
        <rFont val="Arial"/>
        <family val="2"/>
      </rPr>
      <t>Type de pose:</t>
    </r>
  </si>
  <si>
    <r>
      <t>·</t>
    </r>
    <r>
      <rPr>
        <sz val="12"/>
        <color indexed="8"/>
        <rFont val="Times New Roman"/>
        <family val="1"/>
      </rPr>
      <t xml:space="preserve">        </t>
    </r>
    <r>
      <rPr>
        <sz val="12"/>
        <rFont val="Arial"/>
        <family val="2"/>
      </rPr>
      <t>Type rechargement:</t>
    </r>
  </si>
  <si>
    <r>
      <t>·</t>
    </r>
    <r>
      <rPr>
        <sz val="12"/>
        <color indexed="8"/>
        <rFont val="Times New Roman"/>
        <family val="1"/>
      </rPr>
      <t xml:space="preserve">        </t>
    </r>
    <r>
      <rPr>
        <sz val="12"/>
        <rFont val="Arial"/>
        <family val="2"/>
      </rPr>
      <t>Type de soudure:</t>
    </r>
  </si>
  <si>
    <r>
      <t>·</t>
    </r>
    <r>
      <rPr>
        <sz val="12"/>
        <color indexed="8"/>
        <rFont val="Times New Roman"/>
        <family val="1"/>
      </rPr>
      <t xml:space="preserve">        </t>
    </r>
    <r>
      <rPr>
        <sz val="12"/>
        <rFont val="Arial"/>
        <family val="2"/>
      </rPr>
      <t>Moules de soudure: (voir listing des moules)</t>
    </r>
  </si>
  <si>
    <r>
      <t>·</t>
    </r>
    <r>
      <rPr>
        <sz val="12"/>
        <color indexed="8"/>
        <rFont val="Times New Roman"/>
        <family val="1"/>
      </rPr>
      <t xml:space="preserve">        </t>
    </r>
    <r>
      <rPr>
        <sz val="12"/>
        <rFont val="Arial"/>
        <family val="2"/>
      </rPr>
      <t>Eléments rapportés par soudure:</t>
    </r>
  </si>
  <si>
    <r>
      <t>·</t>
    </r>
    <r>
      <rPr>
        <sz val="12"/>
        <color indexed="8"/>
        <rFont val="Times New Roman"/>
        <family val="1"/>
      </rPr>
      <t xml:space="preserve">        </t>
    </r>
    <r>
      <rPr>
        <sz val="12"/>
        <rFont val="Arial"/>
        <family val="2"/>
      </rPr>
      <t>Manoeuvre:</t>
    </r>
  </si>
  <si>
    <r>
      <t>·</t>
    </r>
    <r>
      <rPr>
        <sz val="12"/>
        <color indexed="8"/>
        <rFont val="Times New Roman"/>
        <family val="1"/>
      </rPr>
      <t xml:space="preserve">        </t>
    </r>
    <r>
      <rPr>
        <sz val="12"/>
        <rFont val="Arial"/>
        <family val="2"/>
      </rPr>
      <t>Chauffage / ébouage:</t>
    </r>
  </si>
  <si>
    <r>
      <t>·</t>
    </r>
    <r>
      <rPr>
        <sz val="12"/>
        <color indexed="8"/>
        <rFont val="Times New Roman"/>
        <family val="1"/>
      </rPr>
      <t xml:space="preserve">        </t>
    </r>
    <r>
      <rPr>
        <sz val="12"/>
        <rFont val="Arial"/>
        <family val="2"/>
      </rPr>
      <t>Fraisage spécifique:</t>
    </r>
  </si>
  <si>
    <r>
      <t>·</t>
    </r>
    <r>
      <rPr>
        <sz val="12"/>
        <color indexed="8"/>
        <rFont val="Times New Roman"/>
        <family val="1"/>
      </rPr>
      <t xml:space="preserve">        </t>
    </r>
    <r>
      <rPr>
        <sz val="12"/>
        <rFont val="Arial"/>
        <family val="2"/>
      </rPr>
      <t xml:space="preserve">Sous-traitance: </t>
    </r>
  </si>
  <si>
    <t>Matière/Nuance</t>
  </si>
  <si>
    <t>les 2</t>
  </si>
  <si>
    <r>
      <t>-</t>
    </r>
    <r>
      <rPr>
        <sz val="12"/>
        <color indexed="8"/>
        <rFont val="Times New Roman"/>
        <family val="1"/>
      </rPr>
      <t xml:space="preserve">        </t>
    </r>
    <r>
      <rPr>
        <sz val="12"/>
        <color indexed="8"/>
        <rFont val="Calibri"/>
        <family val="2"/>
      </rPr>
      <t xml:space="preserve">Fourniture éclisse : </t>
    </r>
  </si>
  <si>
    <t>Extérieure</t>
  </si>
  <si>
    <t>Intérieure</t>
  </si>
  <si>
    <r>
      <t>·</t>
    </r>
    <r>
      <rPr>
        <sz val="12"/>
        <color indexed="8"/>
        <rFont val="Times New Roman"/>
        <family val="1"/>
      </rPr>
      <t xml:space="preserve">       </t>
    </r>
    <r>
      <rPr>
        <sz val="12"/>
        <color indexed="8"/>
        <rFont val="Calibri"/>
        <family val="2"/>
      </rPr>
      <t xml:space="preserve">Joint isolant : </t>
    </r>
  </si>
  <si>
    <r>
      <t>·</t>
    </r>
    <r>
      <rPr>
        <sz val="12"/>
        <color indexed="8"/>
        <rFont val="Times New Roman"/>
        <family val="1"/>
      </rPr>
      <t xml:space="preserve">       </t>
    </r>
    <r>
      <rPr>
        <sz val="12"/>
        <color indexed="8"/>
        <rFont val="Calibri"/>
        <family val="2"/>
      </rPr>
      <t>Appareil préassemblé au maximum :</t>
    </r>
  </si>
  <si>
    <t>Provisoires</t>
  </si>
  <si>
    <t>Définitives au cœur</t>
  </si>
  <si>
    <t>cote dessus tringle/dessus rail =</t>
  </si>
  <si>
    <r>
      <t>-</t>
    </r>
    <r>
      <rPr>
        <sz val="12"/>
        <color indexed="8"/>
        <rFont val="Times New Roman"/>
        <family val="1"/>
      </rPr>
      <t xml:space="preserve">        </t>
    </r>
    <r>
      <rPr>
        <sz val="12"/>
        <color indexed="8"/>
        <rFont val="Calibri"/>
        <family val="2"/>
      </rPr>
      <t xml:space="preserve">Isolées :  </t>
    </r>
  </si>
  <si>
    <r>
      <t>-</t>
    </r>
    <r>
      <rPr>
        <sz val="12"/>
        <color indexed="8"/>
        <rFont val="Times New Roman"/>
        <family val="1"/>
      </rPr>
      <t xml:space="preserve">        </t>
    </r>
    <r>
      <rPr>
        <sz val="12"/>
        <color indexed="8"/>
        <rFont val="Calibri"/>
        <family val="2"/>
      </rPr>
      <t xml:space="preserve">Position dans l’appareil : </t>
    </r>
  </si>
  <si>
    <r>
      <t>-</t>
    </r>
    <r>
      <rPr>
        <sz val="12"/>
        <color indexed="8"/>
        <rFont val="Times New Roman"/>
        <family val="1"/>
      </rPr>
      <t xml:space="preserve">        </t>
    </r>
    <r>
      <rPr>
        <sz val="12"/>
        <color indexed="8"/>
        <rFont val="Calibri"/>
        <family val="2"/>
      </rPr>
      <t>Jeu aux joints (avec tolérance) :</t>
    </r>
  </si>
  <si>
    <r>
      <t>-</t>
    </r>
    <r>
      <rPr>
        <sz val="12"/>
        <color indexed="8"/>
        <rFont val="Times New Roman"/>
        <family val="1"/>
      </rPr>
      <t xml:space="preserve">        </t>
    </r>
    <r>
      <rPr>
        <sz val="12"/>
        <color indexed="8"/>
        <rFont val="Calibri"/>
        <family val="2"/>
      </rPr>
      <t xml:space="preserve">Définition cotée du rechargement et de son emplacement : </t>
    </r>
  </si>
  <si>
    <r>
      <t>·</t>
    </r>
    <r>
      <rPr>
        <sz val="12"/>
        <color indexed="10"/>
        <rFont val="Times New Roman"/>
        <family val="1"/>
      </rPr>
      <t xml:space="preserve">       </t>
    </r>
    <r>
      <rPr>
        <b/>
        <sz val="12"/>
        <color indexed="10"/>
        <rFont val="Calibri"/>
        <family val="2"/>
      </rPr>
      <t>Référence plan de géométrie validée (avec indice) :</t>
    </r>
  </si>
  <si>
    <r>
      <t>·</t>
    </r>
    <r>
      <rPr>
        <sz val="12"/>
        <color indexed="8"/>
        <rFont val="Times New Roman"/>
        <family val="1"/>
      </rPr>
      <t xml:space="preserve">       </t>
    </r>
    <r>
      <rPr>
        <sz val="12"/>
        <color indexed="8"/>
        <rFont val="Calibri"/>
        <family val="2"/>
      </rPr>
      <t xml:space="preserve">Tolérance spéciales : </t>
    </r>
  </si>
  <si>
    <t>Remarque : (ex: info complémentaires suivant rayon...)</t>
  </si>
  <si>
    <r>
      <t>·</t>
    </r>
    <r>
      <rPr>
        <sz val="12"/>
        <color indexed="8"/>
        <rFont val="Times New Roman"/>
        <family val="1"/>
      </rPr>
      <t xml:space="preserve">       </t>
    </r>
    <r>
      <rPr>
        <sz val="12"/>
        <color indexed="8"/>
        <rFont val="Calibri"/>
        <family val="2"/>
      </rPr>
      <t xml:space="preserve">Langue des plans : </t>
    </r>
  </si>
  <si>
    <t>Référence :</t>
  </si>
  <si>
    <r>
      <t>-</t>
    </r>
    <r>
      <rPr>
        <sz val="12"/>
        <color indexed="8"/>
        <rFont val="Times New Roman"/>
        <family val="1"/>
      </rPr>
      <t xml:space="preserve">        </t>
    </r>
    <r>
      <rPr>
        <sz val="12"/>
        <color indexed="8"/>
        <rFont val="Calibri"/>
        <family val="2"/>
      </rPr>
      <t xml:space="preserve">Type de fils : </t>
    </r>
  </si>
  <si>
    <r>
      <t>·</t>
    </r>
    <r>
      <rPr>
        <sz val="12"/>
        <color indexed="8"/>
        <rFont val="Times New Roman"/>
        <family val="1"/>
      </rPr>
      <t xml:space="preserve">       </t>
    </r>
    <r>
      <rPr>
        <sz val="12"/>
        <color indexed="8"/>
        <rFont val="Calibri"/>
        <family val="2"/>
      </rPr>
      <t xml:space="preserve">Tringles d’écartement : </t>
    </r>
  </si>
  <si>
    <r>
      <t>-</t>
    </r>
    <r>
      <rPr>
        <sz val="12"/>
        <color indexed="8"/>
        <rFont val="Times New Roman"/>
        <family val="1"/>
      </rPr>
      <t xml:space="preserve">        </t>
    </r>
    <r>
      <rPr>
        <sz val="12"/>
        <color indexed="8"/>
        <rFont val="Calibri"/>
        <family val="2"/>
      </rPr>
      <t xml:space="preserve">Spéciales :  </t>
    </r>
  </si>
  <si>
    <r>
      <t>·</t>
    </r>
    <r>
      <rPr>
        <sz val="12"/>
        <color indexed="8"/>
        <rFont val="Times New Roman"/>
        <family val="1"/>
      </rPr>
      <t xml:space="preserve">       </t>
    </r>
    <r>
      <rPr>
        <sz val="12"/>
        <color indexed="8"/>
        <rFont val="Calibri"/>
        <family val="2"/>
      </rPr>
      <t xml:space="preserve">RMS / transition :   </t>
    </r>
  </si>
  <si>
    <r>
      <t>-</t>
    </r>
    <r>
      <rPr>
        <sz val="12"/>
        <color indexed="8"/>
        <rFont val="Times New Roman"/>
        <family val="1"/>
      </rPr>
      <t xml:space="preserve">        </t>
    </r>
    <r>
      <rPr>
        <sz val="12"/>
        <color indexed="8"/>
        <rFont val="Calibri"/>
        <family val="2"/>
      </rPr>
      <t>Longueur :</t>
    </r>
  </si>
  <si>
    <r>
      <t>-</t>
    </r>
    <r>
      <rPr>
        <sz val="12"/>
        <color indexed="8"/>
        <rFont val="Times New Roman"/>
        <family val="1"/>
      </rPr>
      <t xml:space="preserve">        </t>
    </r>
    <r>
      <rPr>
        <sz val="12"/>
        <color indexed="8"/>
        <rFont val="Calibri"/>
        <family val="2"/>
      </rPr>
      <t>Rabattage :</t>
    </r>
  </si>
  <si>
    <r>
      <t>-</t>
    </r>
    <r>
      <rPr>
        <sz val="12"/>
        <color indexed="8"/>
        <rFont val="Times New Roman"/>
        <family val="1"/>
      </rPr>
      <t xml:space="preserve">        </t>
    </r>
    <r>
      <rPr>
        <sz val="12"/>
        <color indexed="8"/>
        <rFont val="Calibri"/>
        <family val="2"/>
      </rPr>
      <t>Bloc usiné :</t>
    </r>
  </si>
  <si>
    <r>
      <t>·</t>
    </r>
    <r>
      <rPr>
        <sz val="12"/>
        <color indexed="8"/>
        <rFont val="Times New Roman"/>
        <family val="1"/>
      </rPr>
      <t xml:space="preserve">       </t>
    </r>
    <r>
      <rPr>
        <sz val="12"/>
        <color indexed="8"/>
        <rFont val="Calibri"/>
        <family val="2"/>
      </rPr>
      <t>Enrobage :</t>
    </r>
  </si>
  <si>
    <r>
      <t>-</t>
    </r>
    <r>
      <rPr>
        <sz val="12"/>
        <color indexed="8"/>
        <rFont val="Times New Roman"/>
        <family val="1"/>
      </rPr>
      <t xml:space="preserve">        </t>
    </r>
    <r>
      <rPr>
        <sz val="12"/>
        <color indexed="8"/>
        <rFont val="Calibri"/>
        <family val="2"/>
      </rPr>
      <t xml:space="preserve">Fournisseur : </t>
    </r>
  </si>
  <si>
    <r>
      <t>-</t>
    </r>
    <r>
      <rPr>
        <sz val="12"/>
        <color indexed="8"/>
        <rFont val="Times New Roman"/>
        <family val="1"/>
      </rPr>
      <t xml:space="preserve">        </t>
    </r>
    <r>
      <rPr>
        <sz val="12"/>
        <color indexed="8"/>
        <rFont val="Calibri"/>
        <family val="2"/>
      </rPr>
      <t>Type :</t>
    </r>
  </si>
  <si>
    <r>
      <t>·</t>
    </r>
    <r>
      <rPr>
        <sz val="12"/>
        <color indexed="10"/>
        <rFont val="Times New Roman"/>
        <family val="1"/>
      </rPr>
      <t xml:space="preserve">       </t>
    </r>
    <r>
      <rPr>
        <b/>
        <sz val="12"/>
        <color indexed="10"/>
        <rFont val="Calibri"/>
        <family val="2"/>
      </rPr>
      <t xml:space="preserve">Traverses :  </t>
    </r>
  </si>
  <si>
    <r>
      <t>·</t>
    </r>
    <r>
      <rPr>
        <sz val="12"/>
        <color indexed="8"/>
        <rFont val="Times New Roman"/>
        <family val="1"/>
      </rPr>
      <t xml:space="preserve">       </t>
    </r>
    <r>
      <rPr>
        <sz val="12"/>
        <color indexed="8"/>
        <rFont val="Calibri"/>
        <family val="2"/>
      </rPr>
      <t>Fixations :</t>
    </r>
  </si>
  <si>
    <r>
      <t>-</t>
    </r>
    <r>
      <rPr>
        <sz val="12"/>
        <color indexed="8"/>
        <rFont val="Times New Roman"/>
        <family val="1"/>
      </rPr>
      <t xml:space="preserve">        </t>
    </r>
    <r>
      <rPr>
        <sz val="12"/>
        <color indexed="8"/>
        <rFont val="Calibri"/>
        <family val="2"/>
      </rPr>
      <t xml:space="preserve">Type : </t>
    </r>
  </si>
  <si>
    <r>
      <t>·</t>
    </r>
    <r>
      <rPr>
        <sz val="12"/>
        <color indexed="8"/>
        <rFont val="Times New Roman"/>
        <family val="1"/>
      </rPr>
      <t xml:space="preserve">       </t>
    </r>
    <r>
      <rPr>
        <sz val="12"/>
        <color indexed="8"/>
        <rFont val="Calibri"/>
        <family val="2"/>
      </rPr>
      <t xml:space="preserve">Colisage : </t>
    </r>
  </si>
  <si>
    <r>
      <t>-</t>
    </r>
    <r>
      <rPr>
        <sz val="12"/>
        <color indexed="8"/>
        <rFont val="Times New Roman"/>
        <family val="1"/>
      </rPr>
      <t xml:space="preserve">        </t>
    </r>
    <r>
      <rPr>
        <sz val="12"/>
        <color indexed="8"/>
        <rFont val="Calibri"/>
        <family val="2"/>
      </rPr>
      <t>Données concernant le transport (encombrement, charge maxi...) :</t>
    </r>
  </si>
  <si>
    <t xml:space="preserve">Etude fournie par le client :   </t>
  </si>
  <si>
    <r>
      <t xml:space="preserve">- </t>
    </r>
    <r>
      <rPr>
        <b/>
        <sz val="12"/>
        <color indexed="10"/>
        <rFont val="Calibri"/>
        <family val="2"/>
      </rPr>
      <t>Empattement :</t>
    </r>
  </si>
  <si>
    <r>
      <t>-</t>
    </r>
    <r>
      <rPr>
        <sz val="12"/>
        <color indexed="10"/>
        <rFont val="Times New Roman"/>
        <family val="1"/>
      </rPr>
      <t> </t>
    </r>
    <r>
      <rPr>
        <b/>
        <sz val="12"/>
        <color indexed="10"/>
        <rFont val="Calibri"/>
        <family val="2"/>
      </rPr>
      <t xml:space="preserve">Cote de calage : </t>
    </r>
  </si>
  <si>
    <t xml:space="preserve">Référence plan roue neuve avec diamètre :  </t>
  </si>
  <si>
    <t xml:space="preserve">Référence plan roue usée avec diamètre : </t>
  </si>
  <si>
    <t xml:space="preserve">Imposition client (ex : hauteur gorges porteuses) :  </t>
  </si>
  <si>
    <t>Mécano-soudé</t>
  </si>
  <si>
    <t>Mécano-bague</t>
  </si>
  <si>
    <t>Sandwich</t>
  </si>
  <si>
    <t>Full-dillidur</t>
  </si>
  <si>
    <r>
      <t>·</t>
    </r>
    <r>
      <rPr>
        <sz val="12"/>
        <color indexed="10"/>
        <rFont val="Times New Roman"/>
        <family val="1"/>
      </rPr>
      <t xml:space="preserve">        </t>
    </r>
    <r>
      <rPr>
        <b/>
        <sz val="12"/>
        <color indexed="10"/>
        <rFont val="Calibri"/>
        <family val="2"/>
      </rPr>
      <t xml:space="preserve">Type aiguillage: </t>
    </r>
  </si>
  <si>
    <r>
      <t>-</t>
    </r>
    <r>
      <rPr>
        <sz val="12"/>
        <color indexed="8"/>
        <rFont val="Times New Roman"/>
        <family val="1"/>
      </rPr>
      <t xml:space="preserve">        </t>
    </r>
    <r>
      <rPr>
        <sz val="12"/>
        <rFont val="Arial"/>
        <family val="2"/>
      </rPr>
      <t xml:space="preserve">Matière tôle de glissement : </t>
    </r>
  </si>
  <si>
    <t>Clavetée</t>
  </si>
  <si>
    <t>Soudée</t>
  </si>
  <si>
    <t>articulée</t>
  </si>
  <si>
    <r>
      <t>·</t>
    </r>
    <r>
      <rPr>
        <sz val="12"/>
        <color indexed="10"/>
        <rFont val="Times New Roman"/>
        <family val="1"/>
      </rPr>
      <t xml:space="preserve">        </t>
    </r>
    <r>
      <rPr>
        <b/>
        <sz val="12"/>
        <color indexed="10"/>
        <rFont val="Calibri"/>
        <family val="2"/>
      </rPr>
      <t xml:space="preserve">Aiguille : </t>
    </r>
  </si>
  <si>
    <t>Verticale</t>
  </si>
  <si>
    <t>1:6</t>
  </si>
  <si>
    <r>
      <t>-</t>
    </r>
    <r>
      <rPr>
        <sz val="12"/>
        <color indexed="10"/>
        <rFont val="Times New Roman"/>
        <family val="1"/>
      </rPr>
      <t xml:space="preserve">        </t>
    </r>
    <r>
      <rPr>
        <b/>
        <sz val="12"/>
        <color indexed="10"/>
        <rFont val="Calibri"/>
        <family val="2"/>
      </rPr>
      <t>Applique :</t>
    </r>
  </si>
  <si>
    <r>
      <t>-</t>
    </r>
    <r>
      <rPr>
        <sz val="12"/>
        <color indexed="8"/>
        <rFont val="Times New Roman"/>
        <family val="1"/>
      </rPr>
      <t xml:space="preserve">        </t>
    </r>
    <r>
      <rPr>
        <sz val="12"/>
        <rFont val="Arial"/>
        <family val="2"/>
      </rPr>
      <t xml:space="preserve">Type : </t>
    </r>
  </si>
  <si>
    <t>Cylindrique</t>
  </si>
  <si>
    <t>Bayonnette</t>
  </si>
  <si>
    <t>Autre</t>
  </si>
  <si>
    <r>
      <t>·</t>
    </r>
    <r>
      <rPr>
        <sz val="12"/>
        <color indexed="8"/>
        <rFont val="Times New Roman"/>
        <family val="1"/>
      </rPr>
      <t xml:space="preserve">        </t>
    </r>
    <r>
      <rPr>
        <sz val="12"/>
        <rFont val="Arial"/>
        <family val="2"/>
      </rPr>
      <t xml:space="preserve">Patte d’attache : </t>
    </r>
  </si>
  <si>
    <r>
      <t>·</t>
    </r>
    <r>
      <rPr>
        <sz val="12"/>
        <color indexed="10"/>
        <rFont val="Times New Roman"/>
        <family val="1"/>
      </rPr>
      <t xml:space="preserve">        </t>
    </r>
    <r>
      <rPr>
        <b/>
        <sz val="12"/>
        <color indexed="10"/>
        <rFont val="Calibri"/>
        <family val="2"/>
      </rPr>
      <t xml:space="preserve">Evacuation des eaux : </t>
    </r>
  </si>
  <si>
    <r>
      <t>-</t>
    </r>
    <r>
      <rPr>
        <sz val="12"/>
        <color indexed="8"/>
        <rFont val="Times New Roman"/>
        <family val="1"/>
      </rPr>
      <t xml:space="preserve">        </t>
    </r>
    <r>
      <rPr>
        <sz val="12"/>
        <rFont val="Arial"/>
        <family val="2"/>
      </rPr>
      <t>Diamètre et longueur du tube de connexion :</t>
    </r>
  </si>
  <si>
    <r>
      <t>·</t>
    </r>
    <r>
      <rPr>
        <sz val="12"/>
        <color indexed="8"/>
        <rFont val="Times New Roman"/>
        <family val="1"/>
      </rPr>
      <t xml:space="preserve">        </t>
    </r>
    <r>
      <rPr>
        <sz val="12"/>
        <rFont val="Arial"/>
        <family val="2"/>
      </rPr>
      <t xml:space="preserve">Ebouage  </t>
    </r>
  </si>
  <si>
    <r>
      <t>-</t>
    </r>
    <r>
      <rPr>
        <sz val="12"/>
        <color indexed="8"/>
        <rFont val="Times New Roman"/>
        <family val="1"/>
      </rPr>
      <t xml:space="preserve">        </t>
    </r>
    <r>
      <rPr>
        <sz val="12"/>
        <rFont val="Arial"/>
        <family val="2"/>
      </rPr>
      <t xml:space="preserve">Diamètre et longueur du tube de connexion : </t>
    </r>
  </si>
  <si>
    <r>
      <t>-</t>
    </r>
    <r>
      <rPr>
        <sz val="12"/>
        <color indexed="8"/>
        <rFont val="Times New Roman"/>
        <family val="1"/>
      </rPr>
      <t xml:space="preserve">        </t>
    </r>
    <r>
      <rPr>
        <sz val="12"/>
        <rFont val="Arial"/>
        <family val="2"/>
      </rPr>
      <t xml:space="preserve">Boitier : </t>
    </r>
  </si>
  <si>
    <t>pointe int</t>
  </si>
  <si>
    <t>talon int</t>
  </si>
  <si>
    <t>talon ext</t>
  </si>
  <si>
    <r>
      <t>-</t>
    </r>
    <r>
      <rPr>
        <sz val="12"/>
        <color indexed="8"/>
        <rFont val="Times New Roman"/>
        <family val="1"/>
      </rPr>
      <t xml:space="preserve">        </t>
    </r>
    <r>
      <rPr>
        <sz val="12"/>
        <rFont val="Arial"/>
        <family val="2"/>
      </rPr>
      <t xml:space="preserve">Position boitier :   </t>
    </r>
  </si>
  <si>
    <r>
      <t>-</t>
    </r>
    <r>
      <rPr>
        <sz val="12"/>
        <color indexed="8"/>
        <rFont val="Times New Roman"/>
        <family val="1"/>
      </rPr>
      <t xml:space="preserve">        </t>
    </r>
    <r>
      <rPr>
        <sz val="12"/>
        <rFont val="Arial"/>
        <family val="2"/>
      </rPr>
      <t xml:space="preserve">Elément chauffant :  </t>
    </r>
  </si>
  <si>
    <r>
      <t>-</t>
    </r>
    <r>
      <rPr>
        <sz val="12"/>
        <color indexed="8"/>
        <rFont val="Times New Roman"/>
        <family val="1"/>
      </rPr>
      <t xml:space="preserve">        </t>
    </r>
    <r>
      <rPr>
        <sz val="12"/>
        <rFont val="Arial"/>
        <family val="2"/>
      </rPr>
      <t xml:space="preserve">Tube de protection :    </t>
    </r>
  </si>
  <si>
    <t>Section :</t>
  </si>
  <si>
    <r>
      <t>-</t>
    </r>
    <r>
      <rPr>
        <sz val="12"/>
        <color indexed="8"/>
        <rFont val="Times New Roman"/>
        <family val="1"/>
      </rPr>
      <t xml:space="preserve">        </t>
    </r>
    <r>
      <rPr>
        <sz val="12"/>
        <rFont val="Arial"/>
        <family val="2"/>
      </rPr>
      <t xml:space="preserve">Boite de connexion :   </t>
    </r>
  </si>
  <si>
    <t>motorisée</t>
  </si>
  <si>
    <t>manuelle</t>
  </si>
  <si>
    <r>
      <t>·</t>
    </r>
    <r>
      <rPr>
        <sz val="12"/>
        <color indexed="10"/>
        <rFont val="Times New Roman"/>
        <family val="1"/>
      </rPr>
      <t xml:space="preserve">        </t>
    </r>
    <r>
      <rPr>
        <b/>
        <sz val="12"/>
        <color indexed="10"/>
        <rFont val="Calibri"/>
        <family val="2"/>
      </rPr>
      <t xml:space="preserve">Manœuvre :  </t>
    </r>
  </si>
  <si>
    <t>sans contrôleur</t>
  </si>
  <si>
    <t>contrôleur</t>
  </si>
  <si>
    <r>
      <t>-</t>
    </r>
    <r>
      <rPr>
        <sz val="12"/>
        <color indexed="8"/>
        <rFont val="Times New Roman"/>
        <family val="1"/>
      </rPr>
      <t xml:space="preserve">        </t>
    </r>
    <r>
      <rPr>
        <sz val="12"/>
        <rFont val="Arial"/>
        <family val="2"/>
      </rPr>
      <t xml:space="preserve">Isolée :  </t>
    </r>
  </si>
  <si>
    <r>
      <t>-</t>
    </r>
    <r>
      <rPr>
        <sz val="12"/>
        <color indexed="8"/>
        <rFont val="Times New Roman"/>
        <family val="1"/>
      </rPr>
      <t xml:space="preserve">        </t>
    </r>
    <r>
      <rPr>
        <sz val="12"/>
        <rFont val="Arial"/>
        <family val="2"/>
      </rPr>
      <t xml:space="preserve">Plan de référence confirmé (avec indice) :  </t>
    </r>
  </si>
  <si>
    <r>
      <t>-</t>
    </r>
    <r>
      <rPr>
        <sz val="12"/>
        <color indexed="8"/>
        <rFont val="Times New Roman"/>
        <family val="1"/>
      </rPr>
      <t xml:space="preserve">        </t>
    </r>
    <r>
      <rPr>
        <sz val="12"/>
        <rFont val="Arial"/>
        <family val="2"/>
      </rPr>
      <t xml:space="preserve">Fourniture : </t>
    </r>
  </si>
  <si>
    <r>
      <t>-</t>
    </r>
    <r>
      <rPr>
        <sz val="12"/>
        <color indexed="8"/>
        <rFont val="Times New Roman"/>
        <family val="1"/>
      </rPr>
      <t xml:space="preserve">        </t>
    </r>
    <r>
      <rPr>
        <sz val="12"/>
        <rFont val="Arial"/>
        <family val="2"/>
      </rPr>
      <t xml:space="preserve">A monter en atelier : </t>
    </r>
  </si>
  <si>
    <t>brame</t>
  </si>
  <si>
    <t>sandwich</t>
  </si>
  <si>
    <t>imbriqué / soudé</t>
  </si>
  <si>
    <r>
      <t>·</t>
    </r>
    <r>
      <rPr>
        <sz val="12"/>
        <color indexed="10"/>
        <rFont val="Times New Roman"/>
        <family val="1"/>
      </rPr>
      <t xml:space="preserve">        </t>
    </r>
    <r>
      <rPr>
        <b/>
        <sz val="12"/>
        <color indexed="10"/>
        <rFont val="Calibri"/>
        <family val="2"/>
      </rPr>
      <t>CCR :  
                    / plié-soudé / rail assemblé / pointe-bloc / amovible</t>
    </r>
  </si>
  <si>
    <t>full-dillidur ou full-cogidur</t>
  </si>
  <si>
    <t>bloc CC</t>
  </si>
  <si>
    <t>surélevée</t>
  </si>
  <si>
    <t>non surélevée</t>
  </si>
  <si>
    <r>
      <t>·</t>
    </r>
    <r>
      <rPr>
        <sz val="12"/>
        <color indexed="10"/>
        <rFont val="Times New Roman"/>
        <family val="1"/>
      </rPr>
      <t xml:space="preserve">        </t>
    </r>
    <r>
      <rPr>
        <b/>
        <sz val="12"/>
        <color indexed="10"/>
        <rFont val="Calibri"/>
        <family val="2"/>
      </rPr>
      <t xml:space="preserve">Présence patte de lièvre : </t>
    </r>
  </si>
  <si>
    <r>
      <t>·</t>
    </r>
    <r>
      <rPr>
        <sz val="12"/>
        <color indexed="8"/>
        <rFont val="Times New Roman"/>
        <family val="1"/>
      </rPr>
      <t xml:space="preserve">        </t>
    </r>
    <r>
      <rPr>
        <sz val="12"/>
        <rFont val="Arial"/>
        <family val="2"/>
      </rPr>
      <t xml:space="preserve">Type d’antennes si profond :   </t>
    </r>
  </si>
  <si>
    <r>
      <t>·</t>
    </r>
    <r>
      <rPr>
        <sz val="12"/>
        <color indexed="8"/>
        <rFont val="Times New Roman"/>
        <family val="1"/>
      </rPr>
      <t xml:space="preserve">        </t>
    </r>
    <r>
      <rPr>
        <sz val="12"/>
        <rFont val="Arial"/>
        <family val="2"/>
      </rPr>
      <t xml:space="preserve">Type d’antennes si porteur :    </t>
    </r>
  </si>
  <si>
    <r>
      <t>·</t>
    </r>
    <r>
      <rPr>
        <sz val="12"/>
        <color indexed="8"/>
        <rFont val="Times New Roman"/>
        <family val="1"/>
      </rPr>
      <t xml:space="preserve">        </t>
    </r>
    <r>
      <rPr>
        <sz val="12"/>
        <rFont val="Arial"/>
        <family val="2"/>
      </rPr>
      <t xml:space="preserve">CR surélevés :  </t>
    </r>
  </si>
  <si>
    <r>
      <t>·</t>
    </r>
    <r>
      <rPr>
        <sz val="12"/>
        <color indexed="8"/>
        <rFont val="Times New Roman"/>
        <family val="1"/>
      </rPr>
      <t xml:space="preserve">        </t>
    </r>
    <r>
      <rPr>
        <sz val="12"/>
        <rFont val="Arial"/>
        <family val="2"/>
      </rPr>
      <t xml:space="preserve">CR spéciaux :  </t>
    </r>
  </si>
  <si>
    <t>pointe ext</t>
  </si>
  <si>
    <t>Référence de l’affaire :</t>
  </si>
  <si>
    <t xml:space="preserve">Date : </t>
  </si>
  <si>
    <t xml:space="preserve">Le reste des données devra arriver au plus vite ou un choix sera fait au BE 
</t>
  </si>
  <si>
    <t>sur la conception afin de finir les plans dans les délais</t>
  </si>
  <si>
    <t xml:space="preserve">Date de demande des données manquantes : </t>
  </si>
  <si>
    <t xml:space="preserve">Autre : </t>
  </si>
  <si>
    <r>
      <t>·</t>
    </r>
    <r>
      <rPr>
        <sz val="12"/>
        <color indexed="10"/>
        <rFont val="Times New Roman"/>
        <family val="1"/>
      </rPr>
      <t xml:space="preserve">       </t>
    </r>
    <r>
      <rPr>
        <b/>
        <sz val="12"/>
        <color indexed="10"/>
        <rFont val="Calibri"/>
        <family val="2"/>
      </rPr>
      <t xml:space="preserve">Ecartement de voie courante: </t>
    </r>
  </si>
  <si>
    <r>
      <t>-</t>
    </r>
    <r>
      <rPr>
        <sz val="12"/>
        <color indexed="8"/>
        <rFont val="Times New Roman"/>
        <family val="1"/>
      </rPr>
      <t xml:space="preserve">        </t>
    </r>
    <r>
      <rPr>
        <sz val="12"/>
        <color indexed="8"/>
        <rFont val="Calibri"/>
        <family val="2"/>
      </rPr>
      <t>Nombre de trous :</t>
    </r>
  </si>
  <si>
    <r>
      <t>-</t>
    </r>
    <r>
      <rPr>
        <sz val="12"/>
        <color indexed="8"/>
        <rFont val="Times New Roman"/>
        <family val="1"/>
      </rPr>
      <t xml:space="preserve">        </t>
    </r>
    <r>
      <rPr>
        <sz val="12"/>
        <color indexed="8"/>
        <rFont val="Calibri"/>
        <family val="2"/>
      </rPr>
      <t>Diamètre :</t>
    </r>
  </si>
  <si>
    <r>
      <t>-</t>
    </r>
    <r>
      <rPr>
        <sz val="12"/>
        <color indexed="8"/>
        <rFont val="Times New Roman"/>
        <family val="1"/>
      </rPr>
      <t>        H</t>
    </r>
    <r>
      <rPr>
        <sz val="12"/>
        <color indexed="8"/>
        <rFont val="Calibri"/>
        <family val="2"/>
      </rPr>
      <t xml:space="preserve">auteur : </t>
    </r>
  </si>
  <si>
    <r>
      <t>-</t>
    </r>
    <r>
      <rPr>
        <sz val="12"/>
        <color indexed="8"/>
        <rFont val="Times New Roman"/>
        <family val="1"/>
      </rPr>
      <t>        D</t>
    </r>
    <r>
      <rPr>
        <sz val="12"/>
        <color indexed="8"/>
        <rFont val="Calibri"/>
        <family val="2"/>
      </rPr>
      <t xml:space="preserve">istance de bout du rail : </t>
    </r>
  </si>
  <si>
    <r>
      <t>·</t>
    </r>
    <r>
      <rPr>
        <sz val="12"/>
        <color indexed="8"/>
        <rFont val="Times New Roman"/>
        <family val="1"/>
      </rPr>
      <t xml:space="preserve">       </t>
    </r>
    <r>
      <rPr>
        <sz val="12"/>
        <color indexed="8"/>
        <rFont val="Calibri"/>
        <family val="2"/>
      </rPr>
      <t>Eclissage :</t>
    </r>
  </si>
  <si>
    <r>
      <t>-</t>
    </r>
    <r>
      <rPr>
        <sz val="12"/>
        <color indexed="8"/>
        <rFont val="Times New Roman"/>
        <family val="1"/>
      </rPr>
      <t xml:space="preserve">        </t>
    </r>
    <r>
      <rPr>
        <sz val="12"/>
        <color indexed="8"/>
        <rFont val="Calibri"/>
        <family val="2"/>
      </rPr>
      <t>Rails rechargés fournis par le client :</t>
    </r>
  </si>
  <si>
    <t>Standards</t>
  </si>
  <si>
    <t>Surbaissées</t>
  </si>
  <si>
    <r>
      <t>-</t>
    </r>
    <r>
      <rPr>
        <sz val="12"/>
        <color indexed="8"/>
        <rFont val="Times New Roman"/>
        <family val="1"/>
      </rPr>
      <t xml:space="preserve">        </t>
    </r>
    <r>
      <rPr>
        <sz val="12"/>
        <color indexed="8"/>
        <rFont val="Calibri"/>
        <family val="2"/>
      </rPr>
      <t xml:space="preserve">Profil / Nuance : </t>
    </r>
  </si>
  <si>
    <t>dalle béton</t>
  </si>
  <si>
    <r>
      <t>-</t>
    </r>
    <r>
      <rPr>
        <sz val="12"/>
        <color indexed="8"/>
        <rFont val="Calibri"/>
        <family val="2"/>
      </rPr>
      <t xml:space="preserve">        </t>
    </r>
    <r>
      <rPr>
        <sz val="12"/>
        <rFont val="Calibri"/>
        <family val="2"/>
      </rPr>
      <t xml:space="preserve">Description :   </t>
    </r>
  </si>
  <si>
    <r>
      <t>-</t>
    </r>
    <r>
      <rPr>
        <sz val="12"/>
        <color indexed="8"/>
        <rFont val="Calibri"/>
        <family val="2"/>
      </rPr>
      <t xml:space="preserve">        </t>
    </r>
    <r>
      <rPr>
        <sz val="12"/>
        <rFont val="Calibri"/>
        <family val="2"/>
      </rPr>
      <t xml:space="preserve">Résultat / conclusion :   </t>
    </r>
  </si>
  <si>
    <t xml:space="preserve">             Si surbaissées :</t>
  </si>
  <si>
    <r>
      <t>-</t>
    </r>
    <r>
      <rPr>
        <sz val="12"/>
        <color indexed="10"/>
        <rFont val="Times New Roman"/>
        <family val="1"/>
      </rPr>
      <t> </t>
    </r>
    <r>
      <rPr>
        <b/>
        <sz val="12"/>
        <color indexed="10"/>
        <rFont val="Calibri"/>
        <family val="2"/>
      </rPr>
      <t xml:space="preserve">Charge à l’essieu (t) : </t>
    </r>
  </si>
  <si>
    <t>dimension/Puissance</t>
  </si>
  <si>
    <r>
      <t>-</t>
    </r>
    <r>
      <rPr>
        <sz val="12"/>
        <color indexed="8"/>
        <rFont val="Times New Roman"/>
        <family val="1"/>
      </rPr>
      <t xml:space="preserve">        </t>
    </r>
    <r>
      <rPr>
        <sz val="12"/>
        <rFont val="Arial"/>
        <family val="2"/>
      </rPr>
      <t xml:space="preserve">Fournisseur si manuelle : </t>
    </r>
  </si>
  <si>
    <r>
      <t>-</t>
    </r>
    <r>
      <rPr>
        <sz val="12"/>
        <color indexed="8"/>
        <rFont val="Times New Roman"/>
        <family val="1"/>
      </rPr>
      <t xml:space="preserve">        </t>
    </r>
    <r>
      <rPr>
        <sz val="12"/>
        <rFont val="Arial"/>
        <family val="2"/>
      </rPr>
      <t xml:space="preserve">Type si manuelle : </t>
    </r>
  </si>
  <si>
    <r>
      <t>-</t>
    </r>
    <r>
      <rPr>
        <sz val="12"/>
        <color indexed="8"/>
        <rFont val="Times New Roman"/>
        <family val="1"/>
      </rPr>
      <t xml:space="preserve">        </t>
    </r>
    <r>
      <rPr>
        <sz val="12"/>
        <rFont val="Arial"/>
        <family val="2"/>
      </rPr>
      <t xml:space="preserve">Type si motorisée : </t>
    </r>
  </si>
  <si>
    <r>
      <t>-</t>
    </r>
    <r>
      <rPr>
        <sz val="12"/>
        <color indexed="8"/>
        <rFont val="Times New Roman"/>
        <family val="1"/>
      </rPr>
      <t xml:space="preserve">        </t>
    </r>
    <r>
      <rPr>
        <sz val="12"/>
        <rFont val="Arial"/>
        <family val="2"/>
      </rPr>
      <t xml:space="preserve">Fournisseur si motorisée: </t>
    </r>
  </si>
  <si>
    <t>plié-soudé</t>
  </si>
  <si>
    <t>rail assemblé</t>
  </si>
  <si>
    <t>pointe-bloc</t>
  </si>
  <si>
    <t>amovible</t>
  </si>
  <si>
    <t xml:space="preserve">Liste master drawings : </t>
  </si>
  <si>
    <t xml:space="preserve">Liste note BE :     </t>
  </si>
  <si>
    <r>
      <t>·</t>
    </r>
    <r>
      <rPr>
        <sz val="12"/>
        <color indexed="8"/>
        <rFont val="Times New Roman"/>
        <family val="1"/>
      </rPr>
      <t>      Rechargement</t>
    </r>
    <r>
      <rPr>
        <sz val="12"/>
        <color indexed="8"/>
        <rFont val="Calibri"/>
        <family val="2"/>
      </rPr>
      <t> :</t>
    </r>
  </si>
  <si>
    <r>
      <t>·</t>
    </r>
    <r>
      <rPr>
        <sz val="12"/>
        <color indexed="8"/>
        <rFont val="Times New Roman"/>
        <family val="1"/>
      </rPr>
      <t>      Soudure</t>
    </r>
    <r>
      <rPr>
        <sz val="12"/>
        <color indexed="8"/>
        <rFont val="Calibri"/>
        <family val="2"/>
      </rPr>
      <t> :</t>
    </r>
  </si>
  <si>
    <t>Aluminothermique</t>
  </si>
  <si>
    <t>IBE</t>
  </si>
  <si>
    <r>
      <t>·</t>
    </r>
    <r>
      <rPr>
        <sz val="12"/>
        <color indexed="8"/>
        <rFont val="Times New Roman"/>
        <family val="1"/>
      </rPr>
      <t xml:space="preserve">        </t>
    </r>
    <r>
      <rPr>
        <sz val="12"/>
        <rFont val="Arial"/>
        <family val="2"/>
      </rPr>
      <t>Appareil spécial :</t>
    </r>
  </si>
  <si>
    <r>
      <t>·</t>
    </r>
    <r>
      <rPr>
        <sz val="12"/>
        <color indexed="8"/>
        <rFont val="Times New Roman"/>
        <family val="1"/>
      </rPr>
      <t xml:space="preserve">        </t>
    </r>
    <r>
      <rPr>
        <sz val="12"/>
        <rFont val="Arial"/>
        <family val="2"/>
      </rPr>
      <t>Type de croisement :</t>
    </r>
  </si>
  <si>
    <r>
      <t>·</t>
    </r>
    <r>
      <rPr>
        <sz val="12"/>
        <color indexed="8"/>
        <rFont val="Times New Roman"/>
        <family val="1"/>
      </rPr>
      <t xml:space="preserve">        </t>
    </r>
    <r>
      <rPr>
        <sz val="12"/>
        <rFont val="Arial"/>
        <family val="2"/>
      </rPr>
      <t>Type d’aiguillage :</t>
    </r>
  </si>
  <si>
    <r>
      <rPr>
        <b/>
        <sz val="12"/>
        <color indexed="10"/>
        <rFont val="Calibri"/>
        <family val="2"/>
      </rPr>
      <t>-</t>
    </r>
    <r>
      <rPr>
        <b/>
        <sz val="12"/>
        <color indexed="10"/>
        <rFont val="Times New Roman"/>
        <family val="1"/>
      </rPr>
      <t xml:space="preserve">        </t>
    </r>
    <r>
      <rPr>
        <b/>
        <sz val="12"/>
        <color indexed="10"/>
        <rFont val="Calibri"/>
        <family val="2"/>
      </rPr>
      <t xml:space="preserve">Fournisseur / remarque : </t>
    </r>
  </si>
  <si>
    <r>
      <t>-</t>
    </r>
    <r>
      <rPr>
        <sz val="12"/>
        <color indexed="8"/>
        <rFont val="Arial"/>
        <family val="2"/>
      </rPr>
      <t>        Type :</t>
    </r>
  </si>
  <si>
    <r>
      <t>-</t>
    </r>
    <r>
      <rPr>
        <sz val="12"/>
        <color indexed="8"/>
        <rFont val="Arial"/>
        <family val="2"/>
      </rPr>
      <t>        Epaisseur :</t>
    </r>
  </si>
  <si>
    <r>
      <t>-</t>
    </r>
    <r>
      <rPr>
        <sz val="12"/>
        <color indexed="8"/>
        <rFont val="Arial"/>
        <family val="2"/>
      </rPr>
      <t>        Dimension de la base du triangle :</t>
    </r>
  </si>
  <si>
    <r>
      <t>·</t>
    </r>
    <r>
      <rPr>
        <sz val="12"/>
        <color indexed="8"/>
        <rFont val="Times New Roman"/>
        <family val="1"/>
      </rPr>
      <t xml:space="preserve">        </t>
    </r>
    <r>
      <rPr>
        <sz val="12"/>
        <color indexed="8"/>
        <rFont val="Arial"/>
        <family val="2"/>
      </rPr>
      <t>Coin de remplissge</t>
    </r>
    <r>
      <rPr>
        <sz val="12"/>
        <rFont val="Arial"/>
        <family val="2"/>
      </rPr>
      <t xml:space="preserve">  </t>
    </r>
  </si>
  <si>
    <r>
      <t>·</t>
    </r>
    <r>
      <rPr>
        <sz val="12"/>
        <color indexed="8"/>
        <rFont val="Times New Roman"/>
        <family val="1"/>
      </rPr>
      <t xml:space="preserve">       </t>
    </r>
    <r>
      <rPr>
        <sz val="12"/>
        <color indexed="8"/>
        <rFont val="Arial"/>
        <family val="2"/>
      </rPr>
      <t xml:space="preserve">Coin de remplissage : </t>
    </r>
    <r>
      <rPr>
        <sz val="12"/>
        <color indexed="8"/>
        <rFont val="Calibri"/>
        <family val="2"/>
      </rPr>
      <t xml:space="preserve">   </t>
    </r>
  </si>
  <si>
    <r>
      <rPr>
        <sz val="12"/>
        <color indexed="8"/>
        <rFont val="Arial"/>
        <family val="2"/>
      </rPr>
      <t>-</t>
    </r>
    <r>
      <rPr>
        <sz val="12"/>
        <color indexed="8"/>
        <rFont val="Arial"/>
        <family val="2"/>
      </rPr>
      <t>        Type :</t>
    </r>
  </si>
  <si>
    <r>
      <rPr>
        <sz val="12"/>
        <color indexed="8"/>
        <rFont val="Arial"/>
        <family val="2"/>
      </rPr>
      <t>-</t>
    </r>
    <r>
      <rPr>
        <sz val="12"/>
        <color indexed="8"/>
        <rFont val="Arial"/>
        <family val="2"/>
      </rPr>
      <t>        Epaisseur :</t>
    </r>
  </si>
  <si>
    <r>
      <rPr>
        <sz val="12"/>
        <color indexed="8"/>
        <rFont val="Arial"/>
        <family val="2"/>
      </rPr>
      <t>-</t>
    </r>
    <r>
      <rPr>
        <sz val="12"/>
        <color indexed="8"/>
        <rFont val="Arial"/>
        <family val="2"/>
      </rPr>
      <t>        Dimension de la base du triangle :</t>
    </r>
  </si>
  <si>
    <t>bloc 310C1</t>
  </si>
</sst>
</file>

<file path=xl/styles.xml><?xml version="1.0" encoding="utf-8"?>
<styleSheet xmlns="http://schemas.openxmlformats.org/spreadsheetml/2006/main">
  <numFmts count="1">
    <numFmt numFmtId="164" formatCode="dd/mm/yy;@"/>
  </numFmts>
  <fonts count="49">
    <font>
      <sz val="10"/>
      <name val="Arial"/>
    </font>
    <font>
      <b/>
      <sz val="10"/>
      <name val="Arial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u/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Wingdings"/>
      <charset val="2"/>
    </font>
    <font>
      <b/>
      <sz val="12"/>
      <name val="Arial"/>
      <family val="2"/>
    </font>
    <font>
      <sz val="10"/>
      <name val="Arial"/>
      <family val="2"/>
    </font>
    <font>
      <i/>
      <u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sz val="10"/>
      <color indexed="9"/>
      <name val="Arial"/>
      <family val="2"/>
    </font>
    <font>
      <sz val="12"/>
      <name val="Comic Sans MS"/>
      <family val="4"/>
    </font>
    <font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i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indexed="8"/>
      <name val="Calibri"/>
      <family val="2"/>
    </font>
    <font>
      <b/>
      <sz val="12"/>
      <color indexed="10"/>
      <name val="Calibri"/>
      <family val="2"/>
    </font>
    <font>
      <b/>
      <sz val="12"/>
      <color indexed="62"/>
      <name val="Cambria"/>
      <family val="1"/>
    </font>
    <font>
      <b/>
      <sz val="12"/>
      <color indexed="62"/>
      <name val="Times New Roman"/>
      <family val="1"/>
    </font>
    <font>
      <sz val="12"/>
      <color indexed="8"/>
      <name val="Times New Roman"/>
      <family val="1"/>
    </font>
    <font>
      <sz val="12"/>
      <color indexed="10"/>
      <name val="Times New Roman"/>
      <family val="1"/>
    </font>
    <font>
      <sz val="12"/>
      <name val="Calibri"/>
      <family val="2"/>
    </font>
    <font>
      <b/>
      <sz val="12"/>
      <color indexed="10"/>
      <name val="Times New Roman"/>
      <family val="1"/>
    </font>
    <font>
      <sz val="12"/>
      <color indexed="8"/>
      <name val="Arial"/>
      <family val="2"/>
    </font>
    <font>
      <sz val="10"/>
      <color rgb="FF0070C0"/>
      <name val="Arial"/>
      <family val="2"/>
    </font>
    <font>
      <sz val="10"/>
      <color theme="4"/>
      <name val="Arial"/>
      <family val="2"/>
    </font>
    <font>
      <b/>
      <sz val="10"/>
      <color rgb="FF0070C0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Symbol"/>
      <family val="1"/>
      <charset val="2"/>
    </font>
    <font>
      <sz val="12"/>
      <color rgb="FFFF0000"/>
      <name val="Symbol"/>
      <family val="1"/>
      <charset val="2"/>
    </font>
    <font>
      <sz val="12"/>
      <color rgb="FFFF000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365F91"/>
      <name val="Cambria"/>
      <family val="1"/>
    </font>
    <font>
      <sz val="12"/>
      <color theme="1"/>
      <name val="Calibri"/>
      <family val="2"/>
    </font>
    <font>
      <sz val="12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12"/>
      <color theme="4" tint="-0.249977111117893"/>
      <name val="Cambria"/>
      <family val="1"/>
      <scheme val="major"/>
    </font>
    <font>
      <sz val="12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 tint="0.59996337778862885"/>
        <bgColor indexed="64"/>
      </patternFill>
    </fill>
  </fills>
  <borders count="7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dott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double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double">
        <color indexed="64"/>
      </right>
      <top style="double">
        <color indexed="64"/>
      </top>
      <bottom style="dotted">
        <color indexed="64"/>
      </bottom>
      <diagonal/>
    </border>
    <border>
      <left style="double">
        <color indexed="64"/>
      </left>
      <right/>
      <top style="dotted">
        <color indexed="64"/>
      </top>
      <bottom style="double">
        <color indexed="64"/>
      </bottom>
      <diagonal/>
    </border>
    <border>
      <left/>
      <right/>
      <top style="dotted">
        <color indexed="64"/>
      </top>
      <bottom style="double">
        <color indexed="64"/>
      </bottom>
      <diagonal/>
    </border>
    <border>
      <left/>
      <right style="double">
        <color indexed="64"/>
      </right>
      <top style="dotted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31">
    <xf numFmtId="0" fontId="0" fillId="0" borderId="0" xfId="0"/>
    <xf numFmtId="0" fontId="0" fillId="0" borderId="0" xfId="0" applyAlignment="1"/>
    <xf numFmtId="0" fontId="3" fillId="0" borderId="0" xfId="0" applyFont="1" applyAlignment="1"/>
    <xf numFmtId="0" fontId="9" fillId="0" borderId="0" xfId="0" applyFont="1" applyAlignment="1"/>
    <xf numFmtId="0" fontId="9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11" fillId="2" borderId="1" xfId="0" applyFont="1" applyFill="1" applyBorder="1" applyAlignment="1" applyProtection="1">
      <alignment horizontal="center"/>
      <protection locked="0"/>
    </xf>
    <xf numFmtId="0" fontId="11" fillId="2" borderId="2" xfId="0" applyFont="1" applyFill="1" applyBorder="1" applyAlignment="1" applyProtection="1">
      <alignment horizontal="center"/>
      <protection locked="0"/>
    </xf>
    <xf numFmtId="0" fontId="0" fillId="2" borderId="0" xfId="0" applyFill="1" applyBorder="1" applyAlignment="1"/>
    <xf numFmtId="0" fontId="5" fillId="2" borderId="0" xfId="0" applyFont="1" applyFill="1" applyBorder="1" applyAlignment="1"/>
    <xf numFmtId="0" fontId="5" fillId="2" borderId="3" xfId="0" applyFont="1" applyFill="1" applyBorder="1" applyAlignment="1"/>
    <xf numFmtId="0" fontId="11" fillId="2" borderId="3" xfId="0" applyFont="1" applyFill="1" applyBorder="1" applyAlignment="1"/>
    <xf numFmtId="0" fontId="11" fillId="2" borderId="0" xfId="0" applyFont="1" applyFill="1" applyBorder="1" applyAlignment="1"/>
    <xf numFmtId="0" fontId="6" fillId="2" borderId="0" xfId="0" applyFont="1" applyFill="1" applyBorder="1" applyAlignment="1"/>
    <xf numFmtId="0" fontId="10" fillId="2" borderId="3" xfId="0" applyFont="1" applyFill="1" applyBorder="1" applyAlignment="1"/>
    <xf numFmtId="0" fontId="10" fillId="2" borderId="0" xfId="0" applyFont="1" applyFill="1" applyBorder="1" applyAlignment="1"/>
    <xf numFmtId="0" fontId="0" fillId="2" borderId="3" xfId="0" applyFill="1" applyBorder="1" applyAlignment="1"/>
    <xf numFmtId="0" fontId="0" fillId="2" borderId="4" xfId="0" applyFill="1" applyBorder="1" applyAlignment="1"/>
    <xf numFmtId="0" fontId="13" fillId="2" borderId="0" xfId="0" applyFont="1" applyFill="1" applyBorder="1" applyAlignment="1"/>
    <xf numFmtId="0" fontId="0" fillId="2" borderId="0" xfId="0" applyFill="1" applyAlignment="1"/>
    <xf numFmtId="0" fontId="9" fillId="2" borderId="0" xfId="0" applyFont="1" applyFill="1" applyBorder="1" applyAlignment="1"/>
    <xf numFmtId="0" fontId="14" fillId="2" borderId="3" xfId="0" applyFont="1" applyFill="1" applyBorder="1" applyAlignment="1"/>
    <xf numFmtId="0" fontId="9" fillId="2" borderId="4" xfId="0" applyFont="1" applyFill="1" applyBorder="1" applyAlignment="1"/>
    <xf numFmtId="0" fontId="9" fillId="2" borderId="0" xfId="0" applyFont="1" applyFill="1" applyAlignment="1"/>
    <xf numFmtId="0" fontId="11" fillId="2" borderId="0" xfId="0" applyFont="1" applyFill="1" applyBorder="1" applyAlignment="1">
      <alignment horizontal="left"/>
    </xf>
    <xf numFmtId="0" fontId="14" fillId="2" borderId="5" xfId="0" applyFont="1" applyFill="1" applyBorder="1" applyAlignment="1"/>
    <xf numFmtId="0" fontId="14" fillId="2" borderId="6" xfId="0" applyFont="1" applyFill="1" applyBorder="1" applyAlignment="1"/>
    <xf numFmtId="0" fontId="3" fillId="2" borderId="0" xfId="0" applyFont="1" applyFill="1" applyAlignment="1"/>
    <xf numFmtId="0" fontId="11" fillId="2" borderId="1" xfId="0" applyFont="1" applyFill="1" applyBorder="1" applyAlignment="1" applyProtection="1">
      <alignment horizontal="center" vertical="center"/>
      <protection locked="0"/>
    </xf>
    <xf numFmtId="0" fontId="11" fillId="2" borderId="2" xfId="0" applyFont="1" applyFill="1" applyBorder="1" applyAlignment="1" applyProtection="1">
      <alignment horizontal="center" vertical="center"/>
      <protection locked="0"/>
    </xf>
    <xf numFmtId="0" fontId="11" fillId="2" borderId="3" xfId="0" applyFont="1" applyFill="1" applyBorder="1" applyAlignment="1" applyProtection="1">
      <alignment horizontal="center" vertical="center"/>
      <protection locked="0"/>
    </xf>
    <xf numFmtId="0" fontId="11" fillId="2" borderId="0" xfId="0" applyFont="1" applyFill="1" applyBorder="1" applyAlignment="1" applyProtection="1">
      <alignment horizontal="center" vertical="center"/>
      <protection locked="0"/>
    </xf>
    <xf numFmtId="0" fontId="11" fillId="2" borderId="5" xfId="0" applyFont="1" applyFill="1" applyBorder="1" applyAlignment="1" applyProtection="1">
      <alignment horizontal="center" vertical="center"/>
      <protection locked="0"/>
    </xf>
    <xf numFmtId="0" fontId="11" fillId="2" borderId="6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Alignment="1">
      <alignment vertical="center"/>
    </xf>
    <xf numFmtId="0" fontId="9" fillId="2" borderId="0" xfId="0" applyFont="1" applyFill="1" applyBorder="1" applyAlignment="1" applyProtection="1">
      <alignment horizontal="left" vertical="center"/>
      <protection locked="0"/>
    </xf>
    <xf numFmtId="0" fontId="6" fillId="2" borderId="0" xfId="0" applyFont="1" applyFill="1" applyBorder="1" applyAlignment="1" applyProtection="1">
      <alignment horizontal="left" vertical="center"/>
      <protection locked="0"/>
    </xf>
    <xf numFmtId="0" fontId="9" fillId="2" borderId="3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left" vertical="center"/>
    </xf>
    <xf numFmtId="0" fontId="9" fillId="2" borderId="4" xfId="0" applyFont="1" applyFill="1" applyBorder="1" applyAlignment="1">
      <alignment horizontal="left" vertical="center"/>
    </xf>
    <xf numFmtId="0" fontId="0" fillId="2" borderId="0" xfId="0" applyFill="1" applyAlignment="1">
      <alignment vertical="center"/>
    </xf>
    <xf numFmtId="0" fontId="9" fillId="2" borderId="3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left"/>
    </xf>
    <xf numFmtId="0" fontId="5" fillId="2" borderId="0" xfId="0" applyFont="1" applyFill="1" applyBorder="1" applyAlignment="1">
      <alignment horizontal="center"/>
    </xf>
    <xf numFmtId="0" fontId="9" fillId="0" borderId="0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9" fillId="0" borderId="3" xfId="0" applyFont="1" applyBorder="1" applyAlignment="1">
      <alignment vertical="center"/>
    </xf>
    <xf numFmtId="0" fontId="5" fillId="2" borderId="0" xfId="0" applyFont="1" applyFill="1" applyBorder="1" applyAlignment="1">
      <alignment horizontal="left"/>
    </xf>
    <xf numFmtId="0" fontId="12" fillId="0" borderId="0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12" fillId="0" borderId="9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12" fillId="2" borderId="0" xfId="0" applyFont="1" applyFill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12" fillId="0" borderId="7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11" fillId="2" borderId="3" xfId="0" applyFont="1" applyFill="1" applyBorder="1" applyAlignment="1" applyProtection="1">
      <alignment horizontal="center"/>
      <protection locked="0"/>
    </xf>
    <xf numFmtId="0" fontId="11" fillId="2" borderId="0" xfId="0" applyFont="1" applyFill="1" applyBorder="1" applyAlignment="1" applyProtection="1">
      <alignment horizontal="center"/>
      <protection locked="0"/>
    </xf>
    <xf numFmtId="0" fontId="11" fillId="2" borderId="5" xfId="0" applyFont="1" applyFill="1" applyBorder="1" applyAlignment="1" applyProtection="1">
      <alignment horizontal="center"/>
      <protection locked="0"/>
    </xf>
    <xf numFmtId="0" fontId="11" fillId="2" borderId="6" xfId="0" applyFont="1" applyFill="1" applyBorder="1" applyAlignment="1" applyProtection="1">
      <alignment horizontal="center"/>
      <protection locked="0"/>
    </xf>
    <xf numFmtId="0" fontId="0" fillId="0" borderId="0" xfId="0" applyFill="1" applyAlignment="1"/>
    <xf numFmtId="0" fontId="5" fillId="2" borderId="4" xfId="0" applyFont="1" applyFill="1" applyBorder="1" applyAlignment="1">
      <alignment horizontal="center"/>
    </xf>
    <xf numFmtId="0" fontId="0" fillId="2" borderId="4" xfId="0" applyFill="1" applyBorder="1" applyAlignment="1">
      <alignment horizontal="left"/>
    </xf>
    <xf numFmtId="0" fontId="11" fillId="2" borderId="4" xfId="0" applyFont="1" applyFill="1" applyBorder="1" applyAlignment="1">
      <alignment horizontal="left"/>
    </xf>
    <xf numFmtId="0" fontId="0" fillId="0" borderId="0" xfId="0" applyBorder="1" applyAlignment="1"/>
    <xf numFmtId="0" fontId="14" fillId="2" borderId="4" xfId="0" applyFont="1" applyFill="1" applyBorder="1" applyAlignment="1"/>
    <xf numFmtId="0" fontId="14" fillId="2" borderId="7" xfId="0" applyFont="1" applyFill="1" applyBorder="1" applyAlignment="1"/>
    <xf numFmtId="0" fontId="2" fillId="0" borderId="0" xfId="0" applyFont="1" applyAlignment="1">
      <alignment vertical="center"/>
    </xf>
    <xf numFmtId="0" fontId="11" fillId="3" borderId="1" xfId="0" applyFont="1" applyFill="1" applyBorder="1" applyAlignment="1" applyProtection="1">
      <alignment horizontal="center"/>
      <protection locked="0"/>
    </xf>
    <xf numFmtId="0" fontId="11" fillId="3" borderId="2" xfId="0" applyFont="1" applyFill="1" applyBorder="1" applyAlignment="1" applyProtection="1">
      <alignment horizontal="center"/>
      <protection locked="0"/>
    </xf>
    <xf numFmtId="0" fontId="11" fillId="3" borderId="10" xfId="0" applyFont="1" applyFill="1" applyBorder="1" applyAlignment="1" applyProtection="1">
      <alignment horizontal="center"/>
      <protection locked="0"/>
    </xf>
    <xf numFmtId="0" fontId="11" fillId="3" borderId="8" xfId="0" applyFont="1" applyFill="1" applyBorder="1" applyAlignment="1" applyProtection="1">
      <alignment horizontal="center"/>
      <protection locked="0"/>
    </xf>
    <xf numFmtId="0" fontId="11" fillId="3" borderId="3" xfId="0" applyFont="1" applyFill="1" applyBorder="1" applyAlignment="1" applyProtection="1">
      <alignment horizontal="center"/>
      <protection locked="0"/>
    </xf>
    <xf numFmtId="0" fontId="11" fillId="3" borderId="11" xfId="0" applyFont="1" applyFill="1" applyBorder="1" applyAlignment="1" applyProtection="1">
      <alignment horizontal="center"/>
      <protection locked="0"/>
    </xf>
    <xf numFmtId="0" fontId="11" fillId="3" borderId="0" xfId="0" applyFont="1" applyFill="1" applyBorder="1" applyAlignment="1" applyProtection="1">
      <alignment horizontal="center"/>
      <protection locked="0"/>
    </xf>
    <xf numFmtId="0" fontId="11" fillId="3" borderId="4" xfId="0" applyFont="1" applyFill="1" applyBorder="1" applyAlignment="1" applyProtection="1">
      <alignment horizontal="center"/>
      <protection locked="0"/>
    </xf>
    <xf numFmtId="0" fontId="11" fillId="3" borderId="0" xfId="0" applyFont="1" applyFill="1" applyBorder="1" applyAlignment="1" applyProtection="1">
      <alignment horizontal="center"/>
      <protection locked="0"/>
    </xf>
    <xf numFmtId="0" fontId="0" fillId="3" borderId="0" xfId="0" applyFill="1" applyBorder="1" applyAlignment="1"/>
    <xf numFmtId="0" fontId="7" fillId="3" borderId="4" xfId="0" applyFont="1" applyFill="1" applyBorder="1" applyAlignment="1"/>
    <xf numFmtId="0" fontId="15" fillId="3" borderId="12" xfId="0" applyFont="1" applyFill="1" applyBorder="1" applyAlignment="1"/>
    <xf numFmtId="0" fontId="15" fillId="3" borderId="13" xfId="0" applyFont="1" applyFill="1" applyBorder="1" applyAlignment="1"/>
    <xf numFmtId="0" fontId="15" fillId="3" borderId="14" xfId="0" applyFont="1" applyFill="1" applyBorder="1" applyAlignment="1"/>
    <xf numFmtId="0" fontId="7" fillId="3" borderId="15" xfId="0" applyFont="1" applyFill="1" applyBorder="1" applyAlignment="1"/>
    <xf numFmtId="0" fontId="5" fillId="3" borderId="3" xfId="0" applyFont="1" applyFill="1" applyBorder="1" applyAlignment="1"/>
    <xf numFmtId="0" fontId="5" fillId="3" borderId="0" xfId="0" applyFont="1" applyFill="1" applyBorder="1" applyAlignment="1"/>
    <xf numFmtId="0" fontId="5" fillId="3" borderId="11" xfId="0" applyFont="1" applyFill="1" applyBorder="1" applyAlignment="1"/>
    <xf numFmtId="0" fontId="8" fillId="3" borderId="0" xfId="0" applyFont="1" applyFill="1" applyBorder="1" applyAlignment="1"/>
    <xf numFmtId="0" fontId="9" fillId="3" borderId="0" xfId="0" applyFont="1" applyFill="1" applyBorder="1" applyAlignment="1"/>
    <xf numFmtId="0" fontId="5" fillId="3" borderId="12" xfId="0" applyFont="1" applyFill="1" applyBorder="1" applyAlignment="1"/>
    <xf numFmtId="0" fontId="5" fillId="3" borderId="13" xfId="0" applyFont="1" applyFill="1" applyBorder="1" applyAlignment="1"/>
    <xf numFmtId="0" fontId="5" fillId="3" borderId="14" xfId="0" applyFont="1" applyFill="1" applyBorder="1" applyAlignment="1"/>
    <xf numFmtId="0" fontId="5" fillId="3" borderId="5" xfId="0" applyFont="1" applyFill="1" applyBorder="1" applyAlignment="1"/>
    <xf numFmtId="0" fontId="5" fillId="3" borderId="6" xfId="0" applyFont="1" applyFill="1" applyBorder="1" applyAlignment="1"/>
    <xf numFmtId="0" fontId="5" fillId="3" borderId="6" xfId="0" applyFont="1" applyFill="1" applyBorder="1" applyAlignment="1">
      <alignment horizontal="center"/>
    </xf>
    <xf numFmtId="0" fontId="0" fillId="3" borderId="6" xfId="0" applyFill="1" applyBorder="1" applyAlignment="1"/>
    <xf numFmtId="0" fontId="5" fillId="3" borderId="16" xfId="0" applyFont="1" applyFill="1" applyBorder="1" applyAlignment="1"/>
    <xf numFmtId="0" fontId="5" fillId="3" borderId="16" xfId="0" applyFont="1" applyFill="1" applyBorder="1" applyAlignment="1">
      <alignment horizontal="center"/>
    </xf>
    <xf numFmtId="0" fontId="7" fillId="3" borderId="7" xfId="0" applyFont="1" applyFill="1" applyBorder="1" applyAlignment="1"/>
    <xf numFmtId="0" fontId="18" fillId="3" borderId="3" xfId="0" applyFont="1" applyFill="1" applyBorder="1" applyAlignment="1"/>
    <xf numFmtId="0" fontId="11" fillId="3" borderId="0" xfId="0" applyFont="1" applyFill="1" applyBorder="1" applyAlignment="1"/>
    <xf numFmtId="0" fontId="6" fillId="3" borderId="0" xfId="0" applyFont="1" applyFill="1" applyBorder="1" applyAlignment="1"/>
    <xf numFmtId="0" fontId="2" fillId="3" borderId="4" xfId="0" applyFont="1" applyFill="1" applyBorder="1" applyAlignment="1"/>
    <xf numFmtId="0" fontId="10" fillId="3" borderId="3" xfId="0" applyFont="1" applyFill="1" applyBorder="1" applyAlignment="1"/>
    <xf numFmtId="0" fontId="10" fillId="3" borderId="0" xfId="0" applyFont="1" applyFill="1" applyBorder="1" applyAlignment="1"/>
    <xf numFmtId="0" fontId="13" fillId="3" borderId="4" xfId="0" applyFont="1" applyFill="1" applyBorder="1" applyAlignment="1"/>
    <xf numFmtId="0" fontId="12" fillId="3" borderId="3" xfId="0" applyFont="1" applyFill="1" applyBorder="1" applyAlignment="1"/>
    <xf numFmtId="0" fontId="0" fillId="3" borderId="4" xfId="0" applyFill="1" applyBorder="1" applyAlignment="1"/>
    <xf numFmtId="0" fontId="12" fillId="3" borderId="5" xfId="0" applyFont="1" applyFill="1" applyBorder="1" applyAlignment="1"/>
    <xf numFmtId="0" fontId="0" fillId="3" borderId="7" xfId="0" applyFill="1" applyBorder="1" applyAlignment="1"/>
    <xf numFmtId="0" fontId="12" fillId="3" borderId="1" xfId="0" applyFont="1" applyFill="1" applyBorder="1" applyAlignment="1">
      <alignment textRotation="90"/>
    </xf>
    <xf numFmtId="0" fontId="1" fillId="3" borderId="2" xfId="0" applyFont="1" applyFill="1" applyBorder="1" applyAlignment="1">
      <alignment textRotation="90"/>
    </xf>
    <xf numFmtId="0" fontId="1" fillId="3" borderId="17" xfId="0" applyFont="1" applyFill="1" applyBorder="1" applyAlignment="1">
      <alignment textRotation="90"/>
    </xf>
    <xf numFmtId="0" fontId="3" fillId="3" borderId="8" xfId="0" applyFont="1" applyFill="1" applyBorder="1" applyAlignment="1"/>
    <xf numFmtId="0" fontId="9" fillId="3" borderId="18" xfId="0" applyFont="1" applyFill="1" applyBorder="1" applyAlignment="1"/>
    <xf numFmtId="0" fontId="9" fillId="3" borderId="4" xfId="0" applyFont="1" applyFill="1" applyBorder="1" applyAlignment="1"/>
    <xf numFmtId="0" fontId="19" fillId="3" borderId="3" xfId="0" applyFont="1" applyFill="1" applyBorder="1" applyAlignment="1"/>
    <xf numFmtId="0" fontId="9" fillId="3" borderId="0" xfId="0" applyFont="1" applyFill="1" applyBorder="1" applyAlignment="1">
      <alignment horizontal="center"/>
    </xf>
    <xf numFmtId="0" fontId="20" fillId="3" borderId="3" xfId="0" applyFont="1" applyFill="1" applyBorder="1" applyAlignment="1"/>
    <xf numFmtId="0" fontId="4" fillId="3" borderId="0" xfId="0" applyFont="1" applyFill="1" applyBorder="1" applyAlignment="1"/>
    <xf numFmtId="0" fontId="20" fillId="3" borderId="5" xfId="0" applyFont="1" applyFill="1" applyBorder="1" applyAlignment="1">
      <alignment textRotation="90"/>
    </xf>
    <xf numFmtId="0" fontId="4" fillId="3" borderId="6" xfId="0" applyFont="1" applyFill="1" applyBorder="1" applyAlignment="1">
      <alignment textRotation="90"/>
    </xf>
    <xf numFmtId="0" fontId="4" fillId="3" borderId="19" xfId="0" applyFont="1" applyFill="1" applyBorder="1" applyAlignment="1">
      <alignment textRotation="90"/>
    </xf>
    <xf numFmtId="0" fontId="3" fillId="3" borderId="7" xfId="0" applyFont="1" applyFill="1" applyBorder="1" applyAlignment="1"/>
    <xf numFmtId="0" fontId="0" fillId="3" borderId="18" xfId="0" applyFill="1" applyBorder="1" applyAlignment="1"/>
    <xf numFmtId="0" fontId="3" fillId="3" borderId="0" xfId="0" applyFont="1" applyFill="1" applyBorder="1" applyAlignment="1"/>
    <xf numFmtId="0" fontId="9" fillId="3" borderId="3" xfId="0" applyFont="1" applyFill="1" applyBorder="1" applyAlignment="1"/>
    <xf numFmtId="0" fontId="3" fillId="3" borderId="0" xfId="0" applyFont="1" applyFill="1" applyAlignment="1"/>
    <xf numFmtId="0" fontId="3" fillId="3" borderId="4" xfId="0" applyFont="1" applyFill="1" applyBorder="1" applyAlignment="1"/>
    <xf numFmtId="0" fontId="9" fillId="3" borderId="0" xfId="0" applyFont="1" applyFill="1" applyBorder="1" applyAlignment="1">
      <alignment horizontal="left"/>
    </xf>
    <xf numFmtId="0" fontId="9" fillId="3" borderId="0" xfId="0" applyFont="1" applyFill="1" applyAlignment="1"/>
    <xf numFmtId="0" fontId="9" fillId="3" borderId="11" xfId="0" applyFont="1" applyFill="1" applyBorder="1" applyAlignment="1">
      <alignment horizontal="left"/>
    </xf>
    <xf numFmtId="0" fontId="11" fillId="3" borderId="0" xfId="0" applyFont="1" applyFill="1" applyBorder="1" applyAlignment="1">
      <alignment horizontal="left"/>
    </xf>
    <xf numFmtId="0" fontId="3" fillId="3" borderId="3" xfId="0" applyFont="1" applyFill="1" applyBorder="1" applyAlignment="1"/>
    <xf numFmtId="0" fontId="12" fillId="3" borderId="5" xfId="0" applyFont="1" applyFill="1" applyBorder="1" applyAlignment="1">
      <alignment textRotation="90"/>
    </xf>
    <xf numFmtId="0" fontId="1" fillId="3" borderId="6" xfId="0" applyFont="1" applyFill="1" applyBorder="1" applyAlignment="1">
      <alignment textRotation="90"/>
    </xf>
    <xf numFmtId="0" fontId="12" fillId="3" borderId="3" xfId="0" applyFont="1" applyFill="1" applyBorder="1" applyAlignment="1">
      <alignment textRotation="90"/>
    </xf>
    <xf numFmtId="0" fontId="1" fillId="3" borderId="0" xfId="0" applyFont="1" applyFill="1" applyBorder="1" applyAlignment="1">
      <alignment textRotation="90"/>
    </xf>
    <xf numFmtId="0" fontId="20" fillId="3" borderId="3" xfId="0" applyFont="1" applyFill="1" applyBorder="1" applyAlignment="1">
      <alignment textRotation="90"/>
    </xf>
    <xf numFmtId="0" fontId="4" fillId="3" borderId="0" xfId="0" applyFont="1" applyFill="1" applyBorder="1" applyAlignment="1">
      <alignment textRotation="90"/>
    </xf>
    <xf numFmtId="0" fontId="3" fillId="3" borderId="5" xfId="0" applyFont="1" applyFill="1" applyBorder="1" applyAlignment="1">
      <alignment horizontal="centerContinuous"/>
    </xf>
    <xf numFmtId="0" fontId="3" fillId="3" borderId="6" xfId="0" applyFont="1" applyFill="1" applyBorder="1" applyAlignment="1">
      <alignment horizontal="centerContinuous"/>
    </xf>
    <xf numFmtId="0" fontId="9" fillId="3" borderId="1" xfId="0" applyFont="1" applyFill="1" applyBorder="1" applyAlignment="1">
      <alignment horizontal="left"/>
    </xf>
    <xf numFmtId="0" fontId="9" fillId="3" borderId="2" xfId="0" applyFont="1" applyFill="1" applyBorder="1" applyAlignment="1">
      <alignment horizontal="left"/>
    </xf>
    <xf numFmtId="0" fontId="9" fillId="3" borderId="8" xfId="0" applyFont="1" applyFill="1" applyBorder="1" applyAlignment="1"/>
    <xf numFmtId="0" fontId="9" fillId="3" borderId="3" xfId="0" applyFont="1" applyFill="1" applyBorder="1" applyAlignment="1">
      <alignment horizontal="left"/>
    </xf>
    <xf numFmtId="0" fontId="0" fillId="3" borderId="2" xfId="0" applyFill="1" applyBorder="1" applyAlignment="1"/>
    <xf numFmtId="0" fontId="9" fillId="3" borderId="5" xfId="0" applyFont="1" applyFill="1" applyBorder="1" applyAlignment="1">
      <alignment horizontal="left"/>
    </xf>
    <xf numFmtId="0" fontId="9" fillId="3" borderId="6" xfId="0" applyFont="1" applyFill="1" applyBorder="1" applyAlignment="1">
      <alignment horizontal="left"/>
    </xf>
    <xf numFmtId="0" fontId="9" fillId="3" borderId="7" xfId="0" applyFont="1" applyFill="1" applyBorder="1" applyAlignment="1"/>
    <xf numFmtId="0" fontId="8" fillId="3" borderId="0" xfId="0" applyFont="1" applyFill="1" applyBorder="1" applyAlignment="1">
      <alignment horizontal="left"/>
    </xf>
    <xf numFmtId="0" fontId="0" fillId="3" borderId="5" xfId="0" applyFill="1" applyBorder="1" applyAlignment="1"/>
    <xf numFmtId="0" fontId="6" fillId="0" borderId="2" xfId="0" applyFont="1" applyBorder="1" applyAlignment="1">
      <alignment vertical="center"/>
    </xf>
    <xf numFmtId="0" fontId="5" fillId="3" borderId="1" xfId="0" applyFont="1" applyFill="1" applyBorder="1" applyAlignment="1"/>
    <xf numFmtId="0" fontId="5" fillId="3" borderId="2" xfId="0" applyFont="1" applyFill="1" applyBorder="1" applyAlignment="1"/>
    <xf numFmtId="0" fontId="7" fillId="3" borderId="8" xfId="0" applyFont="1" applyFill="1" applyBorder="1" applyAlignment="1"/>
    <xf numFmtId="0" fontId="9" fillId="3" borderId="13" xfId="0" applyFont="1" applyFill="1" applyBorder="1" applyAlignment="1">
      <alignment horizontal="left"/>
    </xf>
    <xf numFmtId="0" fontId="5" fillId="3" borderId="20" xfId="0" applyFont="1" applyFill="1" applyBorder="1" applyAlignment="1">
      <alignment horizontal="center"/>
    </xf>
    <xf numFmtId="0" fontId="5" fillId="3" borderId="21" xfId="0" applyFont="1" applyFill="1" applyBorder="1" applyAlignment="1">
      <alignment horizontal="center"/>
    </xf>
    <xf numFmtId="0" fontId="5" fillId="3" borderId="22" xfId="0" applyFont="1" applyFill="1" applyBorder="1" applyAlignment="1">
      <alignment horizontal="center"/>
    </xf>
    <xf numFmtId="0" fontId="7" fillId="3" borderId="23" xfId="0" applyFont="1" applyFill="1" applyBorder="1" applyAlignment="1"/>
    <xf numFmtId="0" fontId="5" fillId="3" borderId="24" xfId="0" applyFont="1" applyFill="1" applyBorder="1" applyAlignment="1"/>
    <xf numFmtId="0" fontId="5" fillId="3" borderId="4" xfId="0" applyFont="1" applyFill="1" applyBorder="1" applyAlignment="1"/>
    <xf numFmtId="0" fontId="9" fillId="3" borderId="9" xfId="0" applyFont="1" applyFill="1" applyBorder="1" applyAlignment="1"/>
    <xf numFmtId="0" fontId="9" fillId="2" borderId="2" xfId="0" applyFont="1" applyFill="1" applyBorder="1" applyAlignment="1" applyProtection="1">
      <alignment horizontal="left" vertical="center"/>
      <protection locked="0"/>
    </xf>
    <xf numFmtId="0" fontId="6" fillId="2" borderId="2" xfId="0" applyFont="1" applyFill="1" applyBorder="1" applyAlignment="1" applyProtection="1">
      <alignment horizontal="left" vertical="center"/>
      <protection locked="0"/>
    </xf>
    <xf numFmtId="0" fontId="9" fillId="2" borderId="5" xfId="0" applyFont="1" applyFill="1" applyBorder="1" applyAlignment="1">
      <alignment horizontal="left" vertical="center"/>
    </xf>
    <xf numFmtId="0" fontId="9" fillId="2" borderId="6" xfId="0" applyFont="1" applyFill="1" applyBorder="1" applyAlignment="1">
      <alignment horizontal="left" vertical="center"/>
    </xf>
    <xf numFmtId="0" fontId="9" fillId="2" borderId="6" xfId="0" applyFont="1" applyFill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18" fillId="2" borderId="0" xfId="0" applyFont="1" applyFill="1" applyAlignment="1"/>
    <xf numFmtId="0" fontId="11" fillId="3" borderId="3" xfId="0" applyFont="1" applyFill="1" applyBorder="1" applyAlignment="1"/>
    <xf numFmtId="0" fontId="11" fillId="3" borderId="11" xfId="0" applyFont="1" applyFill="1" applyBorder="1" applyAlignment="1"/>
    <xf numFmtId="0" fontId="18" fillId="3" borderId="0" xfId="0" applyFont="1" applyFill="1" applyBorder="1" applyAlignment="1"/>
    <xf numFmtId="0" fontId="18" fillId="3" borderId="4" xfId="0" applyFont="1" applyFill="1" applyBorder="1" applyAlignment="1"/>
    <xf numFmtId="0" fontId="18" fillId="0" borderId="0" xfId="0" applyFont="1" applyAlignment="1"/>
    <xf numFmtId="0" fontId="9" fillId="3" borderId="0" xfId="0" applyFont="1" applyFill="1" applyBorder="1" applyAlignment="1">
      <alignment horizontal="center"/>
    </xf>
    <xf numFmtId="0" fontId="2" fillId="3" borderId="0" xfId="0" applyFont="1" applyFill="1" applyBorder="1" applyAlignment="1"/>
    <xf numFmtId="0" fontId="18" fillId="4" borderId="3" xfId="0" applyFont="1" applyFill="1" applyBorder="1" applyAlignment="1" applyProtection="1">
      <protection locked="0"/>
    </xf>
    <xf numFmtId="0" fontId="18" fillId="4" borderId="1" xfId="0" applyFont="1" applyFill="1" applyBorder="1" applyAlignment="1" applyProtection="1">
      <protection locked="0"/>
    </xf>
    <xf numFmtId="0" fontId="0" fillId="0" borderId="0" xfId="0" applyAlignment="1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protection locked="0"/>
    </xf>
    <xf numFmtId="0" fontId="9" fillId="0" borderId="0" xfId="0" applyFont="1" applyAlignment="1" applyProtection="1">
      <protection locked="0"/>
    </xf>
    <xf numFmtId="0" fontId="18" fillId="4" borderId="3" xfId="0" applyFont="1" applyFill="1" applyBorder="1" applyAlignment="1" applyProtection="1"/>
    <xf numFmtId="0" fontId="16" fillId="0" borderId="5" xfId="0" applyFont="1" applyFill="1" applyBorder="1" applyAlignment="1" applyProtection="1">
      <protection locked="0"/>
    </xf>
    <xf numFmtId="0" fontId="0" fillId="0" borderId="0" xfId="0" applyAlignment="1" applyProtection="1">
      <alignment vertical="center"/>
      <protection locked="0"/>
    </xf>
    <xf numFmtId="0" fontId="9" fillId="3" borderId="0" xfId="0" applyFont="1" applyFill="1" applyBorder="1" applyAlignment="1">
      <alignment horizontal="left"/>
    </xf>
    <xf numFmtId="0" fontId="5" fillId="0" borderId="0" xfId="0" applyFont="1" applyAlignment="1">
      <alignment vertical="center"/>
    </xf>
    <xf numFmtId="0" fontId="5" fillId="0" borderId="0" xfId="0" applyFont="1" applyAlignment="1" applyProtection="1">
      <alignment vertical="center"/>
      <protection locked="0"/>
    </xf>
    <xf numFmtId="0" fontId="9" fillId="3" borderId="0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left"/>
    </xf>
    <xf numFmtId="0" fontId="12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9" fillId="3" borderId="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 vertical="center"/>
    </xf>
    <xf numFmtId="0" fontId="0" fillId="0" borderId="2" xfId="0" applyFill="1" applyBorder="1" applyAlignment="1" applyProtection="1">
      <alignment vertical="center"/>
      <protection locked="0"/>
    </xf>
    <xf numFmtId="0" fontId="6" fillId="0" borderId="2" xfId="0" applyFont="1" applyFill="1" applyBorder="1" applyAlignment="1" applyProtection="1">
      <alignment vertical="center"/>
      <protection locked="0"/>
    </xf>
    <xf numFmtId="0" fontId="2" fillId="0" borderId="2" xfId="0" applyFont="1" applyFill="1" applyBorder="1" applyAlignment="1" applyProtection="1">
      <alignment horizontal="center" vertical="center"/>
      <protection locked="0"/>
    </xf>
    <xf numFmtId="0" fontId="0" fillId="0" borderId="2" xfId="0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>
      <alignment vertical="center"/>
    </xf>
    <xf numFmtId="0" fontId="21" fillId="2" borderId="0" xfId="0" applyFont="1" applyFill="1" applyBorder="1" applyAlignment="1">
      <alignment horizontal="left" vertical="center"/>
    </xf>
    <xf numFmtId="0" fontId="21" fillId="2" borderId="0" xfId="0" applyFont="1" applyFill="1" applyBorder="1" applyAlignment="1">
      <alignment vertical="center"/>
    </xf>
    <xf numFmtId="0" fontId="33" fillId="0" borderId="0" xfId="0" applyFont="1" applyBorder="1" applyAlignment="1">
      <alignment vertical="center"/>
    </xf>
    <xf numFmtId="0" fontId="33" fillId="2" borderId="0" xfId="0" applyFont="1" applyFill="1" applyBorder="1" applyAlignment="1">
      <alignment vertical="center"/>
    </xf>
    <xf numFmtId="0" fontId="2" fillId="0" borderId="6" xfId="0" applyFont="1" applyBorder="1" applyAlignment="1">
      <alignment vertical="center"/>
    </xf>
    <xf numFmtId="0" fontId="33" fillId="2" borderId="0" xfId="0" applyFont="1" applyFill="1" applyBorder="1" applyAlignment="1">
      <alignment horizontal="left"/>
    </xf>
    <xf numFmtId="0" fontId="2" fillId="0" borderId="0" xfId="0" applyFont="1" applyBorder="1" applyAlignment="1"/>
    <xf numFmtId="0" fontId="34" fillId="2" borderId="0" xfId="0" applyFont="1" applyFill="1" applyBorder="1" applyAlignment="1"/>
    <xf numFmtId="0" fontId="34" fillId="0" borderId="0" xfId="0" applyFont="1" applyBorder="1" applyAlignment="1"/>
    <xf numFmtId="0" fontId="2" fillId="2" borderId="0" xfId="0" applyFont="1" applyFill="1" applyBorder="1" applyAlignment="1">
      <alignment vertical="top" wrapText="1"/>
    </xf>
    <xf numFmtId="0" fontId="2" fillId="2" borderId="0" xfId="0" applyFont="1" applyFill="1" applyBorder="1" applyAlignment="1">
      <alignment vertical="center"/>
    </xf>
    <xf numFmtId="0" fontId="35" fillId="3" borderId="0" xfId="0" applyFont="1" applyFill="1" applyBorder="1" applyAlignment="1"/>
    <xf numFmtId="0" fontId="33" fillId="3" borderId="0" xfId="0" applyFont="1" applyFill="1" applyBorder="1" applyAlignment="1"/>
    <xf numFmtId="0" fontId="9" fillId="0" borderId="0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2" fillId="2" borderId="0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18" fillId="0" borderId="3" xfId="0" applyFont="1" applyFill="1" applyBorder="1" applyAlignment="1" applyProtection="1">
      <protection locked="0"/>
    </xf>
    <xf numFmtId="0" fontId="2" fillId="0" borderId="6" xfId="0" applyFont="1" applyFill="1" applyBorder="1" applyAlignment="1" applyProtection="1">
      <alignment horizontal="center" vertical="center"/>
      <protection locked="0"/>
    </xf>
    <xf numFmtId="0" fontId="9" fillId="0" borderId="6" xfId="0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12" fillId="0" borderId="4" xfId="0" applyFont="1" applyFill="1" applyBorder="1" applyAlignment="1">
      <alignment vertical="center"/>
    </xf>
    <xf numFmtId="0" fontId="9" fillId="3" borderId="0" xfId="0" applyFont="1" applyFill="1" applyBorder="1" applyAlignment="1">
      <alignment wrapText="1"/>
    </xf>
    <xf numFmtId="0" fontId="33" fillId="3" borderId="0" xfId="0" applyFont="1" applyFill="1" applyBorder="1" applyAlignment="1">
      <alignment wrapText="1"/>
    </xf>
    <xf numFmtId="0" fontId="8" fillId="0" borderId="0" xfId="0" applyFont="1" applyFill="1" applyBorder="1" applyAlignment="1"/>
    <xf numFmtId="0" fontId="5" fillId="0" borderId="0" xfId="0" applyFont="1" applyFill="1" applyBorder="1" applyAlignment="1"/>
    <xf numFmtId="0" fontId="5" fillId="0" borderId="11" xfId="0" applyFont="1" applyFill="1" applyBorder="1" applyAlignment="1"/>
    <xf numFmtId="0" fontId="5" fillId="0" borderId="13" xfId="0" applyFont="1" applyFill="1" applyBorder="1" applyAlignment="1"/>
    <xf numFmtId="0" fontId="5" fillId="0" borderId="14" xfId="0" applyFont="1" applyFill="1" applyBorder="1" applyAlignment="1"/>
    <xf numFmtId="0" fontId="0" fillId="5" borderId="0" xfId="0" applyFill="1" applyAlignment="1" applyProtection="1">
      <protection locked="0"/>
    </xf>
    <xf numFmtId="0" fontId="3" fillId="5" borderId="0" xfId="0" applyFont="1" applyFill="1" applyAlignment="1" applyProtection="1">
      <protection locked="0"/>
    </xf>
    <xf numFmtId="0" fontId="9" fillId="5" borderId="0" xfId="0" applyFont="1" applyFill="1" applyAlignment="1" applyProtection="1">
      <protection locked="0"/>
    </xf>
    <xf numFmtId="0" fontId="18" fillId="0" borderId="0" xfId="0" applyFont="1" applyAlignment="1" applyProtection="1">
      <protection locked="0"/>
    </xf>
    <xf numFmtId="0" fontId="18" fillId="0" borderId="1" xfId="0" applyFont="1" applyFill="1" applyBorder="1" applyAlignment="1" applyProtection="1">
      <protection locked="0"/>
    </xf>
    <xf numFmtId="0" fontId="5" fillId="5" borderId="0" xfId="0" applyFont="1" applyFill="1" applyAlignment="1" applyProtection="1">
      <alignment vertical="center"/>
      <protection locked="0"/>
    </xf>
    <xf numFmtId="0" fontId="0" fillId="5" borderId="0" xfId="0" applyFill="1" applyAlignment="1" applyProtection="1">
      <alignment vertical="center"/>
      <protection locked="0"/>
    </xf>
    <xf numFmtId="0" fontId="5" fillId="5" borderId="1" xfId="0" applyFont="1" applyFill="1" applyBorder="1" applyAlignment="1" applyProtection="1">
      <alignment vertical="center"/>
      <protection locked="0"/>
    </xf>
    <xf numFmtId="0" fontId="5" fillId="5" borderId="2" xfId="0" applyFont="1" applyFill="1" applyBorder="1" applyAlignment="1" applyProtection="1">
      <alignment vertical="center"/>
      <protection locked="0"/>
    </xf>
    <xf numFmtId="0" fontId="0" fillId="5" borderId="2" xfId="0" applyFill="1" applyBorder="1" applyAlignment="1" applyProtection="1">
      <alignment vertical="center"/>
      <protection locked="0"/>
    </xf>
    <xf numFmtId="0" fontId="0" fillId="5" borderId="8" xfId="0" applyFill="1" applyBorder="1" applyAlignment="1" applyProtection="1">
      <alignment vertical="center"/>
      <protection locked="0"/>
    </xf>
    <xf numFmtId="0" fontId="5" fillId="5" borderId="3" xfId="0" applyFont="1" applyFill="1" applyBorder="1" applyAlignment="1" applyProtection="1">
      <alignment vertical="center"/>
      <protection locked="0"/>
    </xf>
    <xf numFmtId="0" fontId="5" fillId="5" borderId="0" xfId="0" applyFont="1" applyFill="1" applyBorder="1" applyAlignment="1" applyProtection="1">
      <alignment vertical="center"/>
      <protection locked="0"/>
    </xf>
    <xf numFmtId="0" fontId="0" fillId="5" borderId="4" xfId="0" applyFill="1" applyBorder="1" applyAlignment="1" applyProtection="1">
      <alignment vertical="center"/>
      <protection locked="0"/>
    </xf>
    <xf numFmtId="0" fontId="0" fillId="5" borderId="0" xfId="0" applyFill="1" applyBorder="1" applyAlignment="1" applyProtection="1">
      <alignment vertical="center"/>
      <protection locked="0"/>
    </xf>
    <xf numFmtId="0" fontId="5" fillId="5" borderId="6" xfId="0" applyFont="1" applyFill="1" applyBorder="1" applyAlignment="1" applyProtection="1">
      <alignment vertical="center"/>
      <protection locked="0"/>
    </xf>
    <xf numFmtId="0" fontId="0" fillId="5" borderId="6" xfId="0" applyFill="1" applyBorder="1" applyAlignment="1" applyProtection="1">
      <alignment vertical="center"/>
      <protection locked="0"/>
    </xf>
    <xf numFmtId="0" fontId="0" fillId="5" borderId="7" xfId="0" applyFill="1" applyBorder="1" applyAlignment="1" applyProtection="1">
      <alignment vertical="center"/>
      <protection locked="0"/>
    </xf>
    <xf numFmtId="0" fontId="5" fillId="5" borderId="5" xfId="0" applyFont="1" applyFill="1" applyBorder="1" applyAlignment="1" applyProtection="1">
      <alignment vertical="center"/>
      <protection locked="0"/>
    </xf>
    <xf numFmtId="0" fontId="3" fillId="5" borderId="0" xfId="0" applyFont="1" applyFill="1" applyBorder="1" applyAlignment="1" applyProtection="1">
      <alignment vertical="center"/>
      <protection locked="0"/>
    </xf>
    <xf numFmtId="0" fontId="3" fillId="5" borderId="4" xfId="0" applyFont="1" applyFill="1" applyBorder="1" applyAlignment="1" applyProtection="1">
      <alignment vertical="center"/>
      <protection locked="0"/>
    </xf>
    <xf numFmtId="0" fontId="0" fillId="5" borderId="0" xfId="0" applyFill="1" applyBorder="1" applyAlignment="1" applyProtection="1">
      <protection locked="0"/>
    </xf>
    <xf numFmtId="0" fontId="0" fillId="5" borderId="3" xfId="0" applyFill="1" applyBorder="1" applyAlignment="1" applyProtection="1">
      <protection locked="0"/>
    </xf>
    <xf numFmtId="0" fontId="2" fillId="5" borderId="0" xfId="0" applyFont="1" applyFill="1" applyBorder="1" applyAlignment="1" applyProtection="1">
      <alignment vertical="center"/>
      <protection locked="0"/>
    </xf>
    <xf numFmtId="0" fontId="33" fillId="3" borderId="0" xfId="0" applyFont="1" applyFill="1" applyBorder="1" applyAlignment="1">
      <alignment horizontal="left"/>
    </xf>
    <xf numFmtId="0" fontId="12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Fill="1" applyAlignment="1" applyProtection="1">
      <protection locked="0"/>
    </xf>
    <xf numFmtId="0" fontId="3" fillId="0" borderId="0" xfId="0" applyFont="1" applyFill="1" applyAlignment="1" applyProtection="1">
      <protection locked="0"/>
    </xf>
    <xf numFmtId="0" fontId="18" fillId="0" borderId="3" xfId="0" applyFont="1" applyFill="1" applyBorder="1" applyAlignment="1" applyProtection="1"/>
    <xf numFmtId="0" fontId="3" fillId="5" borderId="0" xfId="0" applyFont="1" applyFill="1" applyAlignment="1" applyProtection="1">
      <alignment vertical="center"/>
      <protection locked="0"/>
    </xf>
    <xf numFmtId="0" fontId="3" fillId="2" borderId="0" xfId="0" applyFont="1" applyFill="1" applyAlignment="1" applyProtection="1">
      <alignment vertical="center"/>
      <protection locked="0"/>
    </xf>
    <xf numFmtId="0" fontId="0" fillId="2" borderId="0" xfId="0" applyFill="1" applyBorder="1" applyAlignment="1" applyProtection="1">
      <protection locked="0"/>
    </xf>
    <xf numFmtId="0" fontId="18" fillId="3" borderId="0" xfId="0" applyFont="1" applyFill="1" applyBorder="1" applyAlignment="1" applyProtection="1">
      <protection locked="0"/>
    </xf>
    <xf numFmtId="0" fontId="0" fillId="2" borderId="0" xfId="0" applyFill="1" applyAlignment="1" applyProtection="1">
      <alignment vertical="center"/>
      <protection locked="0"/>
    </xf>
    <xf numFmtId="0" fontId="3" fillId="0" borderId="0" xfId="0" applyFont="1" applyFill="1" applyAlignment="1" applyProtection="1">
      <alignment vertical="center"/>
      <protection locked="0"/>
    </xf>
    <xf numFmtId="0" fontId="9" fillId="2" borderId="0" xfId="0" applyFont="1" applyFill="1" applyAlignment="1" applyProtection="1">
      <alignment vertical="center"/>
      <protection locked="0"/>
    </xf>
    <xf numFmtId="0" fontId="16" fillId="0" borderId="0" xfId="0" applyFont="1" applyFill="1" applyBorder="1" applyAlignment="1" applyProtection="1">
      <alignment vertical="center"/>
      <protection locked="0"/>
    </xf>
    <xf numFmtId="0" fontId="3" fillId="5" borderId="2" xfId="0" applyFont="1" applyFill="1" applyBorder="1" applyAlignment="1" applyProtection="1">
      <alignment vertical="center"/>
      <protection locked="0"/>
    </xf>
    <xf numFmtId="0" fontId="0" fillId="5" borderId="4" xfId="0" applyFill="1" applyBorder="1" applyAlignment="1" applyProtection="1">
      <protection locked="0"/>
    </xf>
    <xf numFmtId="0" fontId="5" fillId="5" borderId="3" xfId="0" applyFont="1" applyFill="1" applyBorder="1" applyAlignment="1" applyProtection="1">
      <protection locked="0"/>
    </xf>
    <xf numFmtId="0" fontId="0" fillId="5" borderId="5" xfId="0" applyFill="1" applyBorder="1" applyAlignment="1" applyProtection="1">
      <protection locked="0"/>
    </xf>
    <xf numFmtId="0" fontId="0" fillId="5" borderId="6" xfId="0" applyFill="1" applyBorder="1" applyAlignment="1" applyProtection="1">
      <protection locked="0"/>
    </xf>
    <xf numFmtId="0" fontId="0" fillId="5" borderId="7" xfId="0" applyFill="1" applyBorder="1" applyAlignment="1" applyProtection="1">
      <protection locked="0"/>
    </xf>
    <xf numFmtId="0" fontId="8" fillId="3" borderId="0" xfId="0" applyFont="1" applyFill="1" applyBorder="1" applyAlignment="1" applyProtection="1">
      <alignment horizontal="left"/>
      <protection locked="0"/>
    </xf>
    <xf numFmtId="0" fontId="0" fillId="6" borderId="2" xfId="0" applyFill="1" applyBorder="1" applyAlignment="1" applyProtection="1">
      <alignment vertical="center"/>
      <protection locked="0"/>
    </xf>
    <xf numFmtId="0" fontId="6" fillId="6" borderId="2" xfId="0" applyFont="1" applyFill="1" applyBorder="1" applyAlignment="1" applyProtection="1">
      <alignment vertical="center"/>
      <protection locked="0"/>
    </xf>
    <xf numFmtId="0" fontId="18" fillId="0" borderId="5" xfId="0" applyFont="1" applyFill="1" applyBorder="1" applyAlignment="1" applyProtection="1">
      <protection locked="0"/>
    </xf>
    <xf numFmtId="0" fontId="6" fillId="0" borderId="6" xfId="0" applyFont="1" applyBorder="1" applyAlignment="1">
      <alignment vertical="center"/>
    </xf>
    <xf numFmtId="0" fontId="5" fillId="0" borderId="0" xfId="0" applyFont="1" applyFill="1" applyAlignment="1" applyProtection="1">
      <alignment vertical="center"/>
      <protection locked="0"/>
    </xf>
    <xf numFmtId="0" fontId="0" fillId="0" borderId="0" xfId="0" applyFill="1" applyAlignment="1" applyProtection="1">
      <alignment vertical="center"/>
      <protection locked="0"/>
    </xf>
    <xf numFmtId="0" fontId="5" fillId="0" borderId="1" xfId="0" applyFont="1" applyFill="1" applyBorder="1" applyAlignment="1" applyProtection="1">
      <alignment vertical="center"/>
      <protection locked="0"/>
    </xf>
    <xf numFmtId="0" fontId="5" fillId="0" borderId="2" xfId="0" applyFont="1" applyFill="1" applyBorder="1" applyAlignment="1" applyProtection="1">
      <alignment vertical="center"/>
      <protection locked="0"/>
    </xf>
    <xf numFmtId="0" fontId="0" fillId="0" borderId="8" xfId="0" applyFill="1" applyBorder="1" applyAlignment="1" applyProtection="1">
      <alignment vertical="center"/>
      <protection locked="0"/>
    </xf>
    <xf numFmtId="0" fontId="5" fillId="0" borderId="3" xfId="0" applyFont="1" applyFill="1" applyBorder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0" fillId="0" borderId="4" xfId="0" applyFill="1" applyBorder="1" applyAlignment="1" applyProtection="1">
      <alignment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5" fillId="0" borderId="5" xfId="0" applyFont="1" applyFill="1" applyBorder="1" applyAlignment="1" applyProtection="1">
      <alignment vertical="center"/>
      <protection locked="0"/>
    </xf>
    <xf numFmtId="0" fontId="5" fillId="0" borderId="6" xfId="0" applyFont="1" applyFill="1" applyBorder="1" applyAlignment="1" applyProtection="1">
      <alignment vertical="center"/>
      <protection locked="0"/>
    </xf>
    <xf numFmtId="0" fontId="0" fillId="0" borderId="6" xfId="0" applyFill="1" applyBorder="1" applyAlignment="1" applyProtection="1">
      <alignment vertical="center"/>
      <protection locked="0"/>
    </xf>
    <xf numFmtId="0" fontId="0" fillId="0" borderId="7" xfId="0" applyFill="1" applyBorder="1" applyAlignment="1" applyProtection="1">
      <alignment vertical="center"/>
      <protection locked="0"/>
    </xf>
    <xf numFmtId="0" fontId="33" fillId="0" borderId="2" xfId="0" applyFont="1" applyBorder="1" applyAlignment="1">
      <alignment vertical="center"/>
    </xf>
    <xf numFmtId="0" fontId="5" fillId="0" borderId="3" xfId="0" applyFont="1" applyBorder="1" applyAlignment="1" applyProtection="1">
      <alignment vertical="center"/>
      <protection locked="0"/>
    </xf>
    <xf numFmtId="0" fontId="8" fillId="3" borderId="0" xfId="0" applyFont="1" applyFill="1" applyBorder="1" applyAlignment="1" applyProtection="1">
      <alignment horizontal="left"/>
      <protection locked="0"/>
    </xf>
    <xf numFmtId="0" fontId="33" fillId="0" borderId="2" xfId="0" applyFont="1" applyFill="1" applyBorder="1" applyAlignment="1" applyProtection="1">
      <alignment horizontal="center" vertical="center"/>
      <protection locked="0"/>
    </xf>
    <xf numFmtId="0" fontId="5" fillId="4" borderId="3" xfId="0" applyFont="1" applyFill="1" applyBorder="1" applyAlignment="1" applyProtection="1">
      <alignment vertical="center"/>
      <protection locked="0"/>
    </xf>
    <xf numFmtId="0" fontId="35" fillId="3" borderId="0" xfId="0" applyFont="1" applyFill="1" applyBorder="1" applyAlignment="1" applyProtection="1">
      <alignment horizontal="left"/>
      <protection locked="0"/>
    </xf>
    <xf numFmtId="0" fontId="0" fillId="7" borderId="3" xfId="0" applyFill="1" applyBorder="1" applyAlignment="1" applyProtection="1">
      <protection locked="0"/>
    </xf>
    <xf numFmtId="0" fontId="5" fillId="8" borderId="1" xfId="0" applyFont="1" applyFill="1" applyBorder="1" applyAlignment="1" applyProtection="1">
      <alignment vertical="center"/>
      <protection locked="0"/>
    </xf>
    <xf numFmtId="0" fontId="5" fillId="8" borderId="3" xfId="0" applyFont="1" applyFill="1" applyBorder="1" applyAlignment="1" applyProtection="1">
      <alignment vertical="center"/>
      <protection locked="0"/>
    </xf>
    <xf numFmtId="0" fontId="0" fillId="8" borderId="0" xfId="0" applyFill="1" applyBorder="1" applyAlignment="1" applyProtection="1">
      <protection locked="0"/>
    </xf>
    <xf numFmtId="0" fontId="3" fillId="0" borderId="8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vertical="center"/>
      <protection locked="0"/>
    </xf>
    <xf numFmtId="0" fontId="3" fillId="0" borderId="4" xfId="0" applyFont="1" applyFill="1" applyBorder="1" applyAlignment="1" applyProtection="1">
      <alignment vertical="center"/>
      <protection locked="0"/>
    </xf>
    <xf numFmtId="0" fontId="3" fillId="0" borderId="3" xfId="0" applyFont="1" applyFill="1" applyBorder="1" applyAlignment="1" applyProtection="1">
      <alignment vertical="center"/>
      <protection locked="0"/>
    </xf>
    <xf numFmtId="0" fontId="5" fillId="0" borderId="4" xfId="0" applyFont="1" applyFill="1" applyBorder="1" applyAlignment="1" applyProtection="1">
      <alignment vertical="center"/>
      <protection locked="0"/>
    </xf>
    <xf numFmtId="0" fontId="5" fillId="0" borderId="7" xfId="0" applyFont="1" applyFill="1" applyBorder="1" applyAlignment="1" applyProtection="1">
      <alignment vertical="center"/>
      <protection locked="0"/>
    </xf>
    <xf numFmtId="14" fontId="5" fillId="6" borderId="25" xfId="0" applyNumberFormat="1" applyFont="1" applyFill="1" applyBorder="1" applyAlignment="1" applyProtection="1">
      <protection locked="0"/>
    </xf>
    <xf numFmtId="0" fontId="2" fillId="6" borderId="25" xfId="0" applyFont="1" applyFill="1" applyBorder="1" applyAlignment="1"/>
    <xf numFmtId="0" fontId="36" fillId="0" borderId="0" xfId="0" applyFont="1" applyAlignment="1">
      <alignment vertical="center"/>
    </xf>
    <xf numFmtId="0" fontId="36" fillId="0" borderId="0" xfId="0" applyFont="1" applyAlignment="1">
      <alignment horizontal="left" vertical="center" indent="5"/>
    </xf>
    <xf numFmtId="0" fontId="37" fillId="0" borderId="0" xfId="0" applyFont="1" applyAlignment="1">
      <alignment vertical="center"/>
    </xf>
    <xf numFmtId="0" fontId="36" fillId="0" borderId="26" xfId="0" applyFont="1" applyBorder="1" applyAlignment="1">
      <alignment vertical="center" wrapText="1"/>
    </xf>
    <xf numFmtId="0" fontId="36" fillId="0" borderId="27" xfId="0" applyFont="1" applyBorder="1" applyAlignment="1">
      <alignment vertical="center" wrapText="1"/>
    </xf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horizontal="left" vertical="center"/>
    </xf>
    <xf numFmtId="0" fontId="37" fillId="0" borderId="0" xfId="0" applyFont="1" applyAlignment="1">
      <alignment horizontal="left" vertical="center"/>
    </xf>
    <xf numFmtId="0" fontId="36" fillId="0" borderId="0" xfId="0" quotePrefix="1" applyFont="1" applyAlignment="1">
      <alignment horizontal="left" vertical="center"/>
    </xf>
    <xf numFmtId="0" fontId="38" fillId="0" borderId="0" xfId="0" applyFont="1" applyAlignment="1">
      <alignment horizontal="left" vertical="center"/>
    </xf>
    <xf numFmtId="0" fontId="36" fillId="0" borderId="0" xfId="0" quotePrefix="1" applyFont="1" applyAlignment="1">
      <alignment horizontal="center" vertical="center"/>
    </xf>
    <xf numFmtId="0" fontId="39" fillId="0" borderId="0" xfId="0" applyFont="1" applyAlignment="1">
      <alignment horizontal="left" vertical="center"/>
    </xf>
    <xf numFmtId="0" fontId="18" fillId="0" borderId="0" xfId="0" applyFont="1" applyAlignment="1">
      <alignment vertical="center"/>
    </xf>
    <xf numFmtId="0" fontId="18" fillId="0" borderId="0" xfId="0" applyFont="1"/>
    <xf numFmtId="0" fontId="40" fillId="0" borderId="0" xfId="0" applyFont="1" applyAlignment="1">
      <alignment horizontal="left" vertical="center"/>
    </xf>
    <xf numFmtId="0" fontId="40" fillId="0" borderId="0" xfId="0" applyFont="1" applyAlignment="1">
      <alignment horizontal="center" vertical="center"/>
    </xf>
    <xf numFmtId="0" fontId="40" fillId="0" borderId="0" xfId="0" applyFont="1" applyAlignment="1">
      <alignment vertical="center"/>
    </xf>
    <xf numFmtId="0" fontId="41" fillId="0" borderId="0" xfId="0" applyFont="1" applyAlignment="1">
      <alignment horizontal="center" vertical="center"/>
    </xf>
    <xf numFmtId="0" fontId="41" fillId="0" borderId="0" xfId="0" applyFont="1" applyAlignment="1">
      <alignment horizontal="left" vertical="center"/>
    </xf>
    <xf numFmtId="0" fontId="41" fillId="0" borderId="0" xfId="0" applyFont="1" applyAlignment="1">
      <alignment vertical="center"/>
    </xf>
    <xf numFmtId="0" fontId="42" fillId="0" borderId="0" xfId="0" applyFont="1" applyAlignment="1">
      <alignment horizontal="left" vertical="center"/>
    </xf>
    <xf numFmtId="0" fontId="42" fillId="0" borderId="0" xfId="0" applyFont="1" applyAlignment="1">
      <alignment horizontal="center" vertical="center"/>
    </xf>
    <xf numFmtId="0" fontId="42" fillId="0" borderId="0" xfId="0" applyFont="1" applyAlignment="1">
      <alignment vertical="center"/>
    </xf>
    <xf numFmtId="0" fontId="43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39" fillId="0" borderId="0" xfId="0" applyFont="1" applyAlignment="1">
      <alignment vertical="center"/>
    </xf>
    <xf numFmtId="0" fontId="39" fillId="0" borderId="0" xfId="0" quotePrefix="1" applyFont="1" applyAlignment="1">
      <alignment horizontal="left" vertical="center"/>
    </xf>
    <xf numFmtId="0" fontId="43" fillId="0" borderId="0" xfId="0" applyFont="1" applyAlignment="1">
      <alignment vertical="center"/>
    </xf>
    <xf numFmtId="0" fontId="18" fillId="0" borderId="0" xfId="0" quotePrefix="1" applyFont="1" applyAlignment="1">
      <alignment horizontal="left" vertical="center"/>
    </xf>
    <xf numFmtId="0" fontId="38" fillId="0" borderId="0" xfId="0" applyFont="1" applyAlignment="1">
      <alignment horizontal="left" vertical="center" wrapText="1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left"/>
    </xf>
    <xf numFmtId="0" fontId="44" fillId="0" borderId="0" xfId="0" applyFont="1" applyAlignment="1">
      <alignment horizontal="left" vertical="center"/>
    </xf>
    <xf numFmtId="0" fontId="45" fillId="0" borderId="0" xfId="0" applyFont="1"/>
    <xf numFmtId="0" fontId="45" fillId="0" borderId="0" xfId="0" applyFont="1" applyAlignment="1"/>
    <xf numFmtId="0" fontId="36" fillId="0" borderId="0" xfId="0" quotePrefix="1" applyFont="1" applyAlignment="1">
      <alignment vertical="center"/>
    </xf>
    <xf numFmtId="0" fontId="42" fillId="0" borderId="0" xfId="0" applyFont="1" applyAlignment="1"/>
    <xf numFmtId="0" fontId="42" fillId="0" borderId="0" xfId="0" applyFont="1"/>
    <xf numFmtId="0" fontId="46" fillId="0" borderId="0" xfId="0" applyFont="1" applyAlignment="1"/>
    <xf numFmtId="0" fontId="45" fillId="0" borderId="0" xfId="0" applyFont="1" applyAlignment="1">
      <alignment horizontal="left" vertical="center"/>
    </xf>
    <xf numFmtId="20" fontId="42" fillId="0" borderId="0" xfId="0" quotePrefix="1" applyNumberFormat="1" applyFont="1" applyAlignment="1"/>
    <xf numFmtId="0" fontId="36" fillId="0" borderId="0" xfId="0" quotePrefix="1" applyFont="1" applyAlignment="1">
      <alignment horizontal="left" vertical="center"/>
    </xf>
    <xf numFmtId="0" fontId="45" fillId="0" borderId="0" xfId="0" quotePrefix="1" applyFont="1" applyAlignment="1">
      <alignment horizontal="left" vertical="center"/>
    </xf>
    <xf numFmtId="0" fontId="47" fillId="0" borderId="0" xfId="0" applyFont="1" applyAlignment="1"/>
    <xf numFmtId="0" fontId="42" fillId="0" borderId="0" xfId="0" applyFont="1" applyAlignment="1">
      <alignment horizontal="center"/>
    </xf>
    <xf numFmtId="0" fontId="48" fillId="0" borderId="0" xfId="0" applyFont="1" applyAlignment="1">
      <alignment horizontal="left" vertical="center"/>
    </xf>
    <xf numFmtId="0" fontId="48" fillId="0" borderId="0" xfId="0" quotePrefix="1" applyFont="1" applyAlignment="1">
      <alignment horizontal="left" vertical="center"/>
    </xf>
    <xf numFmtId="0" fontId="8" fillId="3" borderId="22" xfId="0" applyFont="1" applyFill="1" applyBorder="1" applyAlignment="1">
      <alignment horizontal="center" vertical="center"/>
    </xf>
    <xf numFmtId="0" fontId="2" fillId="6" borderId="28" xfId="0" applyFont="1" applyFill="1" applyBorder="1" applyAlignment="1" applyProtection="1">
      <alignment horizontal="left"/>
      <protection locked="0"/>
    </xf>
    <xf numFmtId="0" fontId="9" fillId="6" borderId="28" xfId="0" applyFont="1" applyFill="1" applyBorder="1" applyAlignment="1" applyProtection="1">
      <alignment horizontal="left"/>
      <protection locked="0"/>
    </xf>
    <xf numFmtId="0" fontId="5" fillId="6" borderId="31" xfId="0" applyFont="1" applyFill="1" applyBorder="1" applyAlignment="1" applyProtection="1">
      <alignment horizontal="center"/>
      <protection locked="0"/>
    </xf>
    <xf numFmtId="0" fontId="5" fillId="6" borderId="28" xfId="0" applyFont="1" applyFill="1" applyBorder="1" applyAlignment="1" applyProtection="1">
      <alignment horizontal="center"/>
      <protection locked="0"/>
    </xf>
    <xf numFmtId="0" fontId="11" fillId="6" borderId="28" xfId="0" applyFont="1" applyFill="1" applyBorder="1" applyAlignment="1" applyProtection="1">
      <alignment horizontal="center"/>
      <protection locked="0"/>
    </xf>
    <xf numFmtId="0" fontId="17" fillId="2" borderId="17" xfId="0" applyFont="1" applyFill="1" applyBorder="1" applyAlignment="1">
      <alignment horizontal="center"/>
    </xf>
    <xf numFmtId="0" fontId="17" fillId="2" borderId="2" xfId="0" applyFont="1" applyFill="1" applyBorder="1" applyAlignment="1">
      <alignment horizontal="center"/>
    </xf>
    <xf numFmtId="14" fontId="5" fillId="6" borderId="28" xfId="0" applyNumberFormat="1" applyFont="1" applyFill="1" applyBorder="1" applyAlignment="1" applyProtection="1">
      <alignment horizontal="center"/>
      <protection locked="0"/>
    </xf>
    <xf numFmtId="0" fontId="7" fillId="2" borderId="17" xfId="0" applyFont="1" applyFill="1" applyBorder="1" applyAlignment="1" applyProtection="1">
      <alignment horizontal="center"/>
    </xf>
    <xf numFmtId="0" fontId="7" fillId="2" borderId="2" xfId="0" applyFont="1" applyFill="1" applyBorder="1" applyAlignment="1" applyProtection="1">
      <alignment horizontal="center"/>
    </xf>
    <xf numFmtId="0" fontId="7" fillId="2" borderId="8" xfId="0" applyFont="1" applyFill="1" applyBorder="1" applyAlignment="1" applyProtection="1">
      <alignment horizontal="center"/>
    </xf>
    <xf numFmtId="0" fontId="17" fillId="2" borderId="19" xfId="0" applyFont="1" applyFill="1" applyBorder="1" applyAlignment="1">
      <alignment horizontal="center"/>
    </xf>
    <xf numFmtId="0" fontId="17" fillId="2" borderId="6" xfId="0" applyFont="1" applyFill="1" applyBorder="1" applyAlignment="1">
      <alignment horizontal="center"/>
    </xf>
    <xf numFmtId="0" fontId="17" fillId="2" borderId="0" xfId="0" applyFont="1" applyFill="1" applyBorder="1" applyAlignment="1">
      <alignment horizontal="center"/>
    </xf>
    <xf numFmtId="9" fontId="2" fillId="6" borderId="28" xfId="0" applyNumberFormat="1" applyFont="1" applyFill="1" applyBorder="1" applyAlignment="1" applyProtection="1">
      <alignment horizontal="center"/>
      <protection locked="0"/>
    </xf>
    <xf numFmtId="9" fontId="9" fillId="6" borderId="28" xfId="0" applyNumberFormat="1" applyFont="1" applyFill="1" applyBorder="1" applyAlignment="1" applyProtection="1">
      <alignment horizontal="center"/>
      <protection locked="0"/>
    </xf>
    <xf numFmtId="0" fontId="9" fillId="3" borderId="0" xfId="0" applyFont="1" applyFill="1" applyBorder="1" applyAlignment="1">
      <alignment horizontal="left" wrapText="1"/>
    </xf>
    <xf numFmtId="0" fontId="5" fillId="6" borderId="25" xfId="0" applyFont="1" applyFill="1" applyBorder="1" applyAlignment="1" applyProtection="1">
      <alignment horizontal="center"/>
      <protection locked="0"/>
    </xf>
    <xf numFmtId="0" fontId="17" fillId="2" borderId="18" xfId="0" applyFont="1" applyFill="1" applyBorder="1" applyAlignment="1">
      <alignment horizontal="center"/>
    </xf>
    <xf numFmtId="9" fontId="5" fillId="6" borderId="29" xfId="1" applyFont="1" applyFill="1" applyBorder="1" applyAlignment="1" applyProtection="1">
      <alignment horizontal="center"/>
      <protection locked="0"/>
    </xf>
    <xf numFmtId="14" fontId="7" fillId="2" borderId="30" xfId="0" applyNumberFormat="1" applyFont="1" applyFill="1" applyBorder="1" applyAlignment="1" applyProtection="1">
      <alignment horizontal="center"/>
    </xf>
    <xf numFmtId="0" fontId="7" fillId="2" borderId="13" xfId="0" applyFont="1" applyFill="1" applyBorder="1" applyAlignment="1" applyProtection="1">
      <alignment horizontal="center"/>
    </xf>
    <xf numFmtId="0" fontId="7" fillId="2" borderId="15" xfId="0" applyFont="1" applyFill="1" applyBorder="1" applyAlignment="1" applyProtection="1">
      <alignment horizontal="center"/>
    </xf>
    <xf numFmtId="0" fontId="9" fillId="3" borderId="0" xfId="0" applyFont="1" applyFill="1" applyBorder="1" applyAlignment="1">
      <alignment horizontal="center"/>
    </xf>
    <xf numFmtId="0" fontId="8" fillId="6" borderId="28" xfId="0" applyFont="1" applyFill="1" applyBorder="1" applyAlignment="1" applyProtection="1">
      <alignment horizontal="center"/>
      <protection locked="0"/>
    </xf>
    <xf numFmtId="0" fontId="2" fillId="6" borderId="28" xfId="0" applyFont="1" applyFill="1" applyBorder="1" applyAlignment="1" applyProtection="1">
      <alignment horizontal="center"/>
      <protection locked="0"/>
    </xf>
    <xf numFmtId="0" fontId="9" fillId="6" borderId="28" xfId="0" applyFont="1" applyFill="1" applyBorder="1" applyAlignment="1" applyProtection="1">
      <alignment horizontal="center"/>
      <protection locked="0"/>
    </xf>
    <xf numFmtId="14" fontId="5" fillId="6" borderId="25" xfId="0" applyNumberFormat="1" applyFont="1" applyFill="1" applyBorder="1" applyAlignment="1" applyProtection="1">
      <alignment horizontal="center"/>
      <protection locked="0"/>
    </xf>
    <xf numFmtId="0" fontId="15" fillId="6" borderId="28" xfId="0" applyFont="1" applyFill="1" applyBorder="1" applyAlignment="1" applyProtection="1">
      <alignment horizontal="center"/>
      <protection locked="0"/>
    </xf>
    <xf numFmtId="0" fontId="9" fillId="3" borderId="0" xfId="0" applyFont="1" applyFill="1" applyBorder="1" applyAlignment="1">
      <alignment horizontal="left"/>
    </xf>
    <xf numFmtId="0" fontId="2" fillId="6" borderId="32" xfId="0" applyFont="1" applyFill="1" applyBorder="1" applyAlignment="1" applyProtection="1">
      <alignment horizontal="center"/>
      <protection locked="0"/>
    </xf>
    <xf numFmtId="0" fontId="2" fillId="6" borderId="33" xfId="0" applyFont="1" applyFill="1" applyBorder="1" applyAlignment="1" applyProtection="1">
      <alignment horizontal="center"/>
      <protection locked="0"/>
    </xf>
    <xf numFmtId="0" fontId="9" fillId="6" borderId="33" xfId="0" applyFont="1" applyFill="1" applyBorder="1" applyAlignment="1" applyProtection="1">
      <alignment horizontal="center"/>
      <protection locked="0"/>
    </xf>
    <xf numFmtId="12" fontId="7" fillId="0" borderId="34" xfId="0" quotePrefix="1" applyNumberFormat="1" applyFont="1" applyFill="1" applyBorder="1" applyAlignment="1">
      <alignment horizontal="center"/>
    </xf>
    <xf numFmtId="9" fontId="7" fillId="0" borderId="35" xfId="0" applyNumberFormat="1" applyFont="1" applyFill="1" applyBorder="1" applyAlignment="1">
      <alignment horizontal="center"/>
    </xf>
    <xf numFmtId="9" fontId="7" fillId="0" borderId="36" xfId="0" applyNumberFormat="1" applyFont="1" applyFill="1" applyBorder="1" applyAlignment="1">
      <alignment horizontal="center"/>
    </xf>
    <xf numFmtId="0" fontId="8" fillId="3" borderId="0" xfId="0" applyFont="1" applyFill="1" applyBorder="1" applyAlignment="1" applyProtection="1">
      <alignment horizontal="left"/>
      <protection locked="0"/>
    </xf>
    <xf numFmtId="164" fontId="5" fillId="6" borderId="28" xfId="0" applyNumberFormat="1" applyFont="1" applyFill="1" applyBorder="1" applyAlignment="1" applyProtection="1">
      <alignment horizontal="center"/>
      <protection locked="0"/>
    </xf>
    <xf numFmtId="0" fontId="33" fillId="2" borderId="37" xfId="0" applyFont="1" applyFill="1" applyBorder="1" applyAlignment="1">
      <alignment horizontal="left" vertical="center"/>
    </xf>
    <xf numFmtId="0" fontId="33" fillId="2" borderId="38" xfId="0" applyFont="1" applyFill="1" applyBorder="1" applyAlignment="1">
      <alignment horizontal="left" vertical="center"/>
    </xf>
    <xf numFmtId="0" fontId="33" fillId="2" borderId="39" xfId="0" applyFont="1" applyFill="1" applyBorder="1" applyAlignment="1">
      <alignment horizontal="left" vertical="center"/>
    </xf>
    <xf numFmtId="0" fontId="33" fillId="2" borderId="40" xfId="0" applyFont="1" applyFill="1" applyBorder="1" applyAlignment="1">
      <alignment horizontal="left" vertical="center"/>
    </xf>
    <xf numFmtId="0" fontId="33" fillId="2" borderId="41" xfId="0" applyFont="1" applyFill="1" applyBorder="1" applyAlignment="1">
      <alignment horizontal="left" vertical="center"/>
    </xf>
    <xf numFmtId="0" fontId="33" fillId="2" borderId="42" xfId="0" applyFont="1" applyFill="1" applyBorder="1" applyAlignment="1">
      <alignment horizontal="left" vertical="center"/>
    </xf>
    <xf numFmtId="0" fontId="33" fillId="2" borderId="43" xfId="0" applyFont="1" applyFill="1" applyBorder="1" applyAlignment="1">
      <alignment horizontal="left" vertical="center"/>
    </xf>
    <xf numFmtId="0" fontId="33" fillId="2" borderId="0" xfId="0" applyFont="1" applyFill="1" applyBorder="1" applyAlignment="1">
      <alignment horizontal="left" vertical="center"/>
    </xf>
    <xf numFmtId="0" fontId="33" fillId="2" borderId="44" xfId="0" applyFont="1" applyFill="1" applyBorder="1" applyAlignment="1">
      <alignment horizontal="left" vertical="center"/>
    </xf>
    <xf numFmtId="0" fontId="2" fillId="9" borderId="45" xfId="0" applyFont="1" applyFill="1" applyBorder="1" applyAlignment="1" applyProtection="1">
      <alignment horizontal="center" vertical="center"/>
      <protection locked="0"/>
    </xf>
    <xf numFmtId="0" fontId="2" fillId="9" borderId="33" xfId="0" applyFont="1" applyFill="1" applyBorder="1" applyAlignment="1" applyProtection="1">
      <alignment horizontal="center" vertical="center"/>
      <protection locked="0"/>
    </xf>
    <xf numFmtId="0" fontId="2" fillId="9" borderId="46" xfId="0" applyFont="1" applyFill="1" applyBorder="1" applyAlignment="1" applyProtection="1">
      <alignment horizontal="center" vertical="center"/>
      <protection locked="0"/>
    </xf>
    <xf numFmtId="0" fontId="2" fillId="6" borderId="45" xfId="0" applyFont="1" applyFill="1" applyBorder="1" applyAlignment="1" applyProtection="1">
      <alignment horizontal="center" vertical="center"/>
      <protection locked="0"/>
    </xf>
    <xf numFmtId="0" fontId="2" fillId="6" borderId="33" xfId="0" applyFont="1" applyFill="1" applyBorder="1" applyAlignment="1" applyProtection="1">
      <alignment horizontal="center" vertical="center"/>
      <protection locked="0"/>
    </xf>
    <xf numFmtId="0" fontId="2" fillId="6" borderId="46" xfId="0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>
      <alignment horizontal="left" vertical="top" wrapText="1"/>
    </xf>
    <xf numFmtId="0" fontId="2" fillId="3" borderId="0" xfId="0" applyFont="1" applyFill="1" applyBorder="1" applyAlignment="1">
      <alignment horizontal="center" wrapText="1"/>
    </xf>
    <xf numFmtId="0" fontId="2" fillId="6" borderId="28" xfId="0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Border="1" applyAlignment="1">
      <alignment horizontal="left" wrapText="1"/>
    </xf>
    <xf numFmtId="0" fontId="33" fillId="2" borderId="47" xfId="0" applyFont="1" applyFill="1" applyBorder="1" applyAlignment="1">
      <alignment horizontal="center" vertical="center"/>
    </xf>
    <xf numFmtId="0" fontId="33" fillId="2" borderId="48" xfId="0" applyFont="1" applyFill="1" applyBorder="1" applyAlignment="1">
      <alignment horizontal="center" vertical="center"/>
    </xf>
    <xf numFmtId="0" fontId="33" fillId="2" borderId="49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left"/>
    </xf>
    <xf numFmtId="0" fontId="0" fillId="6" borderId="28" xfId="0" applyFill="1" applyBorder="1" applyAlignment="1" applyProtection="1">
      <alignment horizontal="center" vertical="center"/>
      <protection locked="0"/>
    </xf>
    <xf numFmtId="0" fontId="16" fillId="0" borderId="32" xfId="0" applyFont="1" applyFill="1" applyBorder="1" applyAlignment="1" applyProtection="1">
      <protection locked="0"/>
    </xf>
    <xf numFmtId="0" fontId="9" fillId="0" borderId="0" xfId="0" applyFont="1" applyBorder="1" applyAlignment="1">
      <alignment horizontal="center" vertical="center" wrapText="1"/>
    </xf>
    <xf numFmtId="0" fontId="12" fillId="6" borderId="28" xfId="0" applyFont="1" applyFill="1" applyBorder="1" applyAlignment="1" applyProtection="1">
      <alignment horizontal="center" vertical="center"/>
      <protection locked="0"/>
    </xf>
    <xf numFmtId="0" fontId="2" fillId="6" borderId="50" xfId="0" applyFont="1" applyFill="1" applyBorder="1" applyAlignment="1" applyProtection="1">
      <alignment horizontal="center" vertical="center"/>
      <protection locked="0"/>
    </xf>
    <xf numFmtId="0" fontId="12" fillId="6" borderId="33" xfId="0" applyFont="1" applyFill="1" applyBorder="1" applyAlignment="1" applyProtection="1">
      <alignment horizontal="center" vertical="center"/>
      <protection locked="0"/>
    </xf>
    <xf numFmtId="0" fontId="9" fillId="9" borderId="33" xfId="0" applyFont="1" applyFill="1" applyBorder="1" applyAlignment="1" applyProtection="1">
      <alignment horizontal="center" vertical="center"/>
      <protection locked="0"/>
    </xf>
    <xf numFmtId="0" fontId="9" fillId="9" borderId="46" xfId="0" applyFont="1" applyFill="1" applyBorder="1" applyAlignment="1" applyProtection="1">
      <alignment horizontal="center" vertical="center"/>
      <protection locked="0"/>
    </xf>
    <xf numFmtId="0" fontId="2" fillId="6" borderId="51" xfId="0" applyFont="1" applyFill="1" applyBorder="1" applyAlignment="1" applyProtection="1">
      <alignment horizontal="center" vertical="center"/>
      <protection locked="0"/>
    </xf>
    <xf numFmtId="0" fontId="2" fillId="6" borderId="52" xfId="0" applyFont="1" applyFill="1" applyBorder="1" applyAlignment="1" applyProtection="1">
      <alignment horizontal="center" vertical="center"/>
      <protection locked="0"/>
    </xf>
    <xf numFmtId="0" fontId="2" fillId="6" borderId="53" xfId="0" applyFont="1" applyFill="1" applyBorder="1" applyAlignment="1" applyProtection="1">
      <alignment horizontal="center" vertical="center"/>
      <protection locked="0"/>
    </xf>
    <xf numFmtId="14" fontId="5" fillId="3" borderId="28" xfId="0" applyNumberFormat="1" applyFont="1" applyFill="1" applyBorder="1" applyAlignment="1" applyProtection="1">
      <alignment horizontal="center"/>
      <protection locked="0"/>
    </xf>
    <xf numFmtId="0" fontId="2" fillId="9" borderId="54" xfId="0" applyFont="1" applyFill="1" applyBorder="1" applyAlignment="1" applyProtection="1">
      <alignment horizontal="center" vertical="center"/>
      <protection locked="0"/>
    </xf>
    <xf numFmtId="0" fontId="9" fillId="9" borderId="55" xfId="0" applyFont="1" applyFill="1" applyBorder="1" applyAlignment="1" applyProtection="1">
      <alignment horizontal="center" vertical="center"/>
      <protection locked="0"/>
    </xf>
    <xf numFmtId="0" fontId="9" fillId="9" borderId="56" xfId="0" applyFont="1" applyFill="1" applyBorder="1" applyAlignment="1" applyProtection="1">
      <alignment horizontal="center" vertical="center"/>
      <protection locked="0"/>
    </xf>
    <xf numFmtId="0" fontId="15" fillId="3" borderId="28" xfId="0" applyFont="1" applyFill="1" applyBorder="1" applyAlignment="1" applyProtection="1">
      <alignment horizontal="center"/>
      <protection locked="0"/>
    </xf>
    <xf numFmtId="0" fontId="11" fillId="3" borderId="28" xfId="0" applyFont="1" applyFill="1" applyBorder="1" applyAlignment="1" applyProtection="1">
      <alignment horizontal="center"/>
      <protection locked="0"/>
    </xf>
    <xf numFmtId="0" fontId="5" fillId="0" borderId="28" xfId="0" applyFont="1" applyFill="1" applyBorder="1" applyAlignment="1" applyProtection="1">
      <alignment horizontal="center"/>
      <protection locked="0"/>
    </xf>
    <xf numFmtId="14" fontId="5" fillId="0" borderId="28" xfId="0" applyNumberFormat="1" applyFont="1" applyFill="1" applyBorder="1" applyAlignment="1" applyProtection="1">
      <alignment horizontal="center"/>
      <protection locked="0"/>
    </xf>
    <xf numFmtId="0" fontId="5" fillId="3" borderId="25" xfId="0" applyFont="1" applyFill="1" applyBorder="1" applyAlignment="1" applyProtection="1">
      <alignment horizontal="center"/>
      <protection locked="0"/>
    </xf>
    <xf numFmtId="9" fontId="5" fillId="3" borderId="29" xfId="0" applyNumberFormat="1" applyFont="1" applyFill="1" applyBorder="1" applyAlignment="1" applyProtection="1">
      <alignment horizontal="center"/>
      <protection locked="0"/>
    </xf>
    <xf numFmtId="0" fontId="5" fillId="3" borderId="29" xfId="0" applyFont="1" applyFill="1" applyBorder="1" applyAlignment="1" applyProtection="1">
      <alignment horizontal="center"/>
      <protection locked="0"/>
    </xf>
    <xf numFmtId="0" fontId="2" fillId="6" borderId="54" xfId="0" applyFont="1" applyFill="1" applyBorder="1" applyAlignment="1" applyProtection="1">
      <alignment horizontal="center" vertical="center"/>
      <protection locked="0"/>
    </xf>
    <xf numFmtId="0" fontId="2" fillId="6" borderId="55" xfId="0" applyFont="1" applyFill="1" applyBorder="1" applyAlignment="1" applyProtection="1">
      <alignment horizontal="center" vertical="center"/>
      <protection locked="0"/>
    </xf>
    <xf numFmtId="0" fontId="2" fillId="6" borderId="56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 vertical="center" textRotation="90" wrapText="1"/>
      <protection locked="0"/>
    </xf>
    <xf numFmtId="0" fontId="8" fillId="2" borderId="47" xfId="0" applyFont="1" applyFill="1" applyBorder="1" applyAlignment="1">
      <alignment horizontal="center" vertical="center"/>
    </xf>
    <xf numFmtId="0" fontId="8" fillId="2" borderId="48" xfId="0" applyFont="1" applyFill="1" applyBorder="1" applyAlignment="1">
      <alignment horizontal="center" vertical="center"/>
    </xf>
    <xf numFmtId="0" fontId="8" fillId="2" borderId="49" xfId="0" applyFont="1" applyFill="1" applyBorder="1" applyAlignment="1">
      <alignment horizontal="center" vertical="center"/>
    </xf>
    <xf numFmtId="0" fontId="9" fillId="6" borderId="33" xfId="0" applyFont="1" applyFill="1" applyBorder="1" applyAlignment="1" applyProtection="1">
      <alignment horizontal="center" vertical="center"/>
      <protection locked="0"/>
    </xf>
    <xf numFmtId="0" fontId="16" fillId="0" borderId="6" xfId="0" applyFont="1" applyFill="1" applyBorder="1" applyAlignment="1" applyProtection="1">
      <protection locked="0"/>
    </xf>
    <xf numFmtId="0" fontId="0" fillId="6" borderId="50" xfId="0" applyFill="1" applyBorder="1" applyAlignment="1" applyProtection="1">
      <alignment horizontal="center" vertical="center"/>
      <protection locked="0"/>
    </xf>
    <xf numFmtId="0" fontId="9" fillId="6" borderId="50" xfId="0" applyFont="1" applyFill="1" applyBorder="1" applyAlignment="1" applyProtection="1">
      <alignment horizontal="center" vertical="center"/>
      <protection locked="0"/>
    </xf>
    <xf numFmtId="0" fontId="2" fillId="6" borderId="57" xfId="0" applyFont="1" applyFill="1" applyBorder="1" applyAlignment="1" applyProtection="1">
      <alignment horizontal="center" vertical="center"/>
      <protection locked="0"/>
    </xf>
    <xf numFmtId="0" fontId="2" fillId="6" borderId="58" xfId="0" applyFont="1" applyFill="1" applyBorder="1" applyAlignment="1" applyProtection="1">
      <alignment horizontal="center" vertical="center"/>
      <protection locked="0"/>
    </xf>
    <xf numFmtId="0" fontId="9" fillId="6" borderId="58" xfId="0" applyFont="1" applyFill="1" applyBorder="1" applyAlignment="1" applyProtection="1">
      <alignment horizontal="center" vertical="center"/>
      <protection locked="0"/>
    </xf>
    <xf numFmtId="0" fontId="9" fillId="6" borderId="28" xfId="0" applyFont="1" applyFill="1" applyBorder="1" applyAlignment="1" applyProtection="1">
      <alignment horizontal="center" vertical="center"/>
      <protection locked="0"/>
    </xf>
    <xf numFmtId="0" fontId="8" fillId="3" borderId="59" xfId="0" applyFont="1" applyFill="1" applyBorder="1" applyAlignment="1">
      <alignment horizontal="center" vertical="center"/>
    </xf>
    <xf numFmtId="0" fontId="8" fillId="3" borderId="60" xfId="0" applyFont="1" applyFill="1" applyBorder="1" applyAlignment="1">
      <alignment horizontal="center" vertical="center"/>
    </xf>
    <xf numFmtId="0" fontId="8" fillId="3" borderId="61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62" xfId="0" applyFont="1" applyFill="1" applyBorder="1" applyAlignment="1">
      <alignment horizontal="center" vertical="center"/>
    </xf>
    <xf numFmtId="0" fontId="8" fillId="3" borderId="30" xfId="0" applyFont="1" applyFill="1" applyBorder="1" applyAlignment="1">
      <alignment horizontal="center" vertical="center"/>
    </xf>
    <xf numFmtId="0" fontId="8" fillId="3" borderId="62" xfId="0" applyFont="1" applyFill="1" applyBorder="1" applyAlignment="1">
      <alignment horizontal="center" vertical="center" wrapText="1"/>
    </xf>
    <xf numFmtId="0" fontId="8" fillId="3" borderId="60" xfId="0" applyFont="1" applyFill="1" applyBorder="1" applyAlignment="1">
      <alignment horizontal="center" vertical="center" wrapText="1"/>
    </xf>
    <xf numFmtId="0" fontId="8" fillId="3" borderId="61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 applyProtection="1">
      <alignment horizontal="center" textRotation="90"/>
      <protection locked="0"/>
    </xf>
    <xf numFmtId="0" fontId="4" fillId="0" borderId="6" xfId="0" applyFont="1" applyFill="1" applyBorder="1" applyAlignment="1" applyProtection="1">
      <alignment horizontal="center" textRotation="90"/>
      <protection locked="0"/>
    </xf>
    <xf numFmtId="0" fontId="4" fillId="0" borderId="16" xfId="0" applyFont="1" applyFill="1" applyBorder="1" applyAlignment="1" applyProtection="1">
      <alignment horizontal="center" textRotation="90"/>
      <protection locked="0"/>
    </xf>
    <xf numFmtId="0" fontId="4" fillId="0" borderId="7" xfId="0" applyFont="1" applyFill="1" applyBorder="1" applyAlignment="1" applyProtection="1">
      <alignment horizontal="center" textRotation="90"/>
      <protection locked="0"/>
    </xf>
    <xf numFmtId="0" fontId="2" fillId="6" borderId="63" xfId="0" applyFont="1" applyFill="1" applyBorder="1" applyAlignment="1" applyProtection="1">
      <alignment horizontal="center"/>
      <protection locked="0"/>
    </xf>
    <xf numFmtId="0" fontId="2" fillId="6" borderId="29" xfId="0" applyFont="1" applyFill="1" applyBorder="1" applyAlignment="1" applyProtection="1">
      <alignment horizontal="center"/>
      <protection locked="0"/>
    </xf>
    <xf numFmtId="0" fontId="2" fillId="6" borderId="64" xfId="0" applyFont="1" applyFill="1" applyBorder="1" applyAlignment="1" applyProtection="1">
      <alignment horizontal="center"/>
      <protection locked="0"/>
    </xf>
    <xf numFmtId="0" fontId="2" fillId="6" borderId="65" xfId="0" applyFont="1" applyFill="1" applyBorder="1" applyAlignment="1" applyProtection="1">
      <alignment horizontal="center"/>
      <protection locked="0"/>
    </xf>
    <xf numFmtId="0" fontId="20" fillId="0" borderId="5" xfId="0" applyFont="1" applyFill="1" applyBorder="1" applyAlignment="1" applyProtection="1">
      <alignment horizontal="center" textRotation="90"/>
      <protection locked="0"/>
    </xf>
    <xf numFmtId="0" fontId="20" fillId="0" borderId="6" xfId="0" applyFont="1" applyFill="1" applyBorder="1" applyAlignment="1" applyProtection="1">
      <alignment horizontal="center" textRotation="90"/>
      <protection locked="0"/>
    </xf>
    <xf numFmtId="0" fontId="20" fillId="0" borderId="16" xfId="0" applyFont="1" applyFill="1" applyBorder="1" applyAlignment="1" applyProtection="1">
      <alignment horizontal="center" textRotation="90"/>
      <protection locked="0"/>
    </xf>
    <xf numFmtId="0" fontId="2" fillId="6" borderId="66" xfId="0" applyFont="1" applyFill="1" applyBorder="1" applyAlignment="1" applyProtection="1">
      <alignment horizontal="center"/>
      <protection locked="0"/>
    </xf>
    <xf numFmtId="0" fontId="2" fillId="6" borderId="63" xfId="0" applyFont="1" applyFill="1" applyBorder="1" applyAlignment="1" applyProtection="1">
      <alignment horizontal="center" vertical="center" shrinkToFit="1"/>
      <protection locked="0"/>
    </xf>
    <xf numFmtId="0" fontId="2" fillId="6" borderId="29" xfId="0" applyFont="1" applyFill="1" applyBorder="1" applyAlignment="1" applyProtection="1">
      <alignment horizontal="center" vertical="center" shrinkToFit="1"/>
      <protection locked="0"/>
    </xf>
    <xf numFmtId="0" fontId="2" fillId="6" borderId="64" xfId="0" applyFont="1" applyFill="1" applyBorder="1" applyAlignment="1" applyProtection="1">
      <alignment horizontal="center" vertical="center" shrinkToFit="1"/>
      <protection locked="0"/>
    </xf>
    <xf numFmtId="0" fontId="2" fillId="6" borderId="63" xfId="0" applyFont="1" applyFill="1" applyBorder="1" applyAlignment="1" applyProtection="1">
      <alignment horizontal="center" wrapText="1"/>
      <protection locked="0"/>
    </xf>
    <xf numFmtId="0" fontId="2" fillId="6" borderId="29" xfId="0" applyFont="1" applyFill="1" applyBorder="1" applyAlignment="1" applyProtection="1">
      <alignment horizontal="center" wrapText="1"/>
      <protection locked="0"/>
    </xf>
    <xf numFmtId="0" fontId="2" fillId="6" borderId="64" xfId="0" applyFont="1" applyFill="1" applyBorder="1" applyAlignment="1" applyProtection="1">
      <alignment horizontal="center" wrapText="1"/>
      <protection locked="0"/>
    </xf>
    <xf numFmtId="0" fontId="2" fillId="6" borderId="65" xfId="0" applyFont="1" applyFill="1" applyBorder="1" applyAlignment="1" applyProtection="1">
      <alignment horizontal="center" wrapText="1"/>
      <protection locked="0"/>
    </xf>
    <xf numFmtId="14" fontId="2" fillId="6" borderId="63" xfId="0" applyNumberFormat="1" applyFont="1" applyFill="1" applyBorder="1" applyAlignment="1" applyProtection="1">
      <alignment horizontal="center" wrapText="1"/>
      <protection locked="0"/>
    </xf>
    <xf numFmtId="0" fontId="2" fillId="6" borderId="66" xfId="0" applyFont="1" applyFill="1" applyBorder="1" applyAlignment="1" applyProtection="1">
      <alignment horizontal="center" vertical="center"/>
      <protection locked="0"/>
    </xf>
    <xf numFmtId="0" fontId="2" fillId="6" borderId="29" xfId="0" applyFont="1" applyFill="1" applyBorder="1" applyAlignment="1" applyProtection="1">
      <alignment horizontal="center" vertical="center"/>
      <protection locked="0"/>
    </xf>
    <xf numFmtId="0" fontId="2" fillId="6" borderId="64" xfId="0" applyFont="1" applyFill="1" applyBorder="1" applyAlignment="1" applyProtection="1">
      <alignment horizontal="center" vertical="center"/>
      <protection locked="0"/>
    </xf>
    <xf numFmtId="0" fontId="2" fillId="6" borderId="63" xfId="0" applyFont="1" applyFill="1" applyBorder="1" applyAlignment="1" applyProtection="1">
      <alignment horizontal="center" vertical="center"/>
      <protection locked="0"/>
    </xf>
    <xf numFmtId="0" fontId="2" fillId="6" borderId="63" xfId="0" applyFont="1" applyFill="1" applyBorder="1" applyAlignment="1" applyProtection="1">
      <alignment horizontal="center" vertical="center" wrapText="1" shrinkToFit="1"/>
      <protection locked="0"/>
    </xf>
    <xf numFmtId="0" fontId="2" fillId="6" borderId="29" xfId="0" applyFont="1" applyFill="1" applyBorder="1" applyAlignment="1" applyProtection="1">
      <alignment horizontal="center" vertical="center" wrapText="1" shrinkToFit="1"/>
      <protection locked="0"/>
    </xf>
    <xf numFmtId="0" fontId="2" fillId="6" borderId="64" xfId="0" applyFont="1" applyFill="1" applyBorder="1" applyAlignment="1" applyProtection="1">
      <alignment horizontal="center" vertical="center" wrapText="1" shrinkToFit="1"/>
      <protection locked="0"/>
    </xf>
    <xf numFmtId="0" fontId="2" fillId="6" borderId="67" xfId="0" applyFont="1" applyFill="1" applyBorder="1" applyAlignment="1" applyProtection="1">
      <alignment horizontal="center" wrapText="1"/>
      <protection locked="0"/>
    </xf>
    <xf numFmtId="0" fontId="2" fillId="6" borderId="68" xfId="0" applyFont="1" applyFill="1" applyBorder="1" applyAlignment="1" applyProtection="1">
      <alignment horizontal="center" wrapText="1"/>
      <protection locked="0"/>
    </xf>
    <xf numFmtId="0" fontId="2" fillId="6" borderId="69" xfId="0" applyFont="1" applyFill="1" applyBorder="1" applyAlignment="1" applyProtection="1">
      <alignment horizontal="center" wrapText="1"/>
      <protection locked="0"/>
    </xf>
    <xf numFmtId="0" fontId="3" fillId="6" borderId="28" xfId="0" applyFont="1" applyFill="1" applyBorder="1" applyAlignment="1" applyProtection="1">
      <alignment horizontal="center"/>
      <protection locked="0"/>
    </xf>
    <xf numFmtId="0" fontId="0" fillId="3" borderId="0" xfId="0" applyFill="1" applyBorder="1" applyAlignment="1">
      <alignment horizontal="center"/>
    </xf>
    <xf numFmtId="0" fontId="2" fillId="6" borderId="70" xfId="0" applyFont="1" applyFill="1" applyBorder="1" applyAlignment="1" applyProtection="1">
      <alignment horizontal="center" vertical="center"/>
      <protection locked="0"/>
    </xf>
    <xf numFmtId="0" fontId="2" fillId="6" borderId="68" xfId="0" applyFont="1" applyFill="1" applyBorder="1" applyAlignment="1" applyProtection="1">
      <alignment horizontal="center" vertical="center"/>
      <protection locked="0"/>
    </xf>
    <xf numFmtId="0" fontId="2" fillId="6" borderId="69" xfId="0" applyFont="1" applyFill="1" applyBorder="1" applyAlignment="1" applyProtection="1">
      <alignment horizontal="center" vertical="center"/>
      <protection locked="0"/>
    </xf>
    <xf numFmtId="0" fontId="2" fillId="6" borderId="67" xfId="0" applyFont="1" applyFill="1" applyBorder="1" applyAlignment="1" applyProtection="1">
      <alignment horizontal="center" vertical="center"/>
      <protection locked="0"/>
    </xf>
    <xf numFmtId="0" fontId="2" fillId="6" borderId="67" xfId="0" applyFont="1" applyFill="1" applyBorder="1" applyAlignment="1" applyProtection="1">
      <alignment horizontal="center" vertical="center" wrapText="1" shrinkToFit="1"/>
      <protection locked="0"/>
    </xf>
    <xf numFmtId="0" fontId="2" fillId="6" borderId="68" xfId="0" applyFont="1" applyFill="1" applyBorder="1" applyAlignment="1" applyProtection="1">
      <alignment horizontal="center" vertical="center" wrapText="1" shrinkToFit="1"/>
      <protection locked="0"/>
    </xf>
    <xf numFmtId="0" fontId="2" fillId="6" borderId="69" xfId="0" applyFont="1" applyFill="1" applyBorder="1" applyAlignment="1" applyProtection="1">
      <alignment horizontal="center" vertical="center" wrapText="1" shrinkToFit="1"/>
      <protection locked="0"/>
    </xf>
    <xf numFmtId="14" fontId="2" fillId="6" borderId="67" xfId="0" applyNumberFormat="1" applyFont="1" applyFill="1" applyBorder="1" applyAlignment="1" applyProtection="1">
      <alignment horizontal="center" wrapText="1"/>
      <protection locked="0"/>
    </xf>
    <xf numFmtId="0" fontId="2" fillId="6" borderId="71" xfId="0" applyFont="1" applyFill="1" applyBorder="1" applyAlignment="1" applyProtection="1">
      <alignment horizontal="center" wrapText="1"/>
      <protection locked="0"/>
    </xf>
    <xf numFmtId="0" fontId="35" fillId="3" borderId="62" xfId="0" applyFont="1" applyFill="1" applyBorder="1" applyAlignment="1">
      <alignment horizontal="center" vertical="center" wrapText="1"/>
    </xf>
    <xf numFmtId="0" fontId="35" fillId="3" borderId="60" xfId="0" applyFont="1" applyFill="1" applyBorder="1" applyAlignment="1">
      <alignment horizontal="center" vertical="center" wrapText="1"/>
    </xf>
    <xf numFmtId="0" fontId="35" fillId="3" borderId="61" xfId="0" applyFont="1" applyFill="1" applyBorder="1" applyAlignment="1">
      <alignment horizontal="center" vertical="center" wrapText="1"/>
    </xf>
    <xf numFmtId="0" fontId="35" fillId="3" borderId="30" xfId="0" applyFont="1" applyFill="1" applyBorder="1" applyAlignment="1">
      <alignment horizontal="center" vertical="center" wrapText="1"/>
    </xf>
    <xf numFmtId="0" fontId="35" fillId="3" borderId="13" xfId="0" applyFont="1" applyFill="1" applyBorder="1" applyAlignment="1">
      <alignment horizontal="center" vertical="center" wrapText="1"/>
    </xf>
    <xf numFmtId="0" fontId="35" fillId="3" borderId="14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left" vertical="center"/>
    </xf>
    <xf numFmtId="0" fontId="9" fillId="6" borderId="58" xfId="0" applyFont="1" applyFill="1" applyBorder="1" applyAlignment="1" applyProtection="1">
      <alignment horizontal="left" vertical="center"/>
      <protection locked="0"/>
    </xf>
    <xf numFmtId="0" fontId="9" fillId="6" borderId="20" xfId="0" applyFont="1" applyFill="1" applyBorder="1" applyAlignment="1" applyProtection="1">
      <alignment horizontal="center" vertical="center"/>
      <protection locked="0"/>
    </xf>
    <xf numFmtId="0" fontId="9" fillId="6" borderId="22" xfId="0" applyFont="1" applyFill="1" applyBorder="1" applyAlignment="1" applyProtection="1">
      <alignment horizontal="center" vertical="center"/>
      <protection locked="0"/>
    </xf>
    <xf numFmtId="0" fontId="9" fillId="6" borderId="21" xfId="0" applyFont="1" applyFill="1" applyBorder="1" applyAlignment="1" applyProtection="1">
      <alignment horizontal="center" vertical="center"/>
      <protection locked="0"/>
    </xf>
    <xf numFmtId="0" fontId="2" fillId="6" borderId="20" xfId="0" applyFont="1" applyFill="1" applyBorder="1" applyAlignment="1" applyProtection="1">
      <alignment horizontal="center" wrapText="1"/>
      <protection locked="0"/>
    </xf>
    <xf numFmtId="0" fontId="2" fillId="6" borderId="22" xfId="0" applyFont="1" applyFill="1" applyBorder="1" applyAlignment="1" applyProtection="1">
      <alignment horizontal="center" wrapText="1"/>
      <protection locked="0"/>
    </xf>
    <xf numFmtId="0" fontId="2" fillId="6" borderId="21" xfId="0" applyFont="1" applyFill="1" applyBorder="1" applyAlignment="1" applyProtection="1">
      <alignment horizontal="center" wrapText="1"/>
      <protection locked="0"/>
    </xf>
    <xf numFmtId="0" fontId="2" fillId="6" borderId="62" xfId="0" applyFont="1" applyFill="1" applyBorder="1" applyAlignment="1" applyProtection="1">
      <alignment horizontal="center" wrapText="1"/>
      <protection locked="0"/>
    </xf>
    <xf numFmtId="0" fontId="2" fillId="6" borderId="60" xfId="0" applyFont="1" applyFill="1" applyBorder="1" applyAlignment="1" applyProtection="1">
      <alignment horizontal="center" wrapText="1"/>
      <protection locked="0"/>
    </xf>
    <xf numFmtId="0" fontId="2" fillId="6" borderId="61" xfId="0" applyFont="1" applyFill="1" applyBorder="1" applyAlignment="1" applyProtection="1">
      <alignment horizontal="center" wrapText="1"/>
      <protection locked="0"/>
    </xf>
    <xf numFmtId="0" fontId="2" fillId="6" borderId="62" xfId="0" applyFont="1" applyFill="1" applyBorder="1" applyAlignment="1" applyProtection="1">
      <alignment horizontal="center" vertical="center" wrapText="1"/>
      <protection locked="0"/>
    </xf>
    <xf numFmtId="0" fontId="2" fillId="6" borderId="60" xfId="0" applyFont="1" applyFill="1" applyBorder="1" applyAlignment="1" applyProtection="1">
      <alignment horizontal="center" vertical="center" wrapText="1"/>
      <protection locked="0"/>
    </xf>
    <xf numFmtId="0" fontId="2" fillId="6" borderId="61" xfId="0" applyFont="1" applyFill="1" applyBorder="1" applyAlignment="1" applyProtection="1">
      <alignment horizontal="center" vertical="center" wrapText="1"/>
      <protection locked="0"/>
    </xf>
    <xf numFmtId="0" fontId="2" fillId="6" borderId="20" xfId="0" applyFont="1" applyFill="1" applyBorder="1" applyAlignment="1" applyProtection="1">
      <alignment horizontal="center"/>
      <protection locked="0"/>
    </xf>
    <xf numFmtId="0" fontId="2" fillId="6" borderId="21" xfId="0" applyFont="1" applyFill="1" applyBorder="1" applyAlignment="1" applyProtection="1">
      <alignment horizontal="center"/>
      <protection locked="0"/>
    </xf>
    <xf numFmtId="0" fontId="2" fillId="6" borderId="23" xfId="0" applyFont="1" applyFill="1" applyBorder="1" applyAlignment="1" applyProtection="1">
      <alignment horizontal="center" wrapText="1"/>
      <protection locked="0"/>
    </xf>
    <xf numFmtId="0" fontId="2" fillId="0" borderId="60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72" xfId="0" applyFont="1" applyFill="1" applyBorder="1" applyAlignment="1">
      <alignment horizontal="center" vertical="center" wrapText="1"/>
    </xf>
    <xf numFmtId="0" fontId="2" fillId="0" borderId="62" xfId="0" applyFont="1" applyFill="1" applyBorder="1" applyAlignment="1">
      <alignment horizontal="center" vertical="center"/>
    </xf>
    <xf numFmtId="0" fontId="2" fillId="0" borderId="60" xfId="0" applyFont="1" applyFill="1" applyBorder="1" applyAlignment="1">
      <alignment horizontal="center" vertical="center"/>
    </xf>
    <xf numFmtId="0" fontId="2" fillId="0" borderId="61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6" borderId="73" xfId="0" applyFont="1" applyFill="1" applyBorder="1" applyAlignment="1" applyProtection="1">
      <alignment horizontal="center"/>
      <protection locked="0"/>
    </xf>
    <xf numFmtId="0" fontId="2" fillId="6" borderId="22" xfId="0" applyFont="1" applyFill="1" applyBorder="1" applyAlignment="1" applyProtection="1">
      <alignment horizontal="center"/>
      <protection locked="0"/>
    </xf>
    <xf numFmtId="0" fontId="9" fillId="6" borderId="29" xfId="0" applyFont="1" applyFill="1" applyBorder="1" applyAlignment="1" applyProtection="1">
      <alignment horizontal="center" vertical="center"/>
      <protection locked="0"/>
    </xf>
    <xf numFmtId="0" fontId="2" fillId="6" borderId="24" xfId="0" applyFont="1" applyFill="1" applyBorder="1" applyAlignment="1" applyProtection="1">
      <alignment horizontal="center" wrapText="1"/>
      <protection locked="0"/>
    </xf>
    <xf numFmtId="14" fontId="2" fillId="6" borderId="62" xfId="0" applyNumberFormat="1" applyFont="1" applyFill="1" applyBorder="1" applyAlignment="1" applyProtection="1">
      <alignment horizontal="center" wrapText="1"/>
      <protection locked="0"/>
    </xf>
    <xf numFmtId="0" fontId="2" fillId="6" borderId="73" xfId="0" applyFont="1" applyFill="1" applyBorder="1" applyAlignment="1" applyProtection="1">
      <alignment horizontal="center" vertical="center"/>
      <protection locked="0"/>
    </xf>
    <xf numFmtId="0" fontId="2" fillId="6" borderId="22" xfId="0" applyFont="1" applyFill="1" applyBorder="1" applyAlignment="1" applyProtection="1">
      <alignment horizontal="center" vertical="center"/>
      <protection locked="0"/>
    </xf>
    <xf numFmtId="0" fontId="2" fillId="6" borderId="21" xfId="0" applyFont="1" applyFill="1" applyBorder="1" applyAlignment="1" applyProtection="1">
      <alignment horizontal="center" vertical="center"/>
      <protection locked="0"/>
    </xf>
    <xf numFmtId="0" fontId="2" fillId="6" borderId="20" xfId="0" applyFont="1" applyFill="1" applyBorder="1" applyAlignment="1" applyProtection="1">
      <alignment horizontal="center" vertical="center"/>
      <protection locked="0"/>
    </xf>
    <xf numFmtId="0" fontId="2" fillId="6" borderId="20" xfId="0" applyFont="1" applyFill="1" applyBorder="1" applyAlignment="1" applyProtection="1">
      <alignment horizontal="center" vertical="center" wrapText="1"/>
      <protection locked="0"/>
    </xf>
    <xf numFmtId="0" fontId="2" fillId="6" borderId="22" xfId="0" applyFont="1" applyFill="1" applyBorder="1" applyAlignment="1" applyProtection="1">
      <alignment horizontal="center" vertical="center" wrapText="1"/>
      <protection locked="0"/>
    </xf>
    <xf numFmtId="0" fontId="2" fillId="6" borderId="21" xfId="0" applyFont="1" applyFill="1" applyBorder="1" applyAlignment="1" applyProtection="1">
      <alignment horizontal="center" vertical="center" wrapText="1"/>
      <protection locked="0"/>
    </xf>
    <xf numFmtId="14" fontId="2" fillId="6" borderId="20" xfId="0" applyNumberFormat="1" applyFont="1" applyFill="1" applyBorder="1" applyAlignment="1" applyProtection="1">
      <alignment horizontal="center" wrapText="1"/>
      <protection locked="0"/>
    </xf>
    <xf numFmtId="0" fontId="2" fillId="6" borderId="59" xfId="0" applyFont="1" applyFill="1" applyBorder="1" applyAlignment="1" applyProtection="1">
      <alignment horizontal="center" vertical="center"/>
      <protection locked="0"/>
    </xf>
    <xf numFmtId="0" fontId="2" fillId="6" borderId="60" xfId="0" applyFont="1" applyFill="1" applyBorder="1" applyAlignment="1" applyProtection="1">
      <alignment horizontal="center" vertical="center"/>
      <protection locked="0"/>
    </xf>
    <xf numFmtId="0" fontId="2" fillId="6" borderId="61" xfId="0" applyFont="1" applyFill="1" applyBorder="1" applyAlignment="1" applyProtection="1">
      <alignment horizontal="center" vertical="center"/>
      <protection locked="0"/>
    </xf>
    <xf numFmtId="0" fontId="2" fillId="6" borderId="62" xfId="0" applyFont="1" applyFill="1" applyBorder="1" applyAlignment="1" applyProtection="1">
      <alignment horizontal="center" vertical="center"/>
      <protection locked="0"/>
    </xf>
    <xf numFmtId="0" fontId="2" fillId="6" borderId="3" xfId="0" applyFont="1" applyFill="1" applyBorder="1" applyAlignment="1" applyProtection="1">
      <alignment horizontal="center"/>
      <protection locked="0"/>
    </xf>
    <xf numFmtId="0" fontId="2" fillId="6" borderId="0" xfId="0" applyFont="1" applyFill="1" applyBorder="1" applyAlignment="1" applyProtection="1">
      <alignment horizontal="center"/>
      <protection locked="0"/>
    </xf>
    <xf numFmtId="0" fontId="2" fillId="6" borderId="11" xfId="0" applyFont="1" applyFill="1" applyBorder="1" applyAlignment="1" applyProtection="1">
      <alignment horizontal="center"/>
      <protection locked="0"/>
    </xf>
    <xf numFmtId="0" fontId="2" fillId="6" borderId="18" xfId="0" applyFont="1" applyFill="1" applyBorder="1" applyAlignment="1" applyProtection="1">
      <alignment horizontal="center"/>
      <protection locked="0"/>
    </xf>
    <xf numFmtId="0" fontId="2" fillId="6" borderId="18" xfId="0" applyFont="1" applyFill="1" applyBorder="1" applyAlignment="1" applyProtection="1">
      <alignment horizontal="center" wrapText="1"/>
      <protection locked="0"/>
    </xf>
    <xf numFmtId="0" fontId="2" fillId="6" borderId="0" xfId="0" applyFont="1" applyFill="1" applyBorder="1" applyAlignment="1" applyProtection="1">
      <alignment horizontal="center" wrapText="1"/>
      <protection locked="0"/>
    </xf>
    <xf numFmtId="0" fontId="2" fillId="6" borderId="11" xfId="0" applyFont="1" applyFill="1" applyBorder="1" applyAlignment="1" applyProtection="1">
      <alignment horizontal="center" wrapText="1"/>
      <protection locked="0"/>
    </xf>
    <xf numFmtId="0" fontId="2" fillId="6" borderId="4" xfId="0" applyFont="1" applyFill="1" applyBorder="1" applyAlignment="1" applyProtection="1">
      <alignment horizontal="center" wrapText="1"/>
      <protection locked="0"/>
    </xf>
    <xf numFmtId="0" fontId="42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18" fillId="10" borderId="0" xfId="0" quotePrefix="1" applyFont="1" applyFill="1" applyAlignment="1">
      <alignment horizontal="left" vertical="center"/>
    </xf>
    <xf numFmtId="0" fontId="0" fillId="10" borderId="0" xfId="0" applyFill="1" applyAlignment="1"/>
    <xf numFmtId="0" fontId="39" fillId="10" borderId="0" xfId="0" applyFont="1" applyFill="1" applyAlignment="1">
      <alignment horizontal="left" vertical="center"/>
    </xf>
    <xf numFmtId="0" fontId="48" fillId="0" borderId="0" xfId="0" applyFont="1" applyAlignment="1">
      <alignment horizontal="center" vertical="center"/>
    </xf>
    <xf numFmtId="0" fontId="18" fillId="10" borderId="0" xfId="0" applyFont="1" applyFill="1" applyAlignment="1">
      <alignment horizontal="left"/>
    </xf>
    <xf numFmtId="0" fontId="48" fillId="10" borderId="0" xfId="0" applyFont="1" applyFill="1" applyAlignment="1">
      <alignment horizontal="left" vertical="center"/>
    </xf>
    <xf numFmtId="0" fontId="2" fillId="10" borderId="0" xfId="0" applyFont="1" applyFill="1" applyAlignment="1"/>
    <xf numFmtId="0" fontId="36" fillId="10" borderId="0" xfId="0" applyFont="1" applyFill="1" applyAlignment="1">
      <alignment horizontal="left" vertical="center"/>
    </xf>
    <xf numFmtId="0" fontId="0" fillId="10" borderId="0" xfId="0" applyFill="1" applyAlignment="1">
      <alignment horizontal="left"/>
    </xf>
    <xf numFmtId="0" fontId="45" fillId="10" borderId="0" xfId="0" applyFont="1" applyFill="1" applyAlignment="1">
      <alignment horizontal="left"/>
    </xf>
    <xf numFmtId="0" fontId="36" fillId="0" borderId="0" xfId="0" quotePrefix="1" applyFont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36" fillId="10" borderId="0" xfId="0" quotePrefix="1" applyFont="1" applyFill="1" applyAlignment="1">
      <alignment horizontal="center" vertical="center"/>
    </xf>
    <xf numFmtId="0" fontId="36" fillId="10" borderId="0" xfId="0" quotePrefix="1" applyFont="1" applyFill="1" applyAlignment="1">
      <alignment horizontal="left" vertical="center"/>
    </xf>
    <xf numFmtId="0" fontId="0" fillId="10" borderId="0" xfId="0" applyFill="1" applyAlignment="1">
      <alignment vertical="center"/>
    </xf>
    <xf numFmtId="0" fontId="45" fillId="10" borderId="0" xfId="0" applyFont="1" applyFill="1" applyAlignment="1">
      <alignment horizontal="left" vertical="center"/>
    </xf>
    <xf numFmtId="0" fontId="18" fillId="10" borderId="74" xfId="0" applyFont="1" applyFill="1" applyBorder="1" applyAlignment="1">
      <alignment horizontal="center" wrapText="1"/>
    </xf>
    <xf numFmtId="0" fontId="0" fillId="10" borderId="75" xfId="0" applyFill="1" applyBorder="1" applyAlignment="1">
      <alignment horizontal="center" wrapText="1"/>
    </xf>
    <xf numFmtId="0" fontId="0" fillId="10" borderId="76" xfId="0" applyFill="1" applyBorder="1" applyAlignment="1">
      <alignment horizontal="center" wrapText="1"/>
    </xf>
    <xf numFmtId="0" fontId="36" fillId="10" borderId="74" xfId="0" applyFont="1" applyFill="1" applyBorder="1" applyAlignment="1">
      <alignment horizontal="center" vertical="center" wrapText="1"/>
    </xf>
    <xf numFmtId="0" fontId="36" fillId="10" borderId="75" xfId="0" applyFont="1" applyFill="1" applyBorder="1" applyAlignment="1">
      <alignment horizontal="center" vertical="center" wrapText="1"/>
    </xf>
    <xf numFmtId="0" fontId="36" fillId="10" borderId="76" xfId="0" applyFont="1" applyFill="1" applyBorder="1" applyAlignment="1">
      <alignment horizontal="center" vertical="center" wrapText="1"/>
    </xf>
    <xf numFmtId="0" fontId="41" fillId="10" borderId="0" xfId="0" applyFont="1" applyFill="1" applyAlignment="1">
      <alignment horizontal="left" vertical="center"/>
    </xf>
    <xf numFmtId="0" fontId="42" fillId="0" borderId="74" xfId="0" applyFont="1" applyBorder="1" applyAlignment="1">
      <alignment horizontal="center" vertical="center" wrapText="1"/>
    </xf>
    <xf numFmtId="0" fontId="0" fillId="0" borderId="75" xfId="0" applyBorder="1" applyAlignment="1">
      <alignment wrapText="1"/>
    </xf>
    <xf numFmtId="0" fontId="0" fillId="0" borderId="76" xfId="0" applyBorder="1" applyAlignment="1">
      <alignment wrapText="1"/>
    </xf>
    <xf numFmtId="0" fontId="36" fillId="0" borderId="0" xfId="0" applyFont="1" applyAlignment="1">
      <alignment horizontal="center" vertical="center"/>
    </xf>
    <xf numFmtId="0" fontId="45" fillId="0" borderId="74" xfId="0" applyFont="1" applyBorder="1" applyAlignment="1">
      <alignment horizontal="center" vertical="center" wrapText="1"/>
    </xf>
    <xf numFmtId="0" fontId="0" fillId="0" borderId="75" xfId="0" applyBorder="1" applyAlignment="1">
      <alignment horizontal="center" vertical="center" wrapText="1"/>
    </xf>
    <xf numFmtId="0" fontId="41" fillId="0" borderId="0" xfId="0" applyFont="1" applyAlignment="1">
      <alignment horizontal="center" vertical="center"/>
    </xf>
    <xf numFmtId="0" fontId="18" fillId="0" borderId="74" xfId="0" applyFont="1" applyBorder="1" applyAlignment="1"/>
    <xf numFmtId="0" fontId="0" fillId="0" borderId="75" xfId="0" applyBorder="1" applyAlignment="1"/>
    <xf numFmtId="0" fontId="0" fillId="0" borderId="76" xfId="0" applyBorder="1" applyAlignment="1"/>
  </cellXfs>
  <cellStyles count="2">
    <cellStyle name="Normal" xfId="0" builtinId="0"/>
    <cellStyle name="Pourcentage" xfId="1" builtinId="5"/>
  </cellStyles>
  <dxfs count="68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0070C0"/>
      </font>
    </dxf>
    <dxf>
      <font>
        <color rgb="FF0070C0"/>
      </font>
    </dxf>
    <dxf>
      <font>
        <color rgb="FF0070C0"/>
      </font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0070C0"/>
      </font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1.jpeg"/><Relationship Id="rId1" Type="http://schemas.openxmlformats.org/officeDocument/2006/relationships/image" Target="../media/image2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266700</xdr:colOff>
      <xdr:row>0</xdr:row>
      <xdr:rowOff>0</xdr:rowOff>
    </xdr:from>
    <xdr:to>
      <xdr:col>44</xdr:col>
      <xdr:colOff>0</xdr:colOff>
      <xdr:row>0</xdr:row>
      <xdr:rowOff>0</xdr:rowOff>
    </xdr:to>
    <xdr:sp macro="" textlink="">
      <xdr:nvSpPr>
        <xdr:cNvPr id="103957" name="Line 14"/>
        <xdr:cNvSpPr>
          <a:spLocks noChangeShapeType="1"/>
        </xdr:cNvSpPr>
      </xdr:nvSpPr>
      <xdr:spPr bwMode="auto">
        <a:xfrm>
          <a:off x="8286750" y="0"/>
          <a:ext cx="0" cy="0"/>
        </a:xfrm>
        <a:prstGeom prst="line">
          <a:avLst/>
        </a:prstGeom>
        <a:noFill/>
        <a:ln w="317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43</xdr:col>
      <xdr:colOff>266700</xdr:colOff>
      <xdr:row>0</xdr:row>
      <xdr:rowOff>0</xdr:rowOff>
    </xdr:from>
    <xdr:to>
      <xdr:col>44</xdr:col>
      <xdr:colOff>0</xdr:colOff>
      <xdr:row>0</xdr:row>
      <xdr:rowOff>0</xdr:rowOff>
    </xdr:to>
    <xdr:sp macro="" textlink="">
      <xdr:nvSpPr>
        <xdr:cNvPr id="103958" name="Line 15"/>
        <xdr:cNvSpPr>
          <a:spLocks noChangeShapeType="1"/>
        </xdr:cNvSpPr>
      </xdr:nvSpPr>
      <xdr:spPr bwMode="auto">
        <a:xfrm>
          <a:off x="8286750" y="0"/>
          <a:ext cx="0" cy="0"/>
        </a:xfrm>
        <a:prstGeom prst="line">
          <a:avLst/>
        </a:prstGeom>
        <a:noFill/>
        <a:ln w="317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03959" name="Line 111"/>
        <xdr:cNvSpPr>
          <a:spLocks noChangeShapeType="1"/>
        </xdr:cNvSpPr>
      </xdr:nvSpPr>
      <xdr:spPr bwMode="auto">
        <a:xfrm>
          <a:off x="8705850" y="0"/>
          <a:ext cx="0" cy="0"/>
        </a:xfrm>
        <a:prstGeom prst="line">
          <a:avLst/>
        </a:prstGeom>
        <a:noFill/>
        <a:ln w="317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03960" name="Line 112"/>
        <xdr:cNvSpPr>
          <a:spLocks noChangeShapeType="1"/>
        </xdr:cNvSpPr>
      </xdr:nvSpPr>
      <xdr:spPr bwMode="auto">
        <a:xfrm>
          <a:off x="8705850" y="0"/>
          <a:ext cx="0" cy="0"/>
        </a:xfrm>
        <a:prstGeom prst="line">
          <a:avLst/>
        </a:prstGeom>
        <a:noFill/>
        <a:ln w="317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03961" name="Line 114"/>
        <xdr:cNvSpPr>
          <a:spLocks noChangeShapeType="1"/>
        </xdr:cNvSpPr>
      </xdr:nvSpPr>
      <xdr:spPr bwMode="auto">
        <a:xfrm>
          <a:off x="8705850" y="0"/>
          <a:ext cx="0" cy="0"/>
        </a:xfrm>
        <a:prstGeom prst="line">
          <a:avLst/>
        </a:prstGeom>
        <a:noFill/>
        <a:ln w="317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03962" name="Line 115"/>
        <xdr:cNvSpPr>
          <a:spLocks noChangeShapeType="1"/>
        </xdr:cNvSpPr>
      </xdr:nvSpPr>
      <xdr:spPr bwMode="auto">
        <a:xfrm>
          <a:off x="8705850" y="0"/>
          <a:ext cx="0" cy="0"/>
        </a:xfrm>
        <a:prstGeom prst="line">
          <a:avLst/>
        </a:prstGeom>
        <a:noFill/>
        <a:ln w="317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3</xdr:col>
      <xdr:colOff>57150</xdr:colOff>
      <xdr:row>1</xdr:row>
      <xdr:rowOff>66675</xdr:rowOff>
    </xdr:from>
    <xdr:to>
      <xdr:col>9</xdr:col>
      <xdr:colOff>57150</xdr:colOff>
      <xdr:row>3</xdr:row>
      <xdr:rowOff>238125</xdr:rowOff>
    </xdr:to>
    <xdr:pic>
      <xdr:nvPicPr>
        <xdr:cNvPr id="103963" name="Image 1" descr="Vossloh Cogifer Kihn_block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3925" y="314325"/>
          <a:ext cx="1085850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45</xdr:col>
      <xdr:colOff>0</xdr:colOff>
      <xdr:row>13</xdr:row>
      <xdr:rowOff>0</xdr:rowOff>
    </xdr:from>
    <xdr:to>
      <xdr:col>45</xdr:col>
      <xdr:colOff>0</xdr:colOff>
      <xdr:row>13</xdr:row>
      <xdr:rowOff>0</xdr:rowOff>
    </xdr:to>
    <xdr:sp macro="" textlink="">
      <xdr:nvSpPr>
        <xdr:cNvPr id="103964" name="Line 73"/>
        <xdr:cNvSpPr>
          <a:spLocks noChangeShapeType="1"/>
        </xdr:cNvSpPr>
      </xdr:nvSpPr>
      <xdr:spPr bwMode="auto">
        <a:xfrm>
          <a:off x="8705850" y="238125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13</xdr:row>
      <xdr:rowOff>0</xdr:rowOff>
    </xdr:from>
    <xdr:to>
      <xdr:col>45</xdr:col>
      <xdr:colOff>0</xdr:colOff>
      <xdr:row>13</xdr:row>
      <xdr:rowOff>0</xdr:rowOff>
    </xdr:to>
    <xdr:sp macro="" textlink="">
      <xdr:nvSpPr>
        <xdr:cNvPr id="103965" name="Line 74"/>
        <xdr:cNvSpPr>
          <a:spLocks noChangeShapeType="1"/>
        </xdr:cNvSpPr>
      </xdr:nvSpPr>
      <xdr:spPr bwMode="auto">
        <a:xfrm>
          <a:off x="8705850" y="238125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44</xdr:col>
      <xdr:colOff>66675</xdr:colOff>
      <xdr:row>50</xdr:row>
      <xdr:rowOff>9525</xdr:rowOff>
    </xdr:to>
    <xdr:grpSp>
      <xdr:nvGrpSpPr>
        <xdr:cNvPr id="103966" name="Groupe 1"/>
        <xdr:cNvGrpSpPr>
          <a:grpSpLocks/>
        </xdr:cNvGrpSpPr>
      </xdr:nvGrpSpPr>
      <xdr:grpSpPr bwMode="auto">
        <a:xfrm>
          <a:off x="476810" y="4162985"/>
          <a:ext cx="7803777" cy="4575922"/>
          <a:chOff x="476810" y="4162985"/>
          <a:chExt cx="7803777" cy="4575922"/>
        </a:xfrm>
      </xdr:grpSpPr>
      <xdr:sp macro="[0]!Macro13" textlink="">
        <xdr:nvSpPr>
          <xdr:cNvPr id="103967" name="Line 1"/>
          <xdr:cNvSpPr>
            <a:spLocks noChangeShapeType="1"/>
          </xdr:cNvSpPr>
        </xdr:nvSpPr>
        <xdr:spPr bwMode="auto">
          <a:xfrm>
            <a:off x="8213912" y="8167407"/>
            <a:ext cx="0" cy="0"/>
          </a:xfrm>
          <a:prstGeom prst="line">
            <a:avLst/>
          </a:prstGeom>
          <a:noFill/>
          <a:ln w="1">
            <a:solidFill>
              <a:srgbClr val="C0C0C0"/>
            </a:solidFill>
            <a:round/>
            <a:headEnd/>
            <a:tailEnd/>
          </a:ln>
        </xdr:spPr>
      </xdr:sp>
      <xdr:sp macro="[0]!Macro13" textlink="">
        <xdr:nvSpPr>
          <xdr:cNvPr id="9220" name="Text Box 4"/>
          <xdr:cNvSpPr txBox="1">
            <a:spLocks noChangeArrowheads="1"/>
          </xdr:cNvSpPr>
        </xdr:nvSpPr>
        <xdr:spPr bwMode="auto">
          <a:xfrm>
            <a:off x="8214533" y="8169290"/>
            <a:ext cx="0" cy="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=""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Coeur</a:t>
            </a:r>
          </a:p>
        </xdr:txBody>
      </xdr:sp>
      <xdr:sp macro="[0]!Macro13" textlink="">
        <xdr:nvSpPr>
          <xdr:cNvPr id="9222" name="Text Box 6"/>
          <xdr:cNvSpPr txBox="1">
            <a:spLocks noChangeArrowheads="1"/>
          </xdr:cNvSpPr>
        </xdr:nvSpPr>
        <xdr:spPr bwMode="auto">
          <a:xfrm>
            <a:off x="8214533" y="8169290"/>
            <a:ext cx="0" cy="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=""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Fixation</a:t>
            </a:r>
          </a:p>
          <a:p>
            <a:pPr algn="l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Fixations</a:t>
            </a:r>
          </a:p>
          <a:p>
            <a:pPr algn="l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sp macro="[0]!Macro13" textlink="">
        <xdr:nvSpPr>
          <xdr:cNvPr id="9224" name="Text Box 8"/>
          <xdr:cNvSpPr txBox="1">
            <a:spLocks noChangeArrowheads="1"/>
          </xdr:cNvSpPr>
        </xdr:nvSpPr>
        <xdr:spPr bwMode="auto">
          <a:xfrm>
            <a:off x="8214533" y="8169290"/>
            <a:ext cx="0" cy="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=""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Plancher</a:t>
            </a: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l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sp macro="[0]!Macro13" textlink="">
        <xdr:nvSpPr>
          <xdr:cNvPr id="9227" name="Text Box 11"/>
          <xdr:cNvSpPr txBox="1">
            <a:spLocks noChangeArrowheads="1"/>
          </xdr:cNvSpPr>
        </xdr:nvSpPr>
        <xdr:spPr bwMode="auto">
          <a:xfrm>
            <a:off x="8214533" y="8169290"/>
            <a:ext cx="0" cy="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=""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Joint</a:t>
            </a:r>
            <a:r>
              <a: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[0]!Macro13" textlink="">
        <xdr:nvSpPr>
          <xdr:cNvPr id="9229" name="Text Box 13"/>
          <xdr:cNvSpPr txBox="1">
            <a:spLocks noChangeArrowheads="1"/>
          </xdr:cNvSpPr>
        </xdr:nvSpPr>
        <xdr:spPr bwMode="auto">
          <a:xfrm>
            <a:off x="476810" y="7096512"/>
            <a:ext cx="150980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=""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="" xmlns:a14="http://schemas.microsoft.com/office/drawing/2010/main" w="9525">
                <a:solidFill>
                  <a:srgbClr xmlns:mc="http://schemas.openxmlformats.org/markup-compatibility/2006" val="FFFFFF" mc:Ignorable="a14" a14:legacySpreadsheetColorIndex="9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fr-FR" sz="1000" b="0" i="0" u="none" strike="noStrike" baseline="0">
                <a:solidFill>
                  <a:srgbClr val="000000"/>
                </a:solidFill>
                <a:latin typeface="Arial Narrow"/>
              </a:rPr>
              <a:t>4</a:t>
            </a:r>
          </a:p>
          <a:p>
            <a:pPr algn="ctr" rtl="0">
              <a:defRPr sz="1000"/>
            </a:pPr>
            <a:r>
              <a:rPr lang="fr-FR" sz="1000" b="0" i="0" u="none" strike="noStrike" baseline="0">
                <a:solidFill>
                  <a:srgbClr val="000000"/>
                </a:solidFill>
                <a:latin typeface="Arial Narrow"/>
              </a:rPr>
              <a:t>4</a:t>
            </a:r>
          </a:p>
        </xdr:txBody>
      </xdr:sp>
      <xdr:sp macro="[0]!Macro13" textlink="">
        <xdr:nvSpPr>
          <xdr:cNvPr id="103973" name="Line 24"/>
          <xdr:cNvSpPr>
            <a:spLocks noChangeShapeType="1"/>
          </xdr:cNvSpPr>
        </xdr:nvSpPr>
        <xdr:spPr bwMode="auto">
          <a:xfrm>
            <a:off x="8213912" y="8167407"/>
            <a:ext cx="0" cy="0"/>
          </a:xfrm>
          <a:prstGeom prst="line">
            <a:avLst/>
          </a:prstGeom>
          <a:noFill/>
          <a:ln w="3175" cap="rnd">
            <a:solidFill>
              <a:srgbClr val="000000"/>
            </a:solidFill>
            <a:prstDash val="sysDot"/>
            <a:round/>
            <a:headEnd/>
            <a:tailEnd/>
          </a:ln>
        </xdr:spPr>
      </xdr:sp>
      <xdr:sp macro="[0]!Macro13" textlink="">
        <xdr:nvSpPr>
          <xdr:cNvPr id="103974" name="Line 31"/>
          <xdr:cNvSpPr>
            <a:spLocks noChangeShapeType="1"/>
          </xdr:cNvSpPr>
        </xdr:nvSpPr>
        <xdr:spPr bwMode="auto">
          <a:xfrm>
            <a:off x="8280587" y="8072157"/>
            <a:ext cx="0" cy="0"/>
          </a:xfrm>
          <a:prstGeom prst="line">
            <a:avLst/>
          </a:prstGeom>
          <a:noFill/>
          <a:ln w="9525" cap="rnd">
            <a:solidFill>
              <a:srgbClr val="000000"/>
            </a:solidFill>
            <a:prstDash val="sysDot"/>
            <a:round/>
            <a:headEnd/>
            <a:tailEnd/>
          </a:ln>
        </xdr:spPr>
      </xdr:sp>
      <xdr:sp macro="[0]!Macro13" textlink="">
        <xdr:nvSpPr>
          <xdr:cNvPr id="103975" name="Line 45"/>
          <xdr:cNvSpPr>
            <a:spLocks noChangeShapeType="1"/>
          </xdr:cNvSpPr>
        </xdr:nvSpPr>
        <xdr:spPr bwMode="auto">
          <a:xfrm>
            <a:off x="8213912" y="8167407"/>
            <a:ext cx="0" cy="0"/>
          </a:xfrm>
          <a:prstGeom prst="line">
            <a:avLst/>
          </a:prstGeom>
          <a:noFill/>
          <a:ln w="9525" cap="rnd">
            <a:solidFill>
              <a:srgbClr val="000000"/>
            </a:solidFill>
            <a:prstDash val="sysDot"/>
            <a:round/>
            <a:headEnd/>
            <a:tailEnd/>
          </a:ln>
        </xdr:spPr>
      </xdr:sp>
      <xdr:sp macro="[0]!Macro13" textlink="">
        <xdr:nvSpPr>
          <xdr:cNvPr id="103976" name="Line 46"/>
          <xdr:cNvSpPr>
            <a:spLocks noChangeShapeType="1"/>
          </xdr:cNvSpPr>
        </xdr:nvSpPr>
        <xdr:spPr bwMode="auto">
          <a:xfrm>
            <a:off x="8213912" y="8167407"/>
            <a:ext cx="0" cy="0"/>
          </a:xfrm>
          <a:prstGeom prst="line">
            <a:avLst/>
          </a:prstGeom>
          <a:noFill/>
          <a:ln w="9525" cap="rnd">
            <a:solidFill>
              <a:srgbClr val="000000"/>
            </a:solidFill>
            <a:prstDash val="sysDot"/>
            <a:round/>
            <a:headEnd/>
            <a:tailEnd/>
          </a:ln>
        </xdr:spPr>
      </xdr:sp>
      <xdr:sp macro="[0]!Macro13" textlink="">
        <xdr:nvSpPr>
          <xdr:cNvPr id="103977" name="Line 47"/>
          <xdr:cNvSpPr>
            <a:spLocks noChangeShapeType="1"/>
          </xdr:cNvSpPr>
        </xdr:nvSpPr>
        <xdr:spPr bwMode="auto">
          <a:xfrm>
            <a:off x="8213912" y="8167407"/>
            <a:ext cx="0" cy="0"/>
          </a:xfrm>
          <a:prstGeom prst="line">
            <a:avLst/>
          </a:prstGeom>
          <a:noFill/>
          <a:ln w="9525" cap="rnd">
            <a:solidFill>
              <a:srgbClr val="000000"/>
            </a:solidFill>
            <a:prstDash val="sysDot"/>
            <a:round/>
            <a:headEnd/>
            <a:tailEnd/>
          </a:ln>
        </xdr:spPr>
      </xdr:sp>
      <xdr:sp macro="[0]!Macro13" textlink="">
        <xdr:nvSpPr>
          <xdr:cNvPr id="103978" name="Line 49"/>
          <xdr:cNvSpPr>
            <a:spLocks noChangeShapeType="1"/>
          </xdr:cNvSpPr>
        </xdr:nvSpPr>
        <xdr:spPr bwMode="auto">
          <a:xfrm>
            <a:off x="8213912" y="8167407"/>
            <a:ext cx="0" cy="0"/>
          </a:xfrm>
          <a:prstGeom prst="line">
            <a:avLst/>
          </a:prstGeom>
          <a:noFill/>
          <a:ln w="9525" cap="rnd">
            <a:solidFill>
              <a:srgbClr val="000000"/>
            </a:solidFill>
            <a:prstDash val="sysDot"/>
            <a:round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0</xdr:colOff>
      <xdr:row>87</xdr:row>
      <xdr:rowOff>0</xdr:rowOff>
    </xdr:from>
    <xdr:to>
      <xdr:col>45</xdr:col>
      <xdr:colOff>0</xdr:colOff>
      <xdr:row>87</xdr:row>
      <xdr:rowOff>0</xdr:rowOff>
    </xdr:to>
    <xdr:sp macro="" textlink="">
      <xdr:nvSpPr>
        <xdr:cNvPr id="106555" name="Line 1"/>
        <xdr:cNvSpPr>
          <a:spLocks noChangeShapeType="1"/>
        </xdr:cNvSpPr>
      </xdr:nvSpPr>
      <xdr:spPr bwMode="auto">
        <a:xfrm>
          <a:off x="9096375" y="15211425"/>
          <a:ext cx="0" cy="0"/>
        </a:xfrm>
        <a:prstGeom prst="line">
          <a:avLst/>
        </a:prstGeom>
        <a:noFill/>
        <a:ln w="1">
          <a:solidFill>
            <a:srgbClr val="C0C0C0"/>
          </a:solidFill>
          <a:round/>
          <a:headEnd/>
          <a:tailEnd/>
        </a:ln>
      </xdr:spPr>
    </xdr:sp>
    <xdr:clientData/>
  </xdr:twoCellAnchor>
  <xdr:twoCellAnchor>
    <xdr:from>
      <xdr:col>45</xdr:col>
      <xdr:colOff>0</xdr:colOff>
      <xdr:row>56</xdr:row>
      <xdr:rowOff>0</xdr:rowOff>
    </xdr:from>
    <xdr:to>
      <xdr:col>45</xdr:col>
      <xdr:colOff>0</xdr:colOff>
      <xdr:row>56</xdr:row>
      <xdr:rowOff>0</xdr:rowOff>
    </xdr:to>
    <xdr:sp macro="" textlink="">
      <xdr:nvSpPr>
        <xdr:cNvPr id="106556" name="Line 2"/>
        <xdr:cNvSpPr>
          <a:spLocks noChangeShapeType="1"/>
        </xdr:cNvSpPr>
      </xdr:nvSpPr>
      <xdr:spPr bwMode="auto">
        <a:xfrm flipH="1">
          <a:off x="9096375" y="9448800"/>
          <a:ext cx="0" cy="0"/>
        </a:xfrm>
        <a:prstGeom prst="line">
          <a:avLst/>
        </a:prstGeom>
        <a:noFill/>
        <a:ln w="317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87</xdr:row>
      <xdr:rowOff>0</xdr:rowOff>
    </xdr:from>
    <xdr:to>
      <xdr:col>45</xdr:col>
      <xdr:colOff>0</xdr:colOff>
      <xdr:row>87</xdr:row>
      <xdr:rowOff>0</xdr:rowOff>
    </xdr:to>
    <xdr:sp macro="" textlink="">
      <xdr:nvSpPr>
        <xdr:cNvPr id="106557" name="Line 3"/>
        <xdr:cNvSpPr>
          <a:spLocks noChangeShapeType="1"/>
        </xdr:cNvSpPr>
      </xdr:nvSpPr>
      <xdr:spPr bwMode="auto">
        <a:xfrm>
          <a:off x="9096375" y="15211425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45</xdr:col>
      <xdr:colOff>0</xdr:colOff>
      <xdr:row>87</xdr:row>
      <xdr:rowOff>0</xdr:rowOff>
    </xdr:from>
    <xdr:to>
      <xdr:col>45</xdr:col>
      <xdr:colOff>0</xdr:colOff>
      <xdr:row>87</xdr:row>
      <xdr:rowOff>0</xdr:rowOff>
    </xdr:to>
    <xdr:sp macro="" textlink="">
      <xdr:nvSpPr>
        <xdr:cNvPr id="106558" name="Line 4"/>
        <xdr:cNvSpPr>
          <a:spLocks noChangeShapeType="1"/>
        </xdr:cNvSpPr>
      </xdr:nvSpPr>
      <xdr:spPr bwMode="auto">
        <a:xfrm>
          <a:off x="9096375" y="15211425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45</xdr:col>
      <xdr:colOff>0</xdr:colOff>
      <xdr:row>87</xdr:row>
      <xdr:rowOff>0</xdr:rowOff>
    </xdr:from>
    <xdr:to>
      <xdr:col>45</xdr:col>
      <xdr:colOff>0</xdr:colOff>
      <xdr:row>87</xdr:row>
      <xdr:rowOff>0</xdr:rowOff>
    </xdr:to>
    <xdr:sp macro="" textlink="">
      <xdr:nvSpPr>
        <xdr:cNvPr id="106559" name="Line 5"/>
        <xdr:cNvSpPr>
          <a:spLocks noChangeShapeType="1"/>
        </xdr:cNvSpPr>
      </xdr:nvSpPr>
      <xdr:spPr bwMode="auto">
        <a:xfrm>
          <a:off x="9096375" y="15211425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45</xdr:col>
      <xdr:colOff>0</xdr:colOff>
      <xdr:row>87</xdr:row>
      <xdr:rowOff>0</xdr:rowOff>
    </xdr:from>
    <xdr:to>
      <xdr:col>45</xdr:col>
      <xdr:colOff>0</xdr:colOff>
      <xdr:row>87</xdr:row>
      <xdr:rowOff>0</xdr:rowOff>
    </xdr:to>
    <xdr:sp macro="" textlink="">
      <xdr:nvSpPr>
        <xdr:cNvPr id="106560" name="Line 6"/>
        <xdr:cNvSpPr>
          <a:spLocks noChangeShapeType="1"/>
        </xdr:cNvSpPr>
      </xdr:nvSpPr>
      <xdr:spPr bwMode="auto">
        <a:xfrm>
          <a:off x="9096375" y="15211425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pic>
      <xdr:nvPicPr>
        <xdr:cNvPr id="106561" name="Picture 8" descr="Logo Vossloh Switch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96375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45</xdr:col>
      <xdr:colOff>0</xdr:colOff>
      <xdr:row>34</xdr:row>
      <xdr:rowOff>0</xdr:rowOff>
    </xdr:from>
    <xdr:to>
      <xdr:col>45</xdr:col>
      <xdr:colOff>0</xdr:colOff>
      <xdr:row>34</xdr:row>
      <xdr:rowOff>0</xdr:rowOff>
    </xdr:to>
    <xdr:sp macro="" textlink="">
      <xdr:nvSpPr>
        <xdr:cNvPr id="106562" name="Line 9"/>
        <xdr:cNvSpPr>
          <a:spLocks noChangeShapeType="1"/>
        </xdr:cNvSpPr>
      </xdr:nvSpPr>
      <xdr:spPr bwMode="auto">
        <a:xfrm>
          <a:off x="9096375" y="588645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56</xdr:row>
      <xdr:rowOff>0</xdr:rowOff>
    </xdr:from>
    <xdr:to>
      <xdr:col>45</xdr:col>
      <xdr:colOff>0</xdr:colOff>
      <xdr:row>56</xdr:row>
      <xdr:rowOff>0</xdr:rowOff>
    </xdr:to>
    <xdr:sp macro="" textlink="">
      <xdr:nvSpPr>
        <xdr:cNvPr id="106563" name="Line 10"/>
        <xdr:cNvSpPr>
          <a:spLocks noChangeShapeType="1"/>
        </xdr:cNvSpPr>
      </xdr:nvSpPr>
      <xdr:spPr bwMode="auto">
        <a:xfrm>
          <a:off x="9096375" y="944880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56</xdr:row>
      <xdr:rowOff>0</xdr:rowOff>
    </xdr:from>
    <xdr:to>
      <xdr:col>45</xdr:col>
      <xdr:colOff>0</xdr:colOff>
      <xdr:row>56</xdr:row>
      <xdr:rowOff>0</xdr:rowOff>
    </xdr:to>
    <xdr:sp macro="" textlink="">
      <xdr:nvSpPr>
        <xdr:cNvPr id="106564" name="Line 11"/>
        <xdr:cNvSpPr>
          <a:spLocks noChangeShapeType="1"/>
        </xdr:cNvSpPr>
      </xdr:nvSpPr>
      <xdr:spPr bwMode="auto">
        <a:xfrm>
          <a:off x="9096375" y="944880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56</xdr:row>
      <xdr:rowOff>0</xdr:rowOff>
    </xdr:from>
    <xdr:to>
      <xdr:col>45</xdr:col>
      <xdr:colOff>0</xdr:colOff>
      <xdr:row>56</xdr:row>
      <xdr:rowOff>0</xdr:rowOff>
    </xdr:to>
    <xdr:sp macro="" textlink="">
      <xdr:nvSpPr>
        <xdr:cNvPr id="106565" name="Line 12"/>
        <xdr:cNvSpPr>
          <a:spLocks noChangeShapeType="1"/>
        </xdr:cNvSpPr>
      </xdr:nvSpPr>
      <xdr:spPr bwMode="auto">
        <a:xfrm>
          <a:off x="9096375" y="944880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87</xdr:row>
      <xdr:rowOff>0</xdr:rowOff>
    </xdr:from>
    <xdr:to>
      <xdr:col>45</xdr:col>
      <xdr:colOff>0</xdr:colOff>
      <xdr:row>87</xdr:row>
      <xdr:rowOff>0</xdr:rowOff>
    </xdr:to>
    <xdr:sp macro="" textlink="">
      <xdr:nvSpPr>
        <xdr:cNvPr id="106566" name="Line 13"/>
        <xdr:cNvSpPr>
          <a:spLocks noChangeShapeType="1"/>
        </xdr:cNvSpPr>
      </xdr:nvSpPr>
      <xdr:spPr bwMode="auto">
        <a:xfrm>
          <a:off x="9096375" y="15211425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87</xdr:row>
      <xdr:rowOff>0</xdr:rowOff>
    </xdr:from>
    <xdr:to>
      <xdr:col>45</xdr:col>
      <xdr:colOff>0</xdr:colOff>
      <xdr:row>87</xdr:row>
      <xdr:rowOff>0</xdr:rowOff>
    </xdr:to>
    <xdr:sp macro="" textlink="">
      <xdr:nvSpPr>
        <xdr:cNvPr id="106567" name="Line 14"/>
        <xdr:cNvSpPr>
          <a:spLocks noChangeShapeType="1"/>
        </xdr:cNvSpPr>
      </xdr:nvSpPr>
      <xdr:spPr bwMode="auto">
        <a:xfrm>
          <a:off x="9096375" y="15211425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87</xdr:row>
      <xdr:rowOff>0</xdr:rowOff>
    </xdr:from>
    <xdr:to>
      <xdr:col>45</xdr:col>
      <xdr:colOff>0</xdr:colOff>
      <xdr:row>87</xdr:row>
      <xdr:rowOff>0</xdr:rowOff>
    </xdr:to>
    <xdr:sp macro="" textlink="">
      <xdr:nvSpPr>
        <xdr:cNvPr id="106568" name="Line 15"/>
        <xdr:cNvSpPr>
          <a:spLocks noChangeShapeType="1"/>
        </xdr:cNvSpPr>
      </xdr:nvSpPr>
      <xdr:spPr bwMode="auto">
        <a:xfrm>
          <a:off x="9096375" y="15211425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87</xdr:row>
      <xdr:rowOff>0</xdr:rowOff>
    </xdr:from>
    <xdr:to>
      <xdr:col>45</xdr:col>
      <xdr:colOff>0</xdr:colOff>
      <xdr:row>87</xdr:row>
      <xdr:rowOff>0</xdr:rowOff>
    </xdr:to>
    <xdr:sp macro="" textlink="">
      <xdr:nvSpPr>
        <xdr:cNvPr id="106569" name="Line 16"/>
        <xdr:cNvSpPr>
          <a:spLocks noChangeShapeType="1"/>
        </xdr:cNvSpPr>
      </xdr:nvSpPr>
      <xdr:spPr bwMode="auto">
        <a:xfrm>
          <a:off x="9096375" y="15211425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87</xdr:row>
      <xdr:rowOff>0</xdr:rowOff>
    </xdr:from>
    <xdr:to>
      <xdr:col>45</xdr:col>
      <xdr:colOff>0</xdr:colOff>
      <xdr:row>87</xdr:row>
      <xdr:rowOff>0</xdr:rowOff>
    </xdr:to>
    <xdr:sp macro="" textlink="">
      <xdr:nvSpPr>
        <xdr:cNvPr id="106570" name="Line 17"/>
        <xdr:cNvSpPr>
          <a:spLocks noChangeShapeType="1"/>
        </xdr:cNvSpPr>
      </xdr:nvSpPr>
      <xdr:spPr bwMode="auto">
        <a:xfrm>
          <a:off x="9096375" y="15211425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87</xdr:row>
      <xdr:rowOff>0</xdr:rowOff>
    </xdr:from>
    <xdr:to>
      <xdr:col>45</xdr:col>
      <xdr:colOff>0</xdr:colOff>
      <xdr:row>87</xdr:row>
      <xdr:rowOff>0</xdr:rowOff>
    </xdr:to>
    <xdr:sp macro="" textlink="">
      <xdr:nvSpPr>
        <xdr:cNvPr id="106571" name="Line 18"/>
        <xdr:cNvSpPr>
          <a:spLocks noChangeShapeType="1"/>
        </xdr:cNvSpPr>
      </xdr:nvSpPr>
      <xdr:spPr bwMode="auto">
        <a:xfrm>
          <a:off x="9096375" y="15211425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87</xdr:row>
      <xdr:rowOff>0</xdr:rowOff>
    </xdr:from>
    <xdr:to>
      <xdr:col>45</xdr:col>
      <xdr:colOff>0</xdr:colOff>
      <xdr:row>87</xdr:row>
      <xdr:rowOff>0</xdr:rowOff>
    </xdr:to>
    <xdr:sp macro="" textlink="">
      <xdr:nvSpPr>
        <xdr:cNvPr id="106572" name="Line 19"/>
        <xdr:cNvSpPr>
          <a:spLocks noChangeShapeType="1"/>
        </xdr:cNvSpPr>
      </xdr:nvSpPr>
      <xdr:spPr bwMode="auto">
        <a:xfrm>
          <a:off x="9096375" y="15211425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24</xdr:row>
      <xdr:rowOff>0</xdr:rowOff>
    </xdr:from>
    <xdr:to>
      <xdr:col>45</xdr:col>
      <xdr:colOff>0</xdr:colOff>
      <xdr:row>24</xdr:row>
      <xdr:rowOff>0</xdr:rowOff>
    </xdr:to>
    <xdr:sp macro="" textlink="">
      <xdr:nvSpPr>
        <xdr:cNvPr id="106573" name="Line 20"/>
        <xdr:cNvSpPr>
          <a:spLocks noChangeShapeType="1"/>
        </xdr:cNvSpPr>
      </xdr:nvSpPr>
      <xdr:spPr bwMode="auto">
        <a:xfrm>
          <a:off x="9096375" y="422910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24</xdr:row>
      <xdr:rowOff>0</xdr:rowOff>
    </xdr:from>
    <xdr:to>
      <xdr:col>45</xdr:col>
      <xdr:colOff>0</xdr:colOff>
      <xdr:row>24</xdr:row>
      <xdr:rowOff>0</xdr:rowOff>
    </xdr:to>
    <xdr:sp macro="" textlink="">
      <xdr:nvSpPr>
        <xdr:cNvPr id="106574" name="Line 21"/>
        <xdr:cNvSpPr>
          <a:spLocks noChangeShapeType="1"/>
        </xdr:cNvSpPr>
      </xdr:nvSpPr>
      <xdr:spPr bwMode="auto">
        <a:xfrm>
          <a:off x="9096375" y="422910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24</xdr:row>
      <xdr:rowOff>0</xdr:rowOff>
    </xdr:from>
    <xdr:to>
      <xdr:col>45</xdr:col>
      <xdr:colOff>0</xdr:colOff>
      <xdr:row>24</xdr:row>
      <xdr:rowOff>0</xdr:rowOff>
    </xdr:to>
    <xdr:sp macro="" textlink="">
      <xdr:nvSpPr>
        <xdr:cNvPr id="106575" name="Line 22"/>
        <xdr:cNvSpPr>
          <a:spLocks noChangeShapeType="1"/>
        </xdr:cNvSpPr>
      </xdr:nvSpPr>
      <xdr:spPr bwMode="auto">
        <a:xfrm>
          <a:off x="9096375" y="422910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34</xdr:row>
      <xdr:rowOff>0</xdr:rowOff>
    </xdr:from>
    <xdr:to>
      <xdr:col>45</xdr:col>
      <xdr:colOff>0</xdr:colOff>
      <xdr:row>34</xdr:row>
      <xdr:rowOff>0</xdr:rowOff>
    </xdr:to>
    <xdr:sp macro="" textlink="">
      <xdr:nvSpPr>
        <xdr:cNvPr id="106576" name="Line 27"/>
        <xdr:cNvSpPr>
          <a:spLocks noChangeShapeType="1"/>
        </xdr:cNvSpPr>
      </xdr:nvSpPr>
      <xdr:spPr bwMode="auto">
        <a:xfrm>
          <a:off x="9096375" y="588645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34</xdr:row>
      <xdr:rowOff>0</xdr:rowOff>
    </xdr:from>
    <xdr:to>
      <xdr:col>45</xdr:col>
      <xdr:colOff>0</xdr:colOff>
      <xdr:row>34</xdr:row>
      <xdr:rowOff>0</xdr:rowOff>
    </xdr:to>
    <xdr:sp macro="" textlink="">
      <xdr:nvSpPr>
        <xdr:cNvPr id="106577" name="Line 28"/>
        <xdr:cNvSpPr>
          <a:spLocks noChangeShapeType="1"/>
        </xdr:cNvSpPr>
      </xdr:nvSpPr>
      <xdr:spPr bwMode="auto">
        <a:xfrm>
          <a:off x="9096375" y="588645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35</xdr:row>
      <xdr:rowOff>0</xdr:rowOff>
    </xdr:from>
    <xdr:to>
      <xdr:col>45</xdr:col>
      <xdr:colOff>0</xdr:colOff>
      <xdr:row>35</xdr:row>
      <xdr:rowOff>0</xdr:rowOff>
    </xdr:to>
    <xdr:sp macro="" textlink="">
      <xdr:nvSpPr>
        <xdr:cNvPr id="106578" name="Line 29"/>
        <xdr:cNvSpPr>
          <a:spLocks noChangeShapeType="1"/>
        </xdr:cNvSpPr>
      </xdr:nvSpPr>
      <xdr:spPr bwMode="auto">
        <a:xfrm>
          <a:off x="9096375" y="607695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36</xdr:row>
      <xdr:rowOff>0</xdr:rowOff>
    </xdr:from>
    <xdr:to>
      <xdr:col>45</xdr:col>
      <xdr:colOff>0</xdr:colOff>
      <xdr:row>36</xdr:row>
      <xdr:rowOff>0</xdr:rowOff>
    </xdr:to>
    <xdr:sp macro="" textlink="">
      <xdr:nvSpPr>
        <xdr:cNvPr id="106579" name="Line 30"/>
        <xdr:cNvSpPr>
          <a:spLocks noChangeShapeType="1"/>
        </xdr:cNvSpPr>
      </xdr:nvSpPr>
      <xdr:spPr bwMode="auto">
        <a:xfrm>
          <a:off x="9096375" y="626745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87</xdr:row>
      <xdr:rowOff>0</xdr:rowOff>
    </xdr:from>
    <xdr:to>
      <xdr:col>45</xdr:col>
      <xdr:colOff>0</xdr:colOff>
      <xdr:row>87</xdr:row>
      <xdr:rowOff>0</xdr:rowOff>
    </xdr:to>
    <xdr:sp macro="" textlink="">
      <xdr:nvSpPr>
        <xdr:cNvPr id="106580" name="Line 31"/>
        <xdr:cNvSpPr>
          <a:spLocks noChangeShapeType="1"/>
        </xdr:cNvSpPr>
      </xdr:nvSpPr>
      <xdr:spPr bwMode="auto">
        <a:xfrm>
          <a:off x="9096375" y="15211425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87</xdr:row>
      <xdr:rowOff>0</xdr:rowOff>
    </xdr:from>
    <xdr:to>
      <xdr:col>45</xdr:col>
      <xdr:colOff>0</xdr:colOff>
      <xdr:row>87</xdr:row>
      <xdr:rowOff>0</xdr:rowOff>
    </xdr:to>
    <xdr:sp macro="" textlink="">
      <xdr:nvSpPr>
        <xdr:cNvPr id="106581" name="Line 32"/>
        <xdr:cNvSpPr>
          <a:spLocks noChangeShapeType="1"/>
        </xdr:cNvSpPr>
      </xdr:nvSpPr>
      <xdr:spPr bwMode="auto">
        <a:xfrm>
          <a:off x="9096375" y="15211425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87</xdr:row>
      <xdr:rowOff>0</xdr:rowOff>
    </xdr:from>
    <xdr:to>
      <xdr:col>45</xdr:col>
      <xdr:colOff>0</xdr:colOff>
      <xdr:row>87</xdr:row>
      <xdr:rowOff>0</xdr:rowOff>
    </xdr:to>
    <xdr:sp macro="" textlink="">
      <xdr:nvSpPr>
        <xdr:cNvPr id="106582" name="Line 33"/>
        <xdr:cNvSpPr>
          <a:spLocks noChangeShapeType="1"/>
        </xdr:cNvSpPr>
      </xdr:nvSpPr>
      <xdr:spPr bwMode="auto">
        <a:xfrm>
          <a:off x="9096375" y="15211425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32</xdr:row>
      <xdr:rowOff>0</xdr:rowOff>
    </xdr:from>
    <xdr:to>
      <xdr:col>45</xdr:col>
      <xdr:colOff>0</xdr:colOff>
      <xdr:row>32</xdr:row>
      <xdr:rowOff>0</xdr:rowOff>
    </xdr:to>
    <xdr:sp macro="" textlink="">
      <xdr:nvSpPr>
        <xdr:cNvPr id="106583" name="Line 34"/>
        <xdr:cNvSpPr>
          <a:spLocks noChangeShapeType="1"/>
        </xdr:cNvSpPr>
      </xdr:nvSpPr>
      <xdr:spPr bwMode="auto">
        <a:xfrm>
          <a:off x="9096375" y="561975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28</xdr:row>
      <xdr:rowOff>0</xdr:rowOff>
    </xdr:from>
    <xdr:to>
      <xdr:col>45</xdr:col>
      <xdr:colOff>0</xdr:colOff>
      <xdr:row>28</xdr:row>
      <xdr:rowOff>0</xdr:rowOff>
    </xdr:to>
    <xdr:sp macro="" textlink="">
      <xdr:nvSpPr>
        <xdr:cNvPr id="106584" name="Line 35"/>
        <xdr:cNvSpPr>
          <a:spLocks noChangeShapeType="1"/>
        </xdr:cNvSpPr>
      </xdr:nvSpPr>
      <xdr:spPr bwMode="auto">
        <a:xfrm>
          <a:off x="9096375" y="499110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28</xdr:row>
      <xdr:rowOff>0</xdr:rowOff>
    </xdr:from>
    <xdr:to>
      <xdr:col>45</xdr:col>
      <xdr:colOff>0</xdr:colOff>
      <xdr:row>28</xdr:row>
      <xdr:rowOff>0</xdr:rowOff>
    </xdr:to>
    <xdr:sp macro="" textlink="">
      <xdr:nvSpPr>
        <xdr:cNvPr id="106585" name="Line 36"/>
        <xdr:cNvSpPr>
          <a:spLocks noChangeShapeType="1"/>
        </xdr:cNvSpPr>
      </xdr:nvSpPr>
      <xdr:spPr bwMode="auto">
        <a:xfrm>
          <a:off x="9096375" y="499110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35</xdr:row>
      <xdr:rowOff>0</xdr:rowOff>
    </xdr:from>
    <xdr:to>
      <xdr:col>45</xdr:col>
      <xdr:colOff>0</xdr:colOff>
      <xdr:row>35</xdr:row>
      <xdr:rowOff>0</xdr:rowOff>
    </xdr:to>
    <xdr:sp macro="" textlink="">
      <xdr:nvSpPr>
        <xdr:cNvPr id="106586" name="Line 37"/>
        <xdr:cNvSpPr>
          <a:spLocks noChangeShapeType="1"/>
        </xdr:cNvSpPr>
      </xdr:nvSpPr>
      <xdr:spPr bwMode="auto">
        <a:xfrm>
          <a:off x="9096375" y="607695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36</xdr:row>
      <xdr:rowOff>0</xdr:rowOff>
    </xdr:from>
    <xdr:to>
      <xdr:col>45</xdr:col>
      <xdr:colOff>0</xdr:colOff>
      <xdr:row>36</xdr:row>
      <xdr:rowOff>0</xdr:rowOff>
    </xdr:to>
    <xdr:sp macro="" textlink="">
      <xdr:nvSpPr>
        <xdr:cNvPr id="106587" name="Line 38"/>
        <xdr:cNvSpPr>
          <a:spLocks noChangeShapeType="1"/>
        </xdr:cNvSpPr>
      </xdr:nvSpPr>
      <xdr:spPr bwMode="auto">
        <a:xfrm>
          <a:off x="9096375" y="626745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36</xdr:row>
      <xdr:rowOff>0</xdr:rowOff>
    </xdr:from>
    <xdr:to>
      <xdr:col>45</xdr:col>
      <xdr:colOff>0</xdr:colOff>
      <xdr:row>36</xdr:row>
      <xdr:rowOff>0</xdr:rowOff>
    </xdr:to>
    <xdr:sp macro="" textlink="">
      <xdr:nvSpPr>
        <xdr:cNvPr id="106588" name="Line 39"/>
        <xdr:cNvSpPr>
          <a:spLocks noChangeShapeType="1"/>
        </xdr:cNvSpPr>
      </xdr:nvSpPr>
      <xdr:spPr bwMode="auto">
        <a:xfrm>
          <a:off x="9096375" y="626745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87</xdr:row>
      <xdr:rowOff>0</xdr:rowOff>
    </xdr:from>
    <xdr:to>
      <xdr:col>45</xdr:col>
      <xdr:colOff>0</xdr:colOff>
      <xdr:row>87</xdr:row>
      <xdr:rowOff>0</xdr:rowOff>
    </xdr:to>
    <xdr:sp macro="" textlink="">
      <xdr:nvSpPr>
        <xdr:cNvPr id="106589" name="Line 40"/>
        <xdr:cNvSpPr>
          <a:spLocks noChangeShapeType="1"/>
        </xdr:cNvSpPr>
      </xdr:nvSpPr>
      <xdr:spPr bwMode="auto">
        <a:xfrm>
          <a:off x="9096375" y="15211425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06590" name="Line 42"/>
        <xdr:cNvSpPr>
          <a:spLocks noChangeShapeType="1"/>
        </xdr:cNvSpPr>
      </xdr:nvSpPr>
      <xdr:spPr bwMode="auto">
        <a:xfrm>
          <a:off x="9096375" y="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06591" name="Line 43"/>
        <xdr:cNvSpPr>
          <a:spLocks noChangeShapeType="1"/>
        </xdr:cNvSpPr>
      </xdr:nvSpPr>
      <xdr:spPr bwMode="auto">
        <a:xfrm>
          <a:off x="9096375" y="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06592" name="Line 44"/>
        <xdr:cNvSpPr>
          <a:spLocks noChangeShapeType="1"/>
        </xdr:cNvSpPr>
      </xdr:nvSpPr>
      <xdr:spPr bwMode="auto">
        <a:xfrm>
          <a:off x="9096375" y="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06593" name="Line 48"/>
        <xdr:cNvSpPr>
          <a:spLocks noChangeShapeType="1"/>
        </xdr:cNvSpPr>
      </xdr:nvSpPr>
      <xdr:spPr bwMode="auto">
        <a:xfrm>
          <a:off x="9096375" y="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24</xdr:row>
      <xdr:rowOff>0</xdr:rowOff>
    </xdr:from>
    <xdr:to>
      <xdr:col>45</xdr:col>
      <xdr:colOff>0</xdr:colOff>
      <xdr:row>24</xdr:row>
      <xdr:rowOff>0</xdr:rowOff>
    </xdr:to>
    <xdr:sp macro="" textlink="">
      <xdr:nvSpPr>
        <xdr:cNvPr id="106594" name="Line 53"/>
        <xdr:cNvSpPr>
          <a:spLocks noChangeShapeType="1"/>
        </xdr:cNvSpPr>
      </xdr:nvSpPr>
      <xdr:spPr bwMode="auto">
        <a:xfrm>
          <a:off x="9096375" y="422910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87</xdr:row>
      <xdr:rowOff>0</xdr:rowOff>
    </xdr:from>
    <xdr:to>
      <xdr:col>45</xdr:col>
      <xdr:colOff>0</xdr:colOff>
      <xdr:row>87</xdr:row>
      <xdr:rowOff>0</xdr:rowOff>
    </xdr:to>
    <xdr:sp macro="" textlink="">
      <xdr:nvSpPr>
        <xdr:cNvPr id="106595" name="Line 54"/>
        <xdr:cNvSpPr>
          <a:spLocks noChangeShapeType="1"/>
        </xdr:cNvSpPr>
      </xdr:nvSpPr>
      <xdr:spPr bwMode="auto">
        <a:xfrm>
          <a:off x="9096375" y="15211425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87</xdr:row>
      <xdr:rowOff>0</xdr:rowOff>
    </xdr:from>
    <xdr:to>
      <xdr:col>45</xdr:col>
      <xdr:colOff>0</xdr:colOff>
      <xdr:row>87</xdr:row>
      <xdr:rowOff>0</xdr:rowOff>
    </xdr:to>
    <xdr:sp macro="" textlink="">
      <xdr:nvSpPr>
        <xdr:cNvPr id="106596" name="Line 55"/>
        <xdr:cNvSpPr>
          <a:spLocks noChangeShapeType="1"/>
        </xdr:cNvSpPr>
      </xdr:nvSpPr>
      <xdr:spPr bwMode="auto">
        <a:xfrm>
          <a:off x="9096375" y="15211425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87</xdr:row>
      <xdr:rowOff>0</xdr:rowOff>
    </xdr:from>
    <xdr:to>
      <xdr:col>45</xdr:col>
      <xdr:colOff>0</xdr:colOff>
      <xdr:row>87</xdr:row>
      <xdr:rowOff>0</xdr:rowOff>
    </xdr:to>
    <xdr:sp macro="" textlink="">
      <xdr:nvSpPr>
        <xdr:cNvPr id="106597" name="Line 56"/>
        <xdr:cNvSpPr>
          <a:spLocks noChangeShapeType="1"/>
        </xdr:cNvSpPr>
      </xdr:nvSpPr>
      <xdr:spPr bwMode="auto">
        <a:xfrm>
          <a:off x="9096375" y="15211425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87</xdr:row>
      <xdr:rowOff>0</xdr:rowOff>
    </xdr:from>
    <xdr:to>
      <xdr:col>45</xdr:col>
      <xdr:colOff>0</xdr:colOff>
      <xdr:row>87</xdr:row>
      <xdr:rowOff>0</xdr:rowOff>
    </xdr:to>
    <xdr:sp macro="" textlink="">
      <xdr:nvSpPr>
        <xdr:cNvPr id="106598" name="Line 57"/>
        <xdr:cNvSpPr>
          <a:spLocks noChangeShapeType="1"/>
        </xdr:cNvSpPr>
      </xdr:nvSpPr>
      <xdr:spPr bwMode="auto">
        <a:xfrm>
          <a:off x="9096375" y="15211425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34</xdr:row>
      <xdr:rowOff>0</xdr:rowOff>
    </xdr:from>
    <xdr:to>
      <xdr:col>45</xdr:col>
      <xdr:colOff>0</xdr:colOff>
      <xdr:row>34</xdr:row>
      <xdr:rowOff>0</xdr:rowOff>
    </xdr:to>
    <xdr:sp macro="" textlink="">
      <xdr:nvSpPr>
        <xdr:cNvPr id="106599" name="Line 58"/>
        <xdr:cNvSpPr>
          <a:spLocks noChangeShapeType="1"/>
        </xdr:cNvSpPr>
      </xdr:nvSpPr>
      <xdr:spPr bwMode="auto">
        <a:xfrm>
          <a:off x="9096375" y="588645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24</xdr:row>
      <xdr:rowOff>0</xdr:rowOff>
    </xdr:from>
    <xdr:to>
      <xdr:col>45</xdr:col>
      <xdr:colOff>0</xdr:colOff>
      <xdr:row>24</xdr:row>
      <xdr:rowOff>0</xdr:rowOff>
    </xdr:to>
    <xdr:sp macro="" textlink="">
      <xdr:nvSpPr>
        <xdr:cNvPr id="106600" name="Line 59"/>
        <xdr:cNvSpPr>
          <a:spLocks noChangeShapeType="1"/>
        </xdr:cNvSpPr>
      </xdr:nvSpPr>
      <xdr:spPr bwMode="auto">
        <a:xfrm>
          <a:off x="9096375" y="422910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24</xdr:row>
      <xdr:rowOff>0</xdr:rowOff>
    </xdr:from>
    <xdr:to>
      <xdr:col>45</xdr:col>
      <xdr:colOff>0</xdr:colOff>
      <xdr:row>24</xdr:row>
      <xdr:rowOff>0</xdr:rowOff>
    </xdr:to>
    <xdr:sp macro="" textlink="">
      <xdr:nvSpPr>
        <xdr:cNvPr id="106601" name="Line 60"/>
        <xdr:cNvSpPr>
          <a:spLocks noChangeShapeType="1"/>
        </xdr:cNvSpPr>
      </xdr:nvSpPr>
      <xdr:spPr bwMode="auto">
        <a:xfrm>
          <a:off x="9096375" y="422910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24</xdr:row>
      <xdr:rowOff>0</xdr:rowOff>
    </xdr:from>
    <xdr:to>
      <xdr:col>45</xdr:col>
      <xdr:colOff>0</xdr:colOff>
      <xdr:row>24</xdr:row>
      <xdr:rowOff>0</xdr:rowOff>
    </xdr:to>
    <xdr:sp macro="" textlink="">
      <xdr:nvSpPr>
        <xdr:cNvPr id="106602" name="Line 61"/>
        <xdr:cNvSpPr>
          <a:spLocks noChangeShapeType="1"/>
        </xdr:cNvSpPr>
      </xdr:nvSpPr>
      <xdr:spPr bwMode="auto">
        <a:xfrm>
          <a:off x="9096375" y="422910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grpSp>
      <xdr:nvGrpSpPr>
        <xdr:cNvPr id="106603" name="Group 62"/>
        <xdr:cNvGrpSpPr>
          <a:grpSpLocks/>
        </xdr:cNvGrpSpPr>
      </xdr:nvGrpSpPr>
      <xdr:grpSpPr bwMode="auto">
        <a:xfrm>
          <a:off x="9096375" y="0"/>
          <a:ext cx="0" cy="0"/>
          <a:chOff x="50" y="48"/>
          <a:chExt cx="107" cy="71"/>
        </a:xfrm>
      </xdr:grpSpPr>
      <xdr:sp macro="" textlink="">
        <xdr:nvSpPr>
          <xdr:cNvPr id="106648" name="Line 63"/>
          <xdr:cNvSpPr>
            <a:spLocks noChangeShapeType="1"/>
          </xdr:cNvSpPr>
        </xdr:nvSpPr>
        <xdr:spPr bwMode="auto">
          <a:xfrm>
            <a:off x="50" y="48"/>
            <a:ext cx="103" cy="0"/>
          </a:xfrm>
          <a:prstGeom prst="line">
            <a:avLst/>
          </a:prstGeom>
          <a:noFill/>
          <a:ln w="31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49" name="Line 64"/>
          <xdr:cNvSpPr>
            <a:spLocks noChangeShapeType="1"/>
          </xdr:cNvSpPr>
        </xdr:nvSpPr>
        <xdr:spPr bwMode="auto">
          <a:xfrm>
            <a:off x="52" y="72"/>
            <a:ext cx="102" cy="0"/>
          </a:xfrm>
          <a:prstGeom prst="line">
            <a:avLst/>
          </a:prstGeom>
          <a:noFill/>
          <a:ln w="31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50" name="Line 65"/>
          <xdr:cNvSpPr>
            <a:spLocks noChangeShapeType="1"/>
          </xdr:cNvSpPr>
        </xdr:nvSpPr>
        <xdr:spPr bwMode="auto">
          <a:xfrm>
            <a:off x="52" y="96"/>
            <a:ext cx="103" cy="0"/>
          </a:xfrm>
          <a:prstGeom prst="line">
            <a:avLst/>
          </a:prstGeom>
          <a:noFill/>
          <a:ln w="31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51" name="Line 66"/>
          <xdr:cNvSpPr>
            <a:spLocks noChangeShapeType="1"/>
          </xdr:cNvSpPr>
        </xdr:nvSpPr>
        <xdr:spPr bwMode="auto">
          <a:xfrm>
            <a:off x="52" y="119"/>
            <a:ext cx="105" cy="0"/>
          </a:xfrm>
          <a:prstGeom prst="line">
            <a:avLst/>
          </a:prstGeom>
          <a:noFill/>
          <a:ln w="31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grpSp>
      <xdr:nvGrpSpPr>
        <xdr:cNvPr id="106604" name="Group 67"/>
        <xdr:cNvGrpSpPr>
          <a:grpSpLocks/>
        </xdr:cNvGrpSpPr>
      </xdr:nvGrpSpPr>
      <xdr:grpSpPr bwMode="auto">
        <a:xfrm>
          <a:off x="9096375" y="0"/>
          <a:ext cx="0" cy="0"/>
          <a:chOff x="183" y="50"/>
          <a:chExt cx="367" cy="97"/>
        </a:xfrm>
      </xdr:grpSpPr>
      <xdr:sp macro="" textlink="">
        <xdr:nvSpPr>
          <xdr:cNvPr id="106643" name="Line 68"/>
          <xdr:cNvSpPr>
            <a:spLocks noChangeShapeType="1"/>
          </xdr:cNvSpPr>
        </xdr:nvSpPr>
        <xdr:spPr bwMode="auto">
          <a:xfrm>
            <a:off x="183" y="73"/>
            <a:ext cx="367" cy="0"/>
          </a:xfrm>
          <a:prstGeom prst="line">
            <a:avLst/>
          </a:prstGeom>
          <a:noFill/>
          <a:ln w="31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44" name="Line 69"/>
          <xdr:cNvSpPr>
            <a:spLocks noChangeShapeType="1"/>
          </xdr:cNvSpPr>
        </xdr:nvSpPr>
        <xdr:spPr bwMode="auto">
          <a:xfrm>
            <a:off x="183" y="98"/>
            <a:ext cx="363" cy="0"/>
          </a:xfrm>
          <a:prstGeom prst="line">
            <a:avLst/>
          </a:prstGeom>
          <a:noFill/>
          <a:ln w="31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45" name="Line 70"/>
          <xdr:cNvSpPr>
            <a:spLocks noChangeShapeType="1"/>
          </xdr:cNvSpPr>
        </xdr:nvSpPr>
        <xdr:spPr bwMode="auto">
          <a:xfrm>
            <a:off x="183" y="123"/>
            <a:ext cx="367" cy="0"/>
          </a:xfrm>
          <a:prstGeom prst="line">
            <a:avLst/>
          </a:prstGeom>
          <a:noFill/>
          <a:ln w="31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46" name="Line 71"/>
          <xdr:cNvSpPr>
            <a:spLocks noChangeShapeType="1"/>
          </xdr:cNvSpPr>
        </xdr:nvSpPr>
        <xdr:spPr bwMode="auto">
          <a:xfrm flipV="1">
            <a:off x="183" y="146"/>
            <a:ext cx="367" cy="1"/>
          </a:xfrm>
          <a:prstGeom prst="line">
            <a:avLst/>
          </a:prstGeom>
          <a:noFill/>
          <a:ln w="31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47" name="Line 72"/>
          <xdr:cNvSpPr>
            <a:spLocks noChangeShapeType="1"/>
          </xdr:cNvSpPr>
        </xdr:nvSpPr>
        <xdr:spPr bwMode="auto">
          <a:xfrm>
            <a:off x="366" y="50"/>
            <a:ext cx="181" cy="0"/>
          </a:xfrm>
          <a:prstGeom prst="line">
            <a:avLst/>
          </a:prstGeom>
          <a:noFill/>
          <a:ln w="31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45</xdr:col>
      <xdr:colOff>0</xdr:colOff>
      <xdr:row>32</xdr:row>
      <xdr:rowOff>0</xdr:rowOff>
    </xdr:from>
    <xdr:to>
      <xdr:col>45</xdr:col>
      <xdr:colOff>0</xdr:colOff>
      <xdr:row>32</xdr:row>
      <xdr:rowOff>0</xdr:rowOff>
    </xdr:to>
    <xdr:sp macro="" textlink="">
      <xdr:nvSpPr>
        <xdr:cNvPr id="106605" name="Line 77"/>
        <xdr:cNvSpPr>
          <a:spLocks noChangeShapeType="1"/>
        </xdr:cNvSpPr>
      </xdr:nvSpPr>
      <xdr:spPr bwMode="auto">
        <a:xfrm>
          <a:off x="9096375" y="561975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56</xdr:row>
      <xdr:rowOff>0</xdr:rowOff>
    </xdr:from>
    <xdr:to>
      <xdr:col>45</xdr:col>
      <xdr:colOff>0</xdr:colOff>
      <xdr:row>56</xdr:row>
      <xdr:rowOff>0</xdr:rowOff>
    </xdr:to>
    <xdr:sp macro="" textlink="">
      <xdr:nvSpPr>
        <xdr:cNvPr id="106606" name="Line 78"/>
        <xdr:cNvSpPr>
          <a:spLocks noChangeShapeType="1"/>
        </xdr:cNvSpPr>
      </xdr:nvSpPr>
      <xdr:spPr bwMode="auto">
        <a:xfrm>
          <a:off x="9096375" y="944880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36</xdr:row>
      <xdr:rowOff>0</xdr:rowOff>
    </xdr:from>
    <xdr:to>
      <xdr:col>45</xdr:col>
      <xdr:colOff>0</xdr:colOff>
      <xdr:row>36</xdr:row>
      <xdr:rowOff>0</xdr:rowOff>
    </xdr:to>
    <xdr:sp macro="" textlink="">
      <xdr:nvSpPr>
        <xdr:cNvPr id="106607" name="Line 79"/>
        <xdr:cNvSpPr>
          <a:spLocks noChangeShapeType="1"/>
        </xdr:cNvSpPr>
      </xdr:nvSpPr>
      <xdr:spPr bwMode="auto">
        <a:xfrm>
          <a:off x="9096375" y="626745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36</xdr:row>
      <xdr:rowOff>0</xdr:rowOff>
    </xdr:from>
    <xdr:to>
      <xdr:col>45</xdr:col>
      <xdr:colOff>0</xdr:colOff>
      <xdr:row>36</xdr:row>
      <xdr:rowOff>0</xdr:rowOff>
    </xdr:to>
    <xdr:sp macro="" textlink="">
      <xdr:nvSpPr>
        <xdr:cNvPr id="106608" name="Line 80"/>
        <xdr:cNvSpPr>
          <a:spLocks noChangeShapeType="1"/>
        </xdr:cNvSpPr>
      </xdr:nvSpPr>
      <xdr:spPr bwMode="auto">
        <a:xfrm>
          <a:off x="9096375" y="626745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36</xdr:row>
      <xdr:rowOff>0</xdr:rowOff>
    </xdr:from>
    <xdr:to>
      <xdr:col>45</xdr:col>
      <xdr:colOff>0</xdr:colOff>
      <xdr:row>36</xdr:row>
      <xdr:rowOff>0</xdr:rowOff>
    </xdr:to>
    <xdr:sp macro="" textlink="">
      <xdr:nvSpPr>
        <xdr:cNvPr id="106609" name="Line 81"/>
        <xdr:cNvSpPr>
          <a:spLocks noChangeShapeType="1"/>
        </xdr:cNvSpPr>
      </xdr:nvSpPr>
      <xdr:spPr bwMode="auto">
        <a:xfrm>
          <a:off x="9096375" y="626745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24</xdr:row>
      <xdr:rowOff>0</xdr:rowOff>
    </xdr:from>
    <xdr:to>
      <xdr:col>45</xdr:col>
      <xdr:colOff>0</xdr:colOff>
      <xdr:row>24</xdr:row>
      <xdr:rowOff>0</xdr:rowOff>
    </xdr:to>
    <xdr:sp macro="" textlink="">
      <xdr:nvSpPr>
        <xdr:cNvPr id="106610" name="Line 83"/>
        <xdr:cNvSpPr>
          <a:spLocks noChangeShapeType="1"/>
        </xdr:cNvSpPr>
      </xdr:nvSpPr>
      <xdr:spPr bwMode="auto">
        <a:xfrm>
          <a:off x="9096375" y="422910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24</xdr:row>
      <xdr:rowOff>0</xdr:rowOff>
    </xdr:from>
    <xdr:to>
      <xdr:col>45</xdr:col>
      <xdr:colOff>0</xdr:colOff>
      <xdr:row>24</xdr:row>
      <xdr:rowOff>0</xdr:rowOff>
    </xdr:to>
    <xdr:sp macro="" textlink="">
      <xdr:nvSpPr>
        <xdr:cNvPr id="106611" name="Line 84"/>
        <xdr:cNvSpPr>
          <a:spLocks noChangeShapeType="1"/>
        </xdr:cNvSpPr>
      </xdr:nvSpPr>
      <xdr:spPr bwMode="auto">
        <a:xfrm>
          <a:off x="9096375" y="422910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87</xdr:row>
      <xdr:rowOff>0</xdr:rowOff>
    </xdr:from>
    <xdr:to>
      <xdr:col>45</xdr:col>
      <xdr:colOff>0</xdr:colOff>
      <xdr:row>87</xdr:row>
      <xdr:rowOff>0</xdr:rowOff>
    </xdr:to>
    <xdr:sp macro="" textlink="">
      <xdr:nvSpPr>
        <xdr:cNvPr id="106612" name="Line 85"/>
        <xdr:cNvSpPr>
          <a:spLocks noChangeShapeType="1"/>
        </xdr:cNvSpPr>
      </xdr:nvSpPr>
      <xdr:spPr bwMode="auto">
        <a:xfrm>
          <a:off x="9096375" y="15211425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87</xdr:row>
      <xdr:rowOff>0</xdr:rowOff>
    </xdr:from>
    <xdr:to>
      <xdr:col>45</xdr:col>
      <xdr:colOff>0</xdr:colOff>
      <xdr:row>87</xdr:row>
      <xdr:rowOff>0</xdr:rowOff>
    </xdr:to>
    <xdr:sp macro="" textlink="">
      <xdr:nvSpPr>
        <xdr:cNvPr id="106613" name="Line 86"/>
        <xdr:cNvSpPr>
          <a:spLocks noChangeShapeType="1"/>
        </xdr:cNvSpPr>
      </xdr:nvSpPr>
      <xdr:spPr bwMode="auto">
        <a:xfrm>
          <a:off x="9096375" y="15211425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87</xdr:row>
      <xdr:rowOff>0</xdr:rowOff>
    </xdr:from>
    <xdr:to>
      <xdr:col>45</xdr:col>
      <xdr:colOff>0</xdr:colOff>
      <xdr:row>87</xdr:row>
      <xdr:rowOff>0</xdr:rowOff>
    </xdr:to>
    <xdr:sp macro="" textlink="">
      <xdr:nvSpPr>
        <xdr:cNvPr id="106614" name="Line 87"/>
        <xdr:cNvSpPr>
          <a:spLocks noChangeShapeType="1"/>
        </xdr:cNvSpPr>
      </xdr:nvSpPr>
      <xdr:spPr bwMode="auto">
        <a:xfrm>
          <a:off x="9096375" y="15211425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pic>
      <xdr:nvPicPr>
        <xdr:cNvPr id="106615" name="Picture 88" descr="Logo Vossloh Switch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96375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45</xdr:col>
      <xdr:colOff>0</xdr:colOff>
      <xdr:row>1</xdr:row>
      <xdr:rowOff>180975</xdr:rowOff>
    </xdr:from>
    <xdr:to>
      <xdr:col>45</xdr:col>
      <xdr:colOff>0</xdr:colOff>
      <xdr:row>3</xdr:row>
      <xdr:rowOff>114300</xdr:rowOff>
    </xdr:to>
    <xdr:pic>
      <xdr:nvPicPr>
        <xdr:cNvPr id="106616" name="Picture 89" descr="Logo Vossloh Switch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96375" y="428625"/>
          <a:ext cx="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1</xdr:row>
      <xdr:rowOff>9525</xdr:rowOff>
    </xdr:from>
    <xdr:to>
      <xdr:col>9</xdr:col>
      <xdr:colOff>180975</xdr:colOff>
      <xdr:row>3</xdr:row>
      <xdr:rowOff>180975</xdr:rowOff>
    </xdr:to>
    <xdr:pic>
      <xdr:nvPicPr>
        <xdr:cNvPr id="106617" name="Image 1" descr="Vossloh Cogifer Kihn_bloc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5375" y="257175"/>
          <a:ext cx="1085850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45</xdr:col>
      <xdr:colOff>0</xdr:colOff>
      <xdr:row>13</xdr:row>
      <xdr:rowOff>0</xdr:rowOff>
    </xdr:from>
    <xdr:to>
      <xdr:col>45</xdr:col>
      <xdr:colOff>0</xdr:colOff>
      <xdr:row>13</xdr:row>
      <xdr:rowOff>0</xdr:rowOff>
    </xdr:to>
    <xdr:sp macro="" textlink="">
      <xdr:nvSpPr>
        <xdr:cNvPr id="106618" name="Line 73"/>
        <xdr:cNvSpPr>
          <a:spLocks noChangeShapeType="1"/>
        </xdr:cNvSpPr>
      </xdr:nvSpPr>
      <xdr:spPr bwMode="auto">
        <a:xfrm>
          <a:off x="9096375" y="238125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13</xdr:row>
      <xdr:rowOff>0</xdr:rowOff>
    </xdr:from>
    <xdr:to>
      <xdr:col>45</xdr:col>
      <xdr:colOff>0</xdr:colOff>
      <xdr:row>13</xdr:row>
      <xdr:rowOff>0</xdr:rowOff>
    </xdr:to>
    <xdr:sp macro="" textlink="">
      <xdr:nvSpPr>
        <xdr:cNvPr id="106619" name="Line 74"/>
        <xdr:cNvSpPr>
          <a:spLocks noChangeShapeType="1"/>
        </xdr:cNvSpPr>
      </xdr:nvSpPr>
      <xdr:spPr bwMode="auto">
        <a:xfrm>
          <a:off x="9096375" y="238125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13</xdr:row>
      <xdr:rowOff>0</xdr:rowOff>
    </xdr:from>
    <xdr:to>
      <xdr:col>45</xdr:col>
      <xdr:colOff>0</xdr:colOff>
      <xdr:row>13</xdr:row>
      <xdr:rowOff>0</xdr:rowOff>
    </xdr:to>
    <xdr:sp macro="" textlink="">
      <xdr:nvSpPr>
        <xdr:cNvPr id="106620" name="Line 73"/>
        <xdr:cNvSpPr>
          <a:spLocks noChangeShapeType="1"/>
        </xdr:cNvSpPr>
      </xdr:nvSpPr>
      <xdr:spPr bwMode="auto">
        <a:xfrm>
          <a:off x="9096375" y="238125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13</xdr:row>
      <xdr:rowOff>0</xdr:rowOff>
    </xdr:from>
    <xdr:to>
      <xdr:col>45</xdr:col>
      <xdr:colOff>0</xdr:colOff>
      <xdr:row>13</xdr:row>
      <xdr:rowOff>0</xdr:rowOff>
    </xdr:to>
    <xdr:sp macro="" textlink="">
      <xdr:nvSpPr>
        <xdr:cNvPr id="106621" name="Line 74"/>
        <xdr:cNvSpPr>
          <a:spLocks noChangeShapeType="1"/>
        </xdr:cNvSpPr>
      </xdr:nvSpPr>
      <xdr:spPr bwMode="auto">
        <a:xfrm>
          <a:off x="9096375" y="238125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</xdr:col>
      <xdr:colOff>209550</xdr:colOff>
      <xdr:row>16</xdr:row>
      <xdr:rowOff>180975</xdr:rowOff>
    </xdr:from>
    <xdr:to>
      <xdr:col>44</xdr:col>
      <xdr:colOff>0</xdr:colOff>
      <xdr:row>86</xdr:row>
      <xdr:rowOff>0</xdr:rowOff>
    </xdr:to>
    <xdr:grpSp>
      <xdr:nvGrpSpPr>
        <xdr:cNvPr id="106622" name="Groupe 1"/>
        <xdr:cNvGrpSpPr>
          <a:grpSpLocks/>
        </xdr:cNvGrpSpPr>
      </xdr:nvGrpSpPr>
      <xdr:grpSpPr bwMode="auto">
        <a:xfrm>
          <a:off x="657785" y="3004857"/>
          <a:ext cx="7612156" cy="12156702"/>
          <a:chOff x="657785" y="3004857"/>
          <a:chExt cx="7612156" cy="12156702"/>
        </a:xfrm>
      </xdr:grpSpPr>
      <xdr:pic>
        <xdr:nvPicPr>
          <xdr:cNvPr id="106623" name="Image 67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rcRect/>
          <a:stretch>
            <a:fillRect/>
          </a:stretch>
        </xdr:blipFill>
        <xdr:spPr bwMode="auto">
          <a:xfrm>
            <a:off x="901513" y="10484784"/>
            <a:ext cx="3358963" cy="168592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106624" name="Image 1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rcRect l="5273" t="1404"/>
          <a:stretch>
            <a:fillRect/>
          </a:stretch>
        </xdr:blipFill>
        <xdr:spPr bwMode="auto">
          <a:xfrm>
            <a:off x="1241051" y="12951759"/>
            <a:ext cx="2641787" cy="12573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06625" name="Line 15"/>
          <xdr:cNvSpPr>
            <a:spLocks noChangeShapeType="1"/>
          </xdr:cNvSpPr>
        </xdr:nvSpPr>
        <xdr:spPr bwMode="auto">
          <a:xfrm>
            <a:off x="8269941" y="14780559"/>
            <a:ext cx="0" cy="0"/>
          </a:xfrm>
          <a:prstGeom prst="line">
            <a:avLst/>
          </a:prstGeom>
          <a:noFill/>
          <a:ln w="3175" cap="rnd">
            <a:solidFill>
              <a:srgbClr val="000000"/>
            </a:solidFill>
            <a:prstDash val="sysDot"/>
            <a:round/>
            <a:headEnd/>
            <a:tailEnd/>
          </a:ln>
        </xdr:spPr>
      </xdr:sp>
      <xdr:sp macro="" textlink="">
        <xdr:nvSpPr>
          <xdr:cNvPr id="106626" name="Line 26"/>
          <xdr:cNvSpPr>
            <a:spLocks noChangeShapeType="1"/>
          </xdr:cNvSpPr>
        </xdr:nvSpPr>
        <xdr:spPr bwMode="auto">
          <a:xfrm>
            <a:off x="8269941" y="14780559"/>
            <a:ext cx="0" cy="0"/>
          </a:xfrm>
          <a:prstGeom prst="line">
            <a:avLst/>
          </a:prstGeom>
          <a:noFill/>
          <a:ln w="9525" cap="rnd">
            <a:solidFill>
              <a:srgbClr val="000000"/>
            </a:solidFill>
            <a:prstDash val="sysDot"/>
            <a:round/>
            <a:headEnd/>
            <a:tailEnd/>
          </a:ln>
        </xdr:spPr>
      </xdr:sp>
      <xdr:sp macro="" textlink="">
        <xdr:nvSpPr>
          <xdr:cNvPr id="106627" name="Line 27"/>
          <xdr:cNvSpPr>
            <a:spLocks noChangeShapeType="1"/>
          </xdr:cNvSpPr>
        </xdr:nvSpPr>
        <xdr:spPr bwMode="auto">
          <a:xfrm>
            <a:off x="8269941" y="14780559"/>
            <a:ext cx="0" cy="0"/>
          </a:xfrm>
          <a:prstGeom prst="line">
            <a:avLst/>
          </a:prstGeom>
          <a:noFill/>
          <a:ln w="9525" cap="rnd">
            <a:solidFill>
              <a:srgbClr val="000000"/>
            </a:solidFill>
            <a:prstDash val="sysDot"/>
            <a:round/>
            <a:headEnd/>
            <a:tailEnd/>
          </a:ln>
        </xdr:spPr>
      </xdr:sp>
      <xdr:sp macro="" textlink="">
        <xdr:nvSpPr>
          <xdr:cNvPr id="106628" name="Line 37"/>
          <xdr:cNvSpPr>
            <a:spLocks noChangeShapeType="1"/>
          </xdr:cNvSpPr>
        </xdr:nvSpPr>
        <xdr:spPr bwMode="auto">
          <a:xfrm>
            <a:off x="8269941" y="10599084"/>
            <a:ext cx="0" cy="0"/>
          </a:xfrm>
          <a:prstGeom prst="line">
            <a:avLst/>
          </a:prstGeom>
          <a:noFill/>
          <a:ln w="31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29" name="Line 38"/>
          <xdr:cNvSpPr>
            <a:spLocks noChangeShapeType="1"/>
          </xdr:cNvSpPr>
        </xdr:nvSpPr>
        <xdr:spPr bwMode="auto">
          <a:xfrm>
            <a:off x="8269941" y="10780059"/>
            <a:ext cx="0" cy="0"/>
          </a:xfrm>
          <a:prstGeom prst="line">
            <a:avLst/>
          </a:prstGeom>
          <a:noFill/>
          <a:ln w="31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30" name="Line 39"/>
          <xdr:cNvSpPr>
            <a:spLocks noChangeShapeType="1"/>
          </xdr:cNvSpPr>
        </xdr:nvSpPr>
        <xdr:spPr bwMode="auto">
          <a:xfrm>
            <a:off x="8269941" y="10599084"/>
            <a:ext cx="0" cy="0"/>
          </a:xfrm>
          <a:prstGeom prst="line">
            <a:avLst/>
          </a:prstGeom>
          <a:noFill/>
          <a:ln w="31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31" name="Line 40"/>
          <xdr:cNvSpPr>
            <a:spLocks noChangeShapeType="1"/>
          </xdr:cNvSpPr>
        </xdr:nvSpPr>
        <xdr:spPr bwMode="auto">
          <a:xfrm>
            <a:off x="8269941" y="10780059"/>
            <a:ext cx="0" cy="0"/>
          </a:xfrm>
          <a:prstGeom prst="line">
            <a:avLst/>
          </a:prstGeom>
          <a:noFill/>
          <a:ln w="31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32" name="Line 42"/>
          <xdr:cNvSpPr>
            <a:spLocks noChangeShapeType="1"/>
          </xdr:cNvSpPr>
        </xdr:nvSpPr>
        <xdr:spPr bwMode="auto">
          <a:xfrm>
            <a:off x="8269941" y="10599084"/>
            <a:ext cx="0" cy="0"/>
          </a:xfrm>
          <a:prstGeom prst="line">
            <a:avLst/>
          </a:prstGeom>
          <a:noFill/>
          <a:ln w="31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33" name="Line 43"/>
          <xdr:cNvSpPr>
            <a:spLocks noChangeShapeType="1"/>
          </xdr:cNvSpPr>
        </xdr:nvSpPr>
        <xdr:spPr bwMode="auto">
          <a:xfrm>
            <a:off x="8269941" y="10789584"/>
            <a:ext cx="0" cy="0"/>
          </a:xfrm>
          <a:prstGeom prst="line">
            <a:avLst/>
          </a:prstGeom>
          <a:noFill/>
          <a:ln w="31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34" name="Line 44"/>
          <xdr:cNvSpPr>
            <a:spLocks noChangeShapeType="1"/>
          </xdr:cNvSpPr>
        </xdr:nvSpPr>
        <xdr:spPr bwMode="auto">
          <a:xfrm>
            <a:off x="8269941" y="15161559"/>
            <a:ext cx="0" cy="0"/>
          </a:xfrm>
          <a:prstGeom prst="line">
            <a:avLst/>
          </a:prstGeom>
          <a:noFill/>
          <a:ln w="9525" cap="rnd">
            <a:solidFill>
              <a:srgbClr val="000000"/>
            </a:solidFill>
            <a:prstDash val="sysDot"/>
            <a:round/>
            <a:headEnd/>
            <a:tailEnd/>
          </a:ln>
        </xdr:spPr>
      </xdr:sp>
      <xdr:sp macro="" textlink="">
        <xdr:nvSpPr>
          <xdr:cNvPr id="106635" name="Line 48"/>
          <xdr:cNvSpPr>
            <a:spLocks noChangeShapeType="1"/>
          </xdr:cNvSpPr>
        </xdr:nvSpPr>
        <xdr:spPr bwMode="auto">
          <a:xfrm>
            <a:off x="8269941" y="15161559"/>
            <a:ext cx="0" cy="0"/>
          </a:xfrm>
          <a:prstGeom prst="line">
            <a:avLst/>
          </a:prstGeom>
          <a:noFill/>
          <a:ln w="9525" cap="rnd">
            <a:solidFill>
              <a:srgbClr val="000000"/>
            </a:solidFill>
            <a:prstDash val="sysDot"/>
            <a:round/>
            <a:headEnd/>
            <a:tailEnd/>
          </a:ln>
        </xdr:spPr>
      </xdr:sp>
      <xdr:sp macro="" textlink="">
        <xdr:nvSpPr>
          <xdr:cNvPr id="192" name="Text Box 63"/>
          <xdr:cNvSpPr txBox="1">
            <a:spLocks noChangeArrowheads="1"/>
          </xdr:cNvSpPr>
        </xdr:nvSpPr>
        <xdr:spPr bwMode="auto">
          <a:xfrm>
            <a:off x="3642203" y="12484417"/>
            <a:ext cx="831104" cy="35250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=""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=""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0" rIns="0" bIns="0" anchor="ctr" upright="1"/>
          <a:lstStyle/>
          <a:p>
            <a:pPr algn="ctr" rtl="0">
              <a:defRPr sz="1000"/>
            </a:pPr>
            <a:endParaRPr lang="fr-FR"/>
          </a:p>
        </xdr:txBody>
      </xdr:sp>
      <xdr:sp macro="" textlink="">
        <xdr:nvSpPr>
          <xdr:cNvPr id="194" name="Text Box 66"/>
          <xdr:cNvSpPr txBox="1">
            <a:spLocks noChangeArrowheads="1"/>
          </xdr:cNvSpPr>
        </xdr:nvSpPr>
        <xdr:spPr bwMode="auto">
          <a:xfrm>
            <a:off x="3670537" y="14304111"/>
            <a:ext cx="831104" cy="19054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=""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=""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0" rIns="0" bIns="0" anchor="ctr" upright="1"/>
          <a:lstStyle/>
          <a:p>
            <a:pPr algn="ctr" rtl="0">
              <a:defRPr sz="1000"/>
            </a:pPr>
            <a:endParaRPr lang="fr-FR"/>
          </a:p>
        </xdr:txBody>
      </xdr:sp>
      <xdr:sp macro="" textlink="">
        <xdr:nvSpPr>
          <xdr:cNvPr id="197" name="Text Box 70"/>
          <xdr:cNvSpPr txBox="1">
            <a:spLocks noChangeArrowheads="1"/>
          </xdr:cNvSpPr>
        </xdr:nvSpPr>
        <xdr:spPr bwMode="auto">
          <a:xfrm>
            <a:off x="1271669" y="12998886"/>
            <a:ext cx="1350544" cy="27628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=""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=""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fr-FR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AVEC TOLERANCES</a:t>
            </a:r>
          </a:p>
        </xdr:txBody>
      </xdr:sp>
      <xdr:pic>
        <xdr:nvPicPr>
          <xdr:cNvPr id="106639" name="Image 69"/>
          <xdr:cNvPicPr>
            <a:picLocks noChangeAspect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4920503" y="10570509"/>
            <a:ext cx="3038475" cy="14382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106640" name="Image 74"/>
          <xdr:cNvPicPr>
            <a:picLocks noChangeAspect="1"/>
          </xdr:cNvPicPr>
        </xdr:nvPicPr>
        <xdr:blipFill>
          <a:blip xmlns:r="http://schemas.openxmlformats.org/officeDocument/2006/relationships" r:embed="rId6" cstate="print"/>
          <a:srcRect/>
          <a:stretch>
            <a:fillRect/>
          </a:stretch>
        </xdr:blipFill>
        <xdr:spPr bwMode="auto">
          <a:xfrm>
            <a:off x="5401235" y="13085109"/>
            <a:ext cx="2303930" cy="11334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cxnSp macro="">
        <xdr:nvCxnSpPr>
          <xdr:cNvPr id="106641" name="Connecteur droit 2"/>
          <xdr:cNvCxnSpPr>
            <a:cxnSpLocks noChangeShapeType="1"/>
          </xdr:cNvCxnSpPr>
        </xdr:nvCxnSpPr>
        <xdr:spPr bwMode="auto">
          <a:xfrm>
            <a:off x="4580965" y="10465734"/>
            <a:ext cx="0" cy="4200525"/>
          </a:xfrm>
          <a:prstGeom prst="line">
            <a:avLst/>
          </a:prstGeom>
          <a:noFill/>
          <a:ln w="9525" algn="ctr">
            <a:solidFill>
              <a:srgbClr val="000000"/>
            </a:solidFill>
            <a:round/>
            <a:headEnd/>
            <a:tailEnd/>
          </a:ln>
          <a:effectLst/>
        </xdr:spPr>
      </xdr:cxnSp>
      <xdr:cxnSp macro="">
        <xdr:nvCxnSpPr>
          <xdr:cNvPr id="106642" name="Connecteur droit 246"/>
          <xdr:cNvCxnSpPr>
            <a:cxnSpLocks noChangeShapeType="1"/>
          </xdr:cNvCxnSpPr>
        </xdr:nvCxnSpPr>
        <xdr:spPr bwMode="auto">
          <a:xfrm>
            <a:off x="657785" y="12827934"/>
            <a:ext cx="7470962" cy="28575"/>
          </a:xfrm>
          <a:prstGeom prst="line">
            <a:avLst/>
          </a:prstGeom>
          <a:noFill/>
          <a:ln w="9525" algn="ctr">
            <a:solidFill>
              <a:srgbClr val="000000"/>
            </a:solidFill>
            <a:round/>
            <a:headEnd/>
            <a:tailEnd/>
          </a:ln>
          <a:effectLst/>
        </xdr:spPr>
      </xdr:cxn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0</xdr:colOff>
      <xdr:row>1</xdr:row>
      <xdr:rowOff>180975</xdr:rowOff>
    </xdr:from>
    <xdr:to>
      <xdr:col>45</xdr:col>
      <xdr:colOff>0</xdr:colOff>
      <xdr:row>3</xdr:row>
      <xdr:rowOff>114300</xdr:rowOff>
    </xdr:to>
    <xdr:pic>
      <xdr:nvPicPr>
        <xdr:cNvPr id="83677" name="Picture 89" descr="Logo Vossloh Switch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96375" y="428625"/>
          <a:ext cx="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1</xdr:row>
      <xdr:rowOff>9525</xdr:rowOff>
    </xdr:from>
    <xdr:to>
      <xdr:col>9</xdr:col>
      <xdr:colOff>180975</xdr:colOff>
      <xdr:row>3</xdr:row>
      <xdr:rowOff>180975</xdr:rowOff>
    </xdr:to>
    <xdr:pic>
      <xdr:nvPicPr>
        <xdr:cNvPr id="83678" name="Image 1" descr="Vossloh Cogifer Kihn_bloc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5375" y="257175"/>
          <a:ext cx="1085850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45</xdr:col>
      <xdr:colOff>0</xdr:colOff>
      <xdr:row>13</xdr:row>
      <xdr:rowOff>0</xdr:rowOff>
    </xdr:from>
    <xdr:to>
      <xdr:col>45</xdr:col>
      <xdr:colOff>0</xdr:colOff>
      <xdr:row>13</xdr:row>
      <xdr:rowOff>0</xdr:rowOff>
    </xdr:to>
    <xdr:sp macro="" textlink="">
      <xdr:nvSpPr>
        <xdr:cNvPr id="83679" name="Line 73"/>
        <xdr:cNvSpPr>
          <a:spLocks noChangeShapeType="1"/>
        </xdr:cNvSpPr>
      </xdr:nvSpPr>
      <xdr:spPr bwMode="auto">
        <a:xfrm>
          <a:off x="9096375" y="238125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45</xdr:col>
      <xdr:colOff>0</xdr:colOff>
      <xdr:row>13</xdr:row>
      <xdr:rowOff>0</xdr:rowOff>
    </xdr:from>
    <xdr:to>
      <xdr:col>45</xdr:col>
      <xdr:colOff>0</xdr:colOff>
      <xdr:row>13</xdr:row>
      <xdr:rowOff>0</xdr:rowOff>
    </xdr:to>
    <xdr:sp macro="" textlink="">
      <xdr:nvSpPr>
        <xdr:cNvPr id="83680" name="Line 74"/>
        <xdr:cNvSpPr>
          <a:spLocks noChangeShapeType="1"/>
        </xdr:cNvSpPr>
      </xdr:nvSpPr>
      <xdr:spPr bwMode="auto">
        <a:xfrm>
          <a:off x="9096375" y="238125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1</xdr:row>
      <xdr:rowOff>66675</xdr:rowOff>
    </xdr:from>
    <xdr:to>
      <xdr:col>9</xdr:col>
      <xdr:colOff>57150</xdr:colOff>
      <xdr:row>3</xdr:row>
      <xdr:rowOff>238125</xdr:rowOff>
    </xdr:to>
    <xdr:pic>
      <xdr:nvPicPr>
        <xdr:cNvPr id="99606" name="Image 1" descr="Vossloh Cogifer Kihn_block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1075" y="314325"/>
          <a:ext cx="1085850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44</xdr:col>
      <xdr:colOff>0</xdr:colOff>
      <xdr:row>17</xdr:row>
      <xdr:rowOff>0</xdr:rowOff>
    </xdr:from>
    <xdr:to>
      <xdr:col>44</xdr:col>
      <xdr:colOff>0</xdr:colOff>
      <xdr:row>17</xdr:row>
      <xdr:rowOff>0</xdr:rowOff>
    </xdr:to>
    <xdr:sp macro="" textlink="">
      <xdr:nvSpPr>
        <xdr:cNvPr id="99607" name="Line 20"/>
        <xdr:cNvSpPr>
          <a:spLocks noChangeShapeType="1"/>
        </xdr:cNvSpPr>
      </xdr:nvSpPr>
      <xdr:spPr bwMode="auto">
        <a:xfrm>
          <a:off x="8667750" y="2933700"/>
          <a:ext cx="0" cy="0"/>
        </a:xfrm>
        <a:prstGeom prst="line">
          <a:avLst/>
        </a:prstGeom>
        <a:noFill/>
        <a:ln w="317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44</xdr:col>
      <xdr:colOff>0</xdr:colOff>
      <xdr:row>18</xdr:row>
      <xdr:rowOff>0</xdr:rowOff>
    </xdr:from>
    <xdr:to>
      <xdr:col>44</xdr:col>
      <xdr:colOff>0</xdr:colOff>
      <xdr:row>18</xdr:row>
      <xdr:rowOff>0</xdr:rowOff>
    </xdr:to>
    <xdr:sp macro="" textlink="">
      <xdr:nvSpPr>
        <xdr:cNvPr id="99608" name="Line 21"/>
        <xdr:cNvSpPr>
          <a:spLocks noChangeShapeType="1"/>
        </xdr:cNvSpPr>
      </xdr:nvSpPr>
      <xdr:spPr bwMode="auto">
        <a:xfrm>
          <a:off x="8667750" y="3124200"/>
          <a:ext cx="0" cy="0"/>
        </a:xfrm>
        <a:prstGeom prst="line">
          <a:avLst/>
        </a:prstGeom>
        <a:noFill/>
        <a:ln w="317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44</xdr:col>
      <xdr:colOff>0</xdr:colOff>
      <xdr:row>19</xdr:row>
      <xdr:rowOff>0</xdr:rowOff>
    </xdr:from>
    <xdr:to>
      <xdr:col>44</xdr:col>
      <xdr:colOff>0</xdr:colOff>
      <xdr:row>19</xdr:row>
      <xdr:rowOff>0</xdr:rowOff>
    </xdr:to>
    <xdr:sp macro="" textlink="">
      <xdr:nvSpPr>
        <xdr:cNvPr id="99609" name="Line 26"/>
        <xdr:cNvSpPr>
          <a:spLocks noChangeShapeType="1"/>
        </xdr:cNvSpPr>
      </xdr:nvSpPr>
      <xdr:spPr bwMode="auto">
        <a:xfrm>
          <a:off x="8667750" y="331470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44</xdr:col>
      <xdr:colOff>0</xdr:colOff>
      <xdr:row>17</xdr:row>
      <xdr:rowOff>38100</xdr:rowOff>
    </xdr:from>
    <xdr:to>
      <xdr:col>44</xdr:col>
      <xdr:colOff>0</xdr:colOff>
      <xdr:row>17</xdr:row>
      <xdr:rowOff>38100</xdr:rowOff>
    </xdr:to>
    <xdr:sp macro="" textlink="">
      <xdr:nvSpPr>
        <xdr:cNvPr id="99610" name="Line 20"/>
        <xdr:cNvSpPr>
          <a:spLocks noChangeShapeType="1"/>
        </xdr:cNvSpPr>
      </xdr:nvSpPr>
      <xdr:spPr bwMode="auto">
        <a:xfrm>
          <a:off x="8667750" y="2971800"/>
          <a:ext cx="0" cy="0"/>
        </a:xfrm>
        <a:prstGeom prst="line">
          <a:avLst/>
        </a:prstGeom>
        <a:noFill/>
        <a:ln w="317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44</xdr:col>
      <xdr:colOff>0</xdr:colOff>
      <xdr:row>50</xdr:row>
      <xdr:rowOff>0</xdr:rowOff>
    </xdr:from>
    <xdr:to>
      <xdr:col>44</xdr:col>
      <xdr:colOff>76200</xdr:colOff>
      <xdr:row>50</xdr:row>
      <xdr:rowOff>200025</xdr:rowOff>
    </xdr:to>
    <xdr:sp macro="" textlink="">
      <xdr:nvSpPr>
        <xdr:cNvPr id="102962" name="Text Box 7"/>
        <xdr:cNvSpPr txBox="1">
          <a:spLocks noChangeArrowheads="1"/>
        </xdr:cNvSpPr>
      </xdr:nvSpPr>
      <xdr:spPr bwMode="auto">
        <a:xfrm>
          <a:off x="8334375" y="9429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44</xdr:col>
      <xdr:colOff>0</xdr:colOff>
      <xdr:row>0</xdr:row>
      <xdr:rowOff>0</xdr:rowOff>
    </xdr:from>
    <xdr:to>
      <xdr:col>44</xdr:col>
      <xdr:colOff>0</xdr:colOff>
      <xdr:row>0</xdr:row>
      <xdr:rowOff>0</xdr:rowOff>
    </xdr:to>
    <xdr:pic>
      <xdr:nvPicPr>
        <xdr:cNvPr id="102963" name="Picture 8" descr="Logo Vossloh Switch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34375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44</xdr:col>
      <xdr:colOff>0</xdr:colOff>
      <xdr:row>0</xdr:row>
      <xdr:rowOff>0</xdr:rowOff>
    </xdr:from>
    <xdr:to>
      <xdr:col>44</xdr:col>
      <xdr:colOff>0</xdr:colOff>
      <xdr:row>0</xdr:row>
      <xdr:rowOff>0</xdr:rowOff>
    </xdr:to>
    <xdr:sp macro="" textlink="">
      <xdr:nvSpPr>
        <xdr:cNvPr id="102964" name="Line 42"/>
        <xdr:cNvSpPr>
          <a:spLocks noChangeShapeType="1"/>
        </xdr:cNvSpPr>
      </xdr:nvSpPr>
      <xdr:spPr bwMode="auto">
        <a:xfrm>
          <a:off x="8334375" y="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44</xdr:col>
      <xdr:colOff>0</xdr:colOff>
      <xdr:row>0</xdr:row>
      <xdr:rowOff>0</xdr:rowOff>
    </xdr:from>
    <xdr:to>
      <xdr:col>44</xdr:col>
      <xdr:colOff>0</xdr:colOff>
      <xdr:row>0</xdr:row>
      <xdr:rowOff>0</xdr:rowOff>
    </xdr:to>
    <xdr:sp macro="" textlink="">
      <xdr:nvSpPr>
        <xdr:cNvPr id="102965" name="Line 43"/>
        <xdr:cNvSpPr>
          <a:spLocks noChangeShapeType="1"/>
        </xdr:cNvSpPr>
      </xdr:nvSpPr>
      <xdr:spPr bwMode="auto">
        <a:xfrm>
          <a:off x="8334375" y="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44</xdr:col>
      <xdr:colOff>0</xdr:colOff>
      <xdr:row>0</xdr:row>
      <xdr:rowOff>0</xdr:rowOff>
    </xdr:from>
    <xdr:to>
      <xdr:col>44</xdr:col>
      <xdr:colOff>0</xdr:colOff>
      <xdr:row>0</xdr:row>
      <xdr:rowOff>0</xdr:rowOff>
    </xdr:to>
    <xdr:sp macro="" textlink="">
      <xdr:nvSpPr>
        <xdr:cNvPr id="102966" name="Line 44"/>
        <xdr:cNvSpPr>
          <a:spLocks noChangeShapeType="1"/>
        </xdr:cNvSpPr>
      </xdr:nvSpPr>
      <xdr:spPr bwMode="auto">
        <a:xfrm>
          <a:off x="8334375" y="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44</xdr:col>
      <xdr:colOff>0</xdr:colOff>
      <xdr:row>0</xdr:row>
      <xdr:rowOff>0</xdr:rowOff>
    </xdr:from>
    <xdr:to>
      <xdr:col>44</xdr:col>
      <xdr:colOff>0</xdr:colOff>
      <xdr:row>0</xdr:row>
      <xdr:rowOff>0</xdr:rowOff>
    </xdr:to>
    <xdr:sp macro="" textlink="">
      <xdr:nvSpPr>
        <xdr:cNvPr id="102967" name="Line 48"/>
        <xdr:cNvSpPr>
          <a:spLocks noChangeShapeType="1"/>
        </xdr:cNvSpPr>
      </xdr:nvSpPr>
      <xdr:spPr bwMode="auto">
        <a:xfrm>
          <a:off x="8334375" y="0"/>
          <a:ext cx="0" cy="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44</xdr:col>
      <xdr:colOff>0</xdr:colOff>
      <xdr:row>0</xdr:row>
      <xdr:rowOff>0</xdr:rowOff>
    </xdr:from>
    <xdr:to>
      <xdr:col>44</xdr:col>
      <xdr:colOff>0</xdr:colOff>
      <xdr:row>0</xdr:row>
      <xdr:rowOff>0</xdr:rowOff>
    </xdr:to>
    <xdr:grpSp>
      <xdr:nvGrpSpPr>
        <xdr:cNvPr id="102968" name="Group 62"/>
        <xdr:cNvGrpSpPr>
          <a:grpSpLocks/>
        </xdr:cNvGrpSpPr>
      </xdr:nvGrpSpPr>
      <xdr:grpSpPr bwMode="auto">
        <a:xfrm>
          <a:off x="8772071" y="0"/>
          <a:ext cx="0" cy="0"/>
          <a:chOff x="50" y="48"/>
          <a:chExt cx="107" cy="71"/>
        </a:xfrm>
      </xdr:grpSpPr>
      <xdr:sp macro="" textlink="">
        <xdr:nvSpPr>
          <xdr:cNvPr id="102977" name="Line 63"/>
          <xdr:cNvSpPr>
            <a:spLocks noChangeShapeType="1"/>
          </xdr:cNvSpPr>
        </xdr:nvSpPr>
        <xdr:spPr bwMode="auto">
          <a:xfrm>
            <a:off x="50" y="48"/>
            <a:ext cx="103" cy="0"/>
          </a:xfrm>
          <a:prstGeom prst="line">
            <a:avLst/>
          </a:prstGeom>
          <a:noFill/>
          <a:ln w="31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78" name="Line 64"/>
          <xdr:cNvSpPr>
            <a:spLocks noChangeShapeType="1"/>
          </xdr:cNvSpPr>
        </xdr:nvSpPr>
        <xdr:spPr bwMode="auto">
          <a:xfrm>
            <a:off x="52" y="72"/>
            <a:ext cx="102" cy="0"/>
          </a:xfrm>
          <a:prstGeom prst="line">
            <a:avLst/>
          </a:prstGeom>
          <a:noFill/>
          <a:ln w="31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79" name="Line 65"/>
          <xdr:cNvSpPr>
            <a:spLocks noChangeShapeType="1"/>
          </xdr:cNvSpPr>
        </xdr:nvSpPr>
        <xdr:spPr bwMode="auto">
          <a:xfrm>
            <a:off x="52" y="96"/>
            <a:ext cx="103" cy="0"/>
          </a:xfrm>
          <a:prstGeom prst="line">
            <a:avLst/>
          </a:prstGeom>
          <a:noFill/>
          <a:ln w="31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80" name="Line 66"/>
          <xdr:cNvSpPr>
            <a:spLocks noChangeShapeType="1"/>
          </xdr:cNvSpPr>
        </xdr:nvSpPr>
        <xdr:spPr bwMode="auto">
          <a:xfrm>
            <a:off x="52" y="119"/>
            <a:ext cx="105" cy="0"/>
          </a:xfrm>
          <a:prstGeom prst="line">
            <a:avLst/>
          </a:prstGeom>
          <a:noFill/>
          <a:ln w="31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44</xdr:col>
      <xdr:colOff>0</xdr:colOff>
      <xdr:row>0</xdr:row>
      <xdr:rowOff>0</xdr:rowOff>
    </xdr:from>
    <xdr:to>
      <xdr:col>44</xdr:col>
      <xdr:colOff>0</xdr:colOff>
      <xdr:row>0</xdr:row>
      <xdr:rowOff>0</xdr:rowOff>
    </xdr:to>
    <xdr:grpSp>
      <xdr:nvGrpSpPr>
        <xdr:cNvPr id="102969" name="Group 67"/>
        <xdr:cNvGrpSpPr>
          <a:grpSpLocks/>
        </xdr:cNvGrpSpPr>
      </xdr:nvGrpSpPr>
      <xdr:grpSpPr bwMode="auto">
        <a:xfrm>
          <a:off x="8772071" y="0"/>
          <a:ext cx="0" cy="0"/>
          <a:chOff x="183" y="50"/>
          <a:chExt cx="367" cy="97"/>
        </a:xfrm>
      </xdr:grpSpPr>
      <xdr:sp macro="" textlink="">
        <xdr:nvSpPr>
          <xdr:cNvPr id="102972" name="Line 68"/>
          <xdr:cNvSpPr>
            <a:spLocks noChangeShapeType="1"/>
          </xdr:cNvSpPr>
        </xdr:nvSpPr>
        <xdr:spPr bwMode="auto">
          <a:xfrm>
            <a:off x="183" y="73"/>
            <a:ext cx="367" cy="0"/>
          </a:xfrm>
          <a:prstGeom prst="line">
            <a:avLst/>
          </a:prstGeom>
          <a:noFill/>
          <a:ln w="31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73" name="Line 69"/>
          <xdr:cNvSpPr>
            <a:spLocks noChangeShapeType="1"/>
          </xdr:cNvSpPr>
        </xdr:nvSpPr>
        <xdr:spPr bwMode="auto">
          <a:xfrm>
            <a:off x="183" y="98"/>
            <a:ext cx="363" cy="0"/>
          </a:xfrm>
          <a:prstGeom prst="line">
            <a:avLst/>
          </a:prstGeom>
          <a:noFill/>
          <a:ln w="31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74" name="Line 70"/>
          <xdr:cNvSpPr>
            <a:spLocks noChangeShapeType="1"/>
          </xdr:cNvSpPr>
        </xdr:nvSpPr>
        <xdr:spPr bwMode="auto">
          <a:xfrm>
            <a:off x="183" y="123"/>
            <a:ext cx="367" cy="0"/>
          </a:xfrm>
          <a:prstGeom prst="line">
            <a:avLst/>
          </a:prstGeom>
          <a:noFill/>
          <a:ln w="31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75" name="Line 71"/>
          <xdr:cNvSpPr>
            <a:spLocks noChangeShapeType="1"/>
          </xdr:cNvSpPr>
        </xdr:nvSpPr>
        <xdr:spPr bwMode="auto">
          <a:xfrm flipV="1">
            <a:off x="183" y="146"/>
            <a:ext cx="367" cy="1"/>
          </a:xfrm>
          <a:prstGeom prst="line">
            <a:avLst/>
          </a:prstGeom>
          <a:noFill/>
          <a:ln w="31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76" name="Line 72"/>
          <xdr:cNvSpPr>
            <a:spLocks noChangeShapeType="1"/>
          </xdr:cNvSpPr>
        </xdr:nvSpPr>
        <xdr:spPr bwMode="auto">
          <a:xfrm>
            <a:off x="366" y="50"/>
            <a:ext cx="181" cy="0"/>
          </a:xfrm>
          <a:prstGeom prst="line">
            <a:avLst/>
          </a:prstGeom>
          <a:noFill/>
          <a:ln w="31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44</xdr:col>
      <xdr:colOff>0</xdr:colOff>
      <xdr:row>0</xdr:row>
      <xdr:rowOff>0</xdr:rowOff>
    </xdr:from>
    <xdr:to>
      <xdr:col>44</xdr:col>
      <xdr:colOff>0</xdr:colOff>
      <xdr:row>0</xdr:row>
      <xdr:rowOff>0</xdr:rowOff>
    </xdr:to>
    <xdr:pic>
      <xdr:nvPicPr>
        <xdr:cNvPr id="102970" name="Picture 88" descr="Logo Vossloh Switch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34375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1</xdr:row>
      <xdr:rowOff>9525</xdr:rowOff>
    </xdr:from>
    <xdr:to>
      <xdr:col>9</xdr:col>
      <xdr:colOff>180975</xdr:colOff>
      <xdr:row>3</xdr:row>
      <xdr:rowOff>180975</xdr:rowOff>
    </xdr:to>
    <xdr:pic>
      <xdr:nvPicPr>
        <xdr:cNvPr id="102971" name="Image 1" descr="Vossloh Cogifer Kihn_bloc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5375" y="257175"/>
          <a:ext cx="1085850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slu.COGI_SIEGE\Local%20Settings\Temporary%20Internet%20Files\OLKD\QI%20ind04%20(2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"/>
      <sheetName val="2"/>
      <sheetName val="Quest. Roue 1"/>
      <sheetName val="Quest. Roue 2"/>
    </sheetNames>
    <sheetDataSet>
      <sheetData sheetId="0"/>
      <sheetData sheetId="1">
        <row r="118">
          <cell r="DX118">
            <v>426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  <pageSetUpPr fitToPage="1"/>
  </sheetPr>
  <dimension ref="A1:AX58"/>
  <sheetViews>
    <sheetView view="pageBreakPreview" topLeftCell="A4" zoomScale="85" zoomScaleNormal="55" zoomScaleSheetLayoutView="85" zoomScalePageLayoutView="40" workbookViewId="0">
      <selection activeCell="AB37" sqref="AB37"/>
    </sheetView>
  </sheetViews>
  <sheetFormatPr baseColWidth="10" defaultRowHeight="19.5" customHeight="1"/>
  <cols>
    <col min="1" max="1" width="6.7109375" style="1" customWidth="1"/>
    <col min="2" max="2" width="3.5703125" style="1" customWidth="1"/>
    <col min="3" max="44" width="2.7109375" style="1" customWidth="1"/>
    <col min="45" max="45" width="6.28515625" style="1" customWidth="1"/>
    <col min="46" max="49" width="11.42578125" style="192" hidden="1" customWidth="1"/>
    <col min="50" max="50" width="11.42578125" style="192" customWidth="1"/>
    <col min="51" max="16384" width="11.42578125" style="1"/>
  </cols>
  <sheetData>
    <row r="1" spans="1:50" ht="19.5" customHeight="1" thickBot="1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</row>
    <row r="2" spans="1:50" ht="19.5" customHeight="1">
      <c r="A2" s="21"/>
      <c r="B2" s="8"/>
      <c r="C2" s="9"/>
      <c r="D2" s="9"/>
      <c r="E2" s="9"/>
      <c r="F2" s="9"/>
      <c r="G2" s="9"/>
      <c r="H2" s="9"/>
      <c r="I2" s="9"/>
      <c r="J2" s="9"/>
      <c r="K2" s="9"/>
      <c r="L2" s="9"/>
      <c r="M2" s="382" t="s">
        <v>259</v>
      </c>
      <c r="N2" s="383"/>
      <c r="O2" s="383"/>
      <c r="P2" s="383"/>
      <c r="Q2" s="383"/>
      <c r="R2" s="383"/>
      <c r="S2" s="383"/>
      <c r="T2" s="383"/>
      <c r="U2" s="383"/>
      <c r="V2" s="383"/>
      <c r="W2" s="383"/>
      <c r="X2" s="383"/>
      <c r="Y2" s="383"/>
      <c r="Z2" s="383"/>
      <c r="AA2" s="383"/>
      <c r="AB2" s="383"/>
      <c r="AC2" s="383"/>
      <c r="AD2" s="383"/>
      <c r="AE2" s="383"/>
      <c r="AF2" s="383"/>
      <c r="AG2" s="383"/>
      <c r="AH2" s="383"/>
      <c r="AI2" s="383"/>
      <c r="AJ2" s="383"/>
      <c r="AK2" s="383"/>
      <c r="AL2" s="383"/>
      <c r="AM2" s="383"/>
      <c r="AN2" s="385" t="s">
        <v>267</v>
      </c>
      <c r="AO2" s="386"/>
      <c r="AP2" s="386"/>
      <c r="AQ2" s="386"/>
      <c r="AR2" s="387"/>
      <c r="AS2" s="10"/>
      <c r="AT2" s="276"/>
      <c r="AV2" s="192">
        <f>AV18+AW25+AV32+AV15+AV11</f>
        <v>0</v>
      </c>
    </row>
    <row r="3" spans="1:50" ht="19.5" customHeight="1">
      <c r="A3" s="21"/>
      <c r="B3" s="68"/>
      <c r="C3" s="69"/>
      <c r="D3" s="69"/>
      <c r="E3" s="69"/>
      <c r="F3" s="69"/>
      <c r="G3" s="69"/>
      <c r="H3" s="69"/>
      <c r="I3" s="69"/>
      <c r="J3" s="69"/>
      <c r="K3" s="69"/>
      <c r="L3" s="69"/>
      <c r="M3" s="395" t="s">
        <v>161</v>
      </c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390"/>
      <c r="Z3" s="390"/>
      <c r="AA3" s="390"/>
      <c r="AB3" s="390"/>
      <c r="AC3" s="390"/>
      <c r="AD3" s="390"/>
      <c r="AE3" s="390"/>
      <c r="AF3" s="390"/>
      <c r="AG3" s="390"/>
      <c r="AH3" s="390"/>
      <c r="AI3" s="390"/>
      <c r="AJ3" s="390"/>
      <c r="AK3" s="390"/>
      <c r="AL3" s="390"/>
      <c r="AM3" s="390"/>
      <c r="AN3" s="397">
        <v>42258</v>
      </c>
      <c r="AO3" s="398"/>
      <c r="AP3" s="398"/>
      <c r="AQ3" s="398"/>
      <c r="AR3" s="399"/>
      <c r="AS3" s="10"/>
    </row>
    <row r="4" spans="1:50" ht="19.5" customHeight="1" thickBot="1">
      <c r="A4" s="21"/>
      <c r="B4" s="70"/>
      <c r="C4" s="71"/>
      <c r="D4" s="71"/>
      <c r="E4" s="71"/>
      <c r="F4" s="71"/>
      <c r="G4" s="71"/>
      <c r="H4" s="71"/>
      <c r="I4" s="71"/>
      <c r="J4" s="71"/>
      <c r="K4" s="71"/>
      <c r="L4" s="71"/>
      <c r="M4" s="388"/>
      <c r="N4" s="389"/>
      <c r="O4" s="390"/>
      <c r="P4" s="390"/>
      <c r="Q4" s="389"/>
      <c r="R4" s="389"/>
      <c r="S4" s="389"/>
      <c r="T4" s="389"/>
      <c r="U4" s="389"/>
      <c r="V4" s="389"/>
      <c r="W4" s="389"/>
      <c r="X4" s="389"/>
      <c r="Y4" s="389"/>
      <c r="Z4" s="389"/>
      <c r="AA4" s="389"/>
      <c r="AB4" s="389"/>
      <c r="AC4" s="389"/>
      <c r="AD4" s="389"/>
      <c r="AE4" s="389"/>
      <c r="AF4" s="389"/>
      <c r="AG4" s="389"/>
      <c r="AH4" s="389"/>
      <c r="AI4" s="389"/>
      <c r="AJ4" s="389"/>
      <c r="AK4" s="389"/>
      <c r="AL4" s="389"/>
      <c r="AM4" s="389"/>
      <c r="AN4" s="410" t="s">
        <v>163</v>
      </c>
      <c r="AO4" s="411"/>
      <c r="AP4" s="411"/>
      <c r="AQ4" s="411"/>
      <c r="AR4" s="412"/>
      <c r="AS4" s="10"/>
    </row>
    <row r="5" spans="1:50" ht="6" customHeight="1">
      <c r="A5" s="21"/>
      <c r="B5" s="80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2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2"/>
      <c r="AE5" s="81"/>
      <c r="AF5" s="81"/>
      <c r="AG5" s="81"/>
      <c r="AH5" s="81"/>
      <c r="AI5" s="81"/>
      <c r="AJ5" s="81"/>
      <c r="AK5" s="81"/>
      <c r="AL5" s="81"/>
      <c r="AM5" s="81"/>
      <c r="AN5" s="81"/>
      <c r="AO5" s="81"/>
      <c r="AP5" s="81"/>
      <c r="AQ5" s="81"/>
      <c r="AR5" s="83"/>
      <c r="AS5" s="10"/>
    </row>
    <row r="6" spans="1:50" ht="15" customHeight="1">
      <c r="A6" s="21"/>
      <c r="B6" s="84"/>
      <c r="C6" s="413" t="s">
        <v>156</v>
      </c>
      <c r="D6" s="413"/>
      <c r="E6" s="413"/>
      <c r="F6" s="413"/>
      <c r="G6" s="413"/>
      <c r="H6" s="413"/>
      <c r="I6" s="413"/>
      <c r="J6" s="413"/>
      <c r="K6" s="413"/>
      <c r="L6" s="413"/>
      <c r="M6" s="413"/>
      <c r="N6" s="413"/>
      <c r="O6" s="413"/>
      <c r="P6" s="85"/>
      <c r="Q6" s="86"/>
      <c r="R6" s="316" t="s">
        <v>131</v>
      </c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5"/>
      <c r="AE6" s="86"/>
      <c r="AF6" s="316" t="s">
        <v>132</v>
      </c>
      <c r="AG6" s="86"/>
      <c r="AH6" s="86"/>
      <c r="AI6" s="86"/>
      <c r="AJ6" s="86"/>
      <c r="AK6" s="86"/>
      <c r="AL6" s="86"/>
      <c r="AM6" s="86"/>
      <c r="AN6" s="86"/>
      <c r="AO6" s="86"/>
      <c r="AP6" s="86"/>
      <c r="AQ6" s="86"/>
      <c r="AR6" s="87"/>
      <c r="AS6" s="10"/>
    </row>
    <row r="7" spans="1:50" s="187" customFormat="1" ht="15.75" customHeight="1">
      <c r="A7" s="182"/>
      <c r="B7" s="183"/>
      <c r="C7" s="381"/>
      <c r="D7" s="381"/>
      <c r="E7" s="381"/>
      <c r="F7" s="381"/>
      <c r="G7" s="381"/>
      <c r="H7" s="381"/>
      <c r="I7" s="381"/>
      <c r="J7" s="381"/>
      <c r="K7" s="381"/>
      <c r="L7" s="381"/>
      <c r="M7" s="381"/>
      <c r="N7" s="381"/>
      <c r="O7" s="381"/>
      <c r="P7" s="184"/>
      <c r="Q7" s="185"/>
      <c r="R7" s="381"/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1"/>
      <c r="AD7" s="184"/>
      <c r="AE7" s="111"/>
      <c r="AF7" s="381" t="s">
        <v>269</v>
      </c>
      <c r="AG7" s="381"/>
      <c r="AH7" s="381"/>
      <c r="AI7" s="381"/>
      <c r="AJ7" s="381"/>
      <c r="AK7" s="381"/>
      <c r="AL7" s="381"/>
      <c r="AM7" s="381"/>
      <c r="AN7" s="381"/>
      <c r="AO7" s="381"/>
      <c r="AP7" s="381"/>
      <c r="AQ7" s="381"/>
      <c r="AR7" s="186"/>
      <c r="AS7" s="185"/>
      <c r="AT7" s="251"/>
      <c r="AU7" s="251"/>
      <c r="AV7" s="251"/>
      <c r="AW7" s="251"/>
      <c r="AX7" s="251"/>
    </row>
    <row r="8" spans="1:50" ht="8.25" customHeight="1">
      <c r="A8" s="21"/>
      <c r="B8" s="91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3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93"/>
      <c r="AE8" s="92"/>
      <c r="AF8" s="92"/>
      <c r="AG8" s="92"/>
      <c r="AH8" s="92"/>
      <c r="AI8" s="92"/>
      <c r="AJ8" s="92"/>
      <c r="AK8" s="92"/>
      <c r="AL8" s="92"/>
      <c r="AM8" s="92"/>
      <c r="AN8" s="92"/>
      <c r="AO8" s="92"/>
      <c r="AP8" s="92"/>
      <c r="AQ8" s="92"/>
      <c r="AR8" s="94"/>
      <c r="AS8" s="10"/>
    </row>
    <row r="9" spans="1:50" ht="15" customHeight="1">
      <c r="A9" s="21"/>
      <c r="B9" s="95"/>
      <c r="C9" s="98" t="s">
        <v>129</v>
      </c>
      <c r="D9" s="96"/>
      <c r="E9" s="96"/>
      <c r="F9" s="96"/>
      <c r="G9" s="96"/>
      <c r="H9" s="380"/>
      <c r="I9" s="380"/>
      <c r="J9" s="380"/>
      <c r="K9" s="380"/>
      <c r="L9" s="380"/>
      <c r="M9" s="380"/>
      <c r="N9" s="380"/>
      <c r="O9" s="380"/>
      <c r="P9" s="97"/>
      <c r="Q9" s="168"/>
      <c r="R9" s="376" t="s">
        <v>133</v>
      </c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76"/>
      <c r="AD9" s="169"/>
      <c r="AE9" s="170"/>
      <c r="AF9" s="376" t="s">
        <v>134</v>
      </c>
      <c r="AG9" s="376"/>
      <c r="AH9" s="376"/>
      <c r="AI9" s="376"/>
      <c r="AJ9" s="376"/>
      <c r="AK9" s="376"/>
      <c r="AL9" s="376"/>
      <c r="AM9" s="376"/>
      <c r="AN9" s="376"/>
      <c r="AO9" s="376"/>
      <c r="AP9" s="376"/>
      <c r="AQ9" s="376"/>
      <c r="AR9" s="171"/>
      <c r="AS9" s="10"/>
    </row>
    <row r="10" spans="1:50" ht="15" customHeight="1">
      <c r="A10" s="21"/>
      <c r="B10" s="95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  <c r="P10" s="97"/>
      <c r="Q10" s="96"/>
      <c r="R10" s="228" t="s">
        <v>135</v>
      </c>
      <c r="S10" s="96"/>
      <c r="T10" s="96"/>
      <c r="U10" s="380"/>
      <c r="V10" s="380"/>
      <c r="W10" s="380"/>
      <c r="X10" s="380"/>
      <c r="Y10" s="380"/>
      <c r="Z10" s="380"/>
      <c r="AA10" s="380"/>
      <c r="AB10" s="380"/>
      <c r="AC10" s="380"/>
      <c r="AD10" s="97"/>
      <c r="AE10" s="96"/>
      <c r="AF10" s="99" t="s">
        <v>135</v>
      </c>
      <c r="AG10" s="96"/>
      <c r="AH10" s="96"/>
      <c r="AI10" s="379"/>
      <c r="AJ10" s="379"/>
      <c r="AK10" s="379"/>
      <c r="AL10" s="379"/>
      <c r="AM10" s="379"/>
      <c r="AN10" s="379"/>
      <c r="AO10" s="379"/>
      <c r="AP10" s="379"/>
      <c r="AQ10" s="379"/>
      <c r="AR10" s="172"/>
      <c r="AS10" s="10"/>
    </row>
    <row r="11" spans="1:50" ht="15" customHeight="1">
      <c r="A11" s="21"/>
      <c r="B11" s="95"/>
      <c r="C11" s="227" t="s">
        <v>187</v>
      </c>
      <c r="D11" s="96"/>
      <c r="E11" s="96"/>
      <c r="F11" s="96"/>
      <c r="G11" s="96"/>
      <c r="H11" s="96"/>
      <c r="I11" s="96"/>
      <c r="J11" s="96"/>
      <c r="L11" s="414"/>
      <c r="M11" s="414"/>
      <c r="N11" s="414"/>
      <c r="O11" s="414"/>
      <c r="P11" s="97"/>
      <c r="Q11" s="96"/>
      <c r="R11" s="228" t="s">
        <v>76</v>
      </c>
      <c r="S11" s="96"/>
      <c r="T11" s="96"/>
      <c r="U11" s="384"/>
      <c r="V11" s="384"/>
      <c r="W11" s="384"/>
      <c r="X11" s="384"/>
      <c r="Y11" s="384"/>
      <c r="Z11" s="384"/>
      <c r="AA11" s="384"/>
      <c r="AB11" s="384"/>
      <c r="AC11" s="384"/>
      <c r="AD11" s="97"/>
      <c r="AE11" s="96"/>
      <c r="AF11" s="99" t="s">
        <v>76</v>
      </c>
      <c r="AG11" s="96"/>
      <c r="AH11" s="96"/>
      <c r="AI11" s="384"/>
      <c r="AJ11" s="384"/>
      <c r="AK11" s="384"/>
      <c r="AL11" s="384"/>
      <c r="AM11" s="384"/>
      <c r="AN11" s="384"/>
      <c r="AO11" s="384"/>
      <c r="AP11" s="384"/>
      <c r="AQ11" s="384"/>
      <c r="AR11" s="173"/>
      <c r="AS11" s="10"/>
      <c r="AV11" s="248">
        <f>IF(L11&lt;&gt;"",1,0)</f>
        <v>0</v>
      </c>
    </row>
    <row r="12" spans="1:50" ht="4.5" customHeight="1">
      <c r="A12" s="21"/>
      <c r="B12" s="100"/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01"/>
      <c r="N12" s="101"/>
      <c r="O12" s="101"/>
      <c r="P12" s="102"/>
      <c r="Q12" s="101"/>
      <c r="R12" s="101"/>
      <c r="S12" s="101"/>
      <c r="T12" s="101"/>
      <c r="U12" s="101"/>
      <c r="V12" s="101"/>
      <c r="W12" s="101"/>
      <c r="X12" s="101"/>
      <c r="Y12" s="101"/>
      <c r="Z12" s="101"/>
      <c r="AA12" s="101"/>
      <c r="AB12" s="101"/>
      <c r="AC12" s="101"/>
      <c r="AD12" s="102"/>
      <c r="AE12" s="101"/>
      <c r="AF12" s="101"/>
      <c r="AG12" s="101"/>
      <c r="AH12" s="101"/>
      <c r="AI12" s="101"/>
      <c r="AJ12" s="101"/>
      <c r="AK12" s="101"/>
      <c r="AL12" s="101"/>
      <c r="AM12" s="101"/>
      <c r="AN12" s="101"/>
      <c r="AO12" s="101"/>
      <c r="AP12" s="101"/>
      <c r="AQ12" s="101"/>
      <c r="AR12" s="94"/>
      <c r="AS12" s="10"/>
      <c r="AV12" s="248"/>
    </row>
    <row r="13" spans="1:50" s="5" customFormat="1" ht="15" customHeight="1">
      <c r="B13" s="95"/>
      <c r="C13" s="98" t="s">
        <v>130</v>
      </c>
      <c r="D13" s="96"/>
      <c r="E13" s="96"/>
      <c r="F13" s="96"/>
      <c r="G13" s="96"/>
      <c r="H13" s="405"/>
      <c r="I13" s="405"/>
      <c r="J13" s="405"/>
      <c r="K13" s="405"/>
      <c r="L13" s="405"/>
      <c r="M13" s="405"/>
      <c r="N13" s="405"/>
      <c r="O13" s="405"/>
      <c r="P13" s="97"/>
      <c r="Q13" s="168"/>
      <c r="R13" s="376" t="s">
        <v>165</v>
      </c>
      <c r="S13" s="376"/>
      <c r="T13" s="376"/>
      <c r="U13" s="376"/>
      <c r="V13" s="376"/>
      <c r="W13" s="376"/>
      <c r="X13" s="376"/>
      <c r="Y13" s="376"/>
      <c r="Z13" s="376"/>
      <c r="AA13" s="376"/>
      <c r="AB13" s="376"/>
      <c r="AC13" s="376"/>
      <c r="AD13" s="169"/>
      <c r="AE13" s="170"/>
      <c r="AF13" s="376" t="s">
        <v>268</v>
      </c>
      <c r="AG13" s="376"/>
      <c r="AH13" s="376"/>
      <c r="AI13" s="376"/>
      <c r="AJ13" s="376"/>
      <c r="AK13" s="376"/>
      <c r="AL13" s="376"/>
      <c r="AM13" s="376"/>
      <c r="AN13" s="376"/>
      <c r="AO13" s="376"/>
      <c r="AP13" s="376"/>
      <c r="AQ13" s="376"/>
      <c r="AR13" s="171"/>
      <c r="AS13" s="36"/>
      <c r="AT13" s="193"/>
      <c r="AU13" s="193"/>
      <c r="AV13" s="279"/>
      <c r="AW13" s="193"/>
      <c r="AX13" s="193"/>
    </row>
    <row r="14" spans="1:50" ht="15" customHeight="1">
      <c r="A14" s="21"/>
      <c r="B14" s="95"/>
      <c r="C14" s="98" t="s">
        <v>150</v>
      </c>
      <c r="D14" s="96"/>
      <c r="E14" s="96"/>
      <c r="F14" s="96"/>
      <c r="G14" s="96"/>
      <c r="H14" s="96"/>
      <c r="I14" s="394"/>
      <c r="J14" s="394"/>
      <c r="K14" s="394"/>
      <c r="L14" s="394"/>
      <c r="M14" s="394"/>
      <c r="N14" s="394"/>
      <c r="O14" s="394"/>
      <c r="P14" s="97"/>
      <c r="Q14" s="96"/>
      <c r="R14" s="99" t="s">
        <v>135</v>
      </c>
      <c r="S14" s="96"/>
      <c r="T14" s="96"/>
      <c r="U14" s="380"/>
      <c r="V14" s="380"/>
      <c r="W14" s="380"/>
      <c r="X14" s="380"/>
      <c r="Y14" s="380"/>
      <c r="Z14" s="380"/>
      <c r="AA14" s="380"/>
      <c r="AB14" s="380"/>
      <c r="AC14" s="380"/>
      <c r="AD14" s="97"/>
      <c r="AE14" s="96"/>
      <c r="AF14" s="99" t="s">
        <v>135</v>
      </c>
      <c r="AG14" s="96"/>
      <c r="AH14" s="96"/>
      <c r="AI14" s="380"/>
      <c r="AJ14" s="380"/>
      <c r="AK14" s="380"/>
      <c r="AL14" s="380"/>
      <c r="AM14" s="380"/>
      <c r="AN14" s="380"/>
      <c r="AO14" s="380"/>
      <c r="AP14" s="380"/>
      <c r="AQ14" s="380"/>
      <c r="AR14" s="90"/>
      <c r="AS14" s="10"/>
      <c r="AV14" s="248"/>
    </row>
    <row r="15" spans="1:50" ht="15" customHeight="1">
      <c r="A15" s="21"/>
      <c r="B15" s="95"/>
      <c r="C15" s="227" t="s">
        <v>258</v>
      </c>
      <c r="D15" s="96"/>
      <c r="E15" s="96"/>
      <c r="F15" s="96"/>
      <c r="G15" s="96"/>
      <c r="H15" s="96"/>
      <c r="I15" s="96"/>
      <c r="J15" s="96"/>
      <c r="K15" s="96"/>
      <c r="L15" s="96"/>
      <c r="M15" s="396"/>
      <c r="N15" s="396"/>
      <c r="O15" s="396"/>
      <c r="P15" s="97"/>
      <c r="Q15" s="96"/>
      <c r="R15" s="99" t="s">
        <v>76</v>
      </c>
      <c r="S15" s="96"/>
      <c r="T15" s="96"/>
      <c r="U15" s="384"/>
      <c r="V15" s="384"/>
      <c r="W15" s="384"/>
      <c r="X15" s="384"/>
      <c r="Y15" s="384"/>
      <c r="Z15" s="384"/>
      <c r="AA15" s="384"/>
      <c r="AB15" s="384"/>
      <c r="AC15" s="384"/>
      <c r="AD15" s="97"/>
      <c r="AE15" s="96"/>
      <c r="AF15" s="99" t="s">
        <v>76</v>
      </c>
      <c r="AG15" s="96"/>
      <c r="AH15" s="96"/>
      <c r="AI15" s="404"/>
      <c r="AJ15" s="404"/>
      <c r="AK15" s="404"/>
      <c r="AL15" s="328"/>
      <c r="AM15" s="327"/>
      <c r="AN15" s="327"/>
      <c r="AO15" s="404"/>
      <c r="AP15" s="404"/>
      <c r="AQ15" s="404"/>
      <c r="AR15" s="90"/>
      <c r="AS15" s="10"/>
      <c r="AV15" s="248">
        <f>IF(M15&lt;&gt;"",1,0)</f>
        <v>0</v>
      </c>
    </row>
    <row r="16" spans="1:50" ht="5.25" customHeight="1" thickBot="1">
      <c r="A16" s="21"/>
      <c r="B16" s="103"/>
      <c r="C16" s="104"/>
      <c r="D16" s="104"/>
      <c r="E16" s="105"/>
      <c r="F16" s="105"/>
      <c r="G16" s="105"/>
      <c r="H16" s="105"/>
      <c r="I16" s="105"/>
      <c r="J16" s="105"/>
      <c r="K16" s="105"/>
      <c r="L16" s="106"/>
      <c r="M16" s="104"/>
      <c r="N16" s="104"/>
      <c r="O16" s="104"/>
      <c r="P16" s="107"/>
      <c r="Q16" s="105"/>
      <c r="R16" s="105"/>
      <c r="S16" s="105"/>
      <c r="T16" s="105"/>
      <c r="U16" s="105"/>
      <c r="V16" s="105"/>
      <c r="W16" s="104"/>
      <c r="X16" s="104"/>
      <c r="Y16" s="104"/>
      <c r="Z16" s="104"/>
      <c r="AA16" s="104"/>
      <c r="AB16" s="105"/>
      <c r="AC16" s="105"/>
      <c r="AD16" s="108"/>
      <c r="AE16" s="105"/>
      <c r="AF16" s="105"/>
      <c r="AG16" s="105"/>
      <c r="AH16" s="104"/>
      <c r="AI16" s="104"/>
      <c r="AJ16" s="104"/>
      <c r="AK16" s="104"/>
      <c r="AL16" s="104"/>
      <c r="AM16" s="105"/>
      <c r="AN16" s="105"/>
      <c r="AO16" s="105"/>
      <c r="AP16" s="105"/>
      <c r="AQ16" s="105"/>
      <c r="AR16" s="109"/>
      <c r="AS16" s="10"/>
      <c r="AV16" s="248"/>
    </row>
    <row r="17" spans="1:50" ht="8.25" customHeight="1">
      <c r="A17" s="21"/>
      <c r="B17" s="95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96"/>
      <c r="X17" s="96"/>
      <c r="Y17" s="96"/>
      <c r="Z17" s="96"/>
      <c r="AA17" s="96"/>
      <c r="AB17" s="96"/>
      <c r="AC17" s="96"/>
      <c r="AD17" s="96"/>
      <c r="AE17" s="96"/>
      <c r="AF17" s="96"/>
      <c r="AG17" s="96"/>
      <c r="AH17" s="96"/>
      <c r="AI17" s="96"/>
      <c r="AJ17" s="96"/>
      <c r="AK17" s="96"/>
      <c r="AL17" s="96"/>
      <c r="AM17" s="96"/>
      <c r="AN17" s="96"/>
      <c r="AO17" s="96"/>
      <c r="AP17" s="96"/>
      <c r="AQ17" s="96"/>
      <c r="AR17" s="90"/>
      <c r="AS17" s="21"/>
    </row>
    <row r="18" spans="1:50" ht="15" customHeight="1">
      <c r="A18" s="21"/>
      <c r="B18" s="196" t="s">
        <v>77</v>
      </c>
      <c r="C18" s="111"/>
      <c r="D18" s="112" t="s">
        <v>151</v>
      </c>
      <c r="E18" s="111"/>
      <c r="F18" s="111"/>
      <c r="G18" s="111"/>
      <c r="H18" s="111"/>
      <c r="I18" s="111"/>
      <c r="J18" s="402"/>
      <c r="K18" s="402"/>
      <c r="L18" s="402"/>
      <c r="M18" s="402"/>
      <c r="N18" s="402"/>
      <c r="O18" s="402"/>
      <c r="P18" s="402"/>
      <c r="Q18" s="402"/>
      <c r="R18" s="402"/>
      <c r="S18" s="402"/>
      <c r="T18" s="402"/>
      <c r="U18" s="402"/>
      <c r="V18" s="402"/>
      <c r="W18" s="402"/>
      <c r="X18" s="402"/>
      <c r="Y18" s="402"/>
      <c r="Z18" s="402"/>
      <c r="AA18" s="402"/>
      <c r="AB18" s="402"/>
      <c r="AC18" s="402"/>
      <c r="AD18" s="402"/>
      <c r="AE18" s="402"/>
      <c r="AF18" s="402"/>
      <c r="AG18" s="402"/>
      <c r="AH18" s="402"/>
      <c r="AI18" s="402"/>
      <c r="AJ18" s="402"/>
      <c r="AK18" s="402"/>
      <c r="AL18" s="402"/>
      <c r="AM18" s="402"/>
      <c r="AN18" s="402"/>
      <c r="AO18" s="402"/>
      <c r="AP18" s="402"/>
      <c r="AQ18" s="402"/>
      <c r="AR18" s="113"/>
      <c r="AS18" s="21"/>
      <c r="AT18" s="248" t="b">
        <f>IF(J18&lt;&gt;"",TRUE,FALSE)</f>
        <v>0</v>
      </c>
      <c r="AU18" s="248"/>
      <c r="AV18" s="248">
        <f>COUNTIF(AT18:AU23,TRUE)</f>
        <v>0</v>
      </c>
      <c r="AW18" s="248"/>
    </row>
    <row r="19" spans="1:50" ht="15" customHeight="1">
      <c r="A19" s="21"/>
      <c r="B19" s="110"/>
      <c r="C19" s="111"/>
      <c r="D19" s="377"/>
      <c r="E19" s="377"/>
      <c r="F19" s="377"/>
      <c r="G19" s="377"/>
      <c r="H19" s="377"/>
      <c r="I19" s="377"/>
      <c r="J19" s="377"/>
      <c r="K19" s="377"/>
      <c r="L19" s="377"/>
      <c r="M19" s="377"/>
      <c r="N19" s="377"/>
      <c r="O19" s="377"/>
      <c r="P19" s="377"/>
      <c r="Q19" s="377"/>
      <c r="R19" s="377"/>
      <c r="S19" s="377"/>
      <c r="T19" s="377"/>
      <c r="U19" s="377"/>
      <c r="V19" s="377"/>
      <c r="W19" s="377"/>
      <c r="X19" s="377"/>
      <c r="Y19" s="377"/>
      <c r="Z19" s="377"/>
      <c r="AA19" s="377"/>
      <c r="AB19" s="377"/>
      <c r="AC19" s="377"/>
      <c r="AD19" s="377"/>
      <c r="AE19" s="377"/>
      <c r="AF19" s="377"/>
      <c r="AG19" s="377"/>
      <c r="AH19" s="377"/>
      <c r="AI19" s="377"/>
      <c r="AJ19" s="377"/>
      <c r="AK19" s="377"/>
      <c r="AL19" s="377"/>
      <c r="AM19" s="377"/>
      <c r="AN19" s="377"/>
      <c r="AO19" s="377"/>
      <c r="AP19" s="377"/>
      <c r="AQ19" s="377"/>
      <c r="AR19" s="113"/>
      <c r="AS19" s="21"/>
      <c r="AT19" s="248" t="b">
        <f>IF(D19&lt;&gt;"",TRUE,FALSE)</f>
        <v>0</v>
      </c>
      <c r="AU19" s="248"/>
      <c r="AV19" s="248"/>
      <c r="AW19" s="248"/>
    </row>
    <row r="20" spans="1:50" ht="15" customHeight="1">
      <c r="A20" s="21"/>
      <c r="B20" s="114"/>
      <c r="C20" s="115"/>
      <c r="D20" s="377"/>
      <c r="E20" s="377"/>
      <c r="F20" s="377"/>
      <c r="G20" s="377"/>
      <c r="H20" s="377"/>
      <c r="I20" s="377"/>
      <c r="J20" s="377"/>
      <c r="K20" s="377"/>
      <c r="L20" s="377"/>
      <c r="M20" s="377"/>
      <c r="N20" s="377"/>
      <c r="O20" s="377"/>
      <c r="P20" s="377"/>
      <c r="Q20" s="377"/>
      <c r="R20" s="377"/>
      <c r="S20" s="377"/>
      <c r="T20" s="377"/>
      <c r="U20" s="377"/>
      <c r="V20" s="377"/>
      <c r="W20" s="377"/>
      <c r="X20" s="377"/>
      <c r="Y20" s="377"/>
      <c r="Z20" s="377"/>
      <c r="AA20" s="377"/>
      <c r="AB20" s="377"/>
      <c r="AC20" s="377"/>
      <c r="AD20" s="377"/>
      <c r="AE20" s="377"/>
      <c r="AF20" s="377"/>
      <c r="AG20" s="377"/>
      <c r="AH20" s="377"/>
      <c r="AI20" s="377"/>
      <c r="AJ20" s="377"/>
      <c r="AK20" s="377"/>
      <c r="AL20" s="377"/>
      <c r="AM20" s="377"/>
      <c r="AN20" s="377"/>
      <c r="AO20" s="377"/>
      <c r="AP20" s="377"/>
      <c r="AQ20" s="377"/>
      <c r="AR20" s="116"/>
      <c r="AS20" s="21"/>
      <c r="AT20" s="248" t="b">
        <f>IF(D20&lt;&gt;"",TRUE,FALSE)</f>
        <v>0</v>
      </c>
      <c r="AU20" s="248"/>
      <c r="AV20" s="248"/>
      <c r="AW20" s="248"/>
    </row>
    <row r="21" spans="1:50" ht="15" customHeight="1">
      <c r="A21" s="21"/>
      <c r="B21" s="117"/>
      <c r="C21" s="89"/>
      <c r="D21" s="377"/>
      <c r="E21" s="377"/>
      <c r="F21" s="377"/>
      <c r="G21" s="377"/>
      <c r="H21" s="377"/>
      <c r="I21" s="377"/>
      <c r="J21" s="377"/>
      <c r="K21" s="377"/>
      <c r="L21" s="377"/>
      <c r="M21" s="377"/>
      <c r="N21" s="377"/>
      <c r="O21" s="377"/>
      <c r="P21" s="377"/>
      <c r="Q21" s="377"/>
      <c r="R21" s="377"/>
      <c r="S21" s="377"/>
      <c r="T21" s="377"/>
      <c r="U21" s="377"/>
      <c r="V21" s="377"/>
      <c r="W21" s="377"/>
      <c r="X21" s="377"/>
      <c r="Y21" s="377"/>
      <c r="Z21" s="377"/>
      <c r="AA21" s="377"/>
      <c r="AB21" s="377"/>
      <c r="AC21" s="377"/>
      <c r="AD21" s="377"/>
      <c r="AE21" s="377"/>
      <c r="AF21" s="377"/>
      <c r="AG21" s="377"/>
      <c r="AH21" s="377"/>
      <c r="AI21" s="377"/>
      <c r="AJ21" s="377"/>
      <c r="AK21" s="377"/>
      <c r="AL21" s="377"/>
      <c r="AM21" s="377"/>
      <c r="AN21" s="377"/>
      <c r="AO21" s="377"/>
      <c r="AP21" s="377"/>
      <c r="AQ21" s="377"/>
      <c r="AR21" s="118"/>
      <c r="AS21" s="21"/>
      <c r="AT21" s="248" t="b">
        <f>IF(D21&lt;&gt;"",TRUE,FALSE)</f>
        <v>0</v>
      </c>
      <c r="AU21" s="248"/>
      <c r="AV21" s="248"/>
      <c r="AW21" s="248"/>
    </row>
    <row r="22" spans="1:50" ht="15" customHeight="1">
      <c r="A22" s="21"/>
      <c r="B22" s="117"/>
      <c r="C22" s="89"/>
      <c r="D22" s="377"/>
      <c r="E22" s="377"/>
      <c r="F22" s="377"/>
      <c r="G22" s="377"/>
      <c r="H22" s="377"/>
      <c r="I22" s="377"/>
      <c r="J22" s="377"/>
      <c r="K22" s="377"/>
      <c r="L22" s="377"/>
      <c r="M22" s="377"/>
      <c r="N22" s="377"/>
      <c r="O22" s="377"/>
      <c r="P22" s="377"/>
      <c r="Q22" s="377"/>
      <c r="R22" s="377"/>
      <c r="S22" s="377"/>
      <c r="T22" s="377"/>
      <c r="U22" s="377"/>
      <c r="V22" s="377"/>
      <c r="W22" s="377"/>
      <c r="X22" s="377"/>
      <c r="Y22" s="377"/>
      <c r="Z22" s="377"/>
      <c r="AA22" s="377"/>
      <c r="AB22" s="377"/>
      <c r="AC22" s="377"/>
      <c r="AD22" s="377"/>
      <c r="AE22" s="377"/>
      <c r="AF22" s="377"/>
      <c r="AG22" s="377"/>
      <c r="AH22" s="377"/>
      <c r="AI22" s="377"/>
      <c r="AJ22" s="377"/>
      <c r="AK22" s="377"/>
      <c r="AL22" s="377"/>
      <c r="AM22" s="377"/>
      <c r="AN22" s="377"/>
      <c r="AO22" s="377"/>
      <c r="AP22" s="377"/>
      <c r="AQ22" s="377"/>
      <c r="AR22" s="118"/>
      <c r="AS22" s="21"/>
      <c r="AT22" s="248" t="b">
        <f>IF(D22&lt;&gt;"",TRUE,FALSE)</f>
        <v>0</v>
      </c>
      <c r="AU22" s="248"/>
      <c r="AV22" s="248"/>
      <c r="AW22" s="248"/>
    </row>
    <row r="23" spans="1:50" ht="15" customHeight="1" thickBot="1">
      <c r="A23" s="21"/>
      <c r="B23" s="119"/>
      <c r="C23" s="106"/>
      <c r="D23" s="407"/>
      <c r="E23" s="407"/>
      <c r="F23" s="407"/>
      <c r="G23" s="407"/>
      <c r="H23" s="407"/>
      <c r="I23" s="407"/>
      <c r="J23" s="407"/>
      <c r="K23" s="407"/>
      <c r="L23" s="407"/>
      <c r="M23" s="407"/>
      <c r="N23" s="407"/>
      <c r="O23" s="407"/>
      <c r="P23" s="407"/>
      <c r="Q23" s="407"/>
      <c r="R23" s="407"/>
      <c r="S23" s="407"/>
      <c r="T23" s="407"/>
      <c r="U23" s="407"/>
      <c r="V23" s="407"/>
      <c r="W23" s="407"/>
      <c r="X23" s="407"/>
      <c r="Y23" s="407"/>
      <c r="Z23" s="407"/>
      <c r="AA23" s="407"/>
      <c r="AB23" s="407"/>
      <c r="AC23" s="407"/>
      <c r="AD23" s="407"/>
      <c r="AE23" s="407"/>
      <c r="AF23" s="407"/>
      <c r="AG23" s="407"/>
      <c r="AH23" s="407"/>
      <c r="AI23" s="407"/>
      <c r="AJ23" s="407"/>
      <c r="AK23" s="407"/>
      <c r="AL23" s="407"/>
      <c r="AM23" s="407"/>
      <c r="AN23" s="407"/>
      <c r="AO23" s="407"/>
      <c r="AP23" s="407"/>
      <c r="AQ23" s="407"/>
      <c r="AR23" s="120"/>
      <c r="AS23" s="21"/>
      <c r="AT23" s="248" t="b">
        <f>IF(D23&lt;&gt;"",TRUE,FALSE)</f>
        <v>0</v>
      </c>
      <c r="AU23" s="248"/>
      <c r="AV23" s="248"/>
      <c r="AW23" s="248"/>
    </row>
    <row r="24" spans="1:50" ht="8.25" customHeight="1">
      <c r="A24" s="21"/>
      <c r="B24" s="121"/>
      <c r="C24" s="122"/>
      <c r="D24" s="122"/>
      <c r="E24" s="122"/>
      <c r="F24" s="122"/>
      <c r="G24" s="122"/>
      <c r="H24" s="123"/>
      <c r="I24" s="122"/>
      <c r="J24" s="122"/>
      <c r="K24" s="122"/>
      <c r="L24" s="122"/>
      <c r="M24" s="122"/>
      <c r="N24" s="122"/>
      <c r="O24" s="122"/>
      <c r="P24" s="122"/>
      <c r="Q24" s="122"/>
      <c r="R24" s="122"/>
      <c r="S24" s="122"/>
      <c r="T24" s="122"/>
      <c r="U24" s="122"/>
      <c r="V24" s="122"/>
      <c r="W24" s="122"/>
      <c r="X24" s="122"/>
      <c r="Y24" s="122"/>
      <c r="Z24" s="122"/>
      <c r="AA24" s="122"/>
      <c r="AB24" s="122"/>
      <c r="AC24" s="122"/>
      <c r="AD24" s="122"/>
      <c r="AE24" s="122"/>
      <c r="AF24" s="122"/>
      <c r="AG24" s="122"/>
      <c r="AH24" s="122"/>
      <c r="AI24" s="122"/>
      <c r="AJ24" s="122"/>
      <c r="AK24" s="122"/>
      <c r="AL24" s="122"/>
      <c r="AM24" s="122"/>
      <c r="AN24" s="122"/>
      <c r="AO24" s="122"/>
      <c r="AP24" s="122"/>
      <c r="AQ24" s="122"/>
      <c r="AR24" s="124"/>
      <c r="AS24" s="21"/>
      <c r="AT24" s="248"/>
      <c r="AU24" s="248"/>
      <c r="AV24" s="248"/>
      <c r="AW24" s="248"/>
    </row>
    <row r="25" spans="1:50" ht="15" customHeight="1">
      <c r="A25" s="21"/>
      <c r="B25" s="196" t="s">
        <v>79</v>
      </c>
      <c r="C25" s="111"/>
      <c r="D25" s="99" t="s">
        <v>96</v>
      </c>
      <c r="E25" s="111"/>
      <c r="F25" s="111"/>
      <c r="G25" s="111"/>
      <c r="H25" s="125"/>
      <c r="I25" s="228" t="s">
        <v>114</v>
      </c>
      <c r="J25" s="228"/>
      <c r="K25" s="228"/>
      <c r="L25" s="228"/>
      <c r="M25" s="228" t="s">
        <v>97</v>
      </c>
      <c r="N25" s="228"/>
      <c r="O25" s="228"/>
      <c r="P25" s="228"/>
      <c r="Q25" s="228" t="s">
        <v>98</v>
      </c>
      <c r="R25" s="228"/>
      <c r="S25" s="228"/>
      <c r="T25" s="228"/>
      <c r="U25" s="228" t="s">
        <v>99</v>
      </c>
      <c r="V25" s="228"/>
      <c r="W25" s="228"/>
      <c r="X25" s="228"/>
      <c r="Y25" s="228" t="s">
        <v>115</v>
      </c>
      <c r="Z25" s="228"/>
      <c r="AA25" s="228"/>
      <c r="AB25" s="228"/>
      <c r="AC25" s="228"/>
      <c r="AD25" s="228" t="s">
        <v>181</v>
      </c>
      <c r="AF25" s="228"/>
      <c r="AG25" s="228"/>
      <c r="AH25" s="228"/>
      <c r="AI25" s="202"/>
      <c r="AJ25" s="189" t="s">
        <v>183</v>
      </c>
      <c r="AK25" s="99"/>
      <c r="AL25" s="99"/>
      <c r="AM25" s="202"/>
      <c r="AN25" s="202"/>
      <c r="AO25" s="202"/>
      <c r="AP25" s="202"/>
      <c r="AQ25" s="202"/>
      <c r="AR25" s="126"/>
      <c r="AS25" s="21"/>
      <c r="AT25" s="248" t="b">
        <v>0</v>
      </c>
      <c r="AU25" s="248" t="b">
        <v>0</v>
      </c>
      <c r="AV25" s="248">
        <f>IF(AT25=TRUE,1,0)</f>
        <v>0</v>
      </c>
      <c r="AW25" s="248">
        <f>IF((AV25+AV29)&gt;0,1,0)</f>
        <v>0</v>
      </c>
    </row>
    <row r="26" spans="1:50" ht="15" customHeight="1">
      <c r="A26" s="21"/>
      <c r="B26" s="127"/>
      <c r="C26" s="89"/>
      <c r="D26" s="89"/>
      <c r="E26" s="89"/>
      <c r="F26" s="89"/>
      <c r="G26" s="89"/>
      <c r="H26" s="125"/>
      <c r="I26" s="189" t="s">
        <v>116</v>
      </c>
      <c r="J26" s="99"/>
      <c r="K26" s="99"/>
      <c r="L26" s="99" t="s">
        <v>117</v>
      </c>
      <c r="M26" s="99"/>
      <c r="N26" s="99"/>
      <c r="O26" s="99"/>
      <c r="P26" s="99"/>
      <c r="Q26" s="99" t="s">
        <v>118</v>
      </c>
      <c r="R26" s="99"/>
      <c r="S26" s="99"/>
      <c r="T26" s="99"/>
      <c r="U26" s="99"/>
      <c r="V26" s="99" t="s">
        <v>119</v>
      </c>
      <c r="W26" s="99"/>
      <c r="X26" s="99"/>
      <c r="Y26" s="99"/>
      <c r="Z26" s="128"/>
      <c r="AA26" s="128" t="s">
        <v>120</v>
      </c>
      <c r="AB26" s="128"/>
      <c r="AC26" s="128"/>
      <c r="AD26" s="128"/>
      <c r="AE26" s="128"/>
      <c r="AF26" s="128"/>
      <c r="AG26" s="128"/>
      <c r="AH26" s="128"/>
      <c r="AI26" s="128"/>
      <c r="AJ26" s="128"/>
      <c r="AK26" s="128"/>
      <c r="AL26" s="128"/>
      <c r="AM26" s="128"/>
      <c r="AN26" s="128"/>
      <c r="AO26" s="128"/>
      <c r="AP26" s="128"/>
      <c r="AQ26" s="128"/>
      <c r="AR26" s="126"/>
      <c r="AS26" s="21"/>
      <c r="AT26" s="248" t="b">
        <v>0</v>
      </c>
      <c r="AU26" s="248" t="b">
        <v>0</v>
      </c>
      <c r="AV26" s="248">
        <f>IF(COUNTIF(AT26:AT30,TRUE)&gt;0,1,0)</f>
        <v>0</v>
      </c>
      <c r="AW26" s="248"/>
    </row>
    <row r="27" spans="1:50" ht="15" customHeight="1">
      <c r="A27" s="21"/>
      <c r="B27" s="129"/>
      <c r="C27" s="130"/>
      <c r="D27" s="130"/>
      <c r="E27" s="130"/>
      <c r="F27" s="130"/>
      <c r="G27" s="130"/>
      <c r="H27" s="125"/>
      <c r="I27" s="99" t="s">
        <v>121</v>
      </c>
      <c r="J27" s="99"/>
      <c r="K27" s="99"/>
      <c r="L27" s="377"/>
      <c r="M27" s="378"/>
      <c r="N27" s="378"/>
      <c r="O27" s="378"/>
      <c r="P27" s="378"/>
      <c r="Q27" s="378"/>
      <c r="R27" s="378"/>
      <c r="S27" s="378"/>
      <c r="T27" s="378"/>
      <c r="U27" s="378"/>
      <c r="V27" s="378"/>
      <c r="W27" s="378"/>
      <c r="X27" s="378"/>
      <c r="Y27" s="378"/>
      <c r="Z27" s="378"/>
      <c r="AA27" s="378"/>
      <c r="AB27" s="378"/>
      <c r="AC27" s="378"/>
      <c r="AD27" s="378"/>
      <c r="AE27" s="378"/>
      <c r="AF27" s="378"/>
      <c r="AG27" s="378"/>
      <c r="AH27" s="378"/>
      <c r="AI27" s="378"/>
      <c r="AJ27" s="378"/>
      <c r="AK27" s="378"/>
      <c r="AL27" s="378"/>
      <c r="AM27" s="378"/>
      <c r="AN27" s="378"/>
      <c r="AO27" s="378"/>
      <c r="AP27" s="378"/>
      <c r="AQ27" s="128"/>
      <c r="AR27" s="126"/>
      <c r="AS27" s="21"/>
      <c r="AT27" s="248" t="b">
        <v>0</v>
      </c>
      <c r="AU27" s="248" t="b">
        <v>0</v>
      </c>
      <c r="AV27" s="192">
        <f>IF(COUNTIF(AU26:AU29,TRUE)&gt;0,1,0)</f>
        <v>0</v>
      </c>
      <c r="AW27" s="248"/>
    </row>
    <row r="28" spans="1:50" ht="7.5" customHeight="1">
      <c r="A28" s="21"/>
      <c r="B28" s="129"/>
      <c r="C28" s="130"/>
      <c r="D28" s="130"/>
      <c r="E28" s="130"/>
      <c r="F28" s="130"/>
      <c r="G28" s="130"/>
      <c r="H28" s="125"/>
      <c r="I28" s="99"/>
      <c r="J28" s="99"/>
      <c r="K28" s="99"/>
      <c r="L28" s="188"/>
      <c r="M28" s="188"/>
      <c r="N28" s="188"/>
      <c r="O28" s="188"/>
      <c r="P28" s="188"/>
      <c r="Q28" s="188"/>
      <c r="R28" s="188"/>
      <c r="S28" s="188"/>
      <c r="T28" s="188"/>
      <c r="U28" s="188"/>
      <c r="V28" s="188"/>
      <c r="W28" s="188"/>
      <c r="X28" s="188"/>
      <c r="Y28" s="188"/>
      <c r="Z28" s="188"/>
      <c r="AA28" s="188"/>
      <c r="AB28" s="188"/>
      <c r="AC28" s="188"/>
      <c r="AD28" s="188"/>
      <c r="AE28" s="188"/>
      <c r="AF28" s="188"/>
      <c r="AG28" s="188"/>
      <c r="AH28" s="188"/>
      <c r="AI28" s="188"/>
      <c r="AJ28" s="188"/>
      <c r="AK28" s="188"/>
      <c r="AL28" s="188"/>
      <c r="AM28" s="188"/>
      <c r="AN28" s="188"/>
      <c r="AO28" s="188"/>
      <c r="AP28" s="188"/>
      <c r="AQ28" s="188"/>
      <c r="AR28" s="126"/>
      <c r="AS28" s="21"/>
      <c r="AT28" s="248" t="b">
        <v>0</v>
      </c>
      <c r="AU28" s="248" t="b">
        <v>0</v>
      </c>
      <c r="AV28" s="248"/>
      <c r="AW28" s="248"/>
    </row>
    <row r="29" spans="1:50" ht="15" customHeight="1">
      <c r="A29" s="21"/>
      <c r="B29" s="129"/>
      <c r="C29" s="130"/>
      <c r="D29" s="130"/>
      <c r="E29" s="130"/>
      <c r="F29" s="130"/>
      <c r="G29" s="130"/>
      <c r="H29" s="125"/>
      <c r="I29" s="189" t="s">
        <v>182</v>
      </c>
      <c r="J29" s="99"/>
      <c r="K29" s="99"/>
      <c r="L29" s="188"/>
      <c r="M29" s="188"/>
      <c r="N29" s="188"/>
      <c r="O29" s="377"/>
      <c r="P29" s="378"/>
      <c r="Q29" s="378"/>
      <c r="R29" s="378"/>
      <c r="S29" s="378"/>
      <c r="T29" s="378"/>
      <c r="U29" s="378"/>
      <c r="V29" s="378"/>
      <c r="W29" s="378"/>
      <c r="X29" s="378"/>
      <c r="Y29" s="378"/>
      <c r="Z29" s="378"/>
      <c r="AA29" s="378"/>
      <c r="AB29" s="378"/>
      <c r="AC29" s="378"/>
      <c r="AD29" s="378"/>
      <c r="AE29" s="378"/>
      <c r="AF29" s="378"/>
      <c r="AG29" s="378"/>
      <c r="AH29" s="378"/>
      <c r="AI29" s="378"/>
      <c r="AJ29" s="378"/>
      <c r="AK29" s="378"/>
      <c r="AL29" s="378"/>
      <c r="AM29" s="378"/>
      <c r="AN29" s="378"/>
      <c r="AO29" s="378"/>
      <c r="AP29" s="378"/>
      <c r="AQ29" s="188"/>
      <c r="AR29" s="126"/>
      <c r="AS29" s="21"/>
      <c r="AT29" s="248" t="b">
        <v>0</v>
      </c>
      <c r="AU29" s="248" t="b">
        <v>0</v>
      </c>
      <c r="AV29" s="248">
        <f>IF(AV26+AV27&gt;1,1,0)</f>
        <v>0</v>
      </c>
      <c r="AW29" s="248"/>
    </row>
    <row r="30" spans="1:50" ht="15" customHeight="1" thickBot="1">
      <c r="A30" s="21"/>
      <c r="B30" s="131"/>
      <c r="C30" s="132"/>
      <c r="D30" s="132"/>
      <c r="E30" s="132"/>
      <c r="F30" s="132"/>
      <c r="G30" s="132"/>
      <c r="H30" s="133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2"/>
      <c r="AE30" s="132"/>
      <c r="AF30" s="132"/>
      <c r="AG30" s="132"/>
      <c r="AH30" s="132"/>
      <c r="AI30" s="132"/>
      <c r="AJ30" s="132"/>
      <c r="AK30" s="132"/>
      <c r="AL30" s="132"/>
      <c r="AM30" s="132"/>
      <c r="AN30" s="132"/>
      <c r="AO30" s="132"/>
      <c r="AP30" s="132"/>
      <c r="AQ30" s="132"/>
      <c r="AR30" s="134"/>
      <c r="AS30" s="21"/>
      <c r="AT30" s="248" t="b">
        <v>0</v>
      </c>
      <c r="AU30" s="248" t="b">
        <f>IF(O29&lt;&gt;"",TRUE,FALSE)</f>
        <v>0</v>
      </c>
      <c r="AV30" s="248"/>
      <c r="AW30" s="248"/>
    </row>
    <row r="31" spans="1:50" ht="15" customHeight="1">
      <c r="A31" s="21"/>
      <c r="B31" s="117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89"/>
      <c r="T31" s="89"/>
      <c r="U31" s="89"/>
      <c r="V31" s="135"/>
      <c r="W31" s="89"/>
      <c r="X31" s="89"/>
      <c r="Y31" s="89"/>
      <c r="Z31" s="89"/>
      <c r="AA31" s="89"/>
      <c r="AB31" s="89"/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118"/>
      <c r="AS31" s="21"/>
    </row>
    <row r="32" spans="1:50" s="2" customFormat="1" ht="15" customHeight="1">
      <c r="A32" s="29"/>
      <c r="B32" s="196" t="s">
        <v>87</v>
      </c>
      <c r="C32" s="99"/>
      <c r="D32" s="99" t="s">
        <v>153</v>
      </c>
      <c r="E32" s="136"/>
      <c r="F32" s="99"/>
      <c r="G32" s="99"/>
      <c r="H32" s="99"/>
      <c r="I32" s="99"/>
      <c r="J32" s="99"/>
      <c r="K32" s="99"/>
      <c r="L32" s="138"/>
      <c r="M32" s="138"/>
      <c r="N32" s="89" t="s">
        <v>6</v>
      </c>
      <c r="O32" s="136"/>
      <c r="P32" s="138"/>
      <c r="Q32" s="136"/>
      <c r="R32" s="89" t="s">
        <v>7</v>
      </c>
      <c r="S32" s="136"/>
      <c r="T32" s="99"/>
      <c r="U32" s="99"/>
      <c r="V32" s="125" t="s">
        <v>80</v>
      </c>
      <c r="W32" s="99"/>
      <c r="X32" s="99"/>
      <c r="Y32" s="99"/>
      <c r="Z32" s="99"/>
      <c r="AA32" s="99"/>
      <c r="AB32" s="99"/>
      <c r="AC32" s="99"/>
      <c r="AD32" s="89" t="s">
        <v>6</v>
      </c>
      <c r="AE32" s="136"/>
      <c r="AF32" s="89"/>
      <c r="AG32" s="136"/>
      <c r="AH32" s="89" t="s">
        <v>7</v>
      </c>
      <c r="AI32" s="136"/>
      <c r="AJ32" s="89"/>
      <c r="AK32" s="99"/>
      <c r="AL32" s="99"/>
      <c r="AM32" s="99"/>
      <c r="AN32" s="99"/>
      <c r="AO32" s="99"/>
      <c r="AP32" s="99"/>
      <c r="AQ32" s="99"/>
      <c r="AR32" s="139"/>
      <c r="AS32" s="29"/>
      <c r="AT32" s="249" t="b">
        <v>0</v>
      </c>
      <c r="AU32" s="249" t="b">
        <v>0</v>
      </c>
      <c r="AV32" s="248">
        <f>IF(AT40=TRUE,IF(AU39=TRUE,1,0),0)</f>
        <v>0</v>
      </c>
      <c r="AW32" s="194"/>
      <c r="AX32" s="194"/>
    </row>
    <row r="33" spans="1:50" s="2" customFormat="1" ht="15" customHeight="1">
      <c r="A33" s="29"/>
      <c r="B33" s="137"/>
      <c r="C33" s="99"/>
      <c r="D33" s="99"/>
      <c r="E33" s="136"/>
      <c r="F33" s="99"/>
      <c r="G33" s="99"/>
      <c r="H33" s="99"/>
      <c r="I33" s="99"/>
      <c r="J33" s="99"/>
      <c r="K33" s="99"/>
      <c r="L33" s="140"/>
      <c r="M33" s="377"/>
      <c r="N33" s="378"/>
      <c r="O33" s="378"/>
      <c r="P33" s="378"/>
      <c r="Q33" s="378"/>
      <c r="R33" s="378"/>
      <c r="S33" s="378"/>
      <c r="T33" s="99"/>
      <c r="U33" s="99"/>
      <c r="V33" s="125" t="s">
        <v>81</v>
      </c>
      <c r="W33" s="99"/>
      <c r="X33" s="99"/>
      <c r="Y33" s="402"/>
      <c r="Z33" s="403"/>
      <c r="AA33" s="403"/>
      <c r="AB33" s="403"/>
      <c r="AC33" s="403"/>
      <c r="AD33" s="403"/>
      <c r="AE33" s="403"/>
      <c r="AF33" s="403"/>
      <c r="AG33" s="403"/>
      <c r="AH33" s="403"/>
      <c r="AI33" s="403"/>
      <c r="AJ33" s="99"/>
      <c r="AK33" s="99"/>
      <c r="AL33" s="99"/>
      <c r="AM33" s="99"/>
      <c r="AN33" s="99"/>
      <c r="AO33" s="99"/>
      <c r="AP33" s="99"/>
      <c r="AQ33" s="99"/>
      <c r="AR33" s="126"/>
      <c r="AS33" s="29"/>
      <c r="AT33" s="249" t="b">
        <v>0</v>
      </c>
      <c r="AU33" s="249" t="b">
        <v>0</v>
      </c>
      <c r="AV33" s="249"/>
      <c r="AW33" s="194"/>
      <c r="AX33" s="194"/>
    </row>
    <row r="34" spans="1:50" s="3" customFormat="1" ht="15" customHeight="1">
      <c r="A34" s="25"/>
      <c r="B34" s="137"/>
      <c r="C34" s="99"/>
      <c r="D34" s="228" t="s">
        <v>86</v>
      </c>
      <c r="E34" s="99"/>
      <c r="F34" s="99"/>
      <c r="G34" s="99"/>
      <c r="H34" s="99"/>
      <c r="I34" s="406"/>
      <c r="J34" s="406"/>
      <c r="K34" s="99"/>
      <c r="L34" s="99"/>
      <c r="M34" s="189" t="s">
        <v>221</v>
      </c>
      <c r="O34" s="141"/>
      <c r="P34" s="99"/>
      <c r="Q34" s="99"/>
      <c r="R34" s="400"/>
      <c r="S34" s="400"/>
      <c r="T34" s="99"/>
      <c r="U34" s="99"/>
      <c r="V34" s="125" t="s">
        <v>82</v>
      </c>
      <c r="W34" s="99"/>
      <c r="X34" s="99"/>
      <c r="Y34" s="99"/>
      <c r="Z34" s="99"/>
      <c r="AA34" s="99"/>
      <c r="AB34" s="408"/>
      <c r="AC34" s="409"/>
      <c r="AD34" s="409"/>
      <c r="AE34" s="409"/>
      <c r="AF34" s="409"/>
      <c r="AG34" s="409"/>
      <c r="AH34" s="409"/>
      <c r="AI34" s="409"/>
      <c r="AJ34" s="99"/>
      <c r="AK34" s="99"/>
      <c r="AL34" s="99"/>
      <c r="AM34" s="99"/>
      <c r="AN34" s="99"/>
      <c r="AO34" s="99"/>
      <c r="AP34" s="99"/>
      <c r="AQ34" s="99"/>
      <c r="AR34" s="126"/>
      <c r="AS34" s="25"/>
      <c r="AT34" s="250" t="b">
        <v>0</v>
      </c>
      <c r="AU34" s="250" t="b">
        <v>0</v>
      </c>
      <c r="AV34" s="250"/>
      <c r="AW34" s="195"/>
      <c r="AX34" s="195"/>
    </row>
    <row r="35" spans="1:50" s="3" customFormat="1" ht="12.75" customHeight="1">
      <c r="A35" s="25"/>
      <c r="B35" s="137"/>
      <c r="C35" s="391"/>
      <c r="D35" s="392"/>
      <c r="E35" s="392"/>
      <c r="F35" s="392"/>
      <c r="G35" s="392"/>
      <c r="H35" s="392"/>
      <c r="I35" s="392"/>
      <c r="J35" s="140"/>
      <c r="K35" s="99"/>
      <c r="L35" s="99"/>
      <c r="N35" s="99"/>
      <c r="O35" s="141"/>
      <c r="P35" s="99"/>
      <c r="Q35" s="99"/>
      <c r="R35" s="128"/>
      <c r="S35" s="128"/>
      <c r="T35" s="99"/>
      <c r="U35" s="99"/>
      <c r="V35" s="125" t="s">
        <v>83</v>
      </c>
      <c r="W35" s="99"/>
      <c r="X35" s="99"/>
      <c r="Y35" s="99" t="s">
        <v>84</v>
      </c>
      <c r="Z35" s="99"/>
      <c r="AA35" s="99"/>
      <c r="AB35" s="99"/>
      <c r="AC35" s="99"/>
      <c r="AD35" s="99" t="s">
        <v>85</v>
      </c>
      <c r="AE35" s="99"/>
      <c r="AF35" s="99"/>
      <c r="AG35" s="99"/>
      <c r="AH35" s="99"/>
      <c r="AI35" s="99"/>
      <c r="AJ35" s="99" t="s">
        <v>124</v>
      </c>
      <c r="AK35" s="138"/>
      <c r="AL35" s="99"/>
      <c r="AM35" s="99"/>
      <c r="AN35" s="99"/>
      <c r="AO35" s="99"/>
      <c r="AP35" s="99"/>
      <c r="AQ35" s="99"/>
      <c r="AR35" s="126"/>
      <c r="AS35" s="25"/>
      <c r="AT35" s="250" t="b">
        <v>0</v>
      </c>
      <c r="AU35" s="250" t="b">
        <v>0</v>
      </c>
      <c r="AV35" s="250"/>
      <c r="AW35" s="195"/>
      <c r="AX35" s="195"/>
    </row>
    <row r="36" spans="1:50" s="3" customFormat="1" ht="15" customHeight="1">
      <c r="A36" s="25"/>
      <c r="B36" s="137"/>
      <c r="C36" s="99"/>
      <c r="D36" s="393" t="s">
        <v>154</v>
      </c>
      <c r="E36" s="393"/>
      <c r="F36" s="393"/>
      <c r="G36" s="393"/>
      <c r="H36" s="393"/>
      <c r="I36" s="393"/>
      <c r="J36" s="393"/>
      <c r="K36" s="393"/>
      <c r="L36" s="99"/>
      <c r="M36" s="99" t="s">
        <v>125</v>
      </c>
      <c r="N36" s="99"/>
      <c r="O36" s="141"/>
      <c r="P36" s="99"/>
      <c r="Q36" s="99"/>
      <c r="R36" s="128"/>
      <c r="S36" s="128"/>
      <c r="T36" s="99"/>
      <c r="U36" s="99"/>
      <c r="V36" s="125"/>
      <c r="W36" s="99"/>
      <c r="X36" s="99"/>
      <c r="Y36" s="99" t="s">
        <v>78</v>
      </c>
      <c r="Z36" s="99"/>
      <c r="AA36" s="99"/>
      <c r="AB36" s="402"/>
      <c r="AC36" s="403"/>
      <c r="AD36" s="403"/>
      <c r="AE36" s="403"/>
      <c r="AF36" s="403"/>
      <c r="AG36" s="403"/>
      <c r="AH36" s="403"/>
      <c r="AI36" s="403"/>
      <c r="AJ36" s="99"/>
      <c r="AK36" s="99"/>
      <c r="AL36" s="99"/>
      <c r="AM36" s="99"/>
      <c r="AN36" s="99"/>
      <c r="AO36" s="99"/>
      <c r="AP36" s="99"/>
      <c r="AQ36" s="99"/>
      <c r="AR36" s="126"/>
      <c r="AS36" s="25"/>
      <c r="AT36" s="250" t="b">
        <f>IF(M33&lt;&gt;"",TRUE,FALSE)</f>
        <v>0</v>
      </c>
      <c r="AU36" s="250" t="b">
        <f>IF(AB36&lt;&gt;"",TRUE,FALSE)</f>
        <v>0</v>
      </c>
      <c r="AV36" s="250"/>
      <c r="AW36" s="195"/>
      <c r="AX36" s="195"/>
    </row>
    <row r="37" spans="1:50" s="3" customFormat="1" ht="15" customHeight="1">
      <c r="A37" s="25"/>
      <c r="B37" s="137"/>
      <c r="C37" s="99"/>
      <c r="D37" s="393"/>
      <c r="E37" s="393"/>
      <c r="F37" s="393"/>
      <c r="G37" s="393"/>
      <c r="H37" s="393"/>
      <c r="I37" s="393"/>
      <c r="J37" s="393"/>
      <c r="K37" s="393"/>
      <c r="L37" s="99"/>
      <c r="M37" s="99" t="s">
        <v>126</v>
      </c>
      <c r="N37" s="99"/>
      <c r="O37" s="141"/>
      <c r="P37" s="99"/>
      <c r="Q37" s="99"/>
      <c r="R37" s="128"/>
      <c r="S37" s="128"/>
      <c r="T37" s="99"/>
      <c r="U37" s="99"/>
      <c r="V37" s="125"/>
      <c r="W37" s="99"/>
      <c r="X37" s="99"/>
      <c r="Y37" s="99"/>
      <c r="Z37" s="99"/>
      <c r="AA37" s="99"/>
      <c r="AB37" s="128"/>
      <c r="AC37" s="128"/>
      <c r="AD37" s="128"/>
      <c r="AE37" s="128"/>
      <c r="AF37" s="128"/>
      <c r="AG37" s="128"/>
      <c r="AH37" s="128"/>
      <c r="AI37" s="128"/>
      <c r="AJ37" s="99"/>
      <c r="AK37" s="99"/>
      <c r="AL37" s="99"/>
      <c r="AM37" s="99"/>
      <c r="AN37" s="99"/>
      <c r="AO37" s="99"/>
      <c r="AP37" s="99"/>
      <c r="AQ37" s="99"/>
      <c r="AR37" s="126"/>
      <c r="AS37" s="25"/>
      <c r="AT37" s="250" t="b">
        <f>IF(Y33&lt;&gt;"",TRUE,FALSE)</f>
        <v>0</v>
      </c>
      <c r="AU37" s="248" t="b">
        <v>0</v>
      </c>
      <c r="AV37" s="250"/>
      <c r="AW37" s="195"/>
      <c r="AX37" s="195"/>
    </row>
    <row r="38" spans="1:50" s="3" customFormat="1" ht="15" customHeight="1">
      <c r="A38" s="25"/>
      <c r="B38" s="137"/>
      <c r="C38" s="99"/>
      <c r="D38" s="99"/>
      <c r="E38" s="99"/>
      <c r="F38" s="99"/>
      <c r="G38" s="99"/>
      <c r="H38" s="99"/>
      <c r="I38" s="140"/>
      <c r="J38" s="140"/>
      <c r="K38" s="99"/>
      <c r="L38" s="99"/>
      <c r="M38" s="99" t="s">
        <v>127</v>
      </c>
      <c r="N38" s="99"/>
      <c r="O38" s="141"/>
      <c r="P38" s="99"/>
      <c r="Q38" s="99"/>
      <c r="R38" s="128"/>
      <c r="S38" s="128"/>
      <c r="T38" s="99"/>
      <c r="U38" s="99"/>
      <c r="V38" s="125"/>
      <c r="W38" s="99"/>
      <c r="X38" s="228" t="s">
        <v>184</v>
      </c>
      <c r="Y38" s="99"/>
      <c r="Z38" s="99"/>
      <c r="AA38" s="99"/>
      <c r="AB38" s="391"/>
      <c r="AC38" s="392"/>
      <c r="AD38" s="392"/>
      <c r="AE38" s="392"/>
      <c r="AF38" s="392"/>
      <c r="AG38" s="392"/>
      <c r="AH38" s="392"/>
      <c r="AI38" s="128"/>
      <c r="AJ38" s="99"/>
      <c r="AK38" s="99"/>
      <c r="AL38" s="99"/>
      <c r="AM38" s="99"/>
      <c r="AN38" s="99"/>
      <c r="AO38" s="99"/>
      <c r="AP38" s="99"/>
      <c r="AQ38" s="99"/>
      <c r="AR38" s="126"/>
      <c r="AS38" s="25"/>
      <c r="AT38" s="248" t="b">
        <v>0</v>
      </c>
      <c r="AU38" s="248" t="b">
        <v>0</v>
      </c>
      <c r="AV38" s="250"/>
      <c r="AW38" s="195"/>
      <c r="AX38" s="195"/>
    </row>
    <row r="39" spans="1:50" s="3" customFormat="1" ht="15" customHeight="1">
      <c r="A39" s="25"/>
      <c r="B39" s="137"/>
      <c r="C39" s="99"/>
      <c r="D39" s="99"/>
      <c r="E39" s="99"/>
      <c r="F39" s="99"/>
      <c r="G39" s="99"/>
      <c r="H39" s="99"/>
      <c r="I39" s="140"/>
      <c r="J39" s="140"/>
      <c r="K39" s="99"/>
      <c r="L39" s="99"/>
      <c r="M39" s="99" t="s">
        <v>128</v>
      </c>
      <c r="N39" s="99"/>
      <c r="O39" s="402"/>
      <c r="P39" s="403"/>
      <c r="Q39" s="403"/>
      <c r="R39" s="403"/>
      <c r="S39" s="403"/>
      <c r="T39" s="403"/>
      <c r="U39" s="142"/>
      <c r="V39" s="140"/>
      <c r="W39" s="208"/>
      <c r="X39" s="208"/>
      <c r="Y39" s="208"/>
      <c r="Z39" s="208"/>
      <c r="AA39" s="208"/>
      <c r="AB39" s="208"/>
      <c r="AC39" s="208"/>
      <c r="AD39" s="208"/>
      <c r="AE39" s="128"/>
      <c r="AF39" s="128"/>
      <c r="AG39" s="128"/>
      <c r="AH39" s="128"/>
      <c r="AI39" s="128"/>
      <c r="AJ39" s="99"/>
      <c r="AK39" s="99"/>
      <c r="AL39" s="99"/>
      <c r="AM39" s="99"/>
      <c r="AN39" s="99"/>
      <c r="AO39" s="99"/>
      <c r="AP39" s="99"/>
      <c r="AQ39" s="99"/>
      <c r="AR39" s="126"/>
      <c r="AS39" s="25"/>
      <c r="AT39" s="248" t="b">
        <f>IF(AB34&lt;&gt;"",TRUE,FALSE)</f>
        <v>0</v>
      </c>
      <c r="AU39" s="248" t="b">
        <f>IF(AB38&lt;&gt;"",TRUE,FALSE)</f>
        <v>0</v>
      </c>
      <c r="AV39" s="250"/>
      <c r="AW39" s="195"/>
      <c r="AX39" s="195"/>
    </row>
    <row r="40" spans="1:50" s="3" customFormat="1" ht="15" customHeight="1" thickBot="1">
      <c r="A40" s="25"/>
      <c r="B40" s="137"/>
      <c r="C40" s="99"/>
      <c r="D40" s="99"/>
      <c r="E40" s="99"/>
      <c r="F40" s="99"/>
      <c r="G40" s="99"/>
      <c r="H40" s="99"/>
      <c r="I40" s="140"/>
      <c r="J40" s="140"/>
      <c r="K40" s="99"/>
      <c r="L40" s="99"/>
      <c r="M40" s="99"/>
      <c r="N40" s="99"/>
      <c r="O40" s="141"/>
      <c r="P40" s="99"/>
      <c r="Q40" s="99"/>
      <c r="R40" s="128"/>
      <c r="S40" s="128"/>
      <c r="T40" s="99"/>
      <c r="U40" s="99"/>
      <c r="V40" s="125"/>
      <c r="W40" s="99"/>
      <c r="X40" s="99"/>
      <c r="Y40" s="99"/>
      <c r="Z40" s="99"/>
      <c r="AA40" s="99"/>
      <c r="AB40" s="128"/>
      <c r="AC40" s="128"/>
      <c r="AD40" s="128"/>
      <c r="AE40" s="128"/>
      <c r="AF40" s="128"/>
      <c r="AG40" s="128"/>
      <c r="AH40" s="128"/>
      <c r="AI40" s="128"/>
      <c r="AJ40" s="99"/>
      <c r="AK40" s="99"/>
      <c r="AL40" s="99"/>
      <c r="AM40" s="99"/>
      <c r="AN40" s="99"/>
      <c r="AO40" s="99"/>
      <c r="AP40" s="99"/>
      <c r="AQ40" s="99"/>
      <c r="AR40" s="126"/>
      <c r="AS40" s="25"/>
      <c r="AT40" s="250" t="b">
        <f>IF(C35&lt;&gt;"",TRUE,FALSE)</f>
        <v>0</v>
      </c>
      <c r="AU40" s="250" t="b">
        <f>IF(O39&lt;&gt;"",TRUE,FALSE)</f>
        <v>0</v>
      </c>
      <c r="AV40" s="250"/>
      <c r="AW40" s="195"/>
      <c r="AX40" s="195"/>
    </row>
    <row r="41" spans="1:50" ht="8.25" customHeight="1">
      <c r="A41" s="21"/>
      <c r="B41" s="121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2"/>
      <c r="AE41" s="122"/>
      <c r="AF41" s="122"/>
      <c r="AG41" s="122"/>
      <c r="AH41" s="122"/>
      <c r="AI41" s="122"/>
      <c r="AJ41" s="122"/>
      <c r="AK41" s="122"/>
      <c r="AL41" s="122"/>
      <c r="AM41" s="122"/>
      <c r="AN41" s="122"/>
      <c r="AO41" s="122"/>
      <c r="AP41" s="122"/>
      <c r="AQ41" s="122"/>
      <c r="AR41" s="124"/>
      <c r="AS41" s="21"/>
    </row>
    <row r="42" spans="1:50" ht="15" customHeight="1">
      <c r="A42" s="21"/>
      <c r="B42" s="278" t="s">
        <v>90</v>
      </c>
      <c r="C42" s="111"/>
      <c r="D42" s="140" t="s">
        <v>91</v>
      </c>
      <c r="E42" s="111"/>
      <c r="F42" s="111"/>
      <c r="G42" s="111"/>
      <c r="H42" s="111"/>
      <c r="I42" s="111"/>
      <c r="J42" s="111"/>
      <c r="K42" s="111"/>
      <c r="L42" s="99" t="s">
        <v>113</v>
      </c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99" t="s">
        <v>92</v>
      </c>
      <c r="Z42" s="136"/>
      <c r="AA42" s="136"/>
      <c r="AB42" s="136"/>
      <c r="AC42" s="136"/>
      <c r="AD42" s="136"/>
      <c r="AE42" s="136"/>
      <c r="AF42" s="136"/>
      <c r="AG42" s="136"/>
      <c r="AH42" s="136"/>
      <c r="AI42" s="136"/>
      <c r="AJ42" s="136"/>
      <c r="AK42" s="111"/>
      <c r="AL42" s="111"/>
      <c r="AM42" s="111"/>
      <c r="AN42" s="111"/>
      <c r="AO42" s="111"/>
      <c r="AP42" s="111"/>
      <c r="AQ42" s="111"/>
      <c r="AR42" s="118"/>
      <c r="AS42" s="21"/>
      <c r="AT42" s="276" t="b">
        <v>0</v>
      </c>
      <c r="AU42" s="276"/>
      <c r="AV42" s="276"/>
      <c r="AW42" s="276"/>
      <c r="AX42" s="276"/>
    </row>
    <row r="43" spans="1:50" ht="15" customHeight="1">
      <c r="A43" s="21"/>
      <c r="B43" s="144"/>
      <c r="C43" s="136"/>
      <c r="D43" s="99" t="s">
        <v>93</v>
      </c>
      <c r="E43" s="136"/>
      <c r="F43" s="136"/>
      <c r="G43" s="136"/>
      <c r="H43" s="136"/>
      <c r="I43" s="136"/>
      <c r="J43" s="136"/>
      <c r="K43" s="136"/>
      <c r="L43" s="99" t="s">
        <v>112</v>
      </c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99" t="s">
        <v>92</v>
      </c>
      <c r="Z43" s="136"/>
      <c r="AA43" s="136"/>
      <c r="AB43" s="136"/>
      <c r="AC43" s="136"/>
      <c r="AD43" s="136"/>
      <c r="AE43" s="136"/>
      <c r="AF43" s="136"/>
      <c r="AG43" s="136"/>
      <c r="AH43" s="136"/>
      <c r="AI43" s="136"/>
      <c r="AJ43" s="136"/>
      <c r="AK43" s="136"/>
      <c r="AL43" s="136"/>
      <c r="AM43" s="136"/>
      <c r="AN43" s="136"/>
      <c r="AO43" s="136"/>
      <c r="AP43" s="136"/>
      <c r="AQ43" s="136"/>
      <c r="AR43" s="118"/>
      <c r="AS43" s="21"/>
      <c r="AT43" s="276" t="b">
        <v>0</v>
      </c>
      <c r="AU43" s="276"/>
      <c r="AV43" s="276"/>
      <c r="AW43" s="276"/>
      <c r="AX43" s="276"/>
    </row>
    <row r="44" spans="1:50" ht="15" customHeight="1">
      <c r="A44" s="21"/>
      <c r="B44" s="144"/>
      <c r="C44" s="136"/>
      <c r="D44" s="99" t="s">
        <v>94</v>
      </c>
      <c r="E44" s="136"/>
      <c r="F44" s="136"/>
      <c r="G44" s="136"/>
      <c r="H44" s="136"/>
      <c r="I44" s="136"/>
      <c r="J44" s="136"/>
      <c r="K44" s="136"/>
      <c r="L44" s="99" t="s">
        <v>112</v>
      </c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99" t="s">
        <v>92</v>
      </c>
      <c r="Z44" s="136"/>
      <c r="AA44" s="136"/>
      <c r="AB44" s="136"/>
      <c r="AC44" s="136"/>
      <c r="AD44" s="136"/>
      <c r="AE44" s="136"/>
      <c r="AF44" s="136"/>
      <c r="AG44" s="136"/>
      <c r="AH44" s="136"/>
      <c r="AI44" s="136"/>
      <c r="AJ44" s="136"/>
      <c r="AK44" s="136"/>
      <c r="AL44" s="136"/>
      <c r="AM44" s="136"/>
      <c r="AN44" s="136"/>
      <c r="AO44" s="136"/>
      <c r="AP44" s="136"/>
      <c r="AQ44" s="136"/>
      <c r="AR44" s="118"/>
      <c r="AS44" s="21"/>
      <c r="AT44" s="276" t="b">
        <v>0</v>
      </c>
      <c r="AU44" s="276"/>
      <c r="AV44" s="276"/>
      <c r="AW44" s="276"/>
      <c r="AX44" s="276"/>
    </row>
    <row r="45" spans="1:50" ht="8.4499999999999993" customHeight="1" thickBot="1">
      <c r="A45" s="21"/>
      <c r="B45" s="145"/>
      <c r="C45" s="146"/>
      <c r="D45" s="146"/>
      <c r="E45" s="146"/>
      <c r="F45" s="146"/>
      <c r="G45" s="146"/>
      <c r="H45" s="146"/>
      <c r="I45" s="146"/>
      <c r="J45" s="146"/>
      <c r="K45" s="146"/>
      <c r="L45" s="146"/>
      <c r="M45" s="146"/>
      <c r="N45" s="146"/>
      <c r="O45" s="146"/>
      <c r="P45" s="146"/>
      <c r="Q45" s="146"/>
      <c r="R45" s="146"/>
      <c r="S45" s="146"/>
      <c r="T45" s="146"/>
      <c r="U45" s="146"/>
      <c r="V45" s="146"/>
      <c r="W45" s="146"/>
      <c r="X45" s="146"/>
      <c r="Y45" s="146"/>
      <c r="Z45" s="146"/>
      <c r="AA45" s="146"/>
      <c r="AB45" s="146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  <c r="AP45" s="146"/>
      <c r="AQ45" s="146"/>
      <c r="AR45" s="134"/>
      <c r="AS45" s="21"/>
      <c r="AT45" s="276"/>
      <c r="AU45" s="276"/>
      <c r="AV45" s="276"/>
      <c r="AW45" s="276"/>
      <c r="AX45" s="276"/>
    </row>
    <row r="46" spans="1:50" ht="8.25" customHeight="1">
      <c r="A46" s="21"/>
      <c r="B46" s="149"/>
      <c r="C46" s="150"/>
      <c r="D46" s="150"/>
      <c r="E46" s="150"/>
      <c r="F46" s="150"/>
      <c r="G46" s="150"/>
      <c r="H46" s="150"/>
      <c r="I46" s="150"/>
      <c r="J46" s="150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150"/>
      <c r="AC46" s="150"/>
      <c r="AD46" s="150"/>
      <c r="AE46" s="150"/>
      <c r="AF46" s="150"/>
      <c r="AG46" s="150"/>
      <c r="AH46" s="150"/>
      <c r="AI46" s="150"/>
      <c r="AJ46" s="150"/>
      <c r="AK46" s="150"/>
      <c r="AL46" s="150"/>
      <c r="AM46" s="150"/>
      <c r="AN46" s="150"/>
      <c r="AO46" s="150"/>
      <c r="AP46" s="150"/>
      <c r="AQ46" s="150"/>
      <c r="AR46" s="139"/>
      <c r="AS46" s="21"/>
      <c r="AT46" s="276"/>
      <c r="AU46" s="276"/>
      <c r="AV46" s="276"/>
      <c r="AW46" s="276"/>
      <c r="AX46" s="276"/>
    </row>
    <row r="47" spans="1:50" ht="15" customHeight="1">
      <c r="A47" s="21"/>
      <c r="B47" s="278" t="s">
        <v>95</v>
      </c>
      <c r="C47" s="111"/>
      <c r="D47" s="99" t="s">
        <v>101</v>
      </c>
      <c r="E47" s="111"/>
      <c r="F47" s="111"/>
      <c r="G47" s="111"/>
      <c r="H47" s="111"/>
      <c r="I47" s="111"/>
      <c r="J47" s="111"/>
      <c r="K47" s="111"/>
      <c r="L47" s="89" t="s">
        <v>7</v>
      </c>
      <c r="M47" s="136"/>
      <c r="N47" s="89"/>
      <c r="O47" s="136"/>
      <c r="P47" s="89" t="s">
        <v>6</v>
      </c>
      <c r="Q47" s="136"/>
      <c r="R47" s="89"/>
      <c r="S47" s="111"/>
      <c r="T47" s="111"/>
      <c r="U47" s="111"/>
      <c r="V47" s="111"/>
      <c r="W47" s="111"/>
      <c r="X47" s="111"/>
      <c r="Y47" s="99" t="s">
        <v>102</v>
      </c>
      <c r="Z47" s="99"/>
      <c r="AA47" s="99"/>
      <c r="AB47" s="99"/>
      <c r="AC47" s="99"/>
      <c r="AD47" s="99"/>
      <c r="AE47" s="99"/>
      <c r="AF47" s="99"/>
      <c r="AG47" s="99"/>
      <c r="AH47" s="99"/>
      <c r="AI47" s="99"/>
      <c r="AJ47" s="99"/>
      <c r="AK47" s="99"/>
      <c r="AL47" s="99"/>
      <c r="AM47" s="99"/>
      <c r="AN47" s="99"/>
      <c r="AO47" s="99"/>
      <c r="AP47" s="99"/>
      <c r="AQ47" s="99"/>
      <c r="AR47" s="139"/>
      <c r="AS47" s="21"/>
      <c r="AT47" s="276" t="b">
        <v>0</v>
      </c>
      <c r="AU47" s="276"/>
      <c r="AV47" s="276"/>
      <c r="AW47" s="276"/>
      <c r="AX47" s="276"/>
    </row>
    <row r="48" spans="1:50" s="2" customFormat="1" ht="15" customHeight="1">
      <c r="A48" s="29"/>
      <c r="B48" s="144"/>
      <c r="C48" s="136"/>
      <c r="D48" s="136"/>
      <c r="E48" s="136"/>
      <c r="F48" s="136"/>
      <c r="G48" s="99" t="s">
        <v>103</v>
      </c>
      <c r="H48" s="99"/>
      <c r="I48" s="99"/>
      <c r="J48" s="99"/>
      <c r="K48" s="99"/>
      <c r="L48" s="99"/>
      <c r="M48" s="99"/>
      <c r="N48" s="99"/>
      <c r="O48" s="99"/>
      <c r="P48" s="99"/>
      <c r="Q48" s="99"/>
      <c r="S48" s="99"/>
      <c r="T48" s="99"/>
      <c r="U48" s="99"/>
      <c r="V48" s="99"/>
      <c r="W48" s="99"/>
      <c r="X48" s="99"/>
      <c r="Y48" s="99" t="s">
        <v>104</v>
      </c>
      <c r="Z48" s="99"/>
      <c r="AA48" s="99"/>
      <c r="AB48" s="99"/>
      <c r="AC48" s="99"/>
      <c r="AD48" s="99"/>
      <c r="AE48" s="99"/>
      <c r="AF48" s="99"/>
      <c r="AG48" s="99"/>
      <c r="AH48" s="99"/>
      <c r="AI48" s="99"/>
      <c r="AJ48" s="99"/>
      <c r="AK48" s="99"/>
      <c r="AL48" s="99"/>
      <c r="AM48" s="99"/>
      <c r="AN48" s="99"/>
      <c r="AO48" s="99"/>
      <c r="AP48" s="99"/>
      <c r="AQ48" s="99"/>
      <c r="AR48" s="139"/>
      <c r="AS48" s="29"/>
      <c r="AT48" s="277" t="b">
        <v>0</v>
      </c>
      <c r="AU48" s="276"/>
      <c r="AV48" s="276"/>
      <c r="AW48" s="277"/>
      <c r="AX48" s="277"/>
    </row>
    <row r="49" spans="1:50" s="2" customFormat="1" ht="15" customHeight="1">
      <c r="A49" s="29"/>
      <c r="B49" s="144"/>
      <c r="C49" s="136"/>
      <c r="D49" s="136"/>
      <c r="E49" s="136"/>
      <c r="F49" s="136"/>
      <c r="G49" s="99" t="s">
        <v>105</v>
      </c>
      <c r="H49" s="99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 t="s">
        <v>106</v>
      </c>
      <c r="Z49" s="99"/>
      <c r="AA49" s="99"/>
      <c r="AB49" s="99"/>
      <c r="AC49" s="99"/>
      <c r="AD49" s="99"/>
      <c r="AE49" s="99"/>
      <c r="AF49" s="99"/>
      <c r="AG49" s="99"/>
      <c r="AH49" s="99"/>
      <c r="AI49" s="99"/>
      <c r="AJ49" s="99"/>
      <c r="AK49" s="99"/>
      <c r="AL49" s="99"/>
      <c r="AM49" s="99"/>
      <c r="AN49" s="99"/>
      <c r="AO49" s="99"/>
      <c r="AP49" s="99"/>
      <c r="AQ49" s="99"/>
      <c r="AR49" s="139"/>
      <c r="AS49" s="29"/>
      <c r="AT49" s="277"/>
      <c r="AU49" s="277"/>
      <c r="AV49" s="277"/>
      <c r="AW49" s="277"/>
      <c r="AX49" s="277"/>
    </row>
    <row r="50" spans="1:50" s="2" customFormat="1" ht="15" customHeight="1">
      <c r="A50" s="29"/>
      <c r="B50" s="144"/>
      <c r="C50" s="136"/>
      <c r="D50" s="136"/>
      <c r="E50" s="136"/>
      <c r="F50" s="136"/>
      <c r="G50" s="99" t="s">
        <v>107</v>
      </c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 t="s">
        <v>108</v>
      </c>
      <c r="Z50" s="99"/>
      <c r="AA50" s="99"/>
      <c r="AB50" s="99"/>
      <c r="AC50" s="402"/>
      <c r="AD50" s="403"/>
      <c r="AE50" s="403"/>
      <c r="AF50" s="403"/>
      <c r="AG50" s="403"/>
      <c r="AH50" s="403"/>
      <c r="AI50" s="403"/>
      <c r="AJ50" s="403"/>
      <c r="AK50" s="403"/>
      <c r="AL50" s="403"/>
      <c r="AM50" s="403"/>
      <c r="AN50" s="403"/>
      <c r="AO50" s="403"/>
      <c r="AP50" s="403"/>
      <c r="AQ50" s="403"/>
      <c r="AR50" s="139"/>
      <c r="AS50" s="29"/>
      <c r="AT50" s="277" t="b">
        <v>0</v>
      </c>
      <c r="AU50" s="277"/>
      <c r="AV50" s="277"/>
      <c r="AW50" s="277"/>
      <c r="AX50" s="277"/>
    </row>
    <row r="51" spans="1:50" s="2" customFormat="1" ht="8.4499999999999993" customHeight="1" thickBot="1">
      <c r="A51" s="29"/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2"/>
      <c r="AF51" s="152"/>
      <c r="AG51" s="152"/>
      <c r="AH51" s="152"/>
      <c r="AI51" s="152"/>
      <c r="AJ51" s="152"/>
      <c r="AK51" s="152"/>
      <c r="AL51" s="152"/>
      <c r="AM51" s="152"/>
      <c r="AN51" s="152"/>
      <c r="AO51" s="152"/>
      <c r="AP51" s="152"/>
      <c r="AQ51" s="152"/>
      <c r="AR51" s="134"/>
      <c r="AS51" s="29"/>
      <c r="AT51" s="277"/>
      <c r="AU51" s="277"/>
      <c r="AV51" s="277"/>
      <c r="AW51" s="277"/>
      <c r="AX51" s="277"/>
    </row>
    <row r="52" spans="1:50" ht="8.25" customHeight="1">
      <c r="A52" s="21"/>
      <c r="B52" s="153"/>
      <c r="C52" s="154"/>
      <c r="D52" s="154"/>
      <c r="E52" s="154"/>
      <c r="F52" s="154"/>
      <c r="G52" s="154"/>
      <c r="H52" s="154"/>
      <c r="I52" s="154"/>
      <c r="J52" s="154"/>
      <c r="K52" s="154"/>
      <c r="L52" s="154"/>
      <c r="M52" s="154"/>
      <c r="N52" s="154"/>
      <c r="O52" s="154"/>
      <c r="P52" s="154"/>
      <c r="Q52" s="154"/>
      <c r="R52" s="154"/>
      <c r="S52" s="154"/>
      <c r="T52" s="154"/>
      <c r="U52" s="154"/>
      <c r="V52" s="154"/>
      <c r="W52" s="154"/>
      <c r="X52" s="154"/>
      <c r="Y52" s="154"/>
      <c r="Z52" s="154"/>
      <c r="AA52" s="154"/>
      <c r="AB52" s="154"/>
      <c r="AC52" s="154"/>
      <c r="AD52" s="154"/>
      <c r="AE52" s="154"/>
      <c r="AF52" s="154"/>
      <c r="AG52" s="154"/>
      <c r="AH52" s="154"/>
      <c r="AI52" s="154"/>
      <c r="AJ52" s="154"/>
      <c r="AK52" s="154"/>
      <c r="AL52" s="154"/>
      <c r="AM52" s="154"/>
      <c r="AN52" s="154"/>
      <c r="AO52" s="154"/>
      <c r="AP52" s="154"/>
      <c r="AQ52" s="154"/>
      <c r="AR52" s="155"/>
      <c r="AS52" s="21"/>
      <c r="AT52" s="276"/>
      <c r="AU52" s="276"/>
      <c r="AV52" s="276"/>
      <c r="AW52" s="276"/>
      <c r="AX52" s="276"/>
    </row>
    <row r="53" spans="1:50" ht="15" customHeight="1">
      <c r="A53" s="21"/>
      <c r="B53" s="278" t="s">
        <v>100</v>
      </c>
      <c r="C53" s="140"/>
      <c r="D53" s="140" t="s">
        <v>137</v>
      </c>
      <c r="E53" s="140"/>
      <c r="F53" s="140"/>
      <c r="G53" s="140"/>
      <c r="H53" s="402"/>
      <c r="I53" s="403"/>
      <c r="J53" s="403"/>
      <c r="K53" s="403"/>
      <c r="L53" s="403"/>
      <c r="M53" s="403"/>
      <c r="N53" s="403"/>
      <c r="O53" s="403"/>
      <c r="P53" s="403"/>
      <c r="Q53" s="403"/>
      <c r="R53" s="403"/>
      <c r="S53" s="403"/>
      <c r="T53" s="403"/>
      <c r="U53" s="403"/>
      <c r="V53" s="403"/>
      <c r="W53" s="403"/>
      <c r="X53" s="403"/>
      <c r="Y53" s="403"/>
      <c r="Z53" s="403"/>
      <c r="AA53" s="403"/>
      <c r="AB53" s="403"/>
      <c r="AC53" s="403"/>
      <c r="AD53" s="403"/>
      <c r="AE53" s="403"/>
      <c r="AF53" s="403"/>
      <c r="AG53" s="403"/>
      <c r="AH53" s="403"/>
      <c r="AI53" s="403"/>
      <c r="AJ53" s="403"/>
      <c r="AK53" s="403"/>
      <c r="AL53" s="403"/>
      <c r="AM53" s="403"/>
      <c r="AN53" s="403"/>
      <c r="AO53" s="403"/>
      <c r="AP53" s="403"/>
      <c r="AQ53" s="403"/>
      <c r="AR53" s="126"/>
      <c r="AS53" s="21"/>
      <c r="AT53" s="276"/>
      <c r="AU53" s="276"/>
      <c r="AV53" s="276"/>
      <c r="AW53" s="276"/>
      <c r="AX53" s="276"/>
    </row>
    <row r="54" spans="1:50" ht="16.5" customHeight="1">
      <c r="A54" s="21"/>
      <c r="B54" s="156"/>
      <c r="C54" s="140"/>
      <c r="D54" s="401"/>
      <c r="E54" s="401"/>
      <c r="F54" s="401"/>
      <c r="G54" s="401"/>
      <c r="H54" s="401"/>
      <c r="I54" s="401"/>
      <c r="J54" s="401"/>
      <c r="K54" s="401"/>
      <c r="L54" s="401"/>
      <c r="M54" s="401"/>
      <c r="N54" s="401"/>
      <c r="O54" s="401"/>
      <c r="P54" s="401"/>
      <c r="Q54" s="401"/>
      <c r="R54" s="401"/>
      <c r="S54" s="401"/>
      <c r="T54" s="401"/>
      <c r="U54" s="401"/>
      <c r="V54" s="401"/>
      <c r="W54" s="401"/>
      <c r="X54" s="401"/>
      <c r="Y54" s="401"/>
      <c r="Z54" s="401"/>
      <c r="AA54" s="401"/>
      <c r="AB54" s="401"/>
      <c r="AC54" s="401"/>
      <c r="AD54" s="401"/>
      <c r="AE54" s="401"/>
      <c r="AF54" s="401"/>
      <c r="AG54" s="401"/>
      <c r="AH54" s="401"/>
      <c r="AI54" s="401"/>
      <c r="AJ54" s="401"/>
      <c r="AK54" s="401"/>
      <c r="AL54" s="401"/>
      <c r="AM54" s="401"/>
      <c r="AN54" s="401"/>
      <c r="AO54" s="401"/>
      <c r="AP54" s="401"/>
      <c r="AQ54" s="401"/>
      <c r="AR54" s="126"/>
      <c r="AS54" s="21"/>
      <c r="AT54" s="276"/>
      <c r="AU54" s="276"/>
      <c r="AV54" s="276"/>
      <c r="AW54" s="276"/>
      <c r="AX54" s="276"/>
    </row>
    <row r="55" spans="1:50" ht="16.5" customHeight="1">
      <c r="A55" s="21"/>
      <c r="B55" s="156"/>
      <c r="C55" s="199"/>
      <c r="D55" s="401"/>
      <c r="E55" s="401"/>
      <c r="F55" s="401"/>
      <c r="G55" s="401"/>
      <c r="H55" s="401"/>
      <c r="I55" s="401"/>
      <c r="J55" s="401"/>
      <c r="K55" s="401"/>
      <c r="L55" s="401"/>
      <c r="M55" s="401"/>
      <c r="N55" s="401"/>
      <c r="O55" s="401"/>
      <c r="P55" s="401"/>
      <c r="Q55" s="401"/>
      <c r="R55" s="401"/>
      <c r="S55" s="401"/>
      <c r="T55" s="401"/>
      <c r="U55" s="401"/>
      <c r="V55" s="401"/>
      <c r="W55" s="401"/>
      <c r="X55" s="401"/>
      <c r="Y55" s="401"/>
      <c r="Z55" s="401"/>
      <c r="AA55" s="401"/>
      <c r="AB55" s="401"/>
      <c r="AC55" s="401"/>
      <c r="AD55" s="401"/>
      <c r="AE55" s="401"/>
      <c r="AF55" s="401"/>
      <c r="AG55" s="401"/>
      <c r="AH55" s="401"/>
      <c r="AI55" s="401"/>
      <c r="AJ55" s="401"/>
      <c r="AK55" s="401"/>
      <c r="AL55" s="401"/>
      <c r="AM55" s="401"/>
      <c r="AN55" s="401"/>
      <c r="AO55" s="401"/>
      <c r="AP55" s="401"/>
      <c r="AQ55" s="401"/>
      <c r="AR55" s="126"/>
      <c r="AS55" s="21"/>
      <c r="AT55" s="276"/>
      <c r="AU55" s="276"/>
      <c r="AV55" s="276"/>
      <c r="AW55" s="276"/>
      <c r="AX55" s="276"/>
    </row>
    <row r="56" spans="1:50" ht="16.5" customHeight="1">
      <c r="A56" s="21"/>
      <c r="B56" s="156"/>
      <c r="C56" s="199"/>
      <c r="D56" s="401"/>
      <c r="E56" s="401"/>
      <c r="F56" s="401"/>
      <c r="G56" s="401"/>
      <c r="H56" s="401"/>
      <c r="I56" s="401"/>
      <c r="J56" s="401"/>
      <c r="K56" s="401"/>
      <c r="L56" s="401"/>
      <c r="M56" s="401"/>
      <c r="N56" s="401"/>
      <c r="O56" s="401"/>
      <c r="P56" s="401"/>
      <c r="Q56" s="401"/>
      <c r="R56" s="401"/>
      <c r="S56" s="401"/>
      <c r="T56" s="401"/>
      <c r="U56" s="401"/>
      <c r="V56" s="401"/>
      <c r="W56" s="401"/>
      <c r="X56" s="401"/>
      <c r="Y56" s="401"/>
      <c r="Z56" s="401"/>
      <c r="AA56" s="401"/>
      <c r="AB56" s="401"/>
      <c r="AC56" s="401"/>
      <c r="AD56" s="401"/>
      <c r="AE56" s="401"/>
      <c r="AF56" s="401"/>
      <c r="AG56" s="401"/>
      <c r="AH56" s="401"/>
      <c r="AI56" s="401"/>
      <c r="AJ56" s="401"/>
      <c r="AK56" s="401"/>
      <c r="AL56" s="401"/>
      <c r="AM56" s="401"/>
      <c r="AN56" s="401"/>
      <c r="AO56" s="401"/>
      <c r="AP56" s="401"/>
      <c r="AQ56" s="401"/>
      <c r="AR56" s="126"/>
      <c r="AS56" s="21"/>
      <c r="AT56" s="276"/>
      <c r="AU56" s="276"/>
      <c r="AV56" s="276"/>
      <c r="AW56" s="276"/>
      <c r="AX56" s="276"/>
    </row>
    <row r="57" spans="1:50" ht="15" customHeight="1" thickBot="1">
      <c r="A57" s="21"/>
      <c r="B57" s="162"/>
      <c r="C57" s="106"/>
      <c r="D57" s="106"/>
      <c r="E57" s="106"/>
      <c r="F57" s="106"/>
      <c r="G57" s="106"/>
      <c r="H57" s="106"/>
      <c r="I57" s="106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6"/>
      <c r="AB57" s="106"/>
      <c r="AC57" s="106"/>
      <c r="AD57" s="106"/>
      <c r="AE57" s="106"/>
      <c r="AF57" s="106"/>
      <c r="AG57" s="106"/>
      <c r="AH57" s="106"/>
      <c r="AI57" s="106"/>
      <c r="AJ57" s="106"/>
      <c r="AK57" s="106"/>
      <c r="AL57" s="106"/>
      <c r="AM57" s="106"/>
      <c r="AN57" s="106"/>
      <c r="AO57" s="106"/>
      <c r="AP57" s="106"/>
      <c r="AQ57" s="106"/>
      <c r="AR57" s="120"/>
      <c r="AS57" s="21"/>
      <c r="AT57" s="276"/>
      <c r="AU57" s="276"/>
      <c r="AV57" s="276"/>
      <c r="AW57" s="276"/>
      <c r="AX57" s="276"/>
    </row>
    <row r="58" spans="1:50" ht="19.5" customHeight="1"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AT58" s="276"/>
      <c r="AU58" s="276"/>
      <c r="AV58" s="276"/>
      <c r="AW58" s="276"/>
      <c r="AX58" s="276"/>
    </row>
  </sheetData>
  <sheetProtection insertHyperlinks="0"/>
  <mergeCells count="51">
    <mergeCell ref="D56:AQ56"/>
    <mergeCell ref="D54:AQ54"/>
    <mergeCell ref="H53:AQ53"/>
    <mergeCell ref="O39:T39"/>
    <mergeCell ref="U14:AC14"/>
    <mergeCell ref="D55:AQ55"/>
    <mergeCell ref="C35:I35"/>
    <mergeCell ref="AI15:AK15"/>
    <mergeCell ref="U15:AC15"/>
    <mergeCell ref="AC50:AQ50"/>
    <mergeCell ref="D22:AQ22"/>
    <mergeCell ref="Y33:AI33"/>
    <mergeCell ref="AB36:AI36"/>
    <mergeCell ref="I34:J34"/>
    <mergeCell ref="AO15:AQ15"/>
    <mergeCell ref="AI14:AQ14"/>
    <mergeCell ref="AB38:AH38"/>
    <mergeCell ref="D36:K37"/>
    <mergeCell ref="I14:O14"/>
    <mergeCell ref="L27:AP27"/>
    <mergeCell ref="M3:AM3"/>
    <mergeCell ref="M15:O15"/>
    <mergeCell ref="AN3:AR3"/>
    <mergeCell ref="D19:AQ19"/>
    <mergeCell ref="R9:AC9"/>
    <mergeCell ref="R34:S34"/>
    <mergeCell ref="U11:AC11"/>
    <mergeCell ref="AF9:AQ9"/>
    <mergeCell ref="H13:O13"/>
    <mergeCell ref="D23:AQ23"/>
    <mergeCell ref="D21:AQ21"/>
    <mergeCell ref="AB34:AI34"/>
    <mergeCell ref="M2:AM2"/>
    <mergeCell ref="AI11:AQ11"/>
    <mergeCell ref="U10:AC10"/>
    <mergeCell ref="C7:O7"/>
    <mergeCell ref="AN2:AR2"/>
    <mergeCell ref="M4:AM4"/>
    <mergeCell ref="AF7:AQ7"/>
    <mergeCell ref="AN4:AR4"/>
    <mergeCell ref="C6:O6"/>
    <mergeCell ref="L11:O11"/>
    <mergeCell ref="AF13:AQ13"/>
    <mergeCell ref="M33:S33"/>
    <mergeCell ref="AI10:AQ10"/>
    <mergeCell ref="H9:O9"/>
    <mergeCell ref="R7:AC7"/>
    <mergeCell ref="R13:AC13"/>
    <mergeCell ref="D20:AQ20"/>
    <mergeCell ref="O29:AP29"/>
    <mergeCell ref="J18:AQ18"/>
  </mergeCells>
  <phoneticPr fontId="0" type="noConversion"/>
  <conditionalFormatting sqref="B18">
    <cfRule type="expression" dxfId="67" priority="8" stopIfTrue="1">
      <formula>$AV$18&gt;0</formula>
    </cfRule>
  </conditionalFormatting>
  <conditionalFormatting sqref="B53">
    <cfRule type="expression" dxfId="66" priority="7" stopIfTrue="1">
      <formula>$AV$53&gt;0</formula>
    </cfRule>
  </conditionalFormatting>
  <conditionalFormatting sqref="B42">
    <cfRule type="expression" dxfId="65" priority="5" stopIfTrue="1">
      <formula>$AV$42&gt;0</formula>
    </cfRule>
  </conditionalFormatting>
  <conditionalFormatting sqref="B25">
    <cfRule type="expression" dxfId="64" priority="3" stopIfTrue="1">
      <formula>$AW$25&gt;0</formula>
    </cfRule>
  </conditionalFormatting>
  <conditionalFormatting sqref="B32">
    <cfRule type="expression" dxfId="63" priority="2" stopIfTrue="1">
      <formula>$AV$32&gt;0</formula>
    </cfRule>
  </conditionalFormatting>
  <conditionalFormatting sqref="B47">
    <cfRule type="expression" dxfId="62" priority="24" stopIfTrue="1">
      <formula>$AW$47&gt;0</formula>
    </cfRule>
  </conditionalFormatting>
  <conditionalFormatting sqref="L26:AA26">
    <cfRule type="expression" dxfId="61" priority="1" stopIfTrue="1">
      <formula>$AV$26&gt;0</formula>
    </cfRule>
  </conditionalFormatting>
  <printOptions horizontalCentered="1" verticalCentered="1"/>
  <pageMargins left="0.27559055118110237" right="0.27559055118110237" top="0.19685039370078741" bottom="3.937007874015748E-2" header="0.51181102362204722" footer="0.51181102362204722"/>
  <pageSetup paperSize="9" scale="85" orientation="portrait" r:id="rId1"/>
  <headerFooter alignWithMargins="0">
    <oddFooter>&amp;R&amp;8&amp;D_&amp;T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0000"/>
    <pageSetUpPr fitToPage="1"/>
  </sheetPr>
  <dimension ref="A1:BI625"/>
  <sheetViews>
    <sheetView showGridLines="0" view="pageBreakPreview" zoomScale="85" zoomScaleNormal="85" zoomScaleSheetLayoutView="85" workbookViewId="0">
      <selection activeCell="AZ44" sqref="AZ44"/>
    </sheetView>
  </sheetViews>
  <sheetFormatPr baseColWidth="10" defaultRowHeight="19.5" customHeight="1"/>
  <cols>
    <col min="1" max="1" width="6.7109375" style="6" customWidth="1"/>
    <col min="2" max="2" width="4.28515625" style="6" customWidth="1"/>
    <col min="3" max="44" width="2.7109375" style="6" customWidth="1"/>
    <col min="45" max="45" width="11.42578125" style="198" customWidth="1"/>
    <col min="46" max="47" width="7.140625" style="201" hidden="1" customWidth="1"/>
    <col min="48" max="49" width="6.42578125" style="198" hidden="1" customWidth="1"/>
    <col min="50" max="50" width="11.42578125" style="198" customWidth="1"/>
    <col min="51" max="55" width="11.42578125" style="6" customWidth="1"/>
    <col min="56" max="16384" width="11.42578125" style="6"/>
  </cols>
  <sheetData>
    <row r="1" spans="1:50" ht="19.5" customHeight="1" thickBot="1"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</row>
    <row r="2" spans="1:50" s="5" customFormat="1" ht="19.5" customHeight="1">
      <c r="B2" s="30"/>
      <c r="C2" s="31"/>
      <c r="D2" s="31"/>
      <c r="E2" s="31"/>
      <c r="F2" s="31"/>
      <c r="G2" s="31"/>
      <c r="H2" s="31"/>
      <c r="I2" s="31"/>
      <c r="J2" s="31"/>
      <c r="K2" s="31"/>
      <c r="L2" s="31"/>
      <c r="M2" s="382" t="s">
        <v>259</v>
      </c>
      <c r="N2" s="383"/>
      <c r="O2" s="383"/>
      <c r="P2" s="383"/>
      <c r="Q2" s="383"/>
      <c r="R2" s="383"/>
      <c r="S2" s="383"/>
      <c r="T2" s="383"/>
      <c r="U2" s="383"/>
      <c r="V2" s="383"/>
      <c r="W2" s="383"/>
      <c r="X2" s="383"/>
      <c r="Y2" s="383"/>
      <c r="Z2" s="383"/>
      <c r="AA2" s="383"/>
      <c r="AB2" s="383"/>
      <c r="AC2" s="383"/>
      <c r="AD2" s="383"/>
      <c r="AE2" s="383"/>
      <c r="AF2" s="383"/>
      <c r="AG2" s="383"/>
      <c r="AH2" s="383"/>
      <c r="AI2" s="383"/>
      <c r="AJ2" s="383"/>
      <c r="AK2" s="383"/>
      <c r="AL2" s="383"/>
      <c r="AM2" s="383"/>
      <c r="AN2" s="385" t="s">
        <v>267</v>
      </c>
      <c r="AO2" s="386"/>
      <c r="AP2" s="386"/>
      <c r="AQ2" s="386"/>
      <c r="AR2" s="387"/>
      <c r="AS2" s="280"/>
      <c r="AT2" s="201"/>
      <c r="AU2" s="201"/>
      <c r="AV2" s="193">
        <f>AW17+AW22+AW34+AW57+1</f>
        <v>1</v>
      </c>
      <c r="AW2" s="193"/>
      <c r="AX2" s="193"/>
    </row>
    <row r="3" spans="1:50" s="5" customFormat="1" ht="19.5" customHeight="1">
      <c r="B3" s="32"/>
      <c r="C3" s="33"/>
      <c r="D3" s="33"/>
      <c r="E3" s="33"/>
      <c r="F3" s="33"/>
      <c r="G3" s="33"/>
      <c r="H3" s="33"/>
      <c r="I3" s="33"/>
      <c r="J3" s="33"/>
      <c r="K3" s="33"/>
      <c r="L3" s="33"/>
      <c r="M3" s="395" t="s">
        <v>149</v>
      </c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390"/>
      <c r="Z3" s="390"/>
      <c r="AA3" s="390"/>
      <c r="AB3" s="390"/>
      <c r="AC3" s="390"/>
      <c r="AD3" s="390"/>
      <c r="AE3" s="390"/>
      <c r="AF3" s="390"/>
      <c r="AG3" s="390"/>
      <c r="AH3" s="390"/>
      <c r="AI3" s="390"/>
      <c r="AJ3" s="390"/>
      <c r="AK3" s="390"/>
      <c r="AL3" s="390"/>
      <c r="AM3" s="390"/>
      <c r="AN3" s="397">
        <v>42258</v>
      </c>
      <c r="AO3" s="398"/>
      <c r="AP3" s="398"/>
      <c r="AQ3" s="398"/>
      <c r="AR3" s="399"/>
      <c r="AS3" s="280"/>
      <c r="AT3" s="201"/>
      <c r="AU3" s="201"/>
      <c r="AV3" s="193"/>
      <c r="AW3" s="193"/>
      <c r="AX3" s="193"/>
    </row>
    <row r="4" spans="1:50" s="5" customFormat="1" ht="19.5" customHeight="1" thickBot="1"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88"/>
      <c r="N4" s="389"/>
      <c r="O4" s="389"/>
      <c r="P4" s="389"/>
      <c r="Q4" s="389"/>
      <c r="R4" s="389"/>
      <c r="S4" s="389"/>
      <c r="T4" s="389"/>
      <c r="U4" s="389"/>
      <c r="V4" s="389"/>
      <c r="W4" s="389"/>
      <c r="X4" s="389"/>
      <c r="Y4" s="389"/>
      <c r="Z4" s="389"/>
      <c r="AA4" s="389"/>
      <c r="AB4" s="389"/>
      <c r="AC4" s="389"/>
      <c r="AD4" s="389"/>
      <c r="AE4" s="389"/>
      <c r="AF4" s="389"/>
      <c r="AG4" s="389"/>
      <c r="AH4" s="389"/>
      <c r="AI4" s="389"/>
      <c r="AJ4" s="389"/>
      <c r="AK4" s="389"/>
      <c r="AL4" s="389"/>
      <c r="AM4" s="389"/>
      <c r="AN4" s="410" t="s">
        <v>162</v>
      </c>
      <c r="AO4" s="411"/>
      <c r="AP4" s="411"/>
      <c r="AQ4" s="411"/>
      <c r="AR4" s="412"/>
      <c r="AS4" s="280"/>
      <c r="AT4" s="201"/>
      <c r="AU4" s="201"/>
      <c r="AV4" s="193"/>
      <c r="AW4" s="193"/>
      <c r="AX4" s="193"/>
    </row>
    <row r="5" spans="1:50" s="1" customFormat="1" ht="6" customHeight="1">
      <c r="A5" s="21"/>
      <c r="B5" s="80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2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2"/>
      <c r="AE5" s="81"/>
      <c r="AF5" s="81"/>
      <c r="AG5" s="81"/>
      <c r="AH5" s="81"/>
      <c r="AI5" s="81"/>
      <c r="AJ5" s="81"/>
      <c r="AK5" s="81"/>
      <c r="AL5" s="81"/>
      <c r="AM5" s="81"/>
      <c r="AN5" s="81"/>
      <c r="AO5" s="81"/>
      <c r="AP5" s="81"/>
      <c r="AQ5" s="81"/>
      <c r="AR5" s="83"/>
      <c r="AS5" s="281"/>
      <c r="AT5" s="192"/>
      <c r="AU5" s="192"/>
      <c r="AV5" s="192"/>
      <c r="AW5" s="192"/>
      <c r="AX5" s="192"/>
    </row>
    <row r="6" spans="1:50" s="1" customFormat="1" ht="15" customHeight="1">
      <c r="A6" s="21"/>
      <c r="B6" s="84"/>
      <c r="C6" s="413" t="s">
        <v>156</v>
      </c>
      <c r="D6" s="413"/>
      <c r="E6" s="413"/>
      <c r="F6" s="413"/>
      <c r="G6" s="413"/>
      <c r="H6" s="413"/>
      <c r="I6" s="413"/>
      <c r="J6" s="413"/>
      <c r="K6" s="413"/>
      <c r="L6" s="413"/>
      <c r="M6" s="413"/>
      <c r="N6" s="413"/>
      <c r="O6" s="413"/>
      <c r="P6" s="85"/>
      <c r="Q6" s="88"/>
      <c r="R6" s="313" t="s">
        <v>131</v>
      </c>
      <c r="S6" s="88"/>
      <c r="T6" s="88"/>
      <c r="U6" s="88"/>
      <c r="V6" s="88"/>
      <c r="W6" s="88"/>
      <c r="X6" s="88"/>
      <c r="Y6" s="88"/>
      <c r="Z6" s="88"/>
      <c r="AA6" s="88"/>
      <c r="AB6" s="88"/>
      <c r="AC6" s="88"/>
      <c r="AD6" s="85"/>
      <c r="AE6" s="88"/>
      <c r="AF6" s="313" t="s">
        <v>132</v>
      </c>
      <c r="AG6" s="88"/>
      <c r="AH6" s="88"/>
      <c r="AI6" s="88"/>
      <c r="AJ6" s="88"/>
      <c r="AK6" s="88"/>
      <c r="AL6" s="88"/>
      <c r="AM6" s="88"/>
      <c r="AN6" s="88"/>
      <c r="AO6" s="88"/>
      <c r="AP6" s="88"/>
      <c r="AQ6" s="88"/>
      <c r="AR6" s="87"/>
      <c r="AS6" s="281"/>
      <c r="AT6" s="192"/>
      <c r="AU6" s="192"/>
      <c r="AV6" s="192"/>
      <c r="AW6" s="192"/>
      <c r="AX6" s="192"/>
    </row>
    <row r="7" spans="1:50" s="187" customFormat="1" ht="15.75" customHeight="1">
      <c r="A7" s="182"/>
      <c r="B7" s="183"/>
      <c r="C7" s="454" t="str">
        <f>IF(Commercial!C7="","",Commercial!C7)</f>
        <v/>
      </c>
      <c r="D7" s="454"/>
      <c r="E7" s="454"/>
      <c r="F7" s="454"/>
      <c r="G7" s="454"/>
      <c r="H7" s="454"/>
      <c r="I7" s="454"/>
      <c r="J7" s="454"/>
      <c r="K7" s="454"/>
      <c r="L7" s="454"/>
      <c r="M7" s="454"/>
      <c r="N7" s="454"/>
      <c r="O7" s="454"/>
      <c r="P7" s="184"/>
      <c r="Q7" s="185"/>
      <c r="R7" s="454" t="str">
        <f>IF(Commercial!R7="","",Commercial!R7)</f>
        <v/>
      </c>
      <c r="S7" s="454"/>
      <c r="T7" s="454"/>
      <c r="U7" s="454"/>
      <c r="V7" s="454"/>
      <c r="W7" s="454"/>
      <c r="X7" s="454"/>
      <c r="Y7" s="454"/>
      <c r="Z7" s="454"/>
      <c r="AA7" s="454"/>
      <c r="AB7" s="454"/>
      <c r="AC7" s="454"/>
      <c r="AD7" s="184"/>
      <c r="AE7" s="111"/>
      <c r="AF7" s="454" t="str">
        <f>IF(Commercial!AF7="","",Commercial!AF7)</f>
        <v>VCSA</v>
      </c>
      <c r="AG7" s="454"/>
      <c r="AH7" s="454"/>
      <c r="AI7" s="454"/>
      <c r="AJ7" s="454"/>
      <c r="AK7" s="454"/>
      <c r="AL7" s="454"/>
      <c r="AM7" s="454"/>
      <c r="AN7" s="454"/>
      <c r="AO7" s="454"/>
      <c r="AP7" s="454"/>
      <c r="AQ7" s="454"/>
      <c r="AR7" s="186"/>
      <c r="AS7" s="282"/>
      <c r="AT7" s="251"/>
      <c r="AU7" s="251"/>
      <c r="AV7" s="251"/>
      <c r="AW7" s="251"/>
      <c r="AX7" s="251"/>
    </row>
    <row r="8" spans="1:50" s="1" customFormat="1" ht="8.25" customHeight="1">
      <c r="A8" s="21"/>
      <c r="B8" s="91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3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93"/>
      <c r="AE8" s="92"/>
      <c r="AF8" s="92"/>
      <c r="AG8" s="92"/>
      <c r="AH8" s="92"/>
      <c r="AI8" s="92"/>
      <c r="AJ8" s="92"/>
      <c r="AK8" s="92"/>
      <c r="AL8" s="92"/>
      <c r="AM8" s="92"/>
      <c r="AN8" s="92"/>
      <c r="AO8" s="92"/>
      <c r="AP8" s="92"/>
      <c r="AQ8" s="92"/>
      <c r="AR8" s="94"/>
      <c r="AS8" s="281"/>
      <c r="AT8" s="192"/>
      <c r="AU8" s="192"/>
      <c r="AV8" s="192"/>
      <c r="AW8" s="192"/>
      <c r="AX8" s="192"/>
    </row>
    <row r="9" spans="1:50" s="1" customFormat="1" ht="15" customHeight="1">
      <c r="A9" s="21"/>
      <c r="B9" s="95"/>
      <c r="C9" s="243" t="s">
        <v>129</v>
      </c>
      <c r="D9" s="244"/>
      <c r="E9" s="244"/>
      <c r="F9" s="244"/>
      <c r="G9" s="244"/>
      <c r="H9" s="455" t="str">
        <f>IF(Commercial!H9="","",Commercial!H9)</f>
        <v/>
      </c>
      <c r="I9" s="455"/>
      <c r="J9" s="455"/>
      <c r="K9" s="455"/>
      <c r="L9" s="455"/>
      <c r="M9" s="455"/>
      <c r="N9" s="455"/>
      <c r="O9" s="455"/>
      <c r="P9" s="245"/>
      <c r="Q9" s="170"/>
      <c r="R9" s="376" t="s">
        <v>133</v>
      </c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76"/>
      <c r="AD9" s="169"/>
      <c r="AE9" s="170"/>
      <c r="AF9" s="376" t="s">
        <v>134</v>
      </c>
      <c r="AG9" s="376"/>
      <c r="AH9" s="376"/>
      <c r="AI9" s="376"/>
      <c r="AJ9" s="376"/>
      <c r="AK9" s="376"/>
      <c r="AL9" s="376"/>
      <c r="AM9" s="376"/>
      <c r="AN9" s="376"/>
      <c r="AO9" s="376"/>
      <c r="AP9" s="376"/>
      <c r="AQ9" s="376"/>
      <c r="AR9" s="171"/>
      <c r="AS9" s="281"/>
      <c r="AT9" s="192"/>
      <c r="AU9" s="192"/>
      <c r="AV9" s="192"/>
      <c r="AW9" s="192"/>
      <c r="AX9" s="192"/>
    </row>
    <row r="10" spans="1:50" s="1" customFormat="1" ht="15" customHeight="1">
      <c r="A10" s="21"/>
      <c r="B10" s="95"/>
      <c r="C10" s="244"/>
      <c r="D10" s="244"/>
      <c r="E10" s="244"/>
      <c r="F10" s="244"/>
      <c r="G10" s="244"/>
      <c r="H10" s="244"/>
      <c r="I10" s="244"/>
      <c r="J10" s="244"/>
      <c r="K10" s="244"/>
      <c r="L10" s="244"/>
      <c r="M10" s="244"/>
      <c r="N10" s="244"/>
      <c r="O10" s="244"/>
      <c r="P10" s="245"/>
      <c r="Q10" s="96"/>
      <c r="R10" s="99" t="s">
        <v>135</v>
      </c>
      <c r="S10" s="96"/>
      <c r="T10" s="96"/>
      <c r="U10" s="449" t="str">
        <f>IF(Commercial!U10="","",Commercial!U10)</f>
        <v/>
      </c>
      <c r="V10" s="449"/>
      <c r="W10" s="449"/>
      <c r="X10" s="449"/>
      <c r="Y10" s="449"/>
      <c r="Z10" s="449"/>
      <c r="AA10" s="449"/>
      <c r="AB10" s="449"/>
      <c r="AC10" s="449"/>
      <c r="AD10" s="97"/>
      <c r="AE10" s="96"/>
      <c r="AF10" s="99" t="s">
        <v>135</v>
      </c>
      <c r="AG10" s="96"/>
      <c r="AH10" s="96"/>
      <c r="AI10" s="449" t="str">
        <f>IF(Commercial!AI10="","",Commercial!AI10)</f>
        <v/>
      </c>
      <c r="AJ10" s="449"/>
      <c r="AK10" s="449"/>
      <c r="AL10" s="449"/>
      <c r="AM10" s="449"/>
      <c r="AN10" s="449"/>
      <c r="AO10" s="449"/>
      <c r="AP10" s="449"/>
      <c r="AQ10" s="449"/>
      <c r="AR10" s="172"/>
      <c r="AS10" s="281"/>
      <c r="AT10" s="192"/>
      <c r="AU10" s="192"/>
      <c r="AV10" s="192"/>
      <c r="AW10" s="192"/>
      <c r="AX10" s="192"/>
    </row>
    <row r="11" spans="1:50" s="1" customFormat="1" ht="15" customHeight="1">
      <c r="A11" s="21"/>
      <c r="B11" s="95"/>
      <c r="C11" s="243" t="s">
        <v>187</v>
      </c>
      <c r="D11" s="244"/>
      <c r="E11" s="244"/>
      <c r="F11" s="244"/>
      <c r="G11" s="244"/>
      <c r="H11" s="244"/>
      <c r="I11" s="244"/>
      <c r="J11" s="244"/>
      <c r="K11" s="72"/>
      <c r="L11" s="456" t="str">
        <f>IF(Commercial!L11="","",Commercial!L11)</f>
        <v/>
      </c>
      <c r="M11" s="456"/>
      <c r="N11" s="456"/>
      <c r="O11" s="456"/>
      <c r="P11" s="245"/>
      <c r="Q11" s="96"/>
      <c r="R11" s="99" t="s">
        <v>76</v>
      </c>
      <c r="S11" s="96"/>
      <c r="T11" s="96"/>
      <c r="U11" s="449" t="str">
        <f>IF(Commercial!U11="","",Commercial!U11)</f>
        <v/>
      </c>
      <c r="V11" s="449"/>
      <c r="W11" s="449"/>
      <c r="X11" s="449"/>
      <c r="Y11" s="449"/>
      <c r="Z11" s="449"/>
      <c r="AA11" s="449"/>
      <c r="AB11" s="449"/>
      <c r="AC11" s="449"/>
      <c r="AD11" s="97"/>
      <c r="AE11" s="96"/>
      <c r="AF11" s="99" t="s">
        <v>76</v>
      </c>
      <c r="AG11" s="96"/>
      <c r="AH11" s="96"/>
      <c r="AI11" s="449" t="str">
        <f>IF(Commercial!AI11="","",Commercial!AI11)</f>
        <v/>
      </c>
      <c r="AJ11" s="449"/>
      <c r="AK11" s="449"/>
      <c r="AL11" s="449"/>
      <c r="AM11" s="449"/>
      <c r="AN11" s="449"/>
      <c r="AO11" s="449"/>
      <c r="AP11" s="449"/>
      <c r="AQ11" s="449"/>
      <c r="AR11" s="173"/>
      <c r="AS11" s="281"/>
      <c r="AT11" s="192"/>
      <c r="AU11" s="192"/>
      <c r="AV11" s="192"/>
      <c r="AW11" s="192"/>
      <c r="AX11" s="192"/>
    </row>
    <row r="12" spans="1:50" s="1" customFormat="1" ht="4.5" customHeight="1">
      <c r="A12" s="21"/>
      <c r="B12" s="100"/>
      <c r="C12" s="246"/>
      <c r="D12" s="246"/>
      <c r="E12" s="246"/>
      <c r="F12" s="246"/>
      <c r="G12" s="246"/>
      <c r="H12" s="246"/>
      <c r="I12" s="246"/>
      <c r="J12" s="246"/>
      <c r="K12" s="246"/>
      <c r="L12" s="246"/>
      <c r="M12" s="246"/>
      <c r="N12" s="246"/>
      <c r="O12" s="246"/>
      <c r="P12" s="247"/>
      <c r="Q12" s="101"/>
      <c r="R12" s="101"/>
      <c r="S12" s="101"/>
      <c r="T12" s="101"/>
      <c r="U12" s="101"/>
      <c r="V12" s="101"/>
      <c r="W12" s="101"/>
      <c r="X12" s="101"/>
      <c r="Y12" s="101"/>
      <c r="Z12" s="101"/>
      <c r="AA12" s="101"/>
      <c r="AB12" s="101"/>
      <c r="AC12" s="101"/>
      <c r="AD12" s="102"/>
      <c r="AE12" s="101"/>
      <c r="AF12" s="101"/>
      <c r="AG12" s="101"/>
      <c r="AH12" s="101"/>
      <c r="AI12" s="101"/>
      <c r="AJ12" s="101"/>
      <c r="AK12" s="101"/>
      <c r="AL12" s="101"/>
      <c r="AM12" s="101"/>
      <c r="AN12" s="101"/>
      <c r="AO12" s="101"/>
      <c r="AP12" s="101"/>
      <c r="AQ12" s="101"/>
      <c r="AR12" s="94"/>
      <c r="AS12" s="281"/>
      <c r="AT12" s="192"/>
      <c r="AU12" s="192"/>
      <c r="AV12" s="192"/>
      <c r="AW12" s="192"/>
      <c r="AX12" s="192"/>
    </row>
    <row r="13" spans="1:50" s="5" customFormat="1" ht="15" customHeight="1">
      <c r="B13" s="95"/>
      <c r="C13" s="98" t="s">
        <v>130</v>
      </c>
      <c r="D13" s="96"/>
      <c r="E13" s="96"/>
      <c r="F13" s="96"/>
      <c r="G13" s="96"/>
      <c r="H13" s="453"/>
      <c r="I13" s="453"/>
      <c r="J13" s="453"/>
      <c r="K13" s="453"/>
      <c r="L13" s="453"/>
      <c r="M13" s="453"/>
      <c r="N13" s="453"/>
      <c r="O13" s="453"/>
      <c r="P13" s="97"/>
      <c r="Q13" s="168"/>
      <c r="R13" s="376" t="s">
        <v>165</v>
      </c>
      <c r="S13" s="376"/>
      <c r="T13" s="376"/>
      <c r="U13" s="376"/>
      <c r="V13" s="376"/>
      <c r="W13" s="376"/>
      <c r="X13" s="376"/>
      <c r="Y13" s="376"/>
      <c r="Z13" s="376"/>
      <c r="AA13" s="376"/>
      <c r="AB13" s="376"/>
      <c r="AC13" s="376"/>
      <c r="AD13" s="169"/>
      <c r="AE13" s="170"/>
      <c r="AF13" s="376" t="s">
        <v>268</v>
      </c>
      <c r="AG13" s="376"/>
      <c r="AH13" s="376"/>
      <c r="AI13" s="376"/>
      <c r="AJ13" s="376"/>
      <c r="AK13" s="376"/>
      <c r="AL13" s="376"/>
      <c r="AM13" s="376"/>
      <c r="AN13" s="376"/>
      <c r="AO13" s="376"/>
      <c r="AP13" s="376"/>
      <c r="AQ13" s="376"/>
      <c r="AR13" s="171"/>
      <c r="AS13" s="280"/>
      <c r="AT13" s="193"/>
      <c r="AU13" s="193"/>
      <c r="AV13" s="193"/>
      <c r="AW13" s="193"/>
      <c r="AX13" s="193"/>
    </row>
    <row r="14" spans="1:50" s="1" customFormat="1" ht="15" customHeight="1">
      <c r="A14" s="21"/>
      <c r="B14" s="95"/>
      <c r="C14" s="98" t="s">
        <v>150</v>
      </c>
      <c r="D14" s="96"/>
      <c r="E14" s="96"/>
      <c r="F14" s="96"/>
      <c r="G14" s="96"/>
      <c r="H14" s="96"/>
      <c r="I14" s="457" t="str">
        <f>IF(Commercial!I14="","",Commercial!I14)</f>
        <v/>
      </c>
      <c r="J14" s="457"/>
      <c r="K14" s="457"/>
      <c r="L14" s="457"/>
      <c r="M14" s="457"/>
      <c r="N14" s="457"/>
      <c r="O14" s="457"/>
      <c r="P14" s="97"/>
      <c r="Q14" s="96"/>
      <c r="R14" s="99" t="s">
        <v>135</v>
      </c>
      <c r="S14" s="96"/>
      <c r="T14" s="96"/>
      <c r="U14" s="449" t="str">
        <f>IF(Commercial!U14="","",Commercial!U14)</f>
        <v/>
      </c>
      <c r="V14" s="449"/>
      <c r="W14" s="449"/>
      <c r="X14" s="449"/>
      <c r="Y14" s="449"/>
      <c r="Z14" s="449"/>
      <c r="AA14" s="449"/>
      <c r="AB14" s="449"/>
      <c r="AC14" s="449"/>
      <c r="AD14" s="97"/>
      <c r="AE14" s="96"/>
      <c r="AF14" s="99" t="s">
        <v>135</v>
      </c>
      <c r="AG14" s="96"/>
      <c r="AH14" s="96"/>
      <c r="AI14" s="449" t="str">
        <f>IF(Commercial!AI14="","",Commercial!AI14)</f>
        <v/>
      </c>
      <c r="AJ14" s="449"/>
      <c r="AK14" s="449"/>
      <c r="AL14" s="449"/>
      <c r="AM14" s="449"/>
      <c r="AN14" s="449"/>
      <c r="AO14" s="449"/>
      <c r="AP14" s="449"/>
      <c r="AQ14" s="449"/>
      <c r="AR14" s="90"/>
      <c r="AS14" s="281"/>
      <c r="AT14" s="192"/>
      <c r="AU14" s="192"/>
      <c r="AV14" s="192"/>
      <c r="AW14" s="192"/>
      <c r="AX14" s="192"/>
    </row>
    <row r="15" spans="1:50" s="1" customFormat="1" ht="15" customHeight="1">
      <c r="A15" s="21"/>
      <c r="B15" s="95"/>
      <c r="C15" s="98" t="s">
        <v>152</v>
      </c>
      <c r="D15" s="96"/>
      <c r="E15" s="96"/>
      <c r="F15" s="96"/>
      <c r="G15" s="96"/>
      <c r="H15" s="96"/>
      <c r="I15" s="96"/>
      <c r="J15" s="96"/>
      <c r="K15" s="96"/>
      <c r="L15" s="96"/>
      <c r="M15" s="458" t="str">
        <f>IF(Commercial!M15="","",Commercial!M15)</f>
        <v/>
      </c>
      <c r="N15" s="459"/>
      <c r="O15" s="459"/>
      <c r="P15" s="97"/>
      <c r="Q15" s="96"/>
      <c r="R15" s="99" t="s">
        <v>76</v>
      </c>
      <c r="S15" s="96"/>
      <c r="T15" s="96"/>
      <c r="U15" s="449" t="str">
        <f>IF(Commercial!U15="","",Commercial!U15)</f>
        <v/>
      </c>
      <c r="V15" s="449"/>
      <c r="W15" s="449"/>
      <c r="X15" s="449"/>
      <c r="Y15" s="449"/>
      <c r="Z15" s="449"/>
      <c r="AA15" s="449"/>
      <c r="AB15" s="449"/>
      <c r="AC15" s="449"/>
      <c r="AD15" s="97"/>
      <c r="AE15" s="96"/>
      <c r="AF15" s="99" t="s">
        <v>76</v>
      </c>
      <c r="AG15" s="96"/>
      <c r="AH15" s="96"/>
      <c r="AI15" s="449" t="str">
        <f>IF(Commercial!AI15="","",Commercial!AI15)</f>
        <v/>
      </c>
      <c r="AJ15" s="449"/>
      <c r="AK15" s="449"/>
      <c r="AL15" s="449"/>
      <c r="AM15" s="449"/>
      <c r="AN15" s="449"/>
      <c r="AO15" s="449"/>
      <c r="AP15" s="449"/>
      <c r="AQ15" s="449"/>
      <c r="AR15" s="90"/>
      <c r="AS15" s="281"/>
      <c r="AT15" s="192"/>
      <c r="AU15" s="192"/>
      <c r="AV15" s="192"/>
      <c r="AW15" s="192"/>
      <c r="AX15" s="192"/>
    </row>
    <row r="16" spans="1:50" s="1" customFormat="1" ht="5.25" customHeight="1" thickBot="1">
      <c r="A16" s="21"/>
      <c r="B16" s="103"/>
      <c r="C16" s="104"/>
      <c r="D16" s="104"/>
      <c r="E16" s="105"/>
      <c r="F16" s="105"/>
      <c r="G16" s="105"/>
      <c r="H16" s="105"/>
      <c r="I16" s="105"/>
      <c r="J16" s="105"/>
      <c r="K16" s="105"/>
      <c r="L16" s="106"/>
      <c r="M16" s="104"/>
      <c r="N16" s="104"/>
      <c r="O16" s="104"/>
      <c r="P16" s="107"/>
      <c r="Q16" s="105"/>
      <c r="R16" s="105"/>
      <c r="S16" s="105"/>
      <c r="T16" s="105"/>
      <c r="U16" s="105"/>
      <c r="V16" s="105"/>
      <c r="W16" s="104"/>
      <c r="X16" s="104"/>
      <c r="Y16" s="104"/>
      <c r="Z16" s="104"/>
      <c r="AA16" s="104"/>
      <c r="AB16" s="105"/>
      <c r="AC16" s="105"/>
      <c r="AD16" s="108"/>
      <c r="AE16" s="105"/>
      <c r="AF16" s="105"/>
      <c r="AG16" s="105"/>
      <c r="AH16" s="104"/>
      <c r="AI16" s="104"/>
      <c r="AJ16" s="104"/>
      <c r="AK16" s="104"/>
      <c r="AL16" s="104"/>
      <c r="AM16" s="105"/>
      <c r="AN16" s="105"/>
      <c r="AO16" s="105"/>
      <c r="AP16" s="105"/>
      <c r="AQ16" s="105"/>
      <c r="AR16" s="109"/>
      <c r="AS16" s="281"/>
      <c r="AT16" s="192"/>
      <c r="AU16" s="192"/>
      <c r="AV16" s="192"/>
      <c r="AW16" s="192"/>
      <c r="AX16" s="192"/>
    </row>
    <row r="17" spans="2:51" ht="15" customHeight="1">
      <c r="B17" s="191" t="s">
        <v>109</v>
      </c>
      <c r="C17" s="175"/>
      <c r="D17" s="176" t="s">
        <v>171</v>
      </c>
      <c r="E17" s="175"/>
      <c r="F17" s="175"/>
      <c r="G17" s="175"/>
      <c r="H17" s="175"/>
      <c r="I17" s="175"/>
      <c r="J17" s="175"/>
      <c r="K17" s="175"/>
      <c r="L17" s="175"/>
      <c r="M17" s="175"/>
      <c r="N17" s="175"/>
      <c r="O17" s="175"/>
      <c r="P17" s="175"/>
      <c r="Q17" s="175"/>
      <c r="R17" s="175"/>
      <c r="S17" s="175"/>
      <c r="T17" s="175"/>
      <c r="U17" s="175"/>
      <c r="V17" s="65"/>
      <c r="W17" s="65"/>
      <c r="X17" s="230"/>
      <c r="Y17" s="230"/>
      <c r="Z17" s="230"/>
      <c r="AA17" s="230"/>
      <c r="AB17" s="230"/>
      <c r="AC17" s="230"/>
      <c r="AD17" s="230"/>
      <c r="AE17" s="230"/>
      <c r="AF17" s="230"/>
      <c r="AG17" s="230"/>
      <c r="AH17" s="230"/>
      <c r="AI17" s="230"/>
      <c r="AJ17" s="230"/>
      <c r="AK17" s="230"/>
      <c r="AL17" s="230"/>
      <c r="AM17" s="230"/>
      <c r="AN17" s="65"/>
      <c r="AO17" s="65"/>
      <c r="AP17" s="65"/>
      <c r="AQ17" s="65"/>
      <c r="AR17" s="66"/>
      <c r="AS17" s="283"/>
      <c r="AT17" s="255" t="b">
        <v>0</v>
      </c>
      <c r="AU17" s="256" t="b">
        <v>0</v>
      </c>
      <c r="AV17" s="257">
        <f>IF(AT17=TRUE,1,IF(AT18=TRUE,1,0))</f>
        <v>0</v>
      </c>
      <c r="AW17" s="258">
        <f>IF((AV17+AV18)&gt;1,1,0)</f>
        <v>0</v>
      </c>
    </row>
    <row r="18" spans="2:51" ht="15" customHeight="1">
      <c r="B18" s="39"/>
      <c r="C18" s="206" t="s">
        <v>236</v>
      </c>
      <c r="D18" s="49"/>
      <c r="E18" s="49"/>
      <c r="F18" s="49"/>
      <c r="G18" s="49"/>
      <c r="H18" s="49"/>
      <c r="I18" s="49"/>
      <c r="J18" s="49"/>
      <c r="K18" s="49"/>
      <c r="L18" s="218" t="s">
        <v>219</v>
      </c>
      <c r="M18" s="49"/>
      <c r="N18" s="49"/>
      <c r="O18" s="49"/>
      <c r="P18" s="218" t="s">
        <v>186</v>
      </c>
      <c r="Q18" s="49"/>
      <c r="R18" s="49"/>
      <c r="S18" s="44"/>
      <c r="T18" s="44"/>
      <c r="U18" s="206" t="s">
        <v>237</v>
      </c>
      <c r="Y18" s="49"/>
      <c r="Z18" s="218" t="s">
        <v>174</v>
      </c>
      <c r="AA18" s="49"/>
      <c r="AB18" s="49"/>
      <c r="AC18" s="49"/>
      <c r="AD18" s="49"/>
      <c r="AE18" s="49"/>
      <c r="AF18" s="218" t="s">
        <v>175</v>
      </c>
      <c r="AG18" s="49"/>
      <c r="AH18" s="49"/>
      <c r="AI18" s="49"/>
      <c r="AJ18" s="49"/>
      <c r="AK18" s="49"/>
      <c r="AL18" s="49" t="s">
        <v>176</v>
      </c>
      <c r="AN18" s="49"/>
      <c r="AO18" s="49"/>
      <c r="AP18" s="49"/>
      <c r="AQ18" s="49"/>
      <c r="AR18" s="50"/>
      <c r="AS18" s="283"/>
      <c r="AT18" s="259" t="b">
        <v>0</v>
      </c>
      <c r="AU18" s="260" t="b">
        <v>0</v>
      </c>
      <c r="AV18" s="262">
        <f>IF(AU17=TRUE,IF(AU18=TRUE,1,0),0)</f>
        <v>0</v>
      </c>
      <c r="AW18" s="261"/>
    </row>
    <row r="19" spans="2:51" ht="15" customHeight="1">
      <c r="B19" s="39"/>
      <c r="C19" s="206" t="s">
        <v>210</v>
      </c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40"/>
      <c r="T19" s="40"/>
      <c r="U19" s="40"/>
      <c r="V19" s="49"/>
      <c r="W19" s="49"/>
      <c r="Z19" s="440" t="s">
        <v>173</v>
      </c>
      <c r="AA19" s="440"/>
      <c r="AB19" s="440"/>
      <c r="AC19" s="440"/>
      <c r="AD19" s="440"/>
      <c r="AE19" s="440"/>
      <c r="AF19" s="440"/>
      <c r="AG19" s="440"/>
      <c r="AH19" s="440"/>
      <c r="AI19" s="440"/>
      <c r="AJ19" s="440"/>
      <c r="AK19" s="440"/>
      <c r="AL19" s="440"/>
      <c r="AM19" s="440"/>
      <c r="AN19" s="440"/>
      <c r="AO19" s="440"/>
      <c r="AP19" s="440"/>
      <c r="AQ19" s="440"/>
      <c r="AR19" s="50"/>
      <c r="AS19" s="283"/>
      <c r="AT19" s="259" t="b">
        <v>0</v>
      </c>
      <c r="AU19" s="260" t="b">
        <v>0</v>
      </c>
      <c r="AV19" s="262"/>
      <c r="AW19" s="261"/>
    </row>
    <row r="20" spans="2:51" ht="15" customHeight="1" thickBot="1">
      <c r="B20" s="39"/>
      <c r="C20" s="49" t="s">
        <v>59</v>
      </c>
      <c r="D20" s="49"/>
      <c r="E20" s="49"/>
      <c r="F20" s="49"/>
      <c r="G20" s="49"/>
      <c r="H20" s="49"/>
      <c r="I20" s="49"/>
      <c r="J20" s="49" t="s">
        <v>172</v>
      </c>
      <c r="K20" s="7"/>
      <c r="L20" s="49"/>
      <c r="M20" s="49"/>
      <c r="N20" s="49"/>
      <c r="O20" s="49" t="s">
        <v>60</v>
      </c>
      <c r="P20" s="49"/>
      <c r="Q20" s="49"/>
      <c r="R20" s="49"/>
      <c r="S20" s="40"/>
      <c r="T20" s="40"/>
      <c r="U20" s="40"/>
      <c r="V20" s="49"/>
      <c r="W20" s="49"/>
      <c r="Y20" s="229"/>
      <c r="Z20" s="440"/>
      <c r="AA20" s="440"/>
      <c r="AB20" s="440"/>
      <c r="AC20" s="440"/>
      <c r="AD20" s="440"/>
      <c r="AE20" s="440"/>
      <c r="AF20" s="440"/>
      <c r="AG20" s="440"/>
      <c r="AH20" s="440"/>
      <c r="AI20" s="440"/>
      <c r="AJ20" s="440"/>
      <c r="AK20" s="440"/>
      <c r="AL20" s="440"/>
      <c r="AM20" s="440"/>
      <c r="AN20" s="440"/>
      <c r="AO20" s="440"/>
      <c r="AP20" s="440"/>
      <c r="AQ20" s="440"/>
      <c r="AR20" s="50"/>
      <c r="AS20" s="283"/>
      <c r="AT20" s="266" t="b">
        <v>0</v>
      </c>
      <c r="AU20" s="263"/>
      <c r="AV20" s="264"/>
      <c r="AW20" s="265"/>
    </row>
    <row r="21" spans="2:51" ht="5.25" customHeight="1" thickBot="1">
      <c r="B21" s="177"/>
      <c r="C21" s="178"/>
      <c r="D21" s="179"/>
      <c r="E21" s="179"/>
      <c r="F21" s="179"/>
      <c r="G21" s="179"/>
      <c r="H21" s="179"/>
      <c r="I21" s="179"/>
      <c r="J21" s="179"/>
      <c r="K21" s="179"/>
      <c r="L21" s="179"/>
      <c r="M21" s="179"/>
      <c r="N21" s="179"/>
      <c r="O21" s="179"/>
      <c r="P21" s="179"/>
      <c r="Q21" s="179"/>
      <c r="R21" s="179"/>
      <c r="S21" s="178"/>
      <c r="T21" s="178"/>
      <c r="U21" s="178"/>
      <c r="V21" s="180"/>
      <c r="W21" s="180"/>
      <c r="X21" s="231"/>
      <c r="Y21" s="231"/>
      <c r="Z21" s="231"/>
      <c r="AA21" s="231"/>
      <c r="AB21" s="231"/>
      <c r="AC21" s="231"/>
      <c r="AD21" s="231"/>
      <c r="AE21" s="231"/>
      <c r="AF21" s="231"/>
      <c r="AG21" s="231"/>
      <c r="AH21" s="231"/>
      <c r="AI21" s="231"/>
      <c r="AJ21" s="231"/>
      <c r="AK21" s="231"/>
      <c r="AL21" s="231"/>
      <c r="AM21" s="231"/>
      <c r="AN21" s="231"/>
      <c r="AO21" s="231"/>
      <c r="AP21" s="231"/>
      <c r="AQ21" s="231"/>
      <c r="AR21" s="181"/>
      <c r="AS21" s="283"/>
    </row>
    <row r="22" spans="2:51" ht="15" customHeight="1" thickBot="1">
      <c r="B22" s="190" t="s">
        <v>136</v>
      </c>
      <c r="C22" s="37"/>
      <c r="D22" s="38" t="s">
        <v>33</v>
      </c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49"/>
      <c r="W22" s="49"/>
      <c r="X22" s="49"/>
      <c r="Y22" s="49" t="s">
        <v>177</v>
      </c>
      <c r="Z22" s="49"/>
      <c r="AA22" s="49"/>
      <c r="AB22" s="49"/>
      <c r="AC22" s="49"/>
      <c r="AD22" s="49"/>
      <c r="AE22" s="49"/>
      <c r="AF22" s="49"/>
      <c r="AG22" s="49" t="s">
        <v>219</v>
      </c>
      <c r="AH22" s="49"/>
      <c r="AI22" s="49"/>
      <c r="AJ22" s="49"/>
      <c r="AK22" s="49" t="s">
        <v>186</v>
      </c>
      <c r="AL22" s="49"/>
      <c r="AM22" s="49"/>
      <c r="AN22" s="49"/>
      <c r="AO22" s="49"/>
      <c r="AP22" s="49"/>
      <c r="AQ22" s="49"/>
      <c r="AR22" s="50"/>
      <c r="AS22" s="283"/>
      <c r="AT22" s="255" t="b">
        <v>0</v>
      </c>
      <c r="AU22" s="256" t="b">
        <f>IF(AG24&lt;&gt;"",TRUE,FALSE)</f>
        <v>0</v>
      </c>
      <c r="AV22" s="257">
        <f>IF(AU22=TRUE,1,0)</f>
        <v>0</v>
      </c>
      <c r="AW22" s="258">
        <f>IF(SUM(AV22:AV26)&gt;3,1,0)</f>
        <v>0</v>
      </c>
    </row>
    <row r="23" spans="2:51" ht="15" customHeight="1" thickTop="1" thickBot="1">
      <c r="B23" s="39"/>
      <c r="C23" s="40"/>
      <c r="D23" s="434" t="s">
        <v>10</v>
      </c>
      <c r="E23" s="435"/>
      <c r="F23" s="435"/>
      <c r="G23" s="435"/>
      <c r="H23" s="435"/>
      <c r="I23" s="435"/>
      <c r="J23" s="436"/>
      <c r="K23" s="434" t="s">
        <v>4</v>
      </c>
      <c r="L23" s="435"/>
      <c r="M23" s="435"/>
      <c r="N23" s="435"/>
      <c r="O23" s="436"/>
      <c r="P23" s="434" t="s">
        <v>255</v>
      </c>
      <c r="Q23" s="435"/>
      <c r="R23" s="435"/>
      <c r="S23" s="435"/>
      <c r="T23" s="435"/>
      <c r="U23" s="436"/>
      <c r="V23" s="49"/>
      <c r="W23" s="206" t="s">
        <v>240</v>
      </c>
      <c r="X23" s="49"/>
      <c r="Y23" s="432"/>
      <c r="Z23" s="441"/>
      <c r="AA23" s="441"/>
      <c r="AB23" s="441"/>
      <c r="AC23" s="441"/>
      <c r="AD23" s="441"/>
      <c r="AE23" s="441"/>
      <c r="AF23" s="441"/>
      <c r="AG23" s="441"/>
      <c r="AH23" s="441"/>
      <c r="AI23" s="441"/>
      <c r="AJ23" s="441"/>
      <c r="AK23" s="441"/>
      <c r="AL23" s="441"/>
      <c r="AM23" s="441"/>
      <c r="AN23" s="441"/>
      <c r="AO23" s="441"/>
      <c r="AP23" s="441"/>
      <c r="AQ23" s="441"/>
      <c r="AR23" s="50"/>
      <c r="AS23" s="283"/>
      <c r="AT23" s="259" t="b">
        <v>0</v>
      </c>
      <c r="AU23" s="260" t="b">
        <v>0</v>
      </c>
      <c r="AV23" s="262">
        <f>IF(COUNTIF(AT22:AT23,"VRAI")&gt;0,1,0)</f>
        <v>0</v>
      </c>
      <c r="AW23" s="261"/>
    </row>
    <row r="24" spans="2:51" ht="15" customHeight="1" thickTop="1">
      <c r="B24" s="39"/>
      <c r="C24" s="40"/>
      <c r="D24" s="415" t="s">
        <v>17</v>
      </c>
      <c r="E24" s="416"/>
      <c r="F24" s="416"/>
      <c r="G24" s="416"/>
      <c r="H24" s="416"/>
      <c r="I24" s="416"/>
      <c r="J24" s="417"/>
      <c r="K24" s="446"/>
      <c r="L24" s="447"/>
      <c r="M24" s="447"/>
      <c r="N24" s="447"/>
      <c r="O24" s="448"/>
      <c r="P24" s="446"/>
      <c r="Q24" s="447"/>
      <c r="R24" s="447"/>
      <c r="S24" s="447"/>
      <c r="T24" s="447"/>
      <c r="U24" s="448"/>
      <c r="V24" s="49"/>
      <c r="W24" s="219" t="s">
        <v>9</v>
      </c>
      <c r="X24" s="44"/>
      <c r="Y24" s="44"/>
      <c r="Z24" s="44"/>
      <c r="AA24" s="44"/>
      <c r="AB24" s="44"/>
      <c r="AC24" s="44"/>
      <c r="AD24" s="44"/>
      <c r="AE24" s="44"/>
      <c r="AF24" s="44"/>
      <c r="AG24" s="428"/>
      <c r="AH24" s="443"/>
      <c r="AI24" s="443"/>
      <c r="AJ24" s="443"/>
      <c r="AK24" s="443"/>
      <c r="AL24" s="443"/>
      <c r="AM24" s="443"/>
      <c r="AN24" s="443"/>
      <c r="AO24" s="443"/>
      <c r="AP24" s="443"/>
      <c r="AQ24" s="443"/>
      <c r="AR24" s="50"/>
      <c r="AS24" s="283"/>
      <c r="AT24" s="259" t="b">
        <v>0</v>
      </c>
      <c r="AU24" s="260" t="b">
        <f>IF(P24&lt;&gt;"",TRUE,FALSE)</f>
        <v>0</v>
      </c>
      <c r="AV24" s="262"/>
      <c r="AW24" s="261"/>
    </row>
    <row r="25" spans="2:51" ht="15" customHeight="1">
      <c r="B25" s="39"/>
      <c r="C25" s="40"/>
      <c r="D25" s="421" t="s">
        <v>18</v>
      </c>
      <c r="E25" s="422"/>
      <c r="F25" s="422"/>
      <c r="G25" s="422"/>
      <c r="H25" s="422"/>
      <c r="I25" s="422"/>
      <c r="J25" s="423"/>
      <c r="K25" s="424"/>
      <c r="L25" s="425"/>
      <c r="M25" s="425"/>
      <c r="N25" s="425"/>
      <c r="O25" s="426"/>
      <c r="P25" s="427"/>
      <c r="Q25" s="428"/>
      <c r="R25" s="428"/>
      <c r="S25" s="428"/>
      <c r="T25" s="428"/>
      <c r="U25" s="429"/>
      <c r="V25" s="57"/>
      <c r="W25" s="206" t="s">
        <v>241</v>
      </c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 t="s">
        <v>219</v>
      </c>
      <c r="AL25" s="49"/>
      <c r="AM25" s="49"/>
      <c r="AN25" s="49"/>
      <c r="AO25" s="49" t="s">
        <v>186</v>
      </c>
      <c r="AP25" s="49"/>
      <c r="AQ25" s="49"/>
      <c r="AR25" s="58"/>
      <c r="AS25" s="283"/>
      <c r="AT25" s="259" t="b">
        <f>IF(K24&lt;&gt;"",TRUE,FALSE)</f>
        <v>0</v>
      </c>
      <c r="AU25" s="260" t="b">
        <f t="shared" ref="AU25:AU30" si="0">IF(P24&lt;&gt;"",TRUE,FALSE)</f>
        <v>0</v>
      </c>
      <c r="AV25" s="271">
        <f>IF(COUNTIF(AT25:AU31,"VRAI")&gt;6,1,0)</f>
        <v>0</v>
      </c>
      <c r="AW25" s="261"/>
    </row>
    <row r="26" spans="2:51" s="5" customFormat="1" ht="15" customHeight="1">
      <c r="B26" s="43"/>
      <c r="C26" s="44"/>
      <c r="D26" s="421" t="s">
        <v>11</v>
      </c>
      <c r="E26" s="422"/>
      <c r="F26" s="422"/>
      <c r="G26" s="422"/>
      <c r="H26" s="422"/>
      <c r="I26" s="422"/>
      <c r="J26" s="423"/>
      <c r="K26" s="424"/>
      <c r="L26" s="425"/>
      <c r="M26" s="425"/>
      <c r="N26" s="425"/>
      <c r="O26" s="426"/>
      <c r="P26" s="427"/>
      <c r="Q26" s="428"/>
      <c r="R26" s="428"/>
      <c r="S26" s="428"/>
      <c r="T26" s="428"/>
      <c r="U26" s="429"/>
      <c r="V26" s="57"/>
      <c r="W26" s="218" t="s">
        <v>242</v>
      </c>
      <c r="X26" s="6"/>
      <c r="Y26" s="206" t="s">
        <v>63</v>
      </c>
      <c r="Z26" s="218"/>
      <c r="AA26" s="57"/>
      <c r="AB26" s="57"/>
      <c r="AC26" s="57" t="s">
        <v>61</v>
      </c>
      <c r="AD26" s="57"/>
      <c r="AE26" s="57"/>
      <c r="AF26" s="57" t="s">
        <v>62</v>
      </c>
      <c r="AG26" s="6"/>
      <c r="AH26" s="57"/>
      <c r="AI26" s="432"/>
      <c r="AJ26" s="441"/>
      <c r="AK26" s="441"/>
      <c r="AL26" s="441"/>
      <c r="AM26" s="441"/>
      <c r="AN26" s="441"/>
      <c r="AO26" s="441"/>
      <c r="AP26" s="441"/>
      <c r="AQ26" s="441"/>
      <c r="AR26" s="58"/>
      <c r="AS26" s="280"/>
      <c r="AT26" s="315"/>
      <c r="AU26" s="260" t="b">
        <f t="shared" si="0"/>
        <v>0</v>
      </c>
      <c r="AV26" s="279">
        <f>IF(COUNTIF(AV27:AV31,"VRAI")&gt;0,1,0)</f>
        <v>0</v>
      </c>
      <c r="AW26" s="268"/>
      <c r="AX26" s="193"/>
    </row>
    <row r="27" spans="2:51" s="5" customFormat="1" ht="15" customHeight="1">
      <c r="B27" s="60"/>
      <c r="C27" s="57"/>
      <c r="D27" s="421" t="s">
        <v>12</v>
      </c>
      <c r="E27" s="422"/>
      <c r="F27" s="422"/>
      <c r="G27" s="422"/>
      <c r="H27" s="422"/>
      <c r="I27" s="422"/>
      <c r="J27" s="423"/>
      <c r="K27" s="424"/>
      <c r="L27" s="444"/>
      <c r="M27" s="444"/>
      <c r="N27" s="444"/>
      <c r="O27" s="445"/>
      <c r="P27" s="427"/>
      <c r="Q27" s="428"/>
      <c r="R27" s="428"/>
      <c r="S27" s="428"/>
      <c r="T27" s="428"/>
      <c r="U27" s="429"/>
      <c r="V27" s="57"/>
      <c r="W27" s="57"/>
      <c r="X27" s="57"/>
      <c r="Y27" s="206" t="s">
        <v>238</v>
      </c>
      <c r="Z27" s="57"/>
      <c r="AA27" s="57"/>
      <c r="AB27" s="57"/>
      <c r="AE27" s="428"/>
      <c r="AF27" s="443"/>
      <c r="AG27" s="443"/>
      <c r="AH27" s="443"/>
      <c r="AI27" s="443"/>
      <c r="AJ27" s="443"/>
      <c r="AK27" s="443"/>
      <c r="AL27" s="443"/>
      <c r="AM27" s="443"/>
      <c r="AN27" s="443"/>
      <c r="AO27" s="443"/>
      <c r="AP27" s="443"/>
      <c r="AQ27" s="443"/>
      <c r="AR27" s="58"/>
      <c r="AS27" s="280"/>
      <c r="AT27" s="315"/>
      <c r="AU27" s="260" t="b">
        <f t="shared" si="0"/>
        <v>0</v>
      </c>
      <c r="AV27" s="262" t="b">
        <v>0</v>
      </c>
      <c r="AW27" s="268"/>
      <c r="AX27" s="193"/>
    </row>
    <row r="28" spans="2:51" s="5" customFormat="1" ht="15" customHeight="1">
      <c r="B28" s="60"/>
      <c r="C28" s="57"/>
      <c r="D28" s="421" t="s">
        <v>262</v>
      </c>
      <c r="E28" s="422"/>
      <c r="F28" s="422"/>
      <c r="G28" s="422"/>
      <c r="H28" s="422"/>
      <c r="I28" s="422"/>
      <c r="J28" s="423"/>
      <c r="K28" s="424"/>
      <c r="L28" s="444"/>
      <c r="M28" s="444"/>
      <c r="N28" s="444"/>
      <c r="O28" s="445"/>
      <c r="P28" s="427"/>
      <c r="Q28" s="428"/>
      <c r="R28" s="428"/>
      <c r="S28" s="428"/>
      <c r="T28" s="428"/>
      <c r="U28" s="429"/>
      <c r="V28" s="57"/>
      <c r="W28" s="57"/>
      <c r="X28" s="57"/>
      <c r="Y28" s="206" t="s">
        <v>128</v>
      </c>
      <c r="Z28" s="57"/>
      <c r="AB28" s="57"/>
      <c r="AC28" s="57"/>
      <c r="AD28" s="57"/>
      <c r="AE28" s="428"/>
      <c r="AF28" s="443"/>
      <c r="AG28" s="443"/>
      <c r="AH28" s="443"/>
      <c r="AI28" s="443"/>
      <c r="AJ28" s="443"/>
      <c r="AK28" s="443"/>
      <c r="AL28" s="443"/>
      <c r="AM28" s="443"/>
      <c r="AN28" s="443"/>
      <c r="AO28" s="443"/>
      <c r="AP28" s="443"/>
      <c r="AQ28" s="443"/>
      <c r="AR28" s="58"/>
      <c r="AS28" s="280"/>
      <c r="AT28" s="259"/>
      <c r="AU28" s="260" t="b">
        <f t="shared" si="0"/>
        <v>0</v>
      </c>
      <c r="AV28" s="262" t="b">
        <v>0</v>
      </c>
      <c r="AW28" s="268"/>
      <c r="AX28" s="193"/>
    </row>
    <row r="29" spans="2:51" s="5" customFormat="1" ht="15" customHeight="1">
      <c r="B29" s="60"/>
      <c r="C29" s="57"/>
      <c r="D29" s="421" t="s">
        <v>263</v>
      </c>
      <c r="E29" s="422"/>
      <c r="F29" s="422"/>
      <c r="G29" s="422"/>
      <c r="H29" s="422"/>
      <c r="I29" s="422"/>
      <c r="J29" s="423"/>
      <c r="K29" s="424"/>
      <c r="L29" s="444"/>
      <c r="M29" s="444"/>
      <c r="N29" s="444"/>
      <c r="O29" s="445"/>
      <c r="P29" s="427"/>
      <c r="Q29" s="428"/>
      <c r="R29" s="428"/>
      <c r="S29" s="428"/>
      <c r="T29" s="428"/>
      <c r="U29" s="429"/>
      <c r="V29" s="57"/>
      <c r="W29" s="57"/>
      <c r="X29" s="57"/>
      <c r="Y29" s="206" t="s">
        <v>239</v>
      </c>
      <c r="Z29" s="57"/>
      <c r="AA29" s="238"/>
      <c r="AB29" s="238"/>
      <c r="AC29" s="238"/>
      <c r="AD29" s="238"/>
      <c r="AE29" s="428"/>
      <c r="AF29" s="443"/>
      <c r="AG29" s="443"/>
      <c r="AH29" s="443"/>
      <c r="AI29" s="443"/>
      <c r="AJ29" s="443"/>
      <c r="AK29" s="443"/>
      <c r="AL29" s="443"/>
      <c r="AM29" s="443"/>
      <c r="AN29" s="443"/>
      <c r="AO29" s="443"/>
      <c r="AP29" s="443"/>
      <c r="AQ29" s="443"/>
      <c r="AR29" s="58"/>
      <c r="AS29" s="280"/>
      <c r="AT29" s="315"/>
      <c r="AU29" s="260" t="b">
        <f t="shared" si="0"/>
        <v>0</v>
      </c>
      <c r="AV29" s="262" t="b">
        <v>0</v>
      </c>
      <c r="AW29" s="268"/>
      <c r="AX29" s="193"/>
    </row>
    <row r="30" spans="2:51" s="5" customFormat="1" ht="15" customHeight="1" thickBot="1">
      <c r="B30" s="60"/>
      <c r="C30" s="57"/>
      <c r="D30" s="418" t="s">
        <v>19</v>
      </c>
      <c r="E30" s="419"/>
      <c r="F30" s="419"/>
      <c r="G30" s="419"/>
      <c r="H30" s="419"/>
      <c r="I30" s="419"/>
      <c r="J30" s="420"/>
      <c r="K30" s="450"/>
      <c r="L30" s="451"/>
      <c r="M30" s="451"/>
      <c r="N30" s="451"/>
      <c r="O30" s="452"/>
      <c r="P30" s="460"/>
      <c r="Q30" s="461"/>
      <c r="R30" s="461"/>
      <c r="S30" s="461"/>
      <c r="T30" s="461"/>
      <c r="U30" s="462"/>
      <c r="V30" s="57"/>
      <c r="W30" s="218" t="s">
        <v>243</v>
      </c>
      <c r="X30" s="57"/>
      <c r="Y30" s="49"/>
      <c r="Z30" s="49" t="s">
        <v>219</v>
      </c>
      <c r="AA30" s="49"/>
      <c r="AB30" s="49"/>
      <c r="AC30" s="49" t="s">
        <v>186</v>
      </c>
      <c r="AE30" s="49"/>
      <c r="AF30" s="428"/>
      <c r="AG30" s="443"/>
      <c r="AH30" s="443"/>
      <c r="AI30" s="443"/>
      <c r="AJ30" s="443"/>
      <c r="AK30" s="443"/>
      <c r="AL30" s="443"/>
      <c r="AM30" s="443"/>
      <c r="AN30" s="443"/>
      <c r="AO30" s="443"/>
      <c r="AP30" s="443"/>
      <c r="AQ30" s="443"/>
      <c r="AR30" s="58"/>
      <c r="AS30" s="280"/>
      <c r="AT30" s="259"/>
      <c r="AU30" s="260" t="b">
        <f t="shared" si="0"/>
        <v>0</v>
      </c>
      <c r="AV30" s="262" t="b">
        <v>0</v>
      </c>
      <c r="AW30" s="268"/>
      <c r="AX30" s="193"/>
    </row>
    <row r="31" spans="2:51" s="5" customFormat="1" ht="15" customHeight="1" thickTop="1" thickBot="1">
      <c r="B31" s="60"/>
      <c r="C31" s="57"/>
      <c r="D31" s="464" t="s">
        <v>261</v>
      </c>
      <c r="E31" s="465"/>
      <c r="F31" s="465"/>
      <c r="G31" s="465"/>
      <c r="H31" s="465"/>
      <c r="I31" s="465"/>
      <c r="J31" s="465"/>
      <c r="K31" s="465"/>
      <c r="L31" s="465"/>
      <c r="M31" s="465"/>
      <c r="N31" s="465"/>
      <c r="O31" s="465"/>
      <c r="P31" s="465"/>
      <c r="Q31" s="465"/>
      <c r="R31" s="465"/>
      <c r="S31" s="465"/>
      <c r="T31" s="465"/>
      <c r="U31" s="466"/>
      <c r="V31" s="57"/>
      <c r="W31" s="57"/>
      <c r="X31" s="57"/>
      <c r="Y31" s="57"/>
      <c r="Z31" s="57"/>
      <c r="AA31" s="238"/>
      <c r="AB31" s="238"/>
      <c r="AC31" s="238"/>
      <c r="AD31" s="238"/>
      <c r="AE31" s="238"/>
      <c r="AF31" s="205"/>
      <c r="AG31" s="204"/>
      <c r="AH31" s="204"/>
      <c r="AI31" s="204"/>
      <c r="AJ31" s="204"/>
      <c r="AK31" s="204"/>
      <c r="AL31" s="204"/>
      <c r="AM31" s="204"/>
      <c r="AN31" s="204"/>
      <c r="AO31" s="204"/>
      <c r="AP31" s="204"/>
      <c r="AQ31" s="204"/>
      <c r="AR31" s="240"/>
      <c r="AS31" s="284"/>
      <c r="AT31" s="279"/>
      <c r="AU31" s="260"/>
      <c r="AV31" s="262" t="b">
        <v>0</v>
      </c>
      <c r="AW31" s="268"/>
      <c r="AX31" s="284"/>
      <c r="AY31" s="239"/>
    </row>
    <row r="32" spans="2:51" s="5" customFormat="1" ht="5.0999999999999996" customHeight="1" thickTop="1">
      <c r="B32" s="60"/>
      <c r="C32" s="57"/>
      <c r="V32" s="57"/>
      <c r="W32" s="57"/>
      <c r="X32" s="57"/>
      <c r="Y32" s="57"/>
      <c r="Z32" s="57"/>
      <c r="AA32" s="205"/>
      <c r="AB32" s="204"/>
      <c r="AC32" s="204"/>
      <c r="AD32" s="204"/>
      <c r="AE32" s="204"/>
      <c r="AF32" s="204"/>
      <c r="AG32" s="204"/>
      <c r="AH32" s="204"/>
      <c r="AI32" s="204"/>
      <c r="AJ32" s="204"/>
      <c r="AK32" s="204"/>
      <c r="AL32" s="204"/>
      <c r="AM32" s="204"/>
      <c r="AN32" s="204"/>
      <c r="AO32" s="204"/>
      <c r="AP32" s="204"/>
      <c r="AQ32" s="204"/>
      <c r="AR32" s="240"/>
      <c r="AS32" s="284"/>
      <c r="AT32" s="259" t="b">
        <v>0</v>
      </c>
      <c r="AU32" s="259" t="b">
        <v>0</v>
      </c>
      <c r="AV32" s="262"/>
      <c r="AW32" s="268"/>
      <c r="AX32" s="284"/>
      <c r="AY32" s="239"/>
    </row>
    <row r="33" spans="1:50" s="5" customFormat="1" ht="6" customHeight="1" thickBot="1">
      <c r="B33" s="62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63"/>
      <c r="AF33" s="63"/>
      <c r="AG33" s="63"/>
      <c r="AH33" s="63"/>
      <c r="AI33" s="63"/>
      <c r="AJ33" s="63"/>
      <c r="AK33" s="63"/>
      <c r="AL33" s="63"/>
      <c r="AM33" s="63"/>
      <c r="AN33" s="63"/>
      <c r="AO33" s="63"/>
      <c r="AP33" s="63"/>
      <c r="AQ33" s="63"/>
      <c r="AR33" s="64"/>
      <c r="AS33" s="280"/>
      <c r="AT33" s="259"/>
      <c r="AU33" s="260"/>
      <c r="AV33" s="262"/>
      <c r="AW33" s="268"/>
      <c r="AX33" s="193"/>
    </row>
    <row r="34" spans="1:50" s="5" customFormat="1" ht="15" customHeight="1">
      <c r="B34" s="190" t="s">
        <v>122</v>
      </c>
      <c r="C34" s="57"/>
      <c r="D34" s="67" t="s">
        <v>34</v>
      </c>
      <c r="E34" s="57"/>
      <c r="F34" s="57"/>
      <c r="G34" s="57"/>
      <c r="H34" s="57"/>
      <c r="I34" s="218" t="s">
        <v>219</v>
      </c>
      <c r="J34" s="49"/>
      <c r="K34" s="49"/>
      <c r="L34" s="218" t="s">
        <v>186</v>
      </c>
      <c r="N34" s="49"/>
      <c r="O34" s="57"/>
      <c r="P34" s="57"/>
      <c r="Q34" s="57"/>
      <c r="R34" s="57"/>
      <c r="S34" s="57"/>
      <c r="T34" s="57"/>
      <c r="U34" s="57"/>
      <c r="V34" s="57"/>
      <c r="W34" s="57"/>
      <c r="AR34" s="50"/>
      <c r="AS34" s="280"/>
      <c r="AT34" s="255" t="b">
        <v>0</v>
      </c>
      <c r="AU34" s="301" t="b">
        <v>0</v>
      </c>
      <c r="AV34" s="257">
        <f>IF(AT35=TRUE,1,IF(COUNTIF(AT36:AT43,"VRAI")&gt;0,1,0))</f>
        <v>0</v>
      </c>
      <c r="AW34" s="321">
        <f>IF(AT35=TRUE,1,IF(AV34+AV36+AV41+AV44+AV46+AV37&gt;5,1,0))</f>
        <v>0</v>
      </c>
      <c r="AX34" s="463"/>
    </row>
    <row r="35" spans="1:50" s="5" customFormat="1" ht="15" customHeight="1">
      <c r="B35" s="55"/>
      <c r="C35" s="49"/>
      <c r="D35" s="210" t="s">
        <v>16</v>
      </c>
      <c r="E35" s="210"/>
      <c r="F35" s="210"/>
      <c r="G35" s="210"/>
      <c r="H35" s="40"/>
      <c r="I35" s="40"/>
      <c r="J35" s="206" t="s">
        <v>220</v>
      </c>
      <c r="K35" s="49"/>
      <c r="L35" s="49"/>
      <c r="M35" s="49"/>
      <c r="N35" s="49"/>
      <c r="O35" s="49"/>
      <c r="Q35" s="49" t="s">
        <v>155</v>
      </c>
      <c r="R35" s="49"/>
      <c r="S35" s="49"/>
      <c r="T35" s="49"/>
      <c r="U35" s="49"/>
      <c r="V35" s="49"/>
      <c r="W35" s="44"/>
      <c r="X35" s="206" t="s">
        <v>226</v>
      </c>
      <c r="Y35" s="57"/>
      <c r="Z35" s="57"/>
      <c r="AA35" s="57"/>
      <c r="AC35" s="206" t="s">
        <v>218</v>
      </c>
      <c r="AD35" s="57"/>
      <c r="AE35" s="57"/>
      <c r="AF35" s="206" t="s">
        <v>227</v>
      </c>
      <c r="AG35" s="57"/>
      <c r="AH35" s="57"/>
      <c r="AN35" s="49"/>
      <c r="AO35" s="49"/>
      <c r="AR35" s="50"/>
      <c r="AS35" s="280"/>
      <c r="AT35" s="303" t="b">
        <v>0</v>
      </c>
      <c r="AU35" s="304" t="b">
        <v>0</v>
      </c>
      <c r="AV35" s="267">
        <f>IF(AT49=TRUE,1,IF(AT50=TRUE,1,0))</f>
        <v>0</v>
      </c>
      <c r="AW35" s="323"/>
      <c r="AX35" s="463"/>
    </row>
    <row r="36" spans="1:50" s="5" customFormat="1" ht="15" customHeight="1">
      <c r="B36" s="55"/>
      <c r="C36" s="49"/>
      <c r="D36" s="40"/>
      <c r="E36" s="40"/>
      <c r="F36" s="40"/>
      <c r="G36" s="40"/>
      <c r="H36" s="40"/>
      <c r="I36" s="40"/>
      <c r="J36" s="206" t="s">
        <v>225</v>
      </c>
      <c r="K36" s="57"/>
      <c r="L36" s="57"/>
      <c r="M36" s="57"/>
      <c r="N36" s="57"/>
      <c r="O36" s="57"/>
      <c r="P36" s="57"/>
      <c r="Q36" s="79" t="s">
        <v>224</v>
      </c>
      <c r="V36" s="40"/>
      <c r="X36" s="206"/>
      <c r="Y36" s="57"/>
      <c r="Z36" s="57"/>
      <c r="AA36" s="57"/>
      <c r="AB36" s="49"/>
      <c r="AI36" s="57"/>
      <c r="AO36" s="49"/>
      <c r="AR36" s="50"/>
      <c r="AS36" s="285"/>
      <c r="AT36" s="303" t="b">
        <v>0</v>
      </c>
      <c r="AU36" s="304" t="b">
        <v>0</v>
      </c>
      <c r="AV36" s="267">
        <f>IF(COUNTIF(AT44:AT46,"VRAI")&gt;0,1,0)</f>
        <v>0</v>
      </c>
      <c r="AW36" s="323"/>
      <c r="AX36" s="463"/>
    </row>
    <row r="37" spans="1:50" s="5" customFormat="1" ht="8.25" customHeight="1">
      <c r="B37" s="55"/>
      <c r="C37" s="49"/>
      <c r="D37" s="57"/>
      <c r="E37" s="57"/>
      <c r="F37" s="57"/>
      <c r="G37" s="57"/>
      <c r="H37" s="57"/>
      <c r="I37" s="57"/>
      <c r="V37" s="49"/>
      <c r="W37" s="49"/>
      <c r="X37" s="49"/>
      <c r="Y37" s="49"/>
      <c r="Z37" s="49"/>
      <c r="AA37" s="49"/>
      <c r="AG37" s="49"/>
      <c r="AH37" s="49"/>
      <c r="AN37" s="49"/>
      <c r="AO37" s="49"/>
      <c r="AR37" s="50"/>
      <c r="AS37" s="280"/>
      <c r="AT37" s="303" t="b">
        <v>0</v>
      </c>
      <c r="AU37" s="304" t="b">
        <v>0</v>
      </c>
      <c r="AV37" s="322">
        <f>IF(AT48=TRUE,1,IF(COUNTIF(AT47:AT55,"VRAI")&gt;2,1,0))</f>
        <v>0</v>
      </c>
      <c r="AW37" s="323"/>
      <c r="AX37" s="463"/>
    </row>
    <row r="38" spans="1:50" s="5" customFormat="1" ht="15" customHeight="1">
      <c r="B38" s="55"/>
      <c r="C38" s="49"/>
      <c r="D38" s="232" t="s">
        <v>13</v>
      </c>
      <c r="E38" s="57"/>
      <c r="F38" s="57"/>
      <c r="G38" s="57"/>
      <c r="H38" s="57"/>
      <c r="I38" s="226" t="s">
        <v>228</v>
      </c>
      <c r="J38" s="37"/>
      <c r="K38" s="37"/>
      <c r="L38" s="37"/>
      <c r="M38" s="44"/>
      <c r="N38" s="37"/>
      <c r="O38" s="37"/>
      <c r="P38" s="49"/>
      <c r="Q38" s="232" t="s">
        <v>229</v>
      </c>
      <c r="R38" s="37"/>
      <c r="S38" s="44"/>
      <c r="T38" s="37"/>
      <c r="U38" s="37"/>
      <c r="V38" s="44"/>
      <c r="W38" s="49"/>
      <c r="X38" s="206" t="s">
        <v>230</v>
      </c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49"/>
      <c r="AO38" s="49"/>
      <c r="AR38" s="50"/>
      <c r="AS38" s="280"/>
      <c r="AT38" s="303" t="b">
        <v>0</v>
      </c>
      <c r="AU38" s="304" t="b">
        <v>0</v>
      </c>
      <c r="AV38" s="239">
        <f>IF(AV48=TRUE,1,0)</f>
        <v>0</v>
      </c>
      <c r="AW38" s="323"/>
      <c r="AX38" s="463"/>
    </row>
    <row r="39" spans="1:50" s="5" customFormat="1" ht="15" customHeight="1">
      <c r="B39" s="55"/>
      <c r="C39" s="49"/>
      <c r="D39" s="57" t="s">
        <v>21</v>
      </c>
      <c r="E39" s="57"/>
      <c r="F39" s="57"/>
      <c r="G39" s="57"/>
      <c r="H39" s="57"/>
      <c r="I39" s="57"/>
      <c r="J39" s="206" t="s">
        <v>231</v>
      </c>
      <c r="K39" s="57"/>
      <c r="L39" s="57"/>
      <c r="M39" s="57"/>
      <c r="N39" s="57"/>
      <c r="O39" s="206" t="s">
        <v>232</v>
      </c>
      <c r="P39" s="57"/>
      <c r="Q39" s="57"/>
      <c r="R39" s="57"/>
      <c r="S39" s="57"/>
      <c r="T39" s="57"/>
      <c r="U39" s="49"/>
      <c r="AR39" s="50"/>
      <c r="AS39" s="280"/>
      <c r="AT39" s="303" t="b">
        <v>0</v>
      </c>
      <c r="AU39" s="304" t="b">
        <f>IF(S51&lt;&gt;"",TRUE,FALSE)</f>
        <v>0</v>
      </c>
      <c r="AV39" s="322">
        <f>COUNTIF(AU38:AV38,TRUE)</f>
        <v>0</v>
      </c>
      <c r="AW39" s="323"/>
      <c r="AX39" s="463"/>
    </row>
    <row r="40" spans="1:50" s="5" customFormat="1" ht="6" customHeight="1">
      <c r="B40" s="55"/>
      <c r="C40" s="67"/>
      <c r="E40" s="44"/>
      <c r="F40" s="44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AR40" s="50"/>
      <c r="AS40" s="280"/>
      <c r="AT40" s="303" t="b">
        <v>0</v>
      </c>
      <c r="AU40" s="322"/>
      <c r="AV40" s="322"/>
      <c r="AW40" s="323"/>
      <c r="AX40" s="463"/>
    </row>
    <row r="41" spans="1:50" s="5" customFormat="1" ht="15" customHeight="1">
      <c r="B41" s="55"/>
      <c r="C41" s="49"/>
      <c r="D41" s="206" t="s">
        <v>23</v>
      </c>
      <c r="E41" s="57"/>
      <c r="F41" s="57"/>
      <c r="G41" s="57"/>
      <c r="H41" s="206" t="s">
        <v>219</v>
      </c>
      <c r="I41" s="49"/>
      <c r="J41" s="49"/>
      <c r="K41" s="206" t="s">
        <v>186</v>
      </c>
      <c r="M41" s="49"/>
      <c r="N41" s="49"/>
      <c r="O41" s="49"/>
      <c r="P41" s="206"/>
      <c r="Q41" s="49"/>
      <c r="R41" s="49"/>
      <c r="S41" s="49"/>
      <c r="U41" s="226" t="s">
        <v>264</v>
      </c>
      <c r="W41" s="49"/>
      <c r="X41" s="49"/>
      <c r="Y41" s="49"/>
      <c r="Z41" s="49"/>
      <c r="AA41" s="49"/>
      <c r="AB41" s="206" t="s">
        <v>219</v>
      </c>
      <c r="AC41" s="49"/>
      <c r="AD41" s="49"/>
      <c r="AE41" s="206" t="s">
        <v>186</v>
      </c>
      <c r="AG41" s="49"/>
      <c r="AH41" s="226" t="s">
        <v>222</v>
      </c>
      <c r="AK41" s="40"/>
      <c r="AL41" s="432">
        <v>30</v>
      </c>
      <c r="AM41" s="432"/>
      <c r="AN41" s="432"/>
      <c r="AO41" s="432"/>
      <c r="AP41" s="432"/>
      <c r="AQ41" s="432"/>
      <c r="AR41" s="41"/>
      <c r="AS41" s="280"/>
      <c r="AT41" s="303" t="b">
        <v>0</v>
      </c>
      <c r="AU41" s="304" t="b">
        <f>IF(S52&lt;&gt;"",TRUE,FALSE)</f>
        <v>0</v>
      </c>
      <c r="AV41" s="267">
        <f>IF(COUNTIF(AT54:AT55,TRUE)&gt;0,1,0)</f>
        <v>0</v>
      </c>
      <c r="AW41" s="323"/>
      <c r="AX41" s="463"/>
    </row>
    <row r="42" spans="1:50" s="5" customFormat="1" ht="15" customHeight="1">
      <c r="A42" s="4"/>
      <c r="B42" s="55"/>
      <c r="C42" s="49"/>
      <c r="D42" s="61" t="s">
        <v>24</v>
      </c>
      <c r="F42" s="40"/>
      <c r="G42" s="40"/>
      <c r="H42" s="40"/>
      <c r="I42" s="40"/>
      <c r="J42" s="40"/>
      <c r="K42" s="40"/>
      <c r="L42" s="40"/>
      <c r="M42" s="49"/>
      <c r="N42" s="49"/>
      <c r="O42" s="49"/>
      <c r="P42" s="49"/>
      <c r="Q42" s="49"/>
      <c r="R42" s="49"/>
      <c r="S42" s="49"/>
      <c r="U42" s="226" t="s">
        <v>28</v>
      </c>
      <c r="W42" s="216"/>
      <c r="X42" s="216"/>
      <c r="Y42" s="216"/>
      <c r="Z42" s="216"/>
      <c r="AA42" s="216"/>
      <c r="AB42" s="206" t="s">
        <v>219</v>
      </c>
      <c r="AC42" s="49"/>
      <c r="AD42" s="49"/>
      <c r="AE42" s="206" t="s">
        <v>186</v>
      </c>
      <c r="AG42" s="49"/>
      <c r="AH42" s="226" t="s">
        <v>29</v>
      </c>
      <c r="AL42" s="432">
        <v>31</v>
      </c>
      <c r="AM42" s="432"/>
      <c r="AN42" s="432"/>
      <c r="AO42" s="432"/>
      <c r="AP42" s="432"/>
      <c r="AQ42" s="432"/>
      <c r="AR42" s="41"/>
      <c r="AS42" s="280"/>
      <c r="AT42" s="303" t="b">
        <v>0</v>
      </c>
      <c r="AU42" s="304" t="b">
        <v>0</v>
      </c>
      <c r="AV42" s="322">
        <f>IF(AU38=TRUE,IF(AU39=TRUE,1,0),0)</f>
        <v>0</v>
      </c>
      <c r="AW42" s="323"/>
      <c r="AX42" s="463"/>
    </row>
    <row r="43" spans="1:50" s="5" customFormat="1" ht="15" customHeight="1">
      <c r="A43" s="4"/>
      <c r="B43" s="55"/>
      <c r="C43" s="49"/>
      <c r="D43" s="61" t="s">
        <v>25</v>
      </c>
      <c r="F43" s="40"/>
      <c r="G43" s="40"/>
      <c r="H43" s="40"/>
      <c r="I43" s="40"/>
      <c r="J43" s="40"/>
      <c r="K43" s="40"/>
      <c r="L43" s="40"/>
      <c r="M43" s="49"/>
      <c r="N43" s="49"/>
      <c r="O43" s="49"/>
      <c r="P43" s="49"/>
      <c r="Q43" s="49"/>
      <c r="R43" s="49"/>
      <c r="S43" s="49"/>
      <c r="U43" s="40" t="s">
        <v>27</v>
      </c>
      <c r="AB43" s="206" t="s">
        <v>219</v>
      </c>
      <c r="AC43" s="49"/>
      <c r="AD43" s="49"/>
      <c r="AE43" s="206" t="s">
        <v>186</v>
      </c>
      <c r="AG43" s="49"/>
      <c r="AH43" s="226" t="s">
        <v>222</v>
      </c>
      <c r="AJ43" s="44"/>
      <c r="AK43" s="40"/>
      <c r="AL43" s="432">
        <v>32</v>
      </c>
      <c r="AM43" s="432"/>
      <c r="AN43" s="432"/>
      <c r="AO43" s="432"/>
      <c r="AP43" s="432"/>
      <c r="AQ43" s="432"/>
      <c r="AR43" s="41"/>
      <c r="AS43" s="280"/>
      <c r="AT43" s="324"/>
      <c r="AU43" s="304" t="b">
        <v>0</v>
      </c>
      <c r="AV43" s="322">
        <f>IF(AV48=TRUE,IF(AU41=TRUE,1,0),0)</f>
        <v>0</v>
      </c>
      <c r="AW43" s="323"/>
      <c r="AX43" s="463"/>
    </row>
    <row r="44" spans="1:50" s="5" customFormat="1" ht="15" customHeight="1">
      <c r="A44" s="4"/>
      <c r="B44" s="55"/>
      <c r="C44" s="49"/>
      <c r="D44" s="61" t="s">
        <v>26</v>
      </c>
      <c r="F44" s="40"/>
      <c r="G44" s="40"/>
      <c r="H44" s="40"/>
      <c r="I44" s="40"/>
      <c r="J44" s="40"/>
      <c r="K44" s="40"/>
      <c r="L44" s="40"/>
      <c r="M44" s="49"/>
      <c r="N44" s="49"/>
      <c r="O44" s="49"/>
      <c r="P44" s="49"/>
      <c r="Q44" s="49"/>
      <c r="R44" s="49"/>
      <c r="S44" s="49"/>
      <c r="T44" s="49"/>
      <c r="U44" s="49"/>
      <c r="V44" s="219"/>
      <c r="W44" s="216"/>
      <c r="X44" s="217"/>
      <c r="Y44" s="216"/>
      <c r="Z44" s="40"/>
      <c r="AA44" s="61"/>
      <c r="AB44" s="206"/>
      <c r="AC44" s="49"/>
      <c r="AD44" s="49"/>
      <c r="AE44" s="206"/>
      <c r="AH44" s="219"/>
      <c r="AR44" s="41"/>
      <c r="AS44" s="280"/>
      <c r="AT44" s="303" t="b">
        <v>0</v>
      </c>
      <c r="AU44" s="304" t="b">
        <v>0</v>
      </c>
      <c r="AV44" s="267">
        <f>IF(AU37=TRUE,1,IF(AV39&gt;0,IF(COUNTIF(AU39:AU54,"VRAI")+AV47&gt;6,1,0),0))</f>
        <v>0</v>
      </c>
      <c r="AW44" s="323"/>
      <c r="AX44" s="463"/>
    </row>
    <row r="45" spans="1:50" s="5" customFormat="1" ht="6" customHeight="1">
      <c r="A45" s="4"/>
      <c r="B45" s="55"/>
      <c r="C45" s="49"/>
      <c r="D45" s="61"/>
      <c r="F45" s="40"/>
      <c r="G45" s="40"/>
      <c r="H45" s="40"/>
      <c r="I45" s="40"/>
      <c r="J45" s="40"/>
      <c r="K45" s="40"/>
      <c r="L45" s="40"/>
      <c r="M45" s="49"/>
      <c r="N45" s="49"/>
      <c r="O45" s="49"/>
      <c r="P45" s="49"/>
      <c r="Q45" s="49"/>
      <c r="R45" s="49"/>
      <c r="S45" s="49"/>
      <c r="T45" s="49"/>
      <c r="U45" s="49"/>
      <c r="V45" s="219"/>
      <c r="W45" s="216"/>
      <c r="X45" s="217"/>
      <c r="Y45" s="216"/>
      <c r="Z45" s="40"/>
      <c r="AA45" s="61"/>
      <c r="AB45" s="206"/>
      <c r="AC45" s="49"/>
      <c r="AD45" s="49"/>
      <c r="AE45" s="206"/>
      <c r="AH45" s="219"/>
      <c r="AJ45" s="217"/>
      <c r="AK45" s="216"/>
      <c r="AL45" s="233"/>
      <c r="AM45" s="234"/>
      <c r="AN45" s="234"/>
      <c r="AO45" s="234"/>
      <c r="AP45" s="234"/>
      <c r="AQ45" s="234"/>
      <c r="AR45" s="41"/>
      <c r="AS45" s="280"/>
      <c r="AT45" s="303" t="b">
        <v>0</v>
      </c>
      <c r="AU45" s="304" t="b">
        <v>0</v>
      </c>
      <c r="AV45" s="322"/>
      <c r="AW45" s="323"/>
      <c r="AX45" s="463"/>
    </row>
    <row r="46" spans="1:50" s="5" customFormat="1" ht="15" customHeight="1">
      <c r="A46" s="4"/>
      <c r="B46" s="55"/>
      <c r="C46" s="49"/>
      <c r="D46" s="49" t="s">
        <v>66</v>
      </c>
      <c r="E46" s="61"/>
      <c r="L46" s="206" t="s">
        <v>233</v>
      </c>
      <c r="M46" s="49"/>
      <c r="N46" s="49"/>
      <c r="O46" s="49"/>
      <c r="P46" s="206" t="s">
        <v>234</v>
      </c>
      <c r="Q46" s="49"/>
      <c r="R46" s="49"/>
      <c r="S46" s="49"/>
      <c r="T46" s="49"/>
      <c r="U46" s="206" t="s">
        <v>208</v>
      </c>
      <c r="W46" s="218"/>
      <c r="X46" s="49"/>
      <c r="Y46" s="49"/>
      <c r="Z46" s="49"/>
      <c r="AA46" s="49"/>
      <c r="AB46" s="206" t="s">
        <v>219</v>
      </c>
      <c r="AC46" s="49"/>
      <c r="AD46" s="49"/>
      <c r="AE46" s="206" t="s">
        <v>186</v>
      </c>
      <c r="AG46" s="49"/>
      <c r="AR46" s="41"/>
      <c r="AS46" s="280"/>
      <c r="AT46" s="303" t="b">
        <v>0</v>
      </c>
      <c r="AU46" s="322"/>
      <c r="AV46" s="267">
        <f>IF(AT34=TRUE,1,0)</f>
        <v>0</v>
      </c>
      <c r="AW46" s="325" t="b">
        <v>0</v>
      </c>
      <c r="AX46" s="463"/>
    </row>
    <row r="47" spans="1:50" s="5" customFormat="1" ht="6.75" customHeight="1">
      <c r="A47" s="4"/>
      <c r="B47" s="55"/>
      <c r="C47" s="49"/>
      <c r="D47" s="49"/>
      <c r="E47" s="61"/>
      <c r="L47" s="206"/>
      <c r="M47" s="49"/>
      <c r="N47" s="49"/>
      <c r="O47" s="49"/>
      <c r="P47" s="206"/>
      <c r="Q47" s="49"/>
      <c r="R47" s="49"/>
      <c r="S47" s="49"/>
      <c r="T47" s="49"/>
      <c r="V47" s="218"/>
      <c r="W47" s="218"/>
      <c r="X47" s="49"/>
      <c r="Y47" s="49"/>
      <c r="Z47" s="49"/>
      <c r="AA47" s="49"/>
      <c r="AB47" s="206"/>
      <c r="AC47" s="49"/>
      <c r="AD47" s="49"/>
      <c r="AE47" s="206"/>
      <c r="AG47" s="49"/>
      <c r="AR47" s="41"/>
      <c r="AS47" s="280"/>
      <c r="AT47" s="303" t="b">
        <v>0</v>
      </c>
      <c r="AU47" s="322"/>
      <c r="AV47" s="322">
        <f>IF(AU36=TRUE,1,0)</f>
        <v>0</v>
      </c>
      <c r="AW47" s="323"/>
      <c r="AX47" s="463"/>
    </row>
    <row r="48" spans="1:50" s="5" customFormat="1" ht="15" customHeight="1">
      <c r="A48" s="4"/>
      <c r="B48" s="55"/>
      <c r="C48" s="49"/>
      <c r="D48" s="206" t="s">
        <v>22</v>
      </c>
      <c r="E48" s="57"/>
      <c r="F48" s="57"/>
      <c r="G48" s="57"/>
      <c r="H48" s="57"/>
      <c r="I48" s="57"/>
      <c r="J48" s="57"/>
      <c r="K48" s="206" t="s">
        <v>219</v>
      </c>
      <c r="M48" s="57"/>
      <c r="N48" s="206" t="s">
        <v>186</v>
      </c>
      <c r="P48" s="57"/>
      <c r="Q48" s="206" t="s">
        <v>235</v>
      </c>
      <c r="V48" s="432"/>
      <c r="W48" s="432"/>
      <c r="X48" s="432"/>
      <c r="Y48" s="432"/>
      <c r="AR48" s="50"/>
      <c r="AS48" s="280"/>
      <c r="AT48" s="303" t="b">
        <v>0</v>
      </c>
      <c r="AU48" s="304"/>
      <c r="AV48" s="322" t="b">
        <v>0</v>
      </c>
      <c r="AW48" s="325" t="b">
        <v>0</v>
      </c>
      <c r="AX48" s="463"/>
    </row>
    <row r="49" spans="1:50" s="5" customFormat="1" ht="8.25" customHeight="1">
      <c r="A49" s="4"/>
      <c r="B49" s="55"/>
      <c r="C49" s="49"/>
      <c r="D49" s="218"/>
      <c r="E49" s="57"/>
      <c r="F49" s="57"/>
      <c r="G49" s="57"/>
      <c r="H49" s="57"/>
      <c r="I49" s="57"/>
      <c r="J49" s="57"/>
      <c r="K49" s="206"/>
      <c r="M49" s="57"/>
      <c r="N49" s="206"/>
      <c r="P49" s="57"/>
      <c r="Q49" s="206"/>
      <c r="V49" s="233"/>
      <c r="W49" s="233"/>
      <c r="X49" s="233"/>
      <c r="Y49" s="233"/>
      <c r="AR49" s="50"/>
      <c r="AS49" s="280"/>
      <c r="AT49" s="303" t="b">
        <v>0</v>
      </c>
      <c r="AU49" s="304" t="b">
        <v>0</v>
      </c>
      <c r="AV49" s="322" t="b">
        <v>0</v>
      </c>
      <c r="AW49" s="323" t="b">
        <v>0</v>
      </c>
      <c r="AX49" s="463"/>
    </row>
    <row r="50" spans="1:50" ht="15" customHeight="1">
      <c r="B50" s="55"/>
      <c r="C50" s="49"/>
      <c r="D50" s="206" t="s">
        <v>209</v>
      </c>
      <c r="E50" s="218"/>
      <c r="F50" s="49"/>
      <c r="G50" s="49"/>
      <c r="H50" s="206" t="s">
        <v>219</v>
      </c>
      <c r="I50" s="49"/>
      <c r="J50" s="49"/>
      <c r="K50" s="206" t="s">
        <v>186</v>
      </c>
      <c r="L50" s="5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50"/>
      <c r="AT50" s="303" t="b">
        <v>0</v>
      </c>
      <c r="AU50" s="304" t="b">
        <v>0</v>
      </c>
      <c r="AV50" s="306" t="b">
        <v>0</v>
      </c>
      <c r="AW50" s="305" t="b">
        <v>0</v>
      </c>
      <c r="AX50" s="463"/>
    </row>
    <row r="51" spans="1:50" ht="15" customHeight="1">
      <c r="B51" s="60"/>
      <c r="C51" s="57"/>
      <c r="E51" s="206" t="s">
        <v>53</v>
      </c>
      <c r="F51" s="57"/>
      <c r="G51" s="57"/>
      <c r="H51" s="57"/>
      <c r="I51" s="57"/>
      <c r="J51" s="57"/>
      <c r="K51" s="57"/>
      <c r="L51" s="57"/>
      <c r="M51" s="57"/>
      <c r="N51" s="57"/>
      <c r="O51" s="206" t="s">
        <v>55</v>
      </c>
      <c r="P51" s="57"/>
      <c r="Q51" s="57"/>
      <c r="R51" s="57"/>
      <c r="S51" s="432"/>
      <c r="T51" s="441"/>
      <c r="U51" s="441"/>
      <c r="V51" s="441"/>
      <c r="W51" s="441"/>
      <c r="X51" s="441"/>
      <c r="Y51" s="441"/>
      <c r="Z51" s="441"/>
      <c r="AA51" s="57"/>
      <c r="AB51" s="57"/>
      <c r="AC51" s="57" t="s">
        <v>48</v>
      </c>
      <c r="AD51" s="57"/>
      <c r="AE51" s="432"/>
      <c r="AF51" s="441"/>
      <c r="AG51" s="441"/>
      <c r="AH51" s="441"/>
      <c r="AI51" s="441"/>
      <c r="AJ51" s="441"/>
      <c r="AK51" s="441"/>
      <c r="AL51" s="441"/>
      <c r="AM51" s="441"/>
      <c r="AN51" s="441"/>
      <c r="AO51" s="441"/>
      <c r="AP51" s="441"/>
      <c r="AQ51" s="57"/>
      <c r="AR51" s="58"/>
      <c r="AS51" s="286"/>
      <c r="AT51" s="303"/>
      <c r="AU51" s="304" t="b">
        <v>0</v>
      </c>
      <c r="AV51" s="306" t="b">
        <v>0</v>
      </c>
      <c r="AW51" s="305" t="b">
        <v>0</v>
      </c>
      <c r="AX51" s="463"/>
    </row>
    <row r="52" spans="1:50" ht="15" customHeight="1">
      <c r="B52" s="60"/>
      <c r="C52" s="57"/>
      <c r="E52" s="206" t="s">
        <v>54</v>
      </c>
      <c r="F52" s="57"/>
      <c r="G52" s="57"/>
      <c r="H52" s="57"/>
      <c r="I52" s="57"/>
      <c r="J52" s="57"/>
      <c r="K52" s="57"/>
      <c r="L52" s="57"/>
      <c r="M52" s="57"/>
      <c r="N52" s="57"/>
      <c r="O52" s="206" t="s">
        <v>55</v>
      </c>
      <c r="P52" s="57"/>
      <c r="Q52" s="57"/>
      <c r="R52" s="57"/>
      <c r="S52" s="432"/>
      <c r="T52" s="441"/>
      <c r="U52" s="441"/>
      <c r="V52" s="441"/>
      <c r="W52" s="441"/>
      <c r="X52" s="441"/>
      <c r="Y52" s="441"/>
      <c r="Z52" s="441"/>
      <c r="AA52" s="57"/>
      <c r="AB52" s="57"/>
      <c r="AC52" s="57" t="s">
        <v>48</v>
      </c>
      <c r="AD52" s="57"/>
      <c r="AE52" s="432"/>
      <c r="AF52" s="441"/>
      <c r="AG52" s="441"/>
      <c r="AH52" s="441"/>
      <c r="AI52" s="441"/>
      <c r="AJ52" s="441"/>
      <c r="AK52" s="441"/>
      <c r="AL52" s="441"/>
      <c r="AM52" s="441"/>
      <c r="AN52" s="441"/>
      <c r="AO52" s="441"/>
      <c r="AP52" s="441"/>
      <c r="AQ52" s="57"/>
      <c r="AR52" s="58"/>
      <c r="AS52" s="286"/>
      <c r="AT52" s="303"/>
      <c r="AU52" s="304" t="b">
        <v>0</v>
      </c>
      <c r="AV52" s="306" t="b">
        <v>0</v>
      </c>
      <c r="AW52" s="305" t="b">
        <v>0</v>
      </c>
      <c r="AX52" s="463"/>
    </row>
    <row r="53" spans="1:50" ht="15" customHeight="1">
      <c r="B53" s="60"/>
      <c r="C53" s="57"/>
      <c r="E53" s="206" t="s">
        <v>196</v>
      </c>
      <c r="F53" s="57"/>
      <c r="H53" s="206" t="s">
        <v>219</v>
      </c>
      <c r="I53" s="57"/>
      <c r="J53" s="206"/>
      <c r="K53" s="206" t="s">
        <v>186</v>
      </c>
      <c r="L53" s="57"/>
      <c r="M53" s="57"/>
      <c r="N53" s="57"/>
      <c r="O53" s="206" t="s">
        <v>197</v>
      </c>
      <c r="P53" s="57"/>
      <c r="Q53" s="57"/>
      <c r="R53" s="57"/>
      <c r="S53" s="59"/>
      <c r="T53" s="59"/>
      <c r="U53" s="59"/>
      <c r="V53" s="206" t="s">
        <v>219</v>
      </c>
      <c r="W53" s="57"/>
      <c r="X53" s="57"/>
      <c r="Y53" s="206" t="s">
        <v>186</v>
      </c>
      <c r="Z53" s="57"/>
      <c r="AA53" s="57"/>
      <c r="AB53" s="57"/>
      <c r="AC53" s="206" t="s">
        <v>56</v>
      </c>
      <c r="AD53" s="57"/>
      <c r="AE53" s="57"/>
      <c r="AF53" s="57"/>
      <c r="AG53" s="57"/>
      <c r="AH53" s="57"/>
      <c r="AI53" s="57"/>
      <c r="AJ53" s="59"/>
      <c r="AK53" s="206" t="s">
        <v>219</v>
      </c>
      <c r="AL53" s="57"/>
      <c r="AM53" s="57"/>
      <c r="AN53" s="206" t="s">
        <v>186</v>
      </c>
      <c r="AO53" s="57"/>
      <c r="AP53" s="57"/>
      <c r="AQ53" s="57"/>
      <c r="AR53" s="58"/>
      <c r="AS53" s="286"/>
      <c r="AT53" s="303"/>
      <c r="AU53" s="322" t="b">
        <v>0</v>
      </c>
      <c r="AV53" s="306"/>
      <c r="AW53" s="305" t="b">
        <v>0</v>
      </c>
      <c r="AX53" s="463"/>
    </row>
    <row r="54" spans="1:50" ht="15" customHeight="1">
      <c r="B54" s="60"/>
      <c r="C54" s="57"/>
      <c r="E54" s="206" t="s">
        <v>57</v>
      </c>
      <c r="F54" s="57"/>
      <c r="G54" s="57"/>
      <c r="H54" s="57"/>
      <c r="I54" s="57"/>
      <c r="L54" s="57"/>
      <c r="M54" s="57"/>
      <c r="N54" s="206" t="s">
        <v>58</v>
      </c>
      <c r="P54" s="57"/>
      <c r="Q54" s="57"/>
      <c r="R54" s="57"/>
      <c r="S54" s="57"/>
      <c r="T54" s="57"/>
      <c r="U54" s="57"/>
      <c r="V54" s="206" t="s">
        <v>219</v>
      </c>
      <c r="W54" s="57"/>
      <c r="X54" s="57"/>
      <c r="Y54" s="206" t="s">
        <v>186</v>
      </c>
      <c r="Z54" s="57"/>
      <c r="AA54" s="57"/>
      <c r="AB54" s="57"/>
      <c r="AC54" s="206" t="s">
        <v>266</v>
      </c>
      <c r="AD54" s="57"/>
      <c r="AE54" s="57"/>
      <c r="AG54" s="57"/>
      <c r="AH54" s="57"/>
      <c r="AI54" s="57"/>
      <c r="AJ54" s="57"/>
      <c r="AK54" s="206" t="s">
        <v>219</v>
      </c>
      <c r="AL54" s="57"/>
      <c r="AM54" s="57"/>
      <c r="AN54" s="206" t="s">
        <v>186</v>
      </c>
      <c r="AO54" s="57"/>
      <c r="AP54" s="57"/>
      <c r="AQ54" s="57"/>
      <c r="AR54" s="58"/>
      <c r="AS54" s="286"/>
      <c r="AT54" s="303" t="b">
        <v>0</v>
      </c>
      <c r="AU54" s="306" t="b">
        <v>0</v>
      </c>
      <c r="AV54" s="306"/>
      <c r="AW54" s="305" t="b">
        <v>0</v>
      </c>
      <c r="AX54" s="463"/>
    </row>
    <row r="55" spans="1:50" ht="15" customHeight="1" thickBot="1">
      <c r="B55" s="60"/>
      <c r="C55" s="57"/>
      <c r="E55" s="206" t="s">
        <v>73</v>
      </c>
      <c r="F55" s="57"/>
      <c r="G55" s="57"/>
      <c r="H55" s="57"/>
      <c r="I55" s="57"/>
      <c r="J55" s="57"/>
      <c r="K55" s="57"/>
      <c r="L55" s="57"/>
      <c r="M55" s="57"/>
      <c r="N55" s="206" t="s">
        <v>219</v>
      </c>
      <c r="O55" s="57"/>
      <c r="P55" s="57"/>
      <c r="Q55" s="206" t="s">
        <v>186</v>
      </c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8"/>
      <c r="AS55" s="286"/>
      <c r="AT55" s="307" t="b">
        <v>0</v>
      </c>
      <c r="AU55" s="308"/>
      <c r="AV55" s="308"/>
      <c r="AW55" s="326" t="b">
        <v>0</v>
      </c>
      <c r="AX55" s="463"/>
    </row>
    <row r="56" spans="1:50" s="5" customFormat="1" ht="5.25" customHeight="1" thickBot="1">
      <c r="B56" s="55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  <c r="AM56" s="49"/>
      <c r="AN56" s="49"/>
      <c r="AO56" s="49"/>
      <c r="AP56" s="49"/>
      <c r="AQ56" s="49"/>
      <c r="AR56" s="50"/>
      <c r="AS56" s="280"/>
      <c r="AT56" s="201"/>
      <c r="AU56" s="201"/>
      <c r="AV56" s="193"/>
      <c r="AW56" s="193"/>
      <c r="AX56" s="193"/>
    </row>
    <row r="57" spans="1:50" s="5" customFormat="1" ht="15" customHeight="1">
      <c r="B57" s="191" t="s">
        <v>123</v>
      </c>
      <c r="C57" s="65"/>
      <c r="D57" s="163" t="s">
        <v>35</v>
      </c>
      <c r="E57" s="65"/>
      <c r="F57" s="65"/>
      <c r="G57" s="65"/>
      <c r="H57" s="65"/>
      <c r="I57" s="311" t="s">
        <v>219</v>
      </c>
      <c r="J57" s="273"/>
      <c r="K57" s="273"/>
      <c r="L57" s="273"/>
      <c r="M57" s="311" t="s">
        <v>186</v>
      </c>
      <c r="N57" s="273"/>
      <c r="O57" s="273"/>
      <c r="P57" s="274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5"/>
      <c r="AB57" s="65"/>
      <c r="AC57" s="65"/>
      <c r="AD57" s="65"/>
      <c r="AE57" s="65"/>
      <c r="AF57" s="65"/>
      <c r="AG57" s="65"/>
      <c r="AH57" s="65"/>
      <c r="AI57" s="65"/>
      <c r="AJ57" s="65"/>
      <c r="AK57" s="65"/>
      <c r="AL57" s="65"/>
      <c r="AM57" s="65"/>
      <c r="AN57" s="65"/>
      <c r="AO57" s="65"/>
      <c r="AP57" s="65"/>
      <c r="AQ57" s="65"/>
      <c r="AR57" s="66"/>
      <c r="AS57" s="280"/>
      <c r="AT57" s="318" t="b">
        <v>0</v>
      </c>
      <c r="AU57" s="287"/>
      <c r="AV57" s="287"/>
      <c r="AW57" s="258">
        <f>IF(AT70=TRUE,1,AV65)</f>
        <v>0</v>
      </c>
      <c r="AX57" s="193"/>
    </row>
    <row r="58" spans="1:50" s="5" customFormat="1" ht="15" customHeight="1">
      <c r="B58" s="55"/>
      <c r="C58" s="49"/>
      <c r="D58" s="210" t="s">
        <v>250</v>
      </c>
      <c r="E58" s="275"/>
      <c r="F58" s="275"/>
      <c r="G58" s="275"/>
      <c r="H58" s="275"/>
      <c r="I58" s="40" t="s">
        <v>30</v>
      </c>
      <c r="J58" s="44"/>
      <c r="K58" s="44"/>
      <c r="L58" s="44"/>
      <c r="M58" s="44"/>
      <c r="N58" s="275"/>
      <c r="O58" s="44" t="s">
        <v>32</v>
      </c>
      <c r="P58" s="44"/>
      <c r="Q58" s="44"/>
      <c r="R58" s="44"/>
      <c r="S58" s="44"/>
      <c r="T58" s="44"/>
      <c r="U58" s="275"/>
      <c r="V58" s="275"/>
      <c r="W58" s="275"/>
      <c r="X58" s="57" t="s">
        <v>20</v>
      </c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 t="s">
        <v>219</v>
      </c>
      <c r="AK58" s="57"/>
      <c r="AL58" s="57"/>
      <c r="AM58" s="57"/>
      <c r="AN58" s="57" t="s">
        <v>186</v>
      </c>
      <c r="AO58" s="57"/>
      <c r="AP58" s="57"/>
      <c r="AQ58" s="275"/>
      <c r="AR58" s="50"/>
      <c r="AS58" s="280"/>
      <c r="AT58" s="319" t="b">
        <v>0</v>
      </c>
      <c r="AU58" s="267">
        <f>IF(COUNTIF(AT57:AT59,TRUE)&gt;0,1,0)</f>
        <v>0</v>
      </c>
      <c r="AV58" s="267"/>
      <c r="AW58" s="268"/>
      <c r="AX58" s="193"/>
    </row>
    <row r="59" spans="1:50" s="5" customFormat="1" ht="15" customHeight="1">
      <c r="B59" s="55"/>
      <c r="C59" s="49"/>
      <c r="D59" s="44"/>
      <c r="E59" s="79"/>
      <c r="F59" s="275"/>
      <c r="G59" s="275"/>
      <c r="H59" s="275"/>
      <c r="I59" s="44" t="s">
        <v>31</v>
      </c>
      <c r="J59" s="44"/>
      <c r="K59" s="44"/>
      <c r="L59" s="44"/>
      <c r="M59" s="44"/>
      <c r="N59" s="44"/>
      <c r="O59" s="206"/>
      <c r="P59" s="44"/>
      <c r="Q59" s="44"/>
      <c r="R59" s="44"/>
      <c r="S59" s="40"/>
      <c r="T59" s="40"/>
      <c r="U59" s="40"/>
      <c r="V59" s="40"/>
      <c r="W59" s="49"/>
      <c r="X59" s="206" t="s">
        <v>65</v>
      </c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57" t="s">
        <v>219</v>
      </c>
      <c r="AK59" s="57"/>
      <c r="AL59" s="57"/>
      <c r="AM59" s="57"/>
      <c r="AN59" s="57" t="s">
        <v>186</v>
      </c>
      <c r="AO59" s="57"/>
      <c r="AP59" s="57"/>
      <c r="AQ59" s="275"/>
      <c r="AR59" s="50"/>
      <c r="AS59" s="280"/>
      <c r="AT59" s="319" t="b">
        <v>0</v>
      </c>
      <c r="AU59" s="267"/>
      <c r="AV59" s="267"/>
      <c r="AW59" s="268"/>
      <c r="AX59" s="193"/>
    </row>
    <row r="60" spans="1:50" s="5" customFormat="1" ht="15" customHeight="1">
      <c r="B60" s="55"/>
      <c r="C60" s="49"/>
      <c r="D60" s="206" t="s">
        <v>185</v>
      </c>
      <c r="E60" s="275"/>
      <c r="F60" s="44"/>
      <c r="G60" s="44"/>
      <c r="H60" s="432"/>
      <c r="I60" s="432"/>
      <c r="J60" s="432"/>
      <c r="K60" s="432"/>
      <c r="L60" s="432"/>
      <c r="M60" s="432"/>
      <c r="N60" s="432"/>
      <c r="O60" s="432"/>
      <c r="P60" s="432"/>
      <c r="Q60" s="432"/>
      <c r="R60" s="432"/>
      <c r="S60" s="432"/>
      <c r="T60" s="432"/>
      <c r="U60" s="432"/>
      <c r="V60" s="432"/>
      <c r="W60" s="432"/>
      <c r="X60" s="206" t="s">
        <v>22</v>
      </c>
      <c r="Y60" s="57"/>
      <c r="Z60" s="57"/>
      <c r="AA60" s="57"/>
      <c r="AB60" s="57"/>
      <c r="AC60" s="57"/>
      <c r="AD60" s="57"/>
      <c r="AE60" s="57" t="s">
        <v>219</v>
      </c>
      <c r="AF60" s="57"/>
      <c r="AG60" s="57"/>
      <c r="AH60" s="57" t="s">
        <v>186</v>
      </c>
      <c r="AI60" s="57"/>
      <c r="AJ60" s="57"/>
      <c r="AK60" s="206" t="s">
        <v>223</v>
      </c>
      <c r="AL60" s="275"/>
      <c r="AM60" s="57"/>
      <c r="AN60" s="432"/>
      <c r="AO60" s="432"/>
      <c r="AP60" s="432"/>
      <c r="AQ60" s="432"/>
      <c r="AR60" s="50"/>
      <c r="AS60" s="280"/>
      <c r="AT60" s="259" t="b">
        <f>IF(H60&lt;&gt;"",TRUE,FALSE)</f>
        <v>0</v>
      </c>
      <c r="AU60" s="267" t="b">
        <v>0</v>
      </c>
      <c r="AV60" s="267">
        <f>IF(AU60=TRUE,1,0)</f>
        <v>0</v>
      </c>
      <c r="AW60" s="268"/>
      <c r="AX60" s="193"/>
    </row>
    <row r="61" spans="1:50" s="5" customFormat="1" ht="15" customHeight="1">
      <c r="B61" s="55"/>
      <c r="C61" s="49"/>
      <c r="D61" s="209" t="s">
        <v>265</v>
      </c>
      <c r="E61" s="206"/>
      <c r="F61" s="44"/>
      <c r="G61" s="57"/>
      <c r="H61" s="57"/>
      <c r="I61" s="57"/>
      <c r="J61" s="57"/>
      <c r="K61" s="57"/>
      <c r="L61" s="57"/>
      <c r="M61" s="57"/>
      <c r="N61" s="57"/>
      <c r="O61" s="206" t="s">
        <v>219</v>
      </c>
      <c r="P61" s="57"/>
      <c r="Q61" s="57"/>
      <c r="R61" s="206" t="s">
        <v>186</v>
      </c>
      <c r="S61" s="57"/>
      <c r="T61" s="57"/>
      <c r="U61" s="206" t="s">
        <v>251</v>
      </c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206"/>
      <c r="AL61" s="275"/>
      <c r="AM61" s="57"/>
      <c r="AN61" s="57"/>
      <c r="AO61" s="57"/>
      <c r="AP61" s="57"/>
      <c r="AQ61" s="57"/>
      <c r="AR61" s="50"/>
      <c r="AS61" s="280"/>
      <c r="AT61" s="259" t="b">
        <v>0</v>
      </c>
      <c r="AU61" s="320" t="b">
        <v>0</v>
      </c>
      <c r="AV61" s="267">
        <f>IF(AU61=TRUE,1,0)</f>
        <v>0</v>
      </c>
      <c r="AW61" s="268"/>
      <c r="AX61" s="193"/>
    </row>
    <row r="62" spans="1:50" s="1" customFormat="1" ht="15" customHeight="1">
      <c r="A62" s="21"/>
      <c r="B62" s="12"/>
      <c r="C62" s="11"/>
      <c r="D62" s="76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76"/>
      <c r="AD62" s="76"/>
      <c r="AE62" s="76"/>
      <c r="AF62" s="76"/>
      <c r="AG62" s="76"/>
      <c r="AH62" s="76"/>
      <c r="AI62" s="76"/>
      <c r="AJ62" s="76"/>
      <c r="AK62" s="76"/>
      <c r="AL62" s="76"/>
      <c r="AM62" s="76"/>
      <c r="AN62" s="22"/>
      <c r="AO62" s="22"/>
      <c r="AP62" s="11"/>
      <c r="AQ62" s="11"/>
      <c r="AR62" s="73"/>
      <c r="AS62" s="192"/>
      <c r="AT62" s="259" t="b">
        <v>0</v>
      </c>
      <c r="AV62" s="320">
        <f>IF(AV60=1,1,IF(AU76+AU81&gt;1,1,0))</f>
        <v>0</v>
      </c>
      <c r="AW62" s="288"/>
      <c r="AX62" s="192"/>
    </row>
    <row r="63" spans="1:50" s="1" customFormat="1" ht="15" customHeight="1">
      <c r="A63" s="21"/>
      <c r="B63" s="12"/>
      <c r="C63" s="11"/>
      <c r="D63" s="11"/>
      <c r="E63" s="48"/>
      <c r="F63" s="48"/>
      <c r="G63" s="48"/>
      <c r="H63" s="48"/>
      <c r="I63" s="48"/>
      <c r="J63" s="48"/>
      <c r="K63" s="48"/>
      <c r="L63" s="10"/>
      <c r="M63" s="11"/>
      <c r="N63" s="11"/>
      <c r="O63" s="11"/>
      <c r="P63" s="11"/>
      <c r="Q63" s="48"/>
      <c r="R63" s="48"/>
      <c r="S63" s="48"/>
      <c r="T63" s="48"/>
      <c r="U63" s="48"/>
      <c r="V63" s="48"/>
      <c r="W63" s="11"/>
      <c r="X63" s="11"/>
      <c r="Y63" s="11"/>
      <c r="Z63" s="11"/>
      <c r="AA63" s="11"/>
      <c r="AB63" s="56"/>
      <c r="AC63" s="76"/>
      <c r="AD63" s="76"/>
      <c r="AE63" s="76"/>
      <c r="AF63" s="76"/>
      <c r="AG63" s="76"/>
      <c r="AH63" s="76"/>
      <c r="AI63" s="76"/>
      <c r="AJ63" s="76"/>
      <c r="AK63" s="76"/>
      <c r="AL63" s="76"/>
      <c r="AM63" s="76"/>
      <c r="AN63" s="76"/>
      <c r="AO63" s="76"/>
      <c r="AP63" s="76"/>
      <c r="AQ63" s="76"/>
      <c r="AR63" s="73"/>
      <c r="AS63" s="192"/>
      <c r="AT63" s="319" t="b">
        <v>0</v>
      </c>
      <c r="AU63" s="269">
        <f>IF(COUNTIF(AT63:AT64,"VRAI")&gt;0,1,0)</f>
        <v>0</v>
      </c>
      <c r="AV63" s="269"/>
      <c r="AW63" s="288"/>
      <c r="AX63" s="192"/>
    </row>
    <row r="64" spans="1:50" s="1" customFormat="1" ht="15" customHeight="1">
      <c r="A64" s="21"/>
      <c r="B64" s="12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76"/>
      <c r="AD64" s="76"/>
      <c r="AE64" s="76"/>
      <c r="AF64" s="76"/>
      <c r="AG64" s="76"/>
      <c r="AH64" s="76"/>
      <c r="AI64" s="76"/>
      <c r="AJ64" s="76"/>
      <c r="AK64" s="76"/>
      <c r="AL64" s="76"/>
      <c r="AM64" s="76"/>
      <c r="AN64" s="76"/>
      <c r="AO64" s="76"/>
      <c r="AP64" s="76"/>
      <c r="AQ64" s="76"/>
      <c r="AR64" s="73"/>
      <c r="AS64" s="192"/>
      <c r="AT64" s="319" t="b">
        <v>0</v>
      </c>
      <c r="AU64" s="269"/>
      <c r="AV64" s="269">
        <f>IF(AT70=TRUE,1,0)</f>
        <v>0</v>
      </c>
      <c r="AW64" s="288"/>
      <c r="AX64" s="192"/>
    </row>
    <row r="65" spans="1:61" s="1" customFormat="1" ht="15" customHeight="1">
      <c r="A65" s="21"/>
      <c r="B65" s="12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76"/>
      <c r="AD65" s="76"/>
      <c r="AE65" s="76"/>
      <c r="AF65" s="76"/>
      <c r="AG65" s="76"/>
      <c r="AH65" s="76"/>
      <c r="AI65" s="76"/>
      <c r="AJ65" s="76"/>
      <c r="AK65" s="76"/>
      <c r="AL65" s="76"/>
      <c r="AM65" s="76"/>
      <c r="AN65" s="76"/>
      <c r="AO65" s="76"/>
      <c r="AP65" s="76"/>
      <c r="AQ65" s="76"/>
      <c r="AR65" s="73"/>
      <c r="AS65" s="192"/>
      <c r="AT65" s="259" t="b">
        <v>0</v>
      </c>
      <c r="AU65" s="269"/>
      <c r="AV65" s="269">
        <f>IF(AU69=1,IF(AU58+AV62+AU63=3,1,0),0)</f>
        <v>0</v>
      </c>
      <c r="AW65" s="288"/>
      <c r="AX65" s="192"/>
    </row>
    <row r="66" spans="1:61" s="1" customFormat="1" ht="15" customHeight="1">
      <c r="A66" s="21"/>
      <c r="B66" s="13"/>
      <c r="C66" s="14"/>
      <c r="D66" s="15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76"/>
      <c r="AC66" s="76"/>
      <c r="AD66" s="76"/>
      <c r="AE66" s="76"/>
      <c r="AF66" s="76"/>
      <c r="AG66" s="76"/>
      <c r="AH66" s="76"/>
      <c r="AI66" s="76"/>
      <c r="AJ66" s="76"/>
      <c r="AK66" s="76"/>
      <c r="AL66" s="76"/>
      <c r="AM66" s="76"/>
      <c r="AN66" s="76"/>
      <c r="AO66" s="76"/>
      <c r="AP66" s="76"/>
      <c r="AQ66" s="76"/>
      <c r="AR66" s="73"/>
      <c r="AS66" s="192"/>
      <c r="AT66" s="289" t="b">
        <v>0</v>
      </c>
      <c r="AU66" s="269"/>
      <c r="AV66" s="269"/>
      <c r="AW66" s="288"/>
      <c r="AX66" s="192"/>
    </row>
    <row r="67" spans="1:61" s="1" customFormat="1" ht="15" customHeight="1">
      <c r="A67" s="21"/>
      <c r="B67" s="13"/>
      <c r="C67" s="14"/>
      <c r="D67" s="10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76"/>
      <c r="AD67" s="76"/>
      <c r="AE67" s="76"/>
      <c r="AF67" s="76"/>
      <c r="AG67" s="76"/>
      <c r="AH67" s="76"/>
      <c r="AI67" s="76"/>
      <c r="AJ67" s="76"/>
      <c r="AK67" s="76"/>
      <c r="AL67" s="76"/>
      <c r="AM67" s="76"/>
      <c r="AN67" s="76"/>
      <c r="AO67" s="76"/>
      <c r="AP67" s="76"/>
      <c r="AQ67" s="76"/>
      <c r="AR67" s="73"/>
      <c r="AS67" s="192"/>
      <c r="AT67" s="259" t="b">
        <f>IF(I63&lt;&gt;"",TRUE,FALSE)</f>
        <v>0</v>
      </c>
      <c r="AU67" s="269"/>
      <c r="AV67" s="269"/>
      <c r="AW67" s="288"/>
      <c r="AX67" s="192"/>
    </row>
    <row r="68" spans="1:61" s="1" customFormat="1" ht="15" customHeight="1">
      <c r="A68" s="21"/>
      <c r="B68" s="13"/>
      <c r="C68" s="14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76"/>
      <c r="AD68" s="76"/>
      <c r="AE68" s="76"/>
      <c r="AF68" s="76"/>
      <c r="AG68" s="76"/>
      <c r="AH68" s="76"/>
      <c r="AI68" s="76"/>
      <c r="AJ68" s="76"/>
      <c r="AK68" s="76"/>
      <c r="AL68" s="76"/>
      <c r="AM68" s="76"/>
      <c r="AN68" s="76"/>
      <c r="AO68" s="76"/>
      <c r="AP68" s="76"/>
      <c r="AQ68" s="76"/>
      <c r="AR68" s="73"/>
      <c r="AS68" s="192"/>
      <c r="AT68" s="270"/>
      <c r="AU68" s="269"/>
      <c r="AV68" s="269"/>
      <c r="AW68" s="288"/>
      <c r="AX68" s="192"/>
    </row>
    <row r="69" spans="1:61" s="1" customFormat="1" ht="15" customHeight="1">
      <c r="A69" s="21"/>
      <c r="B69" s="13"/>
      <c r="C69" s="14"/>
      <c r="D69" s="10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76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73"/>
      <c r="AS69" s="192"/>
      <c r="AT69" s="317" t="b">
        <v>0</v>
      </c>
      <c r="AU69" s="269">
        <f>IF(AT69=TRUE,1,0)</f>
        <v>0</v>
      </c>
      <c r="AV69" s="269"/>
      <c r="AW69" s="288"/>
      <c r="AX69" s="192"/>
      <c r="BI69" s="1" t="b">
        <v>0</v>
      </c>
    </row>
    <row r="70" spans="1:61" s="1" customFormat="1" ht="15" customHeight="1">
      <c r="A70" s="21"/>
      <c r="B70" s="16"/>
      <c r="C70" s="17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76"/>
      <c r="AA70" s="242"/>
      <c r="AB70" s="242"/>
      <c r="AC70" s="242"/>
      <c r="AD70" s="242"/>
      <c r="AE70" s="242"/>
      <c r="AF70" s="242"/>
      <c r="AG70" s="242"/>
      <c r="AH70" s="242"/>
      <c r="AI70" s="242"/>
      <c r="AJ70" s="242"/>
      <c r="AK70" s="242"/>
      <c r="AL70" s="242"/>
      <c r="AM70" s="242"/>
      <c r="AN70" s="242"/>
      <c r="AO70" s="26"/>
      <c r="AP70" s="26"/>
      <c r="AQ70" s="26"/>
      <c r="AR70" s="75"/>
      <c r="AS70" s="192"/>
      <c r="AT70" s="270" t="b">
        <v>0</v>
      </c>
      <c r="AU70" s="269"/>
      <c r="AV70" s="269"/>
      <c r="AW70" s="288"/>
      <c r="AX70" s="192"/>
    </row>
    <row r="71" spans="1:61" s="1" customFormat="1" ht="15" customHeight="1">
      <c r="A71" s="21"/>
      <c r="B71" s="18"/>
      <c r="C71" s="222" t="s">
        <v>244</v>
      </c>
      <c r="D71" s="46"/>
      <c r="E71" s="46"/>
      <c r="F71" s="46"/>
      <c r="G71" s="46"/>
      <c r="H71" s="22"/>
      <c r="I71" s="22"/>
      <c r="J71" s="22"/>
      <c r="K71" s="22"/>
      <c r="L71" s="22"/>
      <c r="M71" s="46"/>
      <c r="N71" s="221"/>
      <c r="O71" s="76"/>
      <c r="P71" s="76"/>
      <c r="Q71" s="76"/>
      <c r="R71" s="11"/>
      <c r="S71" s="47"/>
      <c r="T71" s="47"/>
      <c r="U71" s="47"/>
      <c r="V71" s="47"/>
      <c r="W71" s="47"/>
      <c r="X71" s="47"/>
      <c r="Y71" s="433" t="s">
        <v>245</v>
      </c>
      <c r="Z71" s="433"/>
      <c r="AA71" s="433"/>
      <c r="AB71" s="433"/>
      <c r="AC71" s="433"/>
      <c r="AD71" s="433"/>
      <c r="AE71" s="433"/>
      <c r="AF71" s="433"/>
      <c r="AG71" s="433"/>
      <c r="AH71" s="433"/>
      <c r="AI71" s="433"/>
      <c r="AJ71" s="433"/>
      <c r="AK71" s="433"/>
      <c r="AL71" s="433"/>
      <c r="AM71" s="433"/>
      <c r="AN71" s="433"/>
      <c r="AO71" s="433"/>
      <c r="AP71" s="433"/>
      <c r="AQ71" s="433"/>
      <c r="AR71" s="74"/>
      <c r="AS71" s="192"/>
      <c r="AT71" s="270"/>
      <c r="AU71" s="269"/>
      <c r="AV71" s="269"/>
      <c r="AW71" s="288"/>
      <c r="AX71" s="192"/>
    </row>
    <row r="72" spans="1:61" s="1" customFormat="1" ht="15" customHeight="1">
      <c r="A72" s="21"/>
      <c r="B72" s="18"/>
      <c r="C72" s="432"/>
      <c r="D72" s="432"/>
      <c r="E72" s="222" t="s">
        <v>211</v>
      </c>
      <c r="F72" s="76"/>
      <c r="G72" s="76"/>
      <c r="H72" s="76"/>
      <c r="I72" s="76"/>
      <c r="J72" s="76"/>
      <c r="K72" s="76"/>
      <c r="L72" s="22"/>
      <c r="M72" s="22"/>
      <c r="N72" s="76"/>
      <c r="O72" s="76"/>
      <c r="P72" s="76"/>
      <c r="Q72" s="76"/>
      <c r="R72" s="11"/>
      <c r="S72" s="47"/>
      <c r="T72" s="47"/>
      <c r="U72" s="47"/>
      <c r="V72" s="47"/>
      <c r="W72" s="47"/>
      <c r="X72" s="47"/>
      <c r="Y72" s="433" t="s">
        <v>246</v>
      </c>
      <c r="Z72" s="433"/>
      <c r="AA72" s="433"/>
      <c r="AB72" s="433"/>
      <c r="AC72" s="433"/>
      <c r="AD72" s="402"/>
      <c r="AE72" s="402"/>
      <c r="AF72" s="402"/>
      <c r="AG72" s="402"/>
      <c r="AH72" s="242"/>
      <c r="AI72" s="242"/>
      <c r="AJ72" s="242"/>
      <c r="AK72" s="242"/>
      <c r="AL72" s="242"/>
      <c r="AM72" s="242"/>
      <c r="AN72" s="242"/>
      <c r="AO72" s="242"/>
      <c r="AP72" s="242"/>
      <c r="AQ72" s="242"/>
      <c r="AR72" s="74"/>
      <c r="AS72" s="192"/>
      <c r="AT72" s="270"/>
      <c r="AU72" s="269"/>
      <c r="AV72" s="269"/>
      <c r="AW72" s="288"/>
      <c r="AX72" s="192"/>
    </row>
    <row r="73" spans="1:61" s="1" customFormat="1" ht="15" customHeight="1">
      <c r="A73" s="21"/>
      <c r="B73" s="18"/>
      <c r="C73" s="430" t="s">
        <v>178</v>
      </c>
      <c r="D73" s="430"/>
      <c r="E73" s="430"/>
      <c r="F73" s="430"/>
      <c r="G73" s="430"/>
      <c r="H73" s="430"/>
      <c r="I73" s="430"/>
      <c r="J73" s="430"/>
      <c r="K73" s="430"/>
      <c r="L73" s="430"/>
      <c r="M73" s="430"/>
      <c r="N73" s="430"/>
      <c r="O73" s="430"/>
      <c r="P73" s="430"/>
      <c r="Q73" s="430"/>
      <c r="R73" s="430"/>
      <c r="S73" s="430"/>
      <c r="T73" s="430"/>
      <c r="U73" s="430"/>
      <c r="V73" s="430"/>
      <c r="W73" s="430"/>
      <c r="X73" s="10"/>
      <c r="Y73" s="430" t="s">
        <v>247</v>
      </c>
      <c r="Z73" s="430"/>
      <c r="AA73" s="430"/>
      <c r="AB73" s="430"/>
      <c r="AC73" s="430"/>
      <c r="AD73" s="430"/>
      <c r="AE73" s="430"/>
      <c r="AF73" s="430"/>
      <c r="AG73" s="430"/>
      <c r="AH73" s="430"/>
      <c r="AI73" s="430"/>
      <c r="AJ73" s="430"/>
      <c r="AK73" s="430"/>
      <c r="AL73" s="430"/>
      <c r="AM73" s="430"/>
      <c r="AN73" s="430"/>
      <c r="AO73" s="430"/>
      <c r="AP73" s="430"/>
      <c r="AQ73" s="430"/>
      <c r="AR73" s="19"/>
      <c r="AS73" s="192"/>
      <c r="AT73" s="270"/>
      <c r="AU73" s="269"/>
      <c r="AV73" s="269"/>
      <c r="AW73" s="288"/>
      <c r="AX73" s="192"/>
    </row>
    <row r="74" spans="1:61" s="1" customFormat="1" ht="15" customHeight="1">
      <c r="A74" s="21"/>
      <c r="B74" s="18"/>
      <c r="C74" s="430"/>
      <c r="D74" s="430"/>
      <c r="E74" s="430"/>
      <c r="F74" s="430"/>
      <c r="G74" s="430"/>
      <c r="H74" s="430"/>
      <c r="I74" s="430"/>
      <c r="J74" s="430"/>
      <c r="K74" s="430"/>
      <c r="L74" s="430"/>
      <c r="M74" s="430"/>
      <c r="N74" s="430"/>
      <c r="O74" s="430"/>
      <c r="P74" s="430"/>
      <c r="Q74" s="430"/>
      <c r="R74" s="430"/>
      <c r="S74" s="430"/>
      <c r="T74" s="430"/>
      <c r="U74" s="430"/>
      <c r="V74" s="430"/>
      <c r="W74" s="430"/>
      <c r="X74" s="47"/>
      <c r="Y74" s="430"/>
      <c r="Z74" s="430"/>
      <c r="AA74" s="430"/>
      <c r="AB74" s="430"/>
      <c r="AC74" s="430"/>
      <c r="AD74" s="430"/>
      <c r="AE74" s="430"/>
      <c r="AF74" s="430"/>
      <c r="AG74" s="430"/>
      <c r="AH74" s="430"/>
      <c r="AI74" s="430"/>
      <c r="AJ74" s="430"/>
      <c r="AK74" s="430"/>
      <c r="AL74" s="430"/>
      <c r="AM74" s="430"/>
      <c r="AN74" s="430"/>
      <c r="AO74" s="430"/>
      <c r="AP74" s="430"/>
      <c r="AQ74" s="430"/>
      <c r="AR74" s="74"/>
      <c r="AS74" s="192"/>
      <c r="AT74" s="270"/>
      <c r="AU74" s="269"/>
      <c r="AV74" s="269"/>
      <c r="AW74" s="288"/>
      <c r="AX74" s="192"/>
    </row>
    <row r="75" spans="1:61" s="1" customFormat="1" ht="15" customHeight="1">
      <c r="A75" s="21"/>
      <c r="B75" s="18"/>
      <c r="C75" s="241"/>
      <c r="D75" s="241"/>
      <c r="E75" s="241"/>
      <c r="F75" s="241"/>
      <c r="G75" s="241"/>
      <c r="H75" s="241"/>
      <c r="I75" s="241"/>
      <c r="J75" s="241"/>
      <c r="K75" s="241"/>
      <c r="L75" s="241"/>
      <c r="M75" s="241"/>
      <c r="N75" s="241"/>
      <c r="O75" s="241"/>
      <c r="P75" s="241"/>
      <c r="Q75" s="241"/>
      <c r="R75" s="241"/>
      <c r="S75" s="10"/>
      <c r="T75" s="10"/>
      <c r="U75" s="10"/>
      <c r="V75" s="10"/>
      <c r="W75" s="10"/>
      <c r="X75" s="10"/>
      <c r="Y75" s="430"/>
      <c r="Z75" s="430"/>
      <c r="AA75" s="430"/>
      <c r="AB75" s="430"/>
      <c r="AC75" s="430"/>
      <c r="AD75" s="430"/>
      <c r="AE75" s="430"/>
      <c r="AF75" s="430"/>
      <c r="AG75" s="430"/>
      <c r="AH75" s="430"/>
      <c r="AI75" s="430"/>
      <c r="AJ75" s="430"/>
      <c r="AK75" s="430"/>
      <c r="AL75" s="430"/>
      <c r="AM75" s="430"/>
      <c r="AN75" s="430"/>
      <c r="AO75" s="430"/>
      <c r="AP75" s="430"/>
      <c r="AQ75" s="430"/>
      <c r="AR75" s="19"/>
      <c r="AS75" s="192"/>
      <c r="AT75" s="270"/>
      <c r="AU75" s="269"/>
      <c r="AV75" s="269"/>
      <c r="AW75" s="288"/>
      <c r="AX75" s="192"/>
    </row>
    <row r="76" spans="1:61" s="1" customFormat="1" ht="15" customHeight="1">
      <c r="A76" s="21"/>
      <c r="B76" s="18"/>
      <c r="C76" s="241"/>
      <c r="D76" s="241"/>
      <c r="E76" s="241"/>
      <c r="F76" s="241"/>
      <c r="G76" s="241"/>
      <c r="H76" s="241"/>
      <c r="I76" s="241"/>
      <c r="J76" s="241"/>
      <c r="K76" s="241"/>
      <c r="L76" s="241"/>
      <c r="M76" s="241"/>
      <c r="N76" s="241"/>
      <c r="O76" s="241"/>
      <c r="P76" s="241"/>
      <c r="Q76" s="241"/>
      <c r="R76" s="241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225"/>
      <c r="AD76" s="225"/>
      <c r="AE76" s="225"/>
      <c r="AF76" s="225"/>
      <c r="AG76" s="225"/>
      <c r="AH76" s="225"/>
      <c r="AI76" s="225"/>
      <c r="AJ76" s="225"/>
      <c r="AK76" s="225"/>
      <c r="AL76" s="225"/>
      <c r="AM76" s="225"/>
      <c r="AN76" s="225"/>
      <c r="AO76" s="225"/>
      <c r="AP76" s="225"/>
      <c r="AQ76" s="76"/>
      <c r="AR76" s="19"/>
      <c r="AS76" s="192"/>
      <c r="AT76" s="270" t="b">
        <f>IF(C72&lt;&gt;"",TRUE,FALSE)</f>
        <v>0</v>
      </c>
      <c r="AU76" s="269">
        <f>IF(COUNTIF(AT76:AT79,"VRAI")&gt;2,1,0)</f>
        <v>0</v>
      </c>
      <c r="AV76" s="269"/>
      <c r="AW76" s="288"/>
      <c r="AX76" s="192"/>
    </row>
    <row r="77" spans="1:61" s="1" customFormat="1" ht="15" customHeight="1">
      <c r="A77" s="21"/>
      <c r="B77" s="18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225"/>
      <c r="AD77" s="225"/>
      <c r="AE77" s="225"/>
      <c r="AF77" s="225"/>
      <c r="AG77" s="225"/>
      <c r="AH77" s="225"/>
      <c r="AI77" s="225"/>
      <c r="AJ77" s="225"/>
      <c r="AK77" s="225"/>
      <c r="AL77" s="225"/>
      <c r="AM77" s="225"/>
      <c r="AN77" s="225"/>
      <c r="AO77" s="225"/>
      <c r="AP77" s="225"/>
      <c r="AQ77" s="76"/>
      <c r="AR77" s="19"/>
      <c r="AS77" s="192"/>
      <c r="AT77" s="270" t="b">
        <f>IF(AD72&lt;&gt;"",TRUE,FALSE)</f>
        <v>0</v>
      </c>
      <c r="AU77" s="269"/>
      <c r="AV77" s="269"/>
      <c r="AW77" s="288"/>
      <c r="AX77" s="192"/>
    </row>
    <row r="78" spans="1:61" s="1" customFormat="1" ht="15" customHeight="1">
      <c r="A78" s="21"/>
      <c r="B78" s="18"/>
      <c r="C78" s="10"/>
      <c r="D78" s="2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22"/>
      <c r="AB78" s="22"/>
      <c r="AC78" s="225"/>
      <c r="AD78" s="225"/>
      <c r="AE78" s="225"/>
      <c r="AF78" s="225"/>
      <c r="AG78" s="225"/>
      <c r="AH78" s="225"/>
      <c r="AI78" s="225"/>
      <c r="AJ78" s="225"/>
      <c r="AK78" s="225"/>
      <c r="AL78" s="225"/>
      <c r="AM78" s="225"/>
      <c r="AN78" s="225"/>
      <c r="AO78" s="225"/>
      <c r="AP78" s="225"/>
      <c r="AQ78" s="76"/>
      <c r="AR78" s="19"/>
      <c r="AS78" s="192"/>
      <c r="AT78" s="270" t="b">
        <f>IF(Y83&lt;&gt;"",TRUE,FALSE)</f>
        <v>0</v>
      </c>
      <c r="AU78" s="269"/>
      <c r="AV78" s="269"/>
      <c r="AW78" s="288"/>
      <c r="AX78" s="192"/>
    </row>
    <row r="79" spans="1:61" s="1" customFormat="1" ht="15" customHeight="1">
      <c r="A79" s="21"/>
      <c r="B79" s="18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76"/>
      <c r="AD79" s="225"/>
      <c r="AE79" s="225"/>
      <c r="AF79" s="225"/>
      <c r="AG79" s="225"/>
      <c r="AH79" s="225"/>
      <c r="AI79" s="225"/>
      <c r="AJ79" s="225"/>
      <c r="AK79" s="225"/>
      <c r="AL79" s="225"/>
      <c r="AM79" s="225"/>
      <c r="AN79" s="225"/>
      <c r="AO79" s="225"/>
      <c r="AP79" s="225"/>
      <c r="AQ79" s="76"/>
      <c r="AR79" s="19"/>
      <c r="AS79" s="192"/>
      <c r="AT79" s="270"/>
      <c r="AU79" s="269"/>
      <c r="AV79" s="269"/>
      <c r="AW79" s="288"/>
      <c r="AX79" s="192"/>
    </row>
    <row r="80" spans="1:61" s="1" customFormat="1" ht="15" customHeight="1">
      <c r="A80" s="21"/>
      <c r="B80" s="18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22"/>
      <c r="AB80" s="22"/>
      <c r="AC80" s="225"/>
      <c r="AD80" s="225"/>
      <c r="AE80" s="225"/>
      <c r="AF80" s="225"/>
      <c r="AG80" s="225"/>
      <c r="AH80" s="225"/>
      <c r="AI80" s="225"/>
      <c r="AJ80" s="225"/>
      <c r="AK80" s="225"/>
      <c r="AL80" s="225"/>
      <c r="AM80" s="225"/>
      <c r="AN80" s="225"/>
      <c r="AO80" s="225"/>
      <c r="AP80" s="225"/>
      <c r="AQ80" s="10"/>
      <c r="AR80" s="19"/>
      <c r="AS80" s="192"/>
      <c r="AT80" s="270"/>
      <c r="AU80" s="269"/>
      <c r="AV80" s="269"/>
      <c r="AW80" s="288"/>
      <c r="AX80" s="192"/>
    </row>
    <row r="81" spans="1:50" s="1" customFormat="1" ht="15" customHeight="1">
      <c r="A81" s="21"/>
      <c r="B81" s="18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76"/>
      <c r="AD81" s="225"/>
      <c r="AE81" s="225"/>
      <c r="AF81" s="225"/>
      <c r="AG81" s="225"/>
      <c r="AH81" s="225"/>
      <c r="AI81" s="225"/>
      <c r="AJ81" s="225"/>
      <c r="AK81" s="225"/>
      <c r="AL81" s="225"/>
      <c r="AM81" s="225"/>
      <c r="AN81" s="225"/>
      <c r="AO81" s="225"/>
      <c r="AP81" s="225"/>
      <c r="AQ81" s="10"/>
      <c r="AR81" s="19"/>
      <c r="AS81" s="192"/>
      <c r="AT81" s="270" t="b">
        <v>0</v>
      </c>
      <c r="AU81" s="269">
        <f>COUNTIF(AT81:AT82,"VRAI")</f>
        <v>0</v>
      </c>
      <c r="AV81" s="269"/>
      <c r="AW81" s="288"/>
      <c r="AX81" s="192"/>
    </row>
    <row r="82" spans="1:50" s="1" customFormat="1" ht="15" customHeight="1" thickBot="1">
      <c r="A82" s="21"/>
      <c r="B82" s="18"/>
      <c r="C82" s="222" t="s">
        <v>248</v>
      </c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431" t="s">
        <v>249</v>
      </c>
      <c r="Z82" s="431"/>
      <c r="AA82" s="431"/>
      <c r="AB82" s="431"/>
      <c r="AC82" s="431"/>
      <c r="AD82" s="431"/>
      <c r="AE82" s="431"/>
      <c r="AF82" s="431"/>
      <c r="AG82" s="431"/>
      <c r="AH82" s="431"/>
      <c r="AI82" s="431"/>
      <c r="AJ82" s="431"/>
      <c r="AK82" s="431"/>
      <c r="AL82" s="431"/>
      <c r="AM82" s="431"/>
      <c r="AN82" s="431"/>
      <c r="AO82" s="431"/>
      <c r="AP82" s="431"/>
      <c r="AQ82" s="431"/>
      <c r="AR82" s="74"/>
      <c r="AS82" s="192"/>
      <c r="AT82" s="290" t="b">
        <v>0</v>
      </c>
      <c r="AU82" s="291"/>
      <c r="AV82" s="291"/>
      <c r="AW82" s="292"/>
      <c r="AX82" s="192"/>
    </row>
    <row r="83" spans="1:50" s="1" customFormat="1" ht="15" customHeight="1">
      <c r="A83" s="21"/>
      <c r="B83" s="18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402"/>
      <c r="Z83" s="402"/>
      <c r="AA83" s="402"/>
      <c r="AB83" s="402"/>
      <c r="AC83" s="189" t="s">
        <v>179</v>
      </c>
      <c r="AD83" s="228"/>
      <c r="AE83" s="228"/>
      <c r="AF83" s="228"/>
      <c r="AG83" s="228"/>
      <c r="AH83" s="228"/>
      <c r="AI83" s="228"/>
      <c r="AJ83" s="228"/>
      <c r="AK83" s="228"/>
      <c r="AL83" s="228"/>
      <c r="AM83" s="402"/>
      <c r="AN83" s="402"/>
      <c r="AO83" s="402"/>
      <c r="AP83" s="402"/>
      <c r="AQ83" s="402"/>
      <c r="AR83" s="19"/>
      <c r="AS83" s="192"/>
      <c r="AT83" s="192"/>
      <c r="AU83" s="192"/>
      <c r="AV83" s="192"/>
      <c r="AW83" s="192"/>
      <c r="AX83" s="192"/>
    </row>
    <row r="84" spans="1:50" s="1" customFormat="1" ht="15" customHeight="1">
      <c r="A84" s="21"/>
      <c r="B84" s="18"/>
      <c r="C84" s="98" t="s">
        <v>67</v>
      </c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242"/>
      <c r="Z84" s="242"/>
      <c r="AA84" s="242"/>
      <c r="AB84" s="242"/>
      <c r="AC84" s="242"/>
      <c r="AD84" s="242"/>
      <c r="AE84" s="242"/>
      <c r="AF84" s="242"/>
      <c r="AG84" s="242"/>
      <c r="AH84" s="242"/>
      <c r="AI84" s="242"/>
      <c r="AJ84" s="242"/>
      <c r="AK84" s="242"/>
      <c r="AL84" s="242"/>
      <c r="AM84" s="242"/>
      <c r="AN84" s="242"/>
      <c r="AO84" s="242"/>
      <c r="AP84" s="242"/>
      <c r="AQ84" s="242"/>
      <c r="AR84" s="19"/>
      <c r="AS84" s="192"/>
      <c r="AT84" s="192"/>
      <c r="AU84" s="192"/>
      <c r="AV84" s="192"/>
      <c r="AW84" s="192"/>
      <c r="AX84" s="192"/>
    </row>
    <row r="85" spans="1:50" s="2" customFormat="1" ht="15" customHeight="1">
      <c r="A85" s="29"/>
      <c r="B85" s="13"/>
      <c r="C85" s="437" t="s">
        <v>180</v>
      </c>
      <c r="D85" s="437"/>
      <c r="E85" s="437"/>
      <c r="F85" s="437"/>
      <c r="G85" s="437"/>
      <c r="H85" s="437"/>
      <c r="I85" s="437"/>
      <c r="J85" s="437"/>
      <c r="K85" s="437"/>
      <c r="L85" s="437"/>
      <c r="M85" s="437"/>
      <c r="N85" s="437"/>
      <c r="O85" s="437"/>
      <c r="P85" s="437"/>
      <c r="Q85" s="437"/>
      <c r="R85" s="437"/>
      <c r="S85" s="437"/>
      <c r="T85" s="437"/>
      <c r="U85" s="437"/>
      <c r="V85" s="437"/>
      <c r="W85" s="437"/>
      <c r="X85" s="437"/>
      <c r="Y85" s="437"/>
      <c r="Z85" s="437"/>
      <c r="AA85" s="437"/>
      <c r="AB85" s="437"/>
      <c r="AC85" s="437"/>
      <c r="AD85" s="437"/>
      <c r="AE85" s="437"/>
      <c r="AF85" s="437"/>
      <c r="AG85" s="437"/>
      <c r="AH85" s="437"/>
      <c r="AI85" s="437"/>
      <c r="AJ85" s="437"/>
      <c r="AK85" s="437"/>
      <c r="AL85" s="437"/>
      <c r="AM85" s="437"/>
      <c r="AN85" s="437"/>
      <c r="AO85" s="437"/>
      <c r="AP85" s="437"/>
      <c r="AQ85" s="437"/>
      <c r="AR85" s="24"/>
      <c r="AS85" s="194"/>
      <c r="AT85" s="194"/>
      <c r="AU85" s="194"/>
      <c r="AV85" s="194"/>
      <c r="AW85" s="194"/>
      <c r="AX85" s="194"/>
    </row>
    <row r="86" spans="1:50" s="2" customFormat="1" ht="15" customHeight="1">
      <c r="A86" s="29"/>
      <c r="B86" s="23"/>
      <c r="C86" s="189" t="s">
        <v>68</v>
      </c>
      <c r="D86" s="223"/>
      <c r="E86" s="223"/>
      <c r="F86" s="223"/>
      <c r="G86" s="223"/>
      <c r="H86" s="223"/>
      <c r="I86" s="223"/>
      <c r="J86" s="223"/>
      <c r="K86" s="223"/>
      <c r="L86" s="223"/>
      <c r="M86" s="223"/>
      <c r="N86" s="189" t="s">
        <v>219</v>
      </c>
      <c r="O86" s="223"/>
      <c r="P86" s="223"/>
      <c r="Q86" s="223"/>
      <c r="R86" s="189" t="s">
        <v>186</v>
      </c>
      <c r="S86" s="223"/>
      <c r="T86" s="223"/>
      <c r="U86" s="223"/>
      <c r="V86" s="223"/>
      <c r="W86" s="223"/>
      <c r="X86" s="223"/>
      <c r="Y86" s="224"/>
      <c r="Z86" s="224"/>
      <c r="AA86" s="224"/>
      <c r="AB86" s="224"/>
      <c r="AC86" s="223"/>
      <c r="AD86" s="223"/>
      <c r="AE86" s="223"/>
      <c r="AF86" s="223"/>
      <c r="AG86" s="223"/>
      <c r="AH86" s="223"/>
      <c r="AI86" s="223"/>
      <c r="AJ86" s="223"/>
      <c r="AK86" s="223"/>
      <c r="AL86" s="223"/>
      <c r="AM86" s="223"/>
      <c r="AN86" s="223"/>
      <c r="AO86" s="223"/>
      <c r="AP86" s="223"/>
      <c r="AQ86" s="223"/>
      <c r="AR86" s="77"/>
      <c r="AS86" s="194"/>
      <c r="AT86" s="194"/>
      <c r="AU86" s="194"/>
      <c r="AV86" s="194"/>
      <c r="AW86" s="194"/>
      <c r="AX86" s="194"/>
    </row>
    <row r="87" spans="1:50" s="1" customFormat="1" ht="3.75" customHeight="1" thickBot="1">
      <c r="A87" s="21"/>
      <c r="B87" s="27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78"/>
      <c r="AS87" s="192"/>
      <c r="AT87" s="192"/>
      <c r="AU87" s="192"/>
      <c r="AV87" s="192"/>
      <c r="AW87" s="192"/>
      <c r="AX87" s="192"/>
    </row>
    <row r="88" spans="1:50" ht="15" customHeight="1">
      <c r="B88" s="252" t="s">
        <v>8</v>
      </c>
      <c r="C88" s="211"/>
      <c r="D88" s="212" t="s">
        <v>257</v>
      </c>
      <c r="E88" s="211"/>
      <c r="F88" s="211"/>
      <c r="G88" s="442"/>
      <c r="H88" s="442"/>
      <c r="I88" s="442"/>
      <c r="J88" s="442"/>
      <c r="K88" s="442"/>
      <c r="L88" s="442"/>
      <c r="M88" s="442"/>
      <c r="N88" s="442"/>
      <c r="O88" s="442"/>
      <c r="P88" s="442"/>
      <c r="Q88" s="442"/>
      <c r="R88" s="442"/>
      <c r="S88" s="442"/>
      <c r="T88" s="442"/>
      <c r="U88" s="442"/>
      <c r="V88" s="442"/>
      <c r="W88" s="442"/>
      <c r="X88" s="442"/>
      <c r="Y88" s="442"/>
      <c r="Z88" s="442"/>
      <c r="AA88" s="442"/>
      <c r="AB88" s="442"/>
      <c r="AC88" s="442"/>
      <c r="AD88" s="442"/>
      <c r="AE88" s="442"/>
      <c r="AF88" s="442"/>
      <c r="AG88" s="442"/>
      <c r="AH88" s="442"/>
      <c r="AI88" s="442"/>
      <c r="AJ88" s="442"/>
      <c r="AK88" s="442"/>
      <c r="AL88" s="442"/>
      <c r="AM88" s="442"/>
      <c r="AN88" s="442"/>
      <c r="AO88" s="442"/>
      <c r="AP88" s="442"/>
      <c r="AQ88" s="442"/>
      <c r="AR88" s="54"/>
      <c r="AS88" s="286"/>
    </row>
    <row r="89" spans="1:50" ht="15" customHeight="1">
      <c r="B89" s="51"/>
      <c r="C89" s="432"/>
      <c r="D89" s="438"/>
      <c r="E89" s="438"/>
      <c r="F89" s="438"/>
      <c r="G89" s="438"/>
      <c r="H89" s="438"/>
      <c r="I89" s="438"/>
      <c r="J89" s="438"/>
      <c r="K89" s="438"/>
      <c r="L89" s="438"/>
      <c r="M89" s="438"/>
      <c r="N89" s="438"/>
      <c r="O89" s="438"/>
      <c r="P89" s="438"/>
      <c r="Q89" s="438"/>
      <c r="R89" s="438"/>
      <c r="S89" s="438"/>
      <c r="T89" s="438"/>
      <c r="U89" s="438"/>
      <c r="V89" s="438"/>
      <c r="W89" s="438"/>
      <c r="X89" s="438"/>
      <c r="Y89" s="438"/>
      <c r="Z89" s="438"/>
      <c r="AA89" s="438"/>
      <c r="AB89" s="438"/>
      <c r="AC89" s="438"/>
      <c r="AD89" s="438"/>
      <c r="AE89" s="438"/>
      <c r="AF89" s="438"/>
      <c r="AG89" s="438"/>
      <c r="AH89" s="438"/>
      <c r="AI89" s="438"/>
      <c r="AJ89" s="438"/>
      <c r="AK89" s="438"/>
      <c r="AL89" s="438"/>
      <c r="AM89" s="438"/>
      <c r="AN89" s="438"/>
      <c r="AO89" s="438"/>
      <c r="AP89" s="438"/>
      <c r="AQ89" s="438"/>
      <c r="AR89" s="52"/>
      <c r="AS89" s="286"/>
    </row>
    <row r="90" spans="1:50" ht="15" customHeight="1" thickBot="1">
      <c r="B90" s="197"/>
      <c r="C90" s="439"/>
      <c r="D90" s="439"/>
      <c r="E90" s="439"/>
      <c r="F90" s="439"/>
      <c r="G90" s="439"/>
      <c r="H90" s="439"/>
      <c r="I90" s="439"/>
      <c r="J90" s="439"/>
      <c r="K90" s="439"/>
      <c r="L90" s="439"/>
      <c r="M90" s="439"/>
      <c r="N90" s="439"/>
      <c r="O90" s="439"/>
      <c r="P90" s="439"/>
      <c r="Q90" s="439"/>
      <c r="R90" s="439"/>
      <c r="S90" s="439"/>
      <c r="T90" s="439"/>
      <c r="U90" s="439"/>
      <c r="V90" s="439"/>
      <c r="W90" s="439"/>
      <c r="X90" s="439"/>
      <c r="Y90" s="439"/>
      <c r="Z90" s="439"/>
      <c r="AA90" s="439"/>
      <c r="AB90" s="439"/>
      <c r="AC90" s="439"/>
      <c r="AD90" s="439"/>
      <c r="AE90" s="439"/>
      <c r="AF90" s="439"/>
      <c r="AG90" s="439"/>
      <c r="AH90" s="439"/>
      <c r="AI90" s="439"/>
      <c r="AJ90" s="439"/>
      <c r="AK90" s="439"/>
      <c r="AL90" s="439"/>
      <c r="AM90" s="439"/>
      <c r="AN90" s="439"/>
      <c r="AO90" s="439"/>
      <c r="AP90" s="439"/>
      <c r="AQ90" s="439"/>
      <c r="AR90" s="53"/>
      <c r="AS90" s="286"/>
    </row>
    <row r="91" spans="1:50" ht="19.5" customHeight="1">
      <c r="AS91" s="286"/>
    </row>
    <row r="92" spans="1:50" ht="19.5" customHeight="1">
      <c r="AS92" s="286"/>
    </row>
    <row r="93" spans="1:50" ht="19.5" customHeight="1">
      <c r="AS93" s="286"/>
    </row>
    <row r="94" spans="1:50" ht="19.5" customHeight="1">
      <c r="AS94" s="286"/>
    </row>
    <row r="95" spans="1:50" ht="19.5" customHeight="1">
      <c r="AS95" s="286"/>
    </row>
    <row r="96" spans="1:50" ht="19.5" customHeight="1">
      <c r="AS96" s="286"/>
    </row>
    <row r="97" spans="45:45" ht="19.5" customHeight="1">
      <c r="AS97" s="286"/>
    </row>
    <row r="98" spans="45:45" ht="19.5" customHeight="1">
      <c r="AS98" s="286"/>
    </row>
    <row r="99" spans="45:45" ht="19.5" customHeight="1">
      <c r="AS99" s="286"/>
    </row>
    <row r="100" spans="45:45" ht="19.5" customHeight="1">
      <c r="AS100" s="286"/>
    </row>
    <row r="101" spans="45:45" ht="19.5" customHeight="1">
      <c r="AS101" s="286"/>
    </row>
    <row r="102" spans="45:45" ht="19.5" customHeight="1">
      <c r="AS102" s="286"/>
    </row>
    <row r="103" spans="45:45" ht="19.5" customHeight="1">
      <c r="AS103" s="286"/>
    </row>
    <row r="104" spans="45:45" ht="19.5" customHeight="1">
      <c r="AS104" s="286"/>
    </row>
    <row r="105" spans="45:45" ht="19.5" customHeight="1">
      <c r="AS105" s="286"/>
    </row>
    <row r="106" spans="45:45" ht="19.5" customHeight="1">
      <c r="AS106" s="286"/>
    </row>
    <row r="107" spans="45:45" ht="19.5" customHeight="1">
      <c r="AS107" s="286"/>
    </row>
    <row r="108" spans="45:45" ht="19.5" customHeight="1">
      <c r="AS108" s="286"/>
    </row>
    <row r="109" spans="45:45" ht="19.5" customHeight="1">
      <c r="AS109" s="286"/>
    </row>
    <row r="110" spans="45:45" ht="19.5" customHeight="1">
      <c r="AS110" s="286"/>
    </row>
    <row r="111" spans="45:45" ht="19.5" customHeight="1">
      <c r="AS111" s="286"/>
    </row>
    <row r="112" spans="45:45" ht="19.5" customHeight="1">
      <c r="AS112" s="286"/>
    </row>
    <row r="113" spans="45:45" ht="19.5" customHeight="1">
      <c r="AS113" s="286"/>
    </row>
    <row r="114" spans="45:45" ht="19.5" customHeight="1">
      <c r="AS114" s="286"/>
    </row>
    <row r="115" spans="45:45" ht="19.5" customHeight="1">
      <c r="AS115" s="286"/>
    </row>
    <row r="116" spans="45:45" ht="19.5" customHeight="1">
      <c r="AS116" s="286"/>
    </row>
    <row r="117" spans="45:45" ht="19.5" customHeight="1">
      <c r="AS117" s="286"/>
    </row>
    <row r="118" spans="45:45" ht="19.5" customHeight="1">
      <c r="AS118" s="286"/>
    </row>
    <row r="119" spans="45:45" ht="19.5" customHeight="1">
      <c r="AS119" s="286"/>
    </row>
    <row r="120" spans="45:45" ht="19.5" customHeight="1">
      <c r="AS120" s="286"/>
    </row>
    <row r="121" spans="45:45" ht="19.5" customHeight="1">
      <c r="AS121" s="286"/>
    </row>
    <row r="122" spans="45:45" ht="19.5" customHeight="1">
      <c r="AS122" s="286"/>
    </row>
    <row r="123" spans="45:45" ht="19.5" customHeight="1">
      <c r="AS123" s="286"/>
    </row>
    <row r="124" spans="45:45" ht="19.5" customHeight="1">
      <c r="AS124" s="286"/>
    </row>
    <row r="125" spans="45:45" ht="19.5" customHeight="1">
      <c r="AS125" s="286"/>
    </row>
    <row r="126" spans="45:45" ht="19.5" customHeight="1">
      <c r="AS126" s="286"/>
    </row>
    <row r="127" spans="45:45" ht="19.5" customHeight="1">
      <c r="AS127" s="286"/>
    </row>
    <row r="128" spans="45:45" ht="19.5" customHeight="1">
      <c r="AS128" s="286"/>
    </row>
    <row r="129" spans="45:45" ht="19.5" customHeight="1">
      <c r="AS129" s="286"/>
    </row>
    <row r="130" spans="45:45" ht="19.5" customHeight="1">
      <c r="AS130" s="286"/>
    </row>
    <row r="131" spans="45:45" ht="19.5" customHeight="1">
      <c r="AS131" s="286"/>
    </row>
    <row r="132" spans="45:45" ht="19.5" customHeight="1">
      <c r="AS132" s="286"/>
    </row>
    <row r="133" spans="45:45" ht="19.5" customHeight="1">
      <c r="AS133" s="286"/>
    </row>
    <row r="134" spans="45:45" ht="19.5" customHeight="1">
      <c r="AS134" s="286"/>
    </row>
    <row r="135" spans="45:45" ht="19.5" customHeight="1">
      <c r="AS135" s="286"/>
    </row>
    <row r="136" spans="45:45" ht="19.5" customHeight="1">
      <c r="AS136" s="286"/>
    </row>
    <row r="137" spans="45:45" ht="19.5" customHeight="1">
      <c r="AS137" s="286"/>
    </row>
    <row r="138" spans="45:45" ht="19.5" customHeight="1">
      <c r="AS138" s="286"/>
    </row>
    <row r="139" spans="45:45" ht="19.5" customHeight="1">
      <c r="AS139" s="286"/>
    </row>
    <row r="140" spans="45:45" ht="19.5" customHeight="1">
      <c r="AS140" s="286"/>
    </row>
    <row r="141" spans="45:45" ht="19.5" customHeight="1">
      <c r="AS141" s="286"/>
    </row>
    <row r="142" spans="45:45" ht="19.5" customHeight="1">
      <c r="AS142" s="286"/>
    </row>
    <row r="143" spans="45:45" ht="19.5" customHeight="1">
      <c r="AS143" s="286"/>
    </row>
    <row r="144" spans="45:45" ht="19.5" customHeight="1">
      <c r="AS144" s="286"/>
    </row>
    <row r="145" spans="45:45" ht="19.5" customHeight="1">
      <c r="AS145" s="286"/>
    </row>
    <row r="146" spans="45:45" ht="19.5" customHeight="1">
      <c r="AS146" s="286"/>
    </row>
    <row r="147" spans="45:45" ht="19.5" customHeight="1">
      <c r="AS147" s="286"/>
    </row>
    <row r="148" spans="45:45" ht="19.5" customHeight="1">
      <c r="AS148" s="286"/>
    </row>
    <row r="149" spans="45:45" ht="19.5" customHeight="1">
      <c r="AS149" s="286"/>
    </row>
    <row r="150" spans="45:45" ht="19.5" customHeight="1">
      <c r="AS150" s="286"/>
    </row>
    <row r="151" spans="45:45" ht="19.5" customHeight="1">
      <c r="AS151" s="286"/>
    </row>
    <row r="152" spans="45:45" ht="19.5" customHeight="1">
      <c r="AS152" s="286"/>
    </row>
    <row r="153" spans="45:45" ht="19.5" customHeight="1">
      <c r="AS153" s="286"/>
    </row>
    <row r="154" spans="45:45" ht="19.5" customHeight="1">
      <c r="AS154" s="286"/>
    </row>
    <row r="155" spans="45:45" ht="19.5" customHeight="1">
      <c r="AS155" s="286"/>
    </row>
    <row r="156" spans="45:45" ht="19.5" customHeight="1">
      <c r="AS156" s="286"/>
    </row>
    <row r="157" spans="45:45" ht="19.5" customHeight="1">
      <c r="AS157" s="286"/>
    </row>
    <row r="158" spans="45:45" ht="19.5" customHeight="1">
      <c r="AS158" s="286"/>
    </row>
    <row r="159" spans="45:45" ht="19.5" customHeight="1">
      <c r="AS159" s="286"/>
    </row>
    <row r="160" spans="45:45" ht="19.5" customHeight="1">
      <c r="AS160" s="286"/>
    </row>
    <row r="161" spans="45:45" ht="19.5" customHeight="1">
      <c r="AS161" s="286"/>
    </row>
    <row r="162" spans="45:45" ht="19.5" customHeight="1">
      <c r="AS162" s="286"/>
    </row>
    <row r="163" spans="45:45" ht="19.5" customHeight="1">
      <c r="AS163" s="286"/>
    </row>
    <row r="164" spans="45:45" ht="19.5" customHeight="1">
      <c r="AS164" s="286"/>
    </row>
    <row r="165" spans="45:45" ht="19.5" customHeight="1">
      <c r="AS165" s="286"/>
    </row>
    <row r="166" spans="45:45" ht="19.5" customHeight="1">
      <c r="AS166" s="286"/>
    </row>
    <row r="167" spans="45:45" ht="19.5" customHeight="1">
      <c r="AS167" s="286"/>
    </row>
    <row r="168" spans="45:45" ht="19.5" customHeight="1">
      <c r="AS168" s="286"/>
    </row>
    <row r="169" spans="45:45" ht="19.5" customHeight="1">
      <c r="AS169" s="286"/>
    </row>
    <row r="170" spans="45:45" ht="19.5" customHeight="1">
      <c r="AS170" s="286"/>
    </row>
    <row r="171" spans="45:45" ht="19.5" customHeight="1">
      <c r="AS171" s="286"/>
    </row>
    <row r="172" spans="45:45" ht="19.5" customHeight="1">
      <c r="AS172" s="286"/>
    </row>
    <row r="173" spans="45:45" ht="19.5" customHeight="1">
      <c r="AS173" s="286"/>
    </row>
    <row r="174" spans="45:45" ht="19.5" customHeight="1">
      <c r="AS174" s="286"/>
    </row>
    <row r="175" spans="45:45" ht="19.5" customHeight="1">
      <c r="AS175" s="286"/>
    </row>
    <row r="176" spans="45:45" ht="19.5" customHeight="1">
      <c r="AS176" s="286"/>
    </row>
    <row r="177" spans="45:45" ht="19.5" customHeight="1">
      <c r="AS177" s="286"/>
    </row>
    <row r="178" spans="45:45" ht="19.5" customHeight="1">
      <c r="AS178" s="286"/>
    </row>
    <row r="179" spans="45:45" ht="19.5" customHeight="1">
      <c r="AS179" s="286"/>
    </row>
    <row r="180" spans="45:45" ht="19.5" customHeight="1">
      <c r="AS180" s="286"/>
    </row>
    <row r="181" spans="45:45" ht="19.5" customHeight="1">
      <c r="AS181" s="286"/>
    </row>
    <row r="182" spans="45:45" ht="19.5" customHeight="1">
      <c r="AS182" s="286"/>
    </row>
    <row r="183" spans="45:45" ht="19.5" customHeight="1">
      <c r="AS183" s="286"/>
    </row>
    <row r="184" spans="45:45" ht="19.5" customHeight="1">
      <c r="AS184" s="286"/>
    </row>
    <row r="185" spans="45:45" ht="19.5" customHeight="1">
      <c r="AS185" s="286"/>
    </row>
    <row r="186" spans="45:45" ht="19.5" customHeight="1">
      <c r="AS186" s="286"/>
    </row>
    <row r="187" spans="45:45" ht="19.5" customHeight="1">
      <c r="AS187" s="286"/>
    </row>
    <row r="188" spans="45:45" ht="19.5" customHeight="1">
      <c r="AS188" s="286"/>
    </row>
    <row r="189" spans="45:45" ht="19.5" customHeight="1">
      <c r="AS189" s="286"/>
    </row>
    <row r="190" spans="45:45" ht="19.5" customHeight="1">
      <c r="AS190" s="286"/>
    </row>
    <row r="191" spans="45:45" ht="19.5" customHeight="1">
      <c r="AS191" s="286"/>
    </row>
    <row r="192" spans="45:45" ht="19.5" customHeight="1">
      <c r="AS192" s="286"/>
    </row>
    <row r="193" spans="45:45" ht="19.5" customHeight="1">
      <c r="AS193" s="286"/>
    </row>
    <row r="194" spans="45:45" ht="19.5" customHeight="1">
      <c r="AS194" s="286"/>
    </row>
    <row r="195" spans="45:45" ht="19.5" customHeight="1">
      <c r="AS195" s="286"/>
    </row>
    <row r="196" spans="45:45" ht="19.5" customHeight="1">
      <c r="AS196" s="286"/>
    </row>
    <row r="197" spans="45:45" ht="19.5" customHeight="1">
      <c r="AS197" s="286"/>
    </row>
    <row r="198" spans="45:45" ht="19.5" customHeight="1">
      <c r="AS198" s="286"/>
    </row>
    <row r="199" spans="45:45" ht="19.5" customHeight="1">
      <c r="AS199" s="286"/>
    </row>
    <row r="200" spans="45:45" ht="19.5" customHeight="1">
      <c r="AS200" s="286"/>
    </row>
    <row r="201" spans="45:45" ht="19.5" customHeight="1">
      <c r="AS201" s="286"/>
    </row>
    <row r="202" spans="45:45" ht="19.5" customHeight="1">
      <c r="AS202" s="286"/>
    </row>
    <row r="203" spans="45:45" ht="19.5" customHeight="1">
      <c r="AS203" s="286"/>
    </row>
    <row r="204" spans="45:45" ht="19.5" customHeight="1">
      <c r="AS204" s="286"/>
    </row>
    <row r="205" spans="45:45" ht="19.5" customHeight="1">
      <c r="AS205" s="286"/>
    </row>
    <row r="206" spans="45:45" ht="19.5" customHeight="1">
      <c r="AS206" s="286"/>
    </row>
    <row r="207" spans="45:45" ht="19.5" customHeight="1">
      <c r="AS207" s="286"/>
    </row>
    <row r="208" spans="45:45" ht="19.5" customHeight="1">
      <c r="AS208" s="286"/>
    </row>
    <row r="209" spans="45:45" ht="19.5" customHeight="1">
      <c r="AS209" s="286"/>
    </row>
    <row r="210" spans="45:45" ht="19.5" customHeight="1">
      <c r="AS210" s="286"/>
    </row>
    <row r="211" spans="45:45" ht="19.5" customHeight="1">
      <c r="AS211" s="286"/>
    </row>
    <row r="212" spans="45:45" ht="19.5" customHeight="1">
      <c r="AS212" s="286"/>
    </row>
    <row r="213" spans="45:45" ht="19.5" customHeight="1">
      <c r="AS213" s="286"/>
    </row>
    <row r="214" spans="45:45" ht="19.5" customHeight="1">
      <c r="AS214" s="286"/>
    </row>
    <row r="215" spans="45:45" ht="19.5" customHeight="1">
      <c r="AS215" s="286"/>
    </row>
    <row r="216" spans="45:45" ht="19.5" customHeight="1">
      <c r="AS216" s="286"/>
    </row>
    <row r="217" spans="45:45" ht="19.5" customHeight="1">
      <c r="AS217" s="286"/>
    </row>
    <row r="218" spans="45:45" ht="19.5" customHeight="1">
      <c r="AS218" s="286"/>
    </row>
    <row r="219" spans="45:45" ht="19.5" customHeight="1">
      <c r="AS219" s="286"/>
    </row>
    <row r="220" spans="45:45" ht="19.5" customHeight="1">
      <c r="AS220" s="286"/>
    </row>
    <row r="221" spans="45:45" ht="19.5" customHeight="1">
      <c r="AS221" s="286"/>
    </row>
    <row r="222" spans="45:45" ht="19.5" customHeight="1">
      <c r="AS222" s="286"/>
    </row>
    <row r="223" spans="45:45" ht="19.5" customHeight="1">
      <c r="AS223" s="286"/>
    </row>
    <row r="224" spans="45:45" ht="19.5" customHeight="1">
      <c r="AS224" s="286"/>
    </row>
    <row r="225" spans="45:45" ht="19.5" customHeight="1">
      <c r="AS225" s="286"/>
    </row>
    <row r="226" spans="45:45" ht="19.5" customHeight="1">
      <c r="AS226" s="286"/>
    </row>
    <row r="227" spans="45:45" ht="19.5" customHeight="1">
      <c r="AS227" s="286"/>
    </row>
    <row r="228" spans="45:45" ht="19.5" customHeight="1">
      <c r="AS228" s="286"/>
    </row>
    <row r="229" spans="45:45" ht="19.5" customHeight="1">
      <c r="AS229" s="286"/>
    </row>
    <row r="230" spans="45:45" ht="19.5" customHeight="1">
      <c r="AS230" s="286"/>
    </row>
    <row r="231" spans="45:45" ht="19.5" customHeight="1">
      <c r="AS231" s="286"/>
    </row>
    <row r="232" spans="45:45" ht="19.5" customHeight="1">
      <c r="AS232" s="286"/>
    </row>
    <row r="233" spans="45:45" ht="19.5" customHeight="1">
      <c r="AS233" s="286"/>
    </row>
    <row r="234" spans="45:45" ht="19.5" customHeight="1">
      <c r="AS234" s="286"/>
    </row>
    <row r="235" spans="45:45" ht="19.5" customHeight="1">
      <c r="AS235" s="286"/>
    </row>
    <row r="236" spans="45:45" ht="19.5" customHeight="1">
      <c r="AS236" s="286"/>
    </row>
    <row r="237" spans="45:45" ht="19.5" customHeight="1">
      <c r="AS237" s="286"/>
    </row>
    <row r="238" spans="45:45" ht="19.5" customHeight="1">
      <c r="AS238" s="286"/>
    </row>
    <row r="239" spans="45:45" ht="19.5" customHeight="1">
      <c r="AS239" s="286"/>
    </row>
    <row r="240" spans="45:45" ht="19.5" customHeight="1">
      <c r="AS240" s="286"/>
    </row>
    <row r="241" spans="45:45" ht="19.5" customHeight="1">
      <c r="AS241" s="286"/>
    </row>
    <row r="242" spans="45:45" ht="19.5" customHeight="1">
      <c r="AS242" s="286"/>
    </row>
    <row r="243" spans="45:45" ht="19.5" customHeight="1">
      <c r="AS243" s="286"/>
    </row>
    <row r="244" spans="45:45" ht="19.5" customHeight="1">
      <c r="AS244" s="286"/>
    </row>
    <row r="245" spans="45:45" ht="19.5" customHeight="1">
      <c r="AS245" s="286"/>
    </row>
    <row r="246" spans="45:45" ht="19.5" customHeight="1">
      <c r="AS246" s="286"/>
    </row>
    <row r="247" spans="45:45" ht="19.5" customHeight="1">
      <c r="AS247" s="286"/>
    </row>
    <row r="248" spans="45:45" ht="19.5" customHeight="1">
      <c r="AS248" s="286"/>
    </row>
    <row r="249" spans="45:45" ht="19.5" customHeight="1">
      <c r="AS249" s="286"/>
    </row>
    <row r="250" spans="45:45" ht="19.5" customHeight="1">
      <c r="AS250" s="286"/>
    </row>
    <row r="251" spans="45:45" ht="19.5" customHeight="1">
      <c r="AS251" s="286"/>
    </row>
    <row r="252" spans="45:45" ht="19.5" customHeight="1">
      <c r="AS252" s="286"/>
    </row>
    <row r="253" spans="45:45" ht="19.5" customHeight="1">
      <c r="AS253" s="286"/>
    </row>
    <row r="254" spans="45:45" ht="19.5" customHeight="1">
      <c r="AS254" s="286"/>
    </row>
    <row r="255" spans="45:45" ht="19.5" customHeight="1">
      <c r="AS255" s="286"/>
    </row>
    <row r="256" spans="45:45" ht="19.5" customHeight="1">
      <c r="AS256" s="286"/>
    </row>
    <row r="257" spans="45:45" ht="19.5" customHeight="1">
      <c r="AS257" s="286"/>
    </row>
    <row r="258" spans="45:45" ht="19.5" customHeight="1">
      <c r="AS258" s="286"/>
    </row>
    <row r="259" spans="45:45" ht="19.5" customHeight="1">
      <c r="AS259" s="286"/>
    </row>
    <row r="260" spans="45:45" ht="19.5" customHeight="1">
      <c r="AS260" s="286"/>
    </row>
    <row r="261" spans="45:45" ht="19.5" customHeight="1">
      <c r="AS261" s="286"/>
    </row>
    <row r="262" spans="45:45" ht="19.5" customHeight="1">
      <c r="AS262" s="286"/>
    </row>
    <row r="263" spans="45:45" ht="19.5" customHeight="1">
      <c r="AS263" s="286"/>
    </row>
    <row r="264" spans="45:45" ht="19.5" customHeight="1">
      <c r="AS264" s="286"/>
    </row>
    <row r="265" spans="45:45" ht="19.5" customHeight="1">
      <c r="AS265" s="286"/>
    </row>
    <row r="266" spans="45:45" ht="19.5" customHeight="1">
      <c r="AS266" s="286"/>
    </row>
    <row r="267" spans="45:45" ht="19.5" customHeight="1">
      <c r="AS267" s="286"/>
    </row>
    <row r="268" spans="45:45" ht="19.5" customHeight="1">
      <c r="AS268" s="286"/>
    </row>
    <row r="269" spans="45:45" ht="19.5" customHeight="1">
      <c r="AS269" s="286"/>
    </row>
    <row r="270" spans="45:45" ht="19.5" customHeight="1">
      <c r="AS270" s="286"/>
    </row>
    <row r="271" spans="45:45" ht="19.5" customHeight="1">
      <c r="AS271" s="286"/>
    </row>
    <row r="272" spans="45:45" ht="19.5" customHeight="1">
      <c r="AS272" s="286"/>
    </row>
    <row r="273" spans="45:45" ht="19.5" customHeight="1">
      <c r="AS273" s="286"/>
    </row>
    <row r="274" spans="45:45" ht="19.5" customHeight="1">
      <c r="AS274" s="286"/>
    </row>
    <row r="275" spans="45:45" ht="19.5" customHeight="1">
      <c r="AS275" s="286"/>
    </row>
    <row r="276" spans="45:45" ht="19.5" customHeight="1">
      <c r="AS276" s="286"/>
    </row>
    <row r="277" spans="45:45" ht="19.5" customHeight="1">
      <c r="AS277" s="286"/>
    </row>
    <row r="278" spans="45:45" ht="19.5" customHeight="1">
      <c r="AS278" s="286"/>
    </row>
    <row r="279" spans="45:45" ht="19.5" customHeight="1">
      <c r="AS279" s="286"/>
    </row>
    <row r="280" spans="45:45" ht="19.5" customHeight="1">
      <c r="AS280" s="286"/>
    </row>
    <row r="281" spans="45:45" ht="19.5" customHeight="1">
      <c r="AS281" s="286"/>
    </row>
    <row r="282" spans="45:45" ht="19.5" customHeight="1">
      <c r="AS282" s="286"/>
    </row>
    <row r="283" spans="45:45" ht="19.5" customHeight="1">
      <c r="AS283" s="286"/>
    </row>
    <row r="284" spans="45:45" ht="19.5" customHeight="1">
      <c r="AS284" s="286"/>
    </row>
    <row r="285" spans="45:45" ht="19.5" customHeight="1">
      <c r="AS285" s="286"/>
    </row>
    <row r="286" spans="45:45" ht="19.5" customHeight="1">
      <c r="AS286" s="286"/>
    </row>
    <row r="287" spans="45:45" ht="19.5" customHeight="1">
      <c r="AS287" s="286"/>
    </row>
    <row r="288" spans="45:45" ht="19.5" customHeight="1">
      <c r="AS288" s="286"/>
    </row>
    <row r="289" spans="45:45" ht="19.5" customHeight="1">
      <c r="AS289" s="286"/>
    </row>
    <row r="290" spans="45:45" ht="19.5" customHeight="1">
      <c r="AS290" s="286"/>
    </row>
    <row r="291" spans="45:45" ht="19.5" customHeight="1">
      <c r="AS291" s="286"/>
    </row>
    <row r="292" spans="45:45" ht="19.5" customHeight="1">
      <c r="AS292" s="286"/>
    </row>
    <row r="293" spans="45:45" ht="19.5" customHeight="1">
      <c r="AS293" s="286"/>
    </row>
    <row r="294" spans="45:45" ht="19.5" customHeight="1">
      <c r="AS294" s="286"/>
    </row>
    <row r="295" spans="45:45" ht="19.5" customHeight="1">
      <c r="AS295" s="286"/>
    </row>
    <row r="296" spans="45:45" ht="19.5" customHeight="1">
      <c r="AS296" s="286"/>
    </row>
    <row r="297" spans="45:45" ht="19.5" customHeight="1">
      <c r="AS297" s="286"/>
    </row>
    <row r="298" spans="45:45" ht="19.5" customHeight="1">
      <c r="AS298" s="286"/>
    </row>
    <row r="299" spans="45:45" ht="19.5" customHeight="1">
      <c r="AS299" s="286"/>
    </row>
    <row r="300" spans="45:45" ht="19.5" customHeight="1">
      <c r="AS300" s="286"/>
    </row>
    <row r="301" spans="45:45" ht="19.5" customHeight="1">
      <c r="AS301" s="286"/>
    </row>
    <row r="302" spans="45:45" ht="19.5" customHeight="1">
      <c r="AS302" s="286"/>
    </row>
    <row r="303" spans="45:45" ht="19.5" customHeight="1">
      <c r="AS303" s="286"/>
    </row>
    <row r="304" spans="45:45" ht="19.5" customHeight="1">
      <c r="AS304" s="286"/>
    </row>
    <row r="305" spans="45:45" ht="19.5" customHeight="1">
      <c r="AS305" s="286"/>
    </row>
    <row r="306" spans="45:45" ht="19.5" customHeight="1">
      <c r="AS306" s="286"/>
    </row>
    <row r="307" spans="45:45" ht="19.5" customHeight="1">
      <c r="AS307" s="286"/>
    </row>
    <row r="308" spans="45:45" ht="19.5" customHeight="1">
      <c r="AS308" s="286"/>
    </row>
    <row r="309" spans="45:45" ht="19.5" customHeight="1">
      <c r="AS309" s="286"/>
    </row>
    <row r="310" spans="45:45" ht="19.5" customHeight="1">
      <c r="AS310" s="286"/>
    </row>
    <row r="311" spans="45:45" ht="19.5" customHeight="1">
      <c r="AS311" s="286"/>
    </row>
    <row r="312" spans="45:45" ht="19.5" customHeight="1">
      <c r="AS312" s="286"/>
    </row>
    <row r="313" spans="45:45" ht="19.5" customHeight="1">
      <c r="AS313" s="286"/>
    </row>
    <row r="314" spans="45:45" ht="19.5" customHeight="1">
      <c r="AS314" s="286"/>
    </row>
    <row r="315" spans="45:45" ht="19.5" customHeight="1">
      <c r="AS315" s="286"/>
    </row>
    <row r="316" spans="45:45" ht="19.5" customHeight="1">
      <c r="AS316" s="286"/>
    </row>
    <row r="317" spans="45:45" ht="19.5" customHeight="1">
      <c r="AS317" s="286"/>
    </row>
    <row r="318" spans="45:45" ht="19.5" customHeight="1">
      <c r="AS318" s="286"/>
    </row>
    <row r="319" spans="45:45" ht="19.5" customHeight="1">
      <c r="AS319" s="286"/>
    </row>
    <row r="320" spans="45:45" ht="19.5" customHeight="1">
      <c r="AS320" s="286"/>
    </row>
    <row r="321" spans="45:45" ht="19.5" customHeight="1">
      <c r="AS321" s="286"/>
    </row>
    <row r="322" spans="45:45" ht="19.5" customHeight="1">
      <c r="AS322" s="286"/>
    </row>
    <row r="323" spans="45:45" ht="19.5" customHeight="1">
      <c r="AS323" s="286"/>
    </row>
    <row r="324" spans="45:45" ht="19.5" customHeight="1">
      <c r="AS324" s="286"/>
    </row>
    <row r="325" spans="45:45" ht="19.5" customHeight="1">
      <c r="AS325" s="286"/>
    </row>
    <row r="326" spans="45:45" ht="19.5" customHeight="1">
      <c r="AS326" s="286"/>
    </row>
    <row r="327" spans="45:45" ht="19.5" customHeight="1">
      <c r="AS327" s="286"/>
    </row>
    <row r="328" spans="45:45" ht="19.5" customHeight="1">
      <c r="AS328" s="286"/>
    </row>
    <row r="329" spans="45:45" ht="19.5" customHeight="1">
      <c r="AS329" s="286"/>
    </row>
    <row r="330" spans="45:45" ht="19.5" customHeight="1">
      <c r="AS330" s="286"/>
    </row>
    <row r="331" spans="45:45" ht="19.5" customHeight="1">
      <c r="AS331" s="286"/>
    </row>
    <row r="332" spans="45:45" ht="19.5" customHeight="1">
      <c r="AS332" s="286"/>
    </row>
    <row r="333" spans="45:45" ht="19.5" customHeight="1">
      <c r="AS333" s="286"/>
    </row>
    <row r="334" spans="45:45" ht="19.5" customHeight="1">
      <c r="AS334" s="286"/>
    </row>
    <row r="335" spans="45:45" ht="19.5" customHeight="1">
      <c r="AS335" s="286"/>
    </row>
    <row r="336" spans="45:45" ht="19.5" customHeight="1">
      <c r="AS336" s="286"/>
    </row>
    <row r="337" spans="45:45" ht="19.5" customHeight="1">
      <c r="AS337" s="286"/>
    </row>
    <row r="338" spans="45:45" ht="19.5" customHeight="1">
      <c r="AS338" s="286"/>
    </row>
    <row r="339" spans="45:45" ht="19.5" customHeight="1">
      <c r="AS339" s="286"/>
    </row>
    <row r="340" spans="45:45" ht="19.5" customHeight="1">
      <c r="AS340" s="286"/>
    </row>
    <row r="341" spans="45:45" ht="19.5" customHeight="1">
      <c r="AS341" s="286"/>
    </row>
    <row r="342" spans="45:45" ht="19.5" customHeight="1">
      <c r="AS342" s="286"/>
    </row>
    <row r="343" spans="45:45" ht="19.5" customHeight="1">
      <c r="AS343" s="286"/>
    </row>
    <row r="344" spans="45:45" ht="19.5" customHeight="1">
      <c r="AS344" s="286"/>
    </row>
    <row r="345" spans="45:45" ht="19.5" customHeight="1">
      <c r="AS345" s="286"/>
    </row>
    <row r="346" spans="45:45" ht="19.5" customHeight="1">
      <c r="AS346" s="286"/>
    </row>
    <row r="347" spans="45:45" ht="19.5" customHeight="1">
      <c r="AS347" s="286"/>
    </row>
    <row r="348" spans="45:45" ht="19.5" customHeight="1">
      <c r="AS348" s="286"/>
    </row>
    <row r="349" spans="45:45" ht="19.5" customHeight="1">
      <c r="AS349" s="286"/>
    </row>
    <row r="350" spans="45:45" ht="19.5" customHeight="1">
      <c r="AS350" s="286"/>
    </row>
    <row r="351" spans="45:45" ht="19.5" customHeight="1">
      <c r="AS351" s="286"/>
    </row>
    <row r="352" spans="45:45" ht="19.5" customHeight="1">
      <c r="AS352" s="286"/>
    </row>
    <row r="353" spans="45:45" ht="19.5" customHeight="1">
      <c r="AS353" s="286"/>
    </row>
    <row r="354" spans="45:45" ht="19.5" customHeight="1">
      <c r="AS354" s="286"/>
    </row>
    <row r="355" spans="45:45" ht="19.5" customHeight="1">
      <c r="AS355" s="286"/>
    </row>
    <row r="356" spans="45:45" ht="19.5" customHeight="1">
      <c r="AS356" s="286"/>
    </row>
    <row r="357" spans="45:45" ht="19.5" customHeight="1">
      <c r="AS357" s="286"/>
    </row>
    <row r="358" spans="45:45" ht="19.5" customHeight="1">
      <c r="AS358" s="286"/>
    </row>
    <row r="359" spans="45:45" ht="19.5" customHeight="1">
      <c r="AS359" s="286"/>
    </row>
    <row r="360" spans="45:45" ht="19.5" customHeight="1">
      <c r="AS360" s="286"/>
    </row>
    <row r="361" spans="45:45" ht="19.5" customHeight="1">
      <c r="AS361" s="286"/>
    </row>
    <row r="362" spans="45:45" ht="19.5" customHeight="1">
      <c r="AS362" s="286"/>
    </row>
    <row r="363" spans="45:45" ht="19.5" customHeight="1">
      <c r="AS363" s="286"/>
    </row>
    <row r="364" spans="45:45" ht="19.5" customHeight="1">
      <c r="AS364" s="286"/>
    </row>
    <row r="365" spans="45:45" ht="19.5" customHeight="1">
      <c r="AS365" s="286"/>
    </row>
    <row r="366" spans="45:45" ht="19.5" customHeight="1">
      <c r="AS366" s="286"/>
    </row>
    <row r="367" spans="45:45" ht="19.5" customHeight="1">
      <c r="AS367" s="286"/>
    </row>
    <row r="368" spans="45:45" ht="19.5" customHeight="1">
      <c r="AS368" s="286"/>
    </row>
    <row r="369" spans="45:45" ht="19.5" customHeight="1">
      <c r="AS369" s="286"/>
    </row>
    <row r="370" spans="45:45" ht="19.5" customHeight="1">
      <c r="AS370" s="286"/>
    </row>
    <row r="371" spans="45:45" ht="19.5" customHeight="1">
      <c r="AS371" s="286"/>
    </row>
    <row r="372" spans="45:45" ht="19.5" customHeight="1">
      <c r="AS372" s="286"/>
    </row>
    <row r="373" spans="45:45" ht="19.5" customHeight="1">
      <c r="AS373" s="286"/>
    </row>
    <row r="374" spans="45:45" ht="19.5" customHeight="1">
      <c r="AS374" s="286"/>
    </row>
    <row r="375" spans="45:45" ht="19.5" customHeight="1">
      <c r="AS375" s="286"/>
    </row>
    <row r="376" spans="45:45" ht="19.5" customHeight="1">
      <c r="AS376" s="286"/>
    </row>
    <row r="377" spans="45:45" ht="19.5" customHeight="1">
      <c r="AS377" s="286"/>
    </row>
    <row r="378" spans="45:45" ht="19.5" customHeight="1">
      <c r="AS378" s="286"/>
    </row>
    <row r="379" spans="45:45" ht="19.5" customHeight="1">
      <c r="AS379" s="286"/>
    </row>
    <row r="380" spans="45:45" ht="19.5" customHeight="1">
      <c r="AS380" s="286"/>
    </row>
    <row r="381" spans="45:45" ht="19.5" customHeight="1">
      <c r="AS381" s="286"/>
    </row>
    <row r="382" spans="45:45" ht="19.5" customHeight="1">
      <c r="AS382" s="286"/>
    </row>
    <row r="383" spans="45:45" ht="19.5" customHeight="1">
      <c r="AS383" s="286"/>
    </row>
    <row r="384" spans="45:45" ht="19.5" customHeight="1">
      <c r="AS384" s="286"/>
    </row>
    <row r="385" spans="45:45" ht="19.5" customHeight="1">
      <c r="AS385" s="286"/>
    </row>
    <row r="386" spans="45:45" ht="19.5" customHeight="1">
      <c r="AS386" s="286"/>
    </row>
    <row r="387" spans="45:45" ht="19.5" customHeight="1">
      <c r="AS387" s="286"/>
    </row>
    <row r="388" spans="45:45" ht="19.5" customHeight="1">
      <c r="AS388" s="286"/>
    </row>
    <row r="389" spans="45:45" ht="19.5" customHeight="1">
      <c r="AS389" s="286"/>
    </row>
    <row r="390" spans="45:45" ht="19.5" customHeight="1">
      <c r="AS390" s="286"/>
    </row>
    <row r="391" spans="45:45" ht="19.5" customHeight="1">
      <c r="AS391" s="286"/>
    </row>
    <row r="392" spans="45:45" ht="19.5" customHeight="1">
      <c r="AS392" s="286"/>
    </row>
    <row r="393" spans="45:45" ht="19.5" customHeight="1">
      <c r="AS393" s="286"/>
    </row>
    <row r="394" spans="45:45" ht="19.5" customHeight="1">
      <c r="AS394" s="286"/>
    </row>
    <row r="395" spans="45:45" ht="19.5" customHeight="1">
      <c r="AS395" s="286"/>
    </row>
    <row r="396" spans="45:45" ht="19.5" customHeight="1">
      <c r="AS396" s="286"/>
    </row>
    <row r="397" spans="45:45" ht="19.5" customHeight="1">
      <c r="AS397" s="286"/>
    </row>
    <row r="398" spans="45:45" ht="19.5" customHeight="1">
      <c r="AS398" s="286"/>
    </row>
    <row r="399" spans="45:45" ht="19.5" customHeight="1">
      <c r="AS399" s="286"/>
    </row>
    <row r="400" spans="45:45" ht="19.5" customHeight="1">
      <c r="AS400" s="286"/>
    </row>
    <row r="401" spans="45:45" ht="19.5" customHeight="1">
      <c r="AS401" s="286"/>
    </row>
    <row r="402" spans="45:45" ht="19.5" customHeight="1">
      <c r="AS402" s="286"/>
    </row>
    <row r="403" spans="45:45" ht="19.5" customHeight="1">
      <c r="AS403" s="286"/>
    </row>
    <row r="404" spans="45:45" ht="19.5" customHeight="1">
      <c r="AS404" s="286"/>
    </row>
    <row r="405" spans="45:45" ht="19.5" customHeight="1">
      <c r="AS405" s="286"/>
    </row>
    <row r="406" spans="45:45" ht="19.5" customHeight="1">
      <c r="AS406" s="286"/>
    </row>
    <row r="407" spans="45:45" ht="19.5" customHeight="1">
      <c r="AS407" s="286"/>
    </row>
    <row r="408" spans="45:45" ht="19.5" customHeight="1">
      <c r="AS408" s="286"/>
    </row>
    <row r="409" spans="45:45" ht="19.5" customHeight="1">
      <c r="AS409" s="286"/>
    </row>
    <row r="410" spans="45:45" ht="19.5" customHeight="1">
      <c r="AS410" s="286"/>
    </row>
    <row r="411" spans="45:45" ht="19.5" customHeight="1">
      <c r="AS411" s="286"/>
    </row>
    <row r="412" spans="45:45" ht="19.5" customHeight="1">
      <c r="AS412" s="286"/>
    </row>
    <row r="413" spans="45:45" ht="19.5" customHeight="1">
      <c r="AS413" s="286"/>
    </row>
    <row r="414" spans="45:45" ht="19.5" customHeight="1">
      <c r="AS414" s="286"/>
    </row>
    <row r="415" spans="45:45" ht="19.5" customHeight="1">
      <c r="AS415" s="286"/>
    </row>
    <row r="416" spans="45:45" ht="19.5" customHeight="1">
      <c r="AS416" s="286"/>
    </row>
    <row r="417" spans="45:45" ht="19.5" customHeight="1">
      <c r="AS417" s="286"/>
    </row>
    <row r="418" spans="45:45" ht="19.5" customHeight="1">
      <c r="AS418" s="286"/>
    </row>
    <row r="419" spans="45:45" ht="19.5" customHeight="1">
      <c r="AS419" s="286"/>
    </row>
    <row r="420" spans="45:45" ht="19.5" customHeight="1">
      <c r="AS420" s="286"/>
    </row>
    <row r="421" spans="45:45" ht="19.5" customHeight="1">
      <c r="AS421" s="286"/>
    </row>
    <row r="422" spans="45:45" ht="19.5" customHeight="1">
      <c r="AS422" s="286"/>
    </row>
    <row r="423" spans="45:45" ht="19.5" customHeight="1">
      <c r="AS423" s="286"/>
    </row>
    <row r="424" spans="45:45" ht="19.5" customHeight="1">
      <c r="AS424" s="286"/>
    </row>
    <row r="425" spans="45:45" ht="19.5" customHeight="1">
      <c r="AS425" s="286"/>
    </row>
    <row r="426" spans="45:45" ht="19.5" customHeight="1">
      <c r="AS426" s="286"/>
    </row>
    <row r="427" spans="45:45" ht="19.5" customHeight="1">
      <c r="AS427" s="286"/>
    </row>
    <row r="428" spans="45:45" ht="19.5" customHeight="1">
      <c r="AS428" s="286"/>
    </row>
    <row r="429" spans="45:45" ht="19.5" customHeight="1">
      <c r="AS429" s="286"/>
    </row>
    <row r="430" spans="45:45" ht="19.5" customHeight="1">
      <c r="AS430" s="286"/>
    </row>
    <row r="431" spans="45:45" ht="19.5" customHeight="1">
      <c r="AS431" s="286"/>
    </row>
    <row r="432" spans="45:45" ht="19.5" customHeight="1">
      <c r="AS432" s="286"/>
    </row>
    <row r="433" spans="45:45" ht="19.5" customHeight="1">
      <c r="AS433" s="286"/>
    </row>
    <row r="434" spans="45:45" ht="19.5" customHeight="1">
      <c r="AS434" s="286"/>
    </row>
    <row r="435" spans="45:45" ht="19.5" customHeight="1">
      <c r="AS435" s="286"/>
    </row>
    <row r="436" spans="45:45" ht="19.5" customHeight="1">
      <c r="AS436" s="286"/>
    </row>
    <row r="437" spans="45:45" ht="19.5" customHeight="1">
      <c r="AS437" s="286"/>
    </row>
    <row r="438" spans="45:45" ht="19.5" customHeight="1">
      <c r="AS438" s="286"/>
    </row>
    <row r="439" spans="45:45" ht="19.5" customHeight="1">
      <c r="AS439" s="286"/>
    </row>
    <row r="440" spans="45:45" ht="19.5" customHeight="1">
      <c r="AS440" s="286"/>
    </row>
    <row r="441" spans="45:45" ht="19.5" customHeight="1">
      <c r="AS441" s="286"/>
    </row>
    <row r="442" spans="45:45" ht="19.5" customHeight="1">
      <c r="AS442" s="286"/>
    </row>
    <row r="443" spans="45:45" ht="19.5" customHeight="1">
      <c r="AS443" s="286"/>
    </row>
    <row r="444" spans="45:45" ht="19.5" customHeight="1">
      <c r="AS444" s="286"/>
    </row>
    <row r="445" spans="45:45" ht="19.5" customHeight="1">
      <c r="AS445" s="286"/>
    </row>
    <row r="446" spans="45:45" ht="19.5" customHeight="1">
      <c r="AS446" s="286"/>
    </row>
    <row r="447" spans="45:45" ht="19.5" customHeight="1">
      <c r="AS447" s="286"/>
    </row>
    <row r="448" spans="45:45" ht="19.5" customHeight="1">
      <c r="AS448" s="286"/>
    </row>
    <row r="449" spans="45:45" ht="19.5" customHeight="1">
      <c r="AS449" s="286"/>
    </row>
    <row r="450" spans="45:45" ht="19.5" customHeight="1">
      <c r="AS450" s="286"/>
    </row>
    <row r="451" spans="45:45" ht="19.5" customHeight="1">
      <c r="AS451" s="286"/>
    </row>
    <row r="452" spans="45:45" ht="19.5" customHeight="1">
      <c r="AS452" s="286"/>
    </row>
    <row r="453" spans="45:45" ht="19.5" customHeight="1">
      <c r="AS453" s="286"/>
    </row>
    <row r="454" spans="45:45" ht="19.5" customHeight="1">
      <c r="AS454" s="286"/>
    </row>
    <row r="455" spans="45:45" ht="19.5" customHeight="1">
      <c r="AS455" s="286"/>
    </row>
    <row r="456" spans="45:45" ht="19.5" customHeight="1">
      <c r="AS456" s="286"/>
    </row>
    <row r="457" spans="45:45" ht="19.5" customHeight="1">
      <c r="AS457" s="286"/>
    </row>
    <row r="458" spans="45:45" ht="19.5" customHeight="1">
      <c r="AS458" s="286"/>
    </row>
    <row r="459" spans="45:45" ht="19.5" customHeight="1">
      <c r="AS459" s="286"/>
    </row>
    <row r="460" spans="45:45" ht="19.5" customHeight="1">
      <c r="AS460" s="286"/>
    </row>
    <row r="461" spans="45:45" ht="19.5" customHeight="1">
      <c r="AS461" s="286"/>
    </row>
    <row r="462" spans="45:45" ht="19.5" customHeight="1">
      <c r="AS462" s="286"/>
    </row>
    <row r="463" spans="45:45" ht="19.5" customHeight="1">
      <c r="AS463" s="286"/>
    </row>
    <row r="464" spans="45:45" ht="19.5" customHeight="1">
      <c r="AS464" s="286"/>
    </row>
    <row r="465" spans="45:45" ht="19.5" customHeight="1">
      <c r="AS465" s="286"/>
    </row>
    <row r="466" spans="45:45" ht="19.5" customHeight="1">
      <c r="AS466" s="286"/>
    </row>
    <row r="467" spans="45:45" ht="19.5" customHeight="1">
      <c r="AS467" s="286"/>
    </row>
    <row r="468" spans="45:45" ht="19.5" customHeight="1">
      <c r="AS468" s="286"/>
    </row>
    <row r="469" spans="45:45" ht="19.5" customHeight="1">
      <c r="AS469" s="286"/>
    </row>
    <row r="470" spans="45:45" ht="19.5" customHeight="1">
      <c r="AS470" s="286"/>
    </row>
    <row r="471" spans="45:45" ht="19.5" customHeight="1">
      <c r="AS471" s="286"/>
    </row>
    <row r="472" spans="45:45" ht="19.5" customHeight="1">
      <c r="AS472" s="286"/>
    </row>
    <row r="473" spans="45:45" ht="19.5" customHeight="1">
      <c r="AS473" s="286"/>
    </row>
    <row r="474" spans="45:45" ht="19.5" customHeight="1">
      <c r="AS474" s="286"/>
    </row>
    <row r="475" spans="45:45" ht="19.5" customHeight="1">
      <c r="AS475" s="286"/>
    </row>
    <row r="476" spans="45:45" ht="19.5" customHeight="1">
      <c r="AS476" s="286"/>
    </row>
    <row r="477" spans="45:45" ht="19.5" customHeight="1">
      <c r="AS477" s="286"/>
    </row>
    <row r="478" spans="45:45" ht="19.5" customHeight="1">
      <c r="AS478" s="286"/>
    </row>
    <row r="479" spans="45:45" ht="19.5" customHeight="1">
      <c r="AS479" s="286"/>
    </row>
    <row r="480" spans="45:45" ht="19.5" customHeight="1">
      <c r="AS480" s="286"/>
    </row>
    <row r="481" spans="45:45" ht="19.5" customHeight="1">
      <c r="AS481" s="286"/>
    </row>
    <row r="482" spans="45:45" ht="19.5" customHeight="1">
      <c r="AS482" s="286"/>
    </row>
    <row r="483" spans="45:45" ht="19.5" customHeight="1">
      <c r="AS483" s="286"/>
    </row>
    <row r="484" spans="45:45" ht="19.5" customHeight="1">
      <c r="AS484" s="286"/>
    </row>
    <row r="485" spans="45:45" ht="19.5" customHeight="1">
      <c r="AS485" s="286"/>
    </row>
    <row r="486" spans="45:45" ht="19.5" customHeight="1">
      <c r="AS486" s="286"/>
    </row>
    <row r="487" spans="45:45" ht="19.5" customHeight="1">
      <c r="AS487" s="286"/>
    </row>
    <row r="488" spans="45:45" ht="19.5" customHeight="1">
      <c r="AS488" s="286"/>
    </row>
    <row r="489" spans="45:45" ht="19.5" customHeight="1">
      <c r="AS489" s="286"/>
    </row>
    <row r="490" spans="45:45" ht="19.5" customHeight="1">
      <c r="AS490" s="286"/>
    </row>
    <row r="491" spans="45:45" ht="19.5" customHeight="1">
      <c r="AS491" s="286"/>
    </row>
    <row r="492" spans="45:45" ht="19.5" customHeight="1">
      <c r="AS492" s="286"/>
    </row>
    <row r="493" spans="45:45" ht="19.5" customHeight="1">
      <c r="AS493" s="286"/>
    </row>
    <row r="494" spans="45:45" ht="19.5" customHeight="1">
      <c r="AS494" s="286"/>
    </row>
    <row r="495" spans="45:45" ht="19.5" customHeight="1">
      <c r="AS495" s="286"/>
    </row>
    <row r="496" spans="45:45" ht="19.5" customHeight="1">
      <c r="AS496" s="286"/>
    </row>
    <row r="497" spans="45:45" ht="19.5" customHeight="1">
      <c r="AS497" s="286"/>
    </row>
    <row r="498" spans="45:45" ht="19.5" customHeight="1">
      <c r="AS498" s="286"/>
    </row>
    <row r="499" spans="45:45" ht="19.5" customHeight="1">
      <c r="AS499" s="286"/>
    </row>
    <row r="500" spans="45:45" ht="19.5" customHeight="1">
      <c r="AS500" s="286"/>
    </row>
    <row r="501" spans="45:45" ht="19.5" customHeight="1">
      <c r="AS501" s="286"/>
    </row>
    <row r="502" spans="45:45" ht="19.5" customHeight="1">
      <c r="AS502" s="286"/>
    </row>
    <row r="503" spans="45:45" ht="19.5" customHeight="1">
      <c r="AS503" s="286"/>
    </row>
    <row r="504" spans="45:45" ht="19.5" customHeight="1">
      <c r="AS504" s="286"/>
    </row>
    <row r="505" spans="45:45" ht="19.5" customHeight="1">
      <c r="AS505" s="286"/>
    </row>
    <row r="506" spans="45:45" ht="19.5" customHeight="1">
      <c r="AS506" s="286"/>
    </row>
    <row r="507" spans="45:45" ht="19.5" customHeight="1">
      <c r="AS507" s="286"/>
    </row>
    <row r="508" spans="45:45" ht="19.5" customHeight="1">
      <c r="AS508" s="286"/>
    </row>
    <row r="509" spans="45:45" ht="19.5" customHeight="1">
      <c r="AS509" s="286"/>
    </row>
    <row r="510" spans="45:45" ht="19.5" customHeight="1">
      <c r="AS510" s="286"/>
    </row>
    <row r="511" spans="45:45" ht="19.5" customHeight="1">
      <c r="AS511" s="286"/>
    </row>
    <row r="512" spans="45:45" ht="19.5" customHeight="1">
      <c r="AS512" s="286"/>
    </row>
    <row r="513" spans="45:45" ht="19.5" customHeight="1">
      <c r="AS513" s="286"/>
    </row>
    <row r="514" spans="45:45" ht="19.5" customHeight="1">
      <c r="AS514" s="286"/>
    </row>
    <row r="515" spans="45:45" ht="19.5" customHeight="1">
      <c r="AS515" s="286"/>
    </row>
    <row r="516" spans="45:45" ht="19.5" customHeight="1">
      <c r="AS516" s="286"/>
    </row>
    <row r="517" spans="45:45" ht="19.5" customHeight="1">
      <c r="AS517" s="286"/>
    </row>
    <row r="518" spans="45:45" ht="19.5" customHeight="1">
      <c r="AS518" s="286"/>
    </row>
    <row r="519" spans="45:45" ht="19.5" customHeight="1">
      <c r="AS519" s="286"/>
    </row>
    <row r="520" spans="45:45" ht="19.5" customHeight="1">
      <c r="AS520" s="286"/>
    </row>
    <row r="521" spans="45:45" ht="19.5" customHeight="1">
      <c r="AS521" s="286"/>
    </row>
    <row r="522" spans="45:45" ht="19.5" customHeight="1">
      <c r="AS522" s="286"/>
    </row>
    <row r="523" spans="45:45" ht="19.5" customHeight="1">
      <c r="AS523" s="286"/>
    </row>
    <row r="524" spans="45:45" ht="19.5" customHeight="1">
      <c r="AS524" s="286"/>
    </row>
    <row r="525" spans="45:45" ht="19.5" customHeight="1">
      <c r="AS525" s="286"/>
    </row>
    <row r="526" spans="45:45" ht="19.5" customHeight="1">
      <c r="AS526" s="286"/>
    </row>
    <row r="527" spans="45:45" ht="19.5" customHeight="1">
      <c r="AS527" s="286"/>
    </row>
    <row r="528" spans="45:45" ht="19.5" customHeight="1">
      <c r="AS528" s="286"/>
    </row>
    <row r="529" spans="45:45" ht="19.5" customHeight="1">
      <c r="AS529" s="286"/>
    </row>
    <row r="530" spans="45:45" ht="19.5" customHeight="1">
      <c r="AS530" s="286"/>
    </row>
    <row r="531" spans="45:45" ht="19.5" customHeight="1">
      <c r="AS531" s="286"/>
    </row>
    <row r="532" spans="45:45" ht="19.5" customHeight="1">
      <c r="AS532" s="286"/>
    </row>
    <row r="533" spans="45:45" ht="19.5" customHeight="1">
      <c r="AS533" s="286"/>
    </row>
    <row r="534" spans="45:45" ht="19.5" customHeight="1">
      <c r="AS534" s="286"/>
    </row>
    <row r="535" spans="45:45" ht="19.5" customHeight="1">
      <c r="AS535" s="286"/>
    </row>
    <row r="536" spans="45:45" ht="19.5" customHeight="1">
      <c r="AS536" s="286"/>
    </row>
    <row r="537" spans="45:45" ht="19.5" customHeight="1">
      <c r="AS537" s="286"/>
    </row>
    <row r="538" spans="45:45" ht="19.5" customHeight="1">
      <c r="AS538" s="286"/>
    </row>
    <row r="539" spans="45:45" ht="19.5" customHeight="1">
      <c r="AS539" s="286"/>
    </row>
    <row r="540" spans="45:45" ht="19.5" customHeight="1">
      <c r="AS540" s="286"/>
    </row>
    <row r="541" spans="45:45" ht="19.5" customHeight="1">
      <c r="AS541" s="286"/>
    </row>
    <row r="542" spans="45:45" ht="19.5" customHeight="1">
      <c r="AS542" s="286"/>
    </row>
    <row r="543" spans="45:45" ht="19.5" customHeight="1">
      <c r="AS543" s="286"/>
    </row>
    <row r="544" spans="45:45" ht="19.5" customHeight="1">
      <c r="AS544" s="286"/>
    </row>
    <row r="545" spans="45:45" ht="19.5" customHeight="1">
      <c r="AS545" s="286"/>
    </row>
    <row r="546" spans="45:45" ht="19.5" customHeight="1">
      <c r="AS546" s="286"/>
    </row>
    <row r="547" spans="45:45" ht="19.5" customHeight="1">
      <c r="AS547" s="286"/>
    </row>
    <row r="548" spans="45:45" ht="19.5" customHeight="1">
      <c r="AS548" s="286"/>
    </row>
    <row r="549" spans="45:45" ht="19.5" customHeight="1">
      <c r="AS549" s="286"/>
    </row>
    <row r="550" spans="45:45" ht="19.5" customHeight="1">
      <c r="AS550" s="286"/>
    </row>
    <row r="551" spans="45:45" ht="19.5" customHeight="1">
      <c r="AS551" s="286"/>
    </row>
    <row r="552" spans="45:45" ht="19.5" customHeight="1">
      <c r="AS552" s="286"/>
    </row>
    <row r="553" spans="45:45" ht="19.5" customHeight="1">
      <c r="AS553" s="286"/>
    </row>
    <row r="554" spans="45:45" ht="19.5" customHeight="1">
      <c r="AS554" s="286"/>
    </row>
    <row r="555" spans="45:45" ht="19.5" customHeight="1">
      <c r="AS555" s="286"/>
    </row>
    <row r="556" spans="45:45" ht="19.5" customHeight="1">
      <c r="AS556" s="286"/>
    </row>
    <row r="557" spans="45:45" ht="19.5" customHeight="1">
      <c r="AS557" s="286"/>
    </row>
    <row r="558" spans="45:45" ht="19.5" customHeight="1">
      <c r="AS558" s="286"/>
    </row>
    <row r="559" spans="45:45" ht="19.5" customHeight="1">
      <c r="AS559" s="286"/>
    </row>
    <row r="560" spans="45:45" ht="19.5" customHeight="1">
      <c r="AS560" s="286"/>
    </row>
    <row r="561" spans="45:45" ht="19.5" customHeight="1">
      <c r="AS561" s="286"/>
    </row>
    <row r="562" spans="45:45" ht="19.5" customHeight="1">
      <c r="AS562" s="286"/>
    </row>
    <row r="563" spans="45:45" ht="19.5" customHeight="1">
      <c r="AS563" s="286"/>
    </row>
    <row r="564" spans="45:45" ht="19.5" customHeight="1">
      <c r="AS564" s="286"/>
    </row>
    <row r="565" spans="45:45" ht="19.5" customHeight="1">
      <c r="AS565" s="286"/>
    </row>
    <row r="566" spans="45:45" ht="19.5" customHeight="1">
      <c r="AS566" s="286"/>
    </row>
    <row r="567" spans="45:45" ht="19.5" customHeight="1">
      <c r="AS567" s="286"/>
    </row>
    <row r="568" spans="45:45" ht="19.5" customHeight="1">
      <c r="AS568" s="286"/>
    </row>
    <row r="569" spans="45:45" ht="19.5" customHeight="1">
      <c r="AS569" s="286"/>
    </row>
    <row r="570" spans="45:45" ht="19.5" customHeight="1">
      <c r="AS570" s="286"/>
    </row>
    <row r="571" spans="45:45" ht="19.5" customHeight="1">
      <c r="AS571" s="286"/>
    </row>
    <row r="572" spans="45:45" ht="19.5" customHeight="1">
      <c r="AS572" s="286"/>
    </row>
    <row r="573" spans="45:45" ht="19.5" customHeight="1">
      <c r="AS573" s="286"/>
    </row>
    <row r="574" spans="45:45" ht="19.5" customHeight="1">
      <c r="AS574" s="286"/>
    </row>
    <row r="575" spans="45:45" ht="19.5" customHeight="1">
      <c r="AS575" s="286"/>
    </row>
    <row r="576" spans="45:45" ht="19.5" customHeight="1">
      <c r="AS576" s="286"/>
    </row>
    <row r="577" spans="45:45" ht="19.5" customHeight="1">
      <c r="AS577" s="286"/>
    </row>
    <row r="578" spans="45:45" ht="19.5" customHeight="1">
      <c r="AS578" s="286"/>
    </row>
    <row r="579" spans="45:45" ht="19.5" customHeight="1">
      <c r="AS579" s="286"/>
    </row>
    <row r="580" spans="45:45" ht="19.5" customHeight="1">
      <c r="AS580" s="286"/>
    </row>
    <row r="581" spans="45:45" ht="19.5" customHeight="1">
      <c r="AS581" s="286"/>
    </row>
    <row r="582" spans="45:45" ht="19.5" customHeight="1">
      <c r="AS582" s="286"/>
    </row>
    <row r="583" spans="45:45" ht="19.5" customHeight="1">
      <c r="AS583" s="286"/>
    </row>
    <row r="584" spans="45:45" ht="19.5" customHeight="1">
      <c r="AS584" s="286"/>
    </row>
    <row r="585" spans="45:45" ht="19.5" customHeight="1">
      <c r="AS585" s="286"/>
    </row>
    <row r="586" spans="45:45" ht="19.5" customHeight="1">
      <c r="AS586" s="286"/>
    </row>
    <row r="587" spans="45:45" ht="19.5" customHeight="1">
      <c r="AS587" s="286"/>
    </row>
    <row r="588" spans="45:45" ht="19.5" customHeight="1">
      <c r="AS588" s="286"/>
    </row>
    <row r="589" spans="45:45" ht="19.5" customHeight="1">
      <c r="AS589" s="286"/>
    </row>
    <row r="590" spans="45:45" ht="19.5" customHeight="1">
      <c r="AS590" s="286"/>
    </row>
    <row r="591" spans="45:45" ht="19.5" customHeight="1">
      <c r="AS591" s="286"/>
    </row>
    <row r="592" spans="45:45" ht="19.5" customHeight="1">
      <c r="AS592" s="286"/>
    </row>
    <row r="593" spans="45:45" ht="19.5" customHeight="1">
      <c r="AS593" s="286"/>
    </row>
    <row r="594" spans="45:45" ht="19.5" customHeight="1">
      <c r="AS594" s="286"/>
    </row>
    <row r="595" spans="45:45" ht="19.5" customHeight="1">
      <c r="AS595" s="286"/>
    </row>
    <row r="596" spans="45:45" ht="19.5" customHeight="1">
      <c r="AS596" s="286"/>
    </row>
    <row r="597" spans="45:45" ht="19.5" customHeight="1">
      <c r="AS597" s="286"/>
    </row>
    <row r="598" spans="45:45" ht="19.5" customHeight="1">
      <c r="AS598" s="286"/>
    </row>
    <row r="599" spans="45:45" ht="19.5" customHeight="1">
      <c r="AS599" s="286"/>
    </row>
    <row r="600" spans="45:45" ht="19.5" customHeight="1">
      <c r="AS600" s="286"/>
    </row>
    <row r="601" spans="45:45" ht="19.5" customHeight="1">
      <c r="AS601" s="286"/>
    </row>
    <row r="602" spans="45:45" ht="19.5" customHeight="1">
      <c r="AS602" s="286"/>
    </row>
    <row r="603" spans="45:45" ht="19.5" customHeight="1">
      <c r="AS603" s="286"/>
    </row>
    <row r="604" spans="45:45" ht="19.5" customHeight="1">
      <c r="AS604" s="286"/>
    </row>
    <row r="605" spans="45:45" ht="19.5" customHeight="1">
      <c r="AS605" s="286"/>
    </row>
    <row r="606" spans="45:45" ht="19.5" customHeight="1">
      <c r="AS606" s="286"/>
    </row>
    <row r="607" spans="45:45" ht="19.5" customHeight="1">
      <c r="AS607" s="286"/>
    </row>
    <row r="608" spans="45:45" ht="19.5" customHeight="1">
      <c r="AS608" s="286"/>
    </row>
    <row r="609" spans="45:45" ht="19.5" customHeight="1">
      <c r="AS609" s="286"/>
    </row>
    <row r="610" spans="45:45" ht="19.5" customHeight="1">
      <c r="AS610" s="286"/>
    </row>
    <row r="611" spans="45:45" ht="19.5" customHeight="1">
      <c r="AS611" s="286"/>
    </row>
    <row r="612" spans="45:45" ht="19.5" customHeight="1">
      <c r="AS612" s="286"/>
    </row>
    <row r="613" spans="45:45" ht="19.5" customHeight="1">
      <c r="AS613" s="286"/>
    </row>
    <row r="614" spans="45:45" ht="19.5" customHeight="1">
      <c r="AS614" s="286"/>
    </row>
    <row r="615" spans="45:45" ht="19.5" customHeight="1">
      <c r="AS615" s="286"/>
    </row>
    <row r="616" spans="45:45" ht="19.5" customHeight="1">
      <c r="AS616" s="286"/>
    </row>
    <row r="617" spans="45:45" ht="19.5" customHeight="1">
      <c r="AS617" s="286"/>
    </row>
    <row r="618" spans="45:45" ht="19.5" customHeight="1">
      <c r="AS618" s="286"/>
    </row>
    <row r="619" spans="45:45" ht="19.5" customHeight="1">
      <c r="AS619" s="286"/>
    </row>
    <row r="620" spans="45:45" ht="19.5" customHeight="1">
      <c r="AS620" s="286"/>
    </row>
    <row r="621" spans="45:45" ht="19.5" customHeight="1">
      <c r="AS621" s="286"/>
    </row>
    <row r="622" spans="45:45" ht="19.5" customHeight="1">
      <c r="AS622" s="286"/>
    </row>
    <row r="623" spans="45:45" ht="19.5" customHeight="1">
      <c r="AS623" s="286"/>
    </row>
    <row r="624" spans="45:45" ht="19.5" customHeight="1">
      <c r="AS624" s="286"/>
    </row>
    <row r="625" spans="45:45" ht="19.5" customHeight="1">
      <c r="AS625" s="286"/>
    </row>
  </sheetData>
  <sheetProtection formatCells="0" insertHyperlinks="0"/>
  <mergeCells count="84">
    <mergeCell ref="AX34:AX55"/>
    <mergeCell ref="S51:Z51"/>
    <mergeCell ref="AL43:AQ43"/>
    <mergeCell ref="AL42:AQ42"/>
    <mergeCell ref="AF30:AQ30"/>
    <mergeCell ref="D31:U31"/>
    <mergeCell ref="M2:AM2"/>
    <mergeCell ref="M3:AM3"/>
    <mergeCell ref="AN4:AR4"/>
    <mergeCell ref="M4:AM4"/>
    <mergeCell ref="AN2:AR2"/>
    <mergeCell ref="AN3:AR3"/>
    <mergeCell ref="C6:O6"/>
    <mergeCell ref="C7:O7"/>
    <mergeCell ref="R7:AC7"/>
    <mergeCell ref="AF7:AQ7"/>
    <mergeCell ref="U14:AC14"/>
    <mergeCell ref="H9:O9"/>
    <mergeCell ref="L11:O11"/>
    <mergeCell ref="I14:O14"/>
    <mergeCell ref="AI14:AQ14"/>
    <mergeCell ref="U10:AC10"/>
    <mergeCell ref="AI10:AQ10"/>
    <mergeCell ref="U11:AC11"/>
    <mergeCell ref="AI11:AQ11"/>
    <mergeCell ref="AI26:AQ26"/>
    <mergeCell ref="P24:U24"/>
    <mergeCell ref="P25:U25"/>
    <mergeCell ref="P26:U26"/>
    <mergeCell ref="K24:O24"/>
    <mergeCell ref="R13:AC13"/>
    <mergeCell ref="AI15:AQ15"/>
    <mergeCell ref="U15:AC15"/>
    <mergeCell ref="AF13:AQ13"/>
    <mergeCell ref="AG24:AQ24"/>
    <mergeCell ref="H13:O13"/>
    <mergeCell ref="K23:O23"/>
    <mergeCell ref="P23:U23"/>
    <mergeCell ref="M15:O15"/>
    <mergeCell ref="D23:J23"/>
    <mergeCell ref="C85:AQ85"/>
    <mergeCell ref="C89:AQ89"/>
    <mergeCell ref="C90:AQ90"/>
    <mergeCell ref="AF9:AQ9"/>
    <mergeCell ref="R9:AC9"/>
    <mergeCell ref="V48:Y48"/>
    <mergeCell ref="AL41:AQ41"/>
    <mergeCell ref="Z19:AQ20"/>
    <mergeCell ref="Y23:AQ23"/>
    <mergeCell ref="G88:AQ88"/>
    <mergeCell ref="AE29:AQ29"/>
    <mergeCell ref="AE28:AQ28"/>
    <mergeCell ref="AE27:AQ27"/>
    <mergeCell ref="H60:W60"/>
    <mergeCell ref="AN60:AQ60"/>
    <mergeCell ref="AM83:AQ83"/>
    <mergeCell ref="Y83:AB83"/>
    <mergeCell ref="AD72:AG72"/>
    <mergeCell ref="C72:D72"/>
    <mergeCell ref="Y71:AQ71"/>
    <mergeCell ref="Y72:AC72"/>
    <mergeCell ref="Y73:AQ75"/>
    <mergeCell ref="K25:O25"/>
    <mergeCell ref="P29:U29"/>
    <mergeCell ref="K26:O26"/>
    <mergeCell ref="C73:W74"/>
    <mergeCell ref="Y82:AQ82"/>
    <mergeCell ref="K29:O29"/>
    <mergeCell ref="K28:O28"/>
    <mergeCell ref="K27:O27"/>
    <mergeCell ref="K30:O30"/>
    <mergeCell ref="P27:U27"/>
    <mergeCell ref="P28:U28"/>
    <mergeCell ref="AE52:AP52"/>
    <mergeCell ref="S52:Z52"/>
    <mergeCell ref="AE51:AP51"/>
    <mergeCell ref="P30:U30"/>
    <mergeCell ref="D24:J24"/>
    <mergeCell ref="D30:J30"/>
    <mergeCell ref="D29:J29"/>
    <mergeCell ref="D28:J28"/>
    <mergeCell ref="D27:J27"/>
    <mergeCell ref="D26:J26"/>
    <mergeCell ref="D25:J25"/>
  </mergeCells>
  <phoneticPr fontId="0" type="noConversion"/>
  <conditionalFormatting sqref="B17">
    <cfRule type="expression" dxfId="60" priority="30" stopIfTrue="1">
      <formula>$AW$17&gt;0</formula>
    </cfRule>
  </conditionalFormatting>
  <conditionalFormatting sqref="B22">
    <cfRule type="expression" dxfId="59" priority="29" stopIfTrue="1">
      <formula>$AW$22&gt;0</formula>
    </cfRule>
  </conditionalFormatting>
  <conditionalFormatting sqref="B57">
    <cfRule type="expression" dxfId="58" priority="27" stopIfTrue="1">
      <formula>$AW$57&gt;0</formula>
    </cfRule>
  </conditionalFormatting>
  <conditionalFormatting sqref="B34">
    <cfRule type="expression" dxfId="57" priority="31" stopIfTrue="1">
      <formula>$AW$34&gt;0</formula>
    </cfRule>
  </conditionalFormatting>
  <conditionalFormatting sqref="B88">
    <cfRule type="expression" dxfId="56" priority="11" stopIfTrue="1">
      <formula>$AW$31&gt;0</formula>
    </cfRule>
  </conditionalFormatting>
  <conditionalFormatting sqref="D35 H41 K41 D38 D41 U46 D50">
    <cfRule type="expression" dxfId="55" priority="8" stopIfTrue="1">
      <formula>$AV$46&gt;0</formula>
    </cfRule>
  </conditionalFormatting>
  <conditionalFormatting sqref="E51:E55 O51:O53 AC54 N54:N55 Q55">
    <cfRule type="expression" dxfId="54" priority="7" stopIfTrue="1">
      <formula>$AV$47&gt;0</formula>
    </cfRule>
  </conditionalFormatting>
  <conditionalFormatting sqref="U61 C71 Y71:AQ71 Y72:AC72 Y82:AQ82 N86 R86 C86">
    <cfRule type="expression" dxfId="53" priority="3" stopIfTrue="1">
      <formula>$AU$61=TRUE</formula>
    </cfRule>
  </conditionalFormatting>
  <conditionalFormatting sqref="I58:I59 O58 X59 O61 R61 D61">
    <cfRule type="expression" dxfId="52" priority="2" stopIfTrue="1">
      <formula>$AT$69=TRUE</formula>
    </cfRule>
  </conditionalFormatting>
  <conditionalFormatting sqref="U42">
    <cfRule type="expression" dxfId="51" priority="1" stopIfTrue="1">
      <formula>$AT$47=TRUE</formula>
    </cfRule>
  </conditionalFormatting>
  <dataValidations count="2">
    <dataValidation type="list" allowBlank="1" showInputMessage="1" sqref="N21">
      <formula1>BE!#REF!</formula1>
    </dataValidation>
    <dataValidation type="list" allowBlank="1" showInputMessage="1" sqref="K24:K30">
      <formula1>BE!#REF!</formula1>
    </dataValidation>
  </dataValidations>
  <printOptions horizontalCentered="1" verticalCentered="1"/>
  <pageMargins left="0.35433070866141736" right="0.23622047244094491" top="0.35433070866141736" bottom="0.31496062992125984" header="0.19685039370078741" footer="0.23622047244094491"/>
  <pageSetup paperSize="9" scale="67" orientation="portrait" r:id="rId1"/>
  <headerFooter alignWithMargins="0">
    <oddFooter>&amp;R&amp;8&amp;D_&amp;T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0000"/>
    <pageSetUpPr fitToPage="1"/>
  </sheetPr>
  <dimension ref="A1:AX581"/>
  <sheetViews>
    <sheetView view="pageBreakPreview" zoomScale="85" zoomScaleNormal="85" zoomScaleSheetLayoutView="85" workbookViewId="0">
      <selection activeCell="AT1" sqref="AT1:AW65536"/>
    </sheetView>
  </sheetViews>
  <sheetFormatPr baseColWidth="10" defaultRowHeight="19.5" customHeight="1"/>
  <cols>
    <col min="1" max="1" width="6.7109375" style="6" customWidth="1"/>
    <col min="2" max="2" width="4.28515625" style="6" customWidth="1"/>
    <col min="3" max="44" width="2.7109375" style="6" customWidth="1"/>
    <col min="45" max="45" width="11.42578125" style="6" customWidth="1"/>
    <col min="46" max="46" width="6.28515625" style="201" hidden="1" customWidth="1"/>
    <col min="47" max="47" width="7.140625" style="201" hidden="1" customWidth="1"/>
    <col min="48" max="49" width="5.85546875" style="198" hidden="1" customWidth="1"/>
    <col min="50" max="50" width="11.42578125" style="198" customWidth="1"/>
    <col min="51" max="56" width="11.42578125" style="6" customWidth="1"/>
    <col min="57" max="16384" width="11.42578125" style="6"/>
  </cols>
  <sheetData>
    <row r="1" spans="1:50" ht="19.5" customHeight="1" thickBot="1"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</row>
    <row r="2" spans="1:50" s="5" customFormat="1" ht="19.5" customHeight="1">
      <c r="B2" s="30"/>
      <c r="C2" s="31"/>
      <c r="D2" s="31"/>
      <c r="E2" s="31"/>
      <c r="F2" s="31"/>
      <c r="G2" s="31"/>
      <c r="H2" s="31"/>
      <c r="I2" s="31"/>
      <c r="J2" s="31"/>
      <c r="K2" s="31"/>
      <c r="L2" s="31"/>
      <c r="M2" s="382" t="s">
        <v>259</v>
      </c>
      <c r="N2" s="383"/>
      <c r="O2" s="383"/>
      <c r="P2" s="383"/>
      <c r="Q2" s="383"/>
      <c r="R2" s="383"/>
      <c r="S2" s="383"/>
      <c r="T2" s="383"/>
      <c r="U2" s="383"/>
      <c r="V2" s="383"/>
      <c r="W2" s="383"/>
      <c r="X2" s="383"/>
      <c r="Y2" s="383"/>
      <c r="Z2" s="383"/>
      <c r="AA2" s="383"/>
      <c r="AB2" s="383"/>
      <c r="AC2" s="383"/>
      <c r="AD2" s="383"/>
      <c r="AE2" s="383"/>
      <c r="AF2" s="383"/>
      <c r="AG2" s="383"/>
      <c r="AH2" s="383"/>
      <c r="AI2" s="383"/>
      <c r="AJ2" s="383"/>
      <c r="AK2" s="383"/>
      <c r="AL2" s="383"/>
      <c r="AM2" s="383"/>
      <c r="AN2" s="385" t="s">
        <v>267</v>
      </c>
      <c r="AO2" s="386"/>
      <c r="AP2" s="386"/>
      <c r="AQ2" s="386"/>
      <c r="AR2" s="387"/>
      <c r="AS2" s="36"/>
      <c r="AT2" s="201"/>
      <c r="AU2" s="201"/>
      <c r="AV2" s="193">
        <f>AV17+AW23+AW27+AW31+AW33+AW36</f>
        <v>0</v>
      </c>
      <c r="AW2" s="193"/>
      <c r="AX2" s="193"/>
    </row>
    <row r="3" spans="1:50" s="5" customFormat="1" ht="19.5" customHeight="1">
      <c r="B3" s="32"/>
      <c r="C3" s="33"/>
      <c r="D3" s="33"/>
      <c r="E3" s="33"/>
      <c r="F3" s="33"/>
      <c r="G3" s="33"/>
      <c r="H3" s="33"/>
      <c r="I3" s="33"/>
      <c r="J3" s="33"/>
      <c r="K3" s="33"/>
      <c r="L3" s="33"/>
      <c r="M3" s="395" t="s">
        <v>252</v>
      </c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390"/>
      <c r="Z3" s="390"/>
      <c r="AA3" s="390"/>
      <c r="AB3" s="390"/>
      <c r="AC3" s="390"/>
      <c r="AD3" s="390"/>
      <c r="AE3" s="390"/>
      <c r="AF3" s="390"/>
      <c r="AG3" s="390"/>
      <c r="AH3" s="390"/>
      <c r="AI3" s="390"/>
      <c r="AJ3" s="390"/>
      <c r="AK3" s="390"/>
      <c r="AL3" s="390"/>
      <c r="AM3" s="390"/>
      <c r="AN3" s="397">
        <v>42258</v>
      </c>
      <c r="AO3" s="398"/>
      <c r="AP3" s="398"/>
      <c r="AQ3" s="398"/>
      <c r="AR3" s="399"/>
      <c r="AS3" s="36"/>
      <c r="AT3" s="201"/>
      <c r="AU3" s="201"/>
      <c r="AV3" s="193"/>
      <c r="AW3" s="193"/>
      <c r="AX3" s="193"/>
    </row>
    <row r="4" spans="1:50" s="5" customFormat="1" ht="19.5" customHeight="1" thickBot="1"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88"/>
      <c r="N4" s="389"/>
      <c r="O4" s="389"/>
      <c r="P4" s="389"/>
      <c r="Q4" s="389"/>
      <c r="R4" s="389"/>
      <c r="S4" s="389"/>
      <c r="T4" s="389"/>
      <c r="U4" s="389"/>
      <c r="V4" s="389"/>
      <c r="W4" s="389"/>
      <c r="X4" s="389"/>
      <c r="Y4" s="389"/>
      <c r="Z4" s="389"/>
      <c r="AA4" s="389"/>
      <c r="AB4" s="389"/>
      <c r="AC4" s="389"/>
      <c r="AD4" s="389"/>
      <c r="AE4" s="389"/>
      <c r="AF4" s="389"/>
      <c r="AG4" s="389"/>
      <c r="AH4" s="389"/>
      <c r="AI4" s="389"/>
      <c r="AJ4" s="389"/>
      <c r="AK4" s="389"/>
      <c r="AL4" s="389"/>
      <c r="AM4" s="389"/>
      <c r="AN4" s="410" t="s">
        <v>162</v>
      </c>
      <c r="AO4" s="411"/>
      <c r="AP4" s="411"/>
      <c r="AQ4" s="411"/>
      <c r="AR4" s="412"/>
      <c r="AS4" s="36"/>
      <c r="AT4" s="201"/>
      <c r="AU4" s="201"/>
      <c r="AV4" s="193"/>
      <c r="AW4" s="193"/>
      <c r="AX4" s="193"/>
    </row>
    <row r="5" spans="1:50" s="1" customFormat="1" ht="6" customHeight="1">
      <c r="A5" s="21"/>
      <c r="B5" s="80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2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2"/>
      <c r="AE5" s="81"/>
      <c r="AF5" s="81"/>
      <c r="AG5" s="81"/>
      <c r="AH5" s="81"/>
      <c r="AI5" s="81"/>
      <c r="AJ5" s="81"/>
      <c r="AK5" s="81"/>
      <c r="AL5" s="81"/>
      <c r="AM5" s="81"/>
      <c r="AN5" s="81"/>
      <c r="AO5" s="81"/>
      <c r="AP5" s="81"/>
      <c r="AQ5" s="81"/>
      <c r="AR5" s="83"/>
      <c r="AS5" s="10"/>
      <c r="AT5" s="192"/>
      <c r="AU5" s="192"/>
      <c r="AV5" s="192"/>
      <c r="AW5" s="192"/>
      <c r="AX5" s="192"/>
    </row>
    <row r="6" spans="1:50" s="1" customFormat="1" ht="15" customHeight="1">
      <c r="A6" s="21"/>
      <c r="B6" s="84"/>
      <c r="C6" s="413" t="s">
        <v>156</v>
      </c>
      <c r="D6" s="413"/>
      <c r="E6" s="413"/>
      <c r="F6" s="413"/>
      <c r="G6" s="413"/>
      <c r="H6" s="413"/>
      <c r="I6" s="413"/>
      <c r="J6" s="413"/>
      <c r="K6" s="413"/>
      <c r="L6" s="413"/>
      <c r="M6" s="413"/>
      <c r="N6" s="413"/>
      <c r="O6" s="413"/>
      <c r="P6" s="85"/>
      <c r="Q6" s="88"/>
      <c r="R6" s="293" t="s">
        <v>131</v>
      </c>
      <c r="S6" s="88"/>
      <c r="T6" s="88"/>
      <c r="U6" s="88"/>
      <c r="V6" s="88"/>
      <c r="W6" s="88"/>
      <c r="X6" s="88"/>
      <c r="Y6" s="88"/>
      <c r="Z6" s="88"/>
      <c r="AA6" s="88"/>
      <c r="AB6" s="88"/>
      <c r="AC6" s="88"/>
      <c r="AD6" s="85"/>
      <c r="AE6" s="88"/>
      <c r="AF6" s="293" t="s">
        <v>132</v>
      </c>
      <c r="AG6" s="88"/>
      <c r="AH6" s="88"/>
      <c r="AI6" s="88"/>
      <c r="AJ6" s="88"/>
      <c r="AK6" s="88"/>
      <c r="AL6" s="88"/>
      <c r="AM6" s="88"/>
      <c r="AN6" s="88"/>
      <c r="AO6" s="88"/>
      <c r="AP6" s="88"/>
      <c r="AQ6" s="88"/>
      <c r="AR6" s="87"/>
      <c r="AS6" s="10"/>
      <c r="AT6" s="192"/>
      <c r="AU6" s="192"/>
      <c r="AV6" s="192"/>
      <c r="AW6" s="192"/>
      <c r="AX6" s="192"/>
    </row>
    <row r="7" spans="1:50" s="187" customFormat="1" ht="15.75" customHeight="1">
      <c r="A7" s="182"/>
      <c r="B7" s="183"/>
      <c r="C7" s="454" t="str">
        <f>IF(Commercial!C7="","",Commercial!C7)</f>
        <v/>
      </c>
      <c r="D7" s="454"/>
      <c r="E7" s="454"/>
      <c r="F7" s="454"/>
      <c r="G7" s="454"/>
      <c r="H7" s="454"/>
      <c r="I7" s="454"/>
      <c r="J7" s="454"/>
      <c r="K7" s="454"/>
      <c r="L7" s="454"/>
      <c r="M7" s="454"/>
      <c r="N7" s="454"/>
      <c r="O7" s="454"/>
      <c r="P7" s="184"/>
      <c r="Q7" s="185"/>
      <c r="R7" s="454" t="str">
        <f>IF(Commercial!R7="","",Commercial!R7)</f>
        <v/>
      </c>
      <c r="S7" s="454"/>
      <c r="T7" s="454"/>
      <c r="U7" s="454"/>
      <c r="V7" s="454"/>
      <c r="W7" s="454"/>
      <c r="X7" s="454"/>
      <c r="Y7" s="454"/>
      <c r="Z7" s="454"/>
      <c r="AA7" s="454"/>
      <c r="AB7" s="454"/>
      <c r="AC7" s="454"/>
      <c r="AD7" s="184"/>
      <c r="AE7" s="111"/>
      <c r="AF7" s="454" t="str">
        <f>IF(Commercial!AF7="","",Commercial!AF7)</f>
        <v>VCSA</v>
      </c>
      <c r="AG7" s="454"/>
      <c r="AH7" s="454"/>
      <c r="AI7" s="454"/>
      <c r="AJ7" s="454"/>
      <c r="AK7" s="454"/>
      <c r="AL7" s="454"/>
      <c r="AM7" s="454"/>
      <c r="AN7" s="454"/>
      <c r="AO7" s="454"/>
      <c r="AP7" s="454"/>
      <c r="AQ7" s="454"/>
      <c r="AR7" s="186"/>
      <c r="AS7" s="185"/>
      <c r="AT7" s="251"/>
      <c r="AU7" s="251"/>
      <c r="AV7" s="251"/>
      <c r="AW7" s="251"/>
      <c r="AX7" s="251"/>
    </row>
    <row r="8" spans="1:50" s="1" customFormat="1" ht="8.25" customHeight="1">
      <c r="A8" s="21"/>
      <c r="B8" s="91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3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93"/>
      <c r="AE8" s="92"/>
      <c r="AF8" s="92"/>
      <c r="AG8" s="92"/>
      <c r="AH8" s="92"/>
      <c r="AI8" s="92"/>
      <c r="AJ8" s="92"/>
      <c r="AK8" s="92"/>
      <c r="AL8" s="92"/>
      <c r="AM8" s="92"/>
      <c r="AN8" s="92"/>
      <c r="AO8" s="92"/>
      <c r="AP8" s="92"/>
      <c r="AQ8" s="92"/>
      <c r="AR8" s="94"/>
      <c r="AS8" s="10"/>
      <c r="AT8" s="192"/>
      <c r="AU8" s="192"/>
      <c r="AV8" s="192"/>
      <c r="AW8" s="192"/>
      <c r="AX8" s="192"/>
    </row>
    <row r="9" spans="1:50" s="1" customFormat="1" ht="15" customHeight="1">
      <c r="A9" s="21"/>
      <c r="B9" s="95"/>
      <c r="C9" s="243" t="s">
        <v>129</v>
      </c>
      <c r="D9" s="244"/>
      <c r="E9" s="244"/>
      <c r="F9" s="244"/>
      <c r="G9" s="244"/>
      <c r="H9" s="455"/>
      <c r="I9" s="455"/>
      <c r="J9" s="455"/>
      <c r="K9" s="455"/>
      <c r="L9" s="455"/>
      <c r="M9" s="455"/>
      <c r="N9" s="455"/>
      <c r="O9" s="455"/>
      <c r="P9" s="245"/>
      <c r="Q9" s="170"/>
      <c r="R9" s="376" t="s">
        <v>133</v>
      </c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76"/>
      <c r="AD9" s="169"/>
      <c r="AE9" s="170"/>
      <c r="AF9" s="376" t="s">
        <v>134</v>
      </c>
      <c r="AG9" s="376"/>
      <c r="AH9" s="376"/>
      <c r="AI9" s="376"/>
      <c r="AJ9" s="376"/>
      <c r="AK9" s="376"/>
      <c r="AL9" s="376"/>
      <c r="AM9" s="376"/>
      <c r="AN9" s="376"/>
      <c r="AO9" s="376"/>
      <c r="AP9" s="376"/>
      <c r="AQ9" s="376"/>
      <c r="AR9" s="171"/>
      <c r="AS9" s="10"/>
      <c r="AT9" s="192"/>
      <c r="AU9" s="192"/>
      <c r="AV9" s="192"/>
      <c r="AW9" s="192"/>
      <c r="AX9" s="192"/>
    </row>
    <row r="10" spans="1:50" s="1" customFormat="1" ht="15" customHeight="1">
      <c r="A10" s="21"/>
      <c r="B10" s="95"/>
      <c r="C10" s="244"/>
      <c r="D10" s="244"/>
      <c r="E10" s="244"/>
      <c r="F10" s="244"/>
      <c r="G10" s="244"/>
      <c r="H10" s="244"/>
      <c r="I10" s="244"/>
      <c r="J10" s="244"/>
      <c r="K10" s="244"/>
      <c r="L10" s="244"/>
      <c r="M10" s="244"/>
      <c r="N10" s="244"/>
      <c r="O10" s="244"/>
      <c r="P10" s="245"/>
      <c r="Q10" s="96"/>
      <c r="R10" s="99" t="s">
        <v>135</v>
      </c>
      <c r="S10" s="96"/>
      <c r="T10" s="96"/>
      <c r="U10" s="449" t="str">
        <f>IF(Commercial!U10="","",Commercial!U10)</f>
        <v/>
      </c>
      <c r="V10" s="449"/>
      <c r="W10" s="449"/>
      <c r="X10" s="449"/>
      <c r="Y10" s="449"/>
      <c r="Z10" s="449"/>
      <c r="AA10" s="449"/>
      <c r="AB10" s="449"/>
      <c r="AC10" s="449"/>
      <c r="AD10" s="97"/>
      <c r="AE10" s="96"/>
      <c r="AF10" s="99" t="s">
        <v>135</v>
      </c>
      <c r="AG10" s="96"/>
      <c r="AH10" s="96"/>
      <c r="AI10" s="449" t="str">
        <f>IF(Commercial!AI10="","",Commercial!AI10)</f>
        <v/>
      </c>
      <c r="AJ10" s="449"/>
      <c r="AK10" s="449"/>
      <c r="AL10" s="449"/>
      <c r="AM10" s="449"/>
      <c r="AN10" s="449"/>
      <c r="AO10" s="449"/>
      <c r="AP10" s="449"/>
      <c r="AQ10" s="449"/>
      <c r="AR10" s="172"/>
      <c r="AS10" s="10"/>
      <c r="AT10" s="192"/>
      <c r="AU10" s="192"/>
      <c r="AV10" s="192"/>
      <c r="AW10" s="192"/>
      <c r="AX10" s="192"/>
    </row>
    <row r="11" spans="1:50" s="1" customFormat="1" ht="15" customHeight="1">
      <c r="A11" s="21"/>
      <c r="B11" s="95"/>
      <c r="C11" s="243" t="s">
        <v>187</v>
      </c>
      <c r="D11" s="244"/>
      <c r="E11" s="244"/>
      <c r="F11" s="244"/>
      <c r="G11" s="244"/>
      <c r="H11" s="244"/>
      <c r="I11" s="244"/>
      <c r="J11" s="244"/>
      <c r="K11" s="72"/>
      <c r="L11" s="456" t="str">
        <f>IF(Commercial!L11="","",Commercial!L11)</f>
        <v/>
      </c>
      <c r="M11" s="456"/>
      <c r="N11" s="456"/>
      <c r="O11" s="456"/>
      <c r="P11" s="245"/>
      <c r="Q11" s="96"/>
      <c r="R11" s="99" t="s">
        <v>76</v>
      </c>
      <c r="S11" s="96"/>
      <c r="T11" s="96"/>
      <c r="U11" s="449" t="str">
        <f>IF(Commercial!U11="","",Commercial!U11)</f>
        <v/>
      </c>
      <c r="V11" s="449"/>
      <c r="W11" s="449"/>
      <c r="X11" s="449"/>
      <c r="Y11" s="449"/>
      <c r="Z11" s="449"/>
      <c r="AA11" s="449"/>
      <c r="AB11" s="449"/>
      <c r="AC11" s="449"/>
      <c r="AD11" s="97"/>
      <c r="AE11" s="96"/>
      <c r="AF11" s="99" t="s">
        <v>76</v>
      </c>
      <c r="AG11" s="96"/>
      <c r="AH11" s="96"/>
      <c r="AI11" s="449" t="str">
        <f>IF(Commercial!AI11="","",Commercial!AI11)</f>
        <v/>
      </c>
      <c r="AJ11" s="449"/>
      <c r="AK11" s="449"/>
      <c r="AL11" s="449"/>
      <c r="AM11" s="449"/>
      <c r="AN11" s="449"/>
      <c r="AO11" s="449"/>
      <c r="AP11" s="449"/>
      <c r="AQ11" s="449"/>
      <c r="AR11" s="173"/>
      <c r="AS11" s="10"/>
      <c r="AT11" s="192"/>
      <c r="AU11" s="192"/>
      <c r="AV11" s="192"/>
      <c r="AW11" s="192"/>
      <c r="AX11" s="192"/>
    </row>
    <row r="12" spans="1:50" s="1" customFormat="1" ht="4.5" customHeight="1">
      <c r="A12" s="21"/>
      <c r="B12" s="100"/>
      <c r="C12" s="246"/>
      <c r="D12" s="246"/>
      <c r="E12" s="246"/>
      <c r="F12" s="246"/>
      <c r="G12" s="246"/>
      <c r="H12" s="246"/>
      <c r="I12" s="246"/>
      <c r="J12" s="246"/>
      <c r="K12" s="246"/>
      <c r="L12" s="246"/>
      <c r="M12" s="246"/>
      <c r="N12" s="246"/>
      <c r="O12" s="246"/>
      <c r="P12" s="247"/>
      <c r="Q12" s="101"/>
      <c r="R12" s="101"/>
      <c r="S12" s="101"/>
      <c r="T12" s="101"/>
      <c r="U12" s="101"/>
      <c r="V12" s="101"/>
      <c r="W12" s="101"/>
      <c r="X12" s="101"/>
      <c r="Y12" s="101"/>
      <c r="Z12" s="101"/>
      <c r="AA12" s="101"/>
      <c r="AB12" s="101"/>
      <c r="AC12" s="101"/>
      <c r="AD12" s="102"/>
      <c r="AE12" s="101"/>
      <c r="AF12" s="101"/>
      <c r="AG12" s="101"/>
      <c r="AH12" s="101"/>
      <c r="AI12" s="101"/>
      <c r="AJ12" s="101"/>
      <c r="AK12" s="101"/>
      <c r="AL12" s="101"/>
      <c r="AM12" s="101"/>
      <c r="AN12" s="101"/>
      <c r="AO12" s="101"/>
      <c r="AP12" s="101"/>
      <c r="AQ12" s="101"/>
      <c r="AR12" s="94"/>
      <c r="AS12" s="10"/>
      <c r="AT12" s="192"/>
      <c r="AU12" s="192"/>
      <c r="AV12" s="192"/>
      <c r="AW12" s="192"/>
      <c r="AX12" s="192"/>
    </row>
    <row r="13" spans="1:50" s="5" customFormat="1" ht="15" customHeight="1">
      <c r="B13" s="95"/>
      <c r="C13" s="98" t="s">
        <v>130</v>
      </c>
      <c r="D13" s="96"/>
      <c r="E13" s="96"/>
      <c r="F13" s="96"/>
      <c r="G13" s="96"/>
      <c r="H13" s="453" t="str">
        <f>IF(Commercial!H13="","",Commercial!H13)</f>
        <v/>
      </c>
      <c r="I13" s="453"/>
      <c r="J13" s="453"/>
      <c r="K13" s="453"/>
      <c r="L13" s="453"/>
      <c r="M13" s="453"/>
      <c r="N13" s="453"/>
      <c r="O13" s="453"/>
      <c r="P13" s="97"/>
      <c r="Q13" s="168"/>
      <c r="R13" s="376" t="s">
        <v>165</v>
      </c>
      <c r="S13" s="376"/>
      <c r="T13" s="376"/>
      <c r="U13" s="376"/>
      <c r="V13" s="376"/>
      <c r="W13" s="376"/>
      <c r="X13" s="376"/>
      <c r="Y13" s="376"/>
      <c r="Z13" s="376"/>
      <c r="AA13" s="376"/>
      <c r="AB13" s="376"/>
      <c r="AC13" s="376"/>
      <c r="AD13" s="169"/>
      <c r="AE13" s="170"/>
      <c r="AF13" s="376" t="s">
        <v>268</v>
      </c>
      <c r="AG13" s="376"/>
      <c r="AH13" s="376"/>
      <c r="AI13" s="376"/>
      <c r="AJ13" s="376"/>
      <c r="AK13" s="376"/>
      <c r="AL13" s="376"/>
      <c r="AM13" s="376"/>
      <c r="AN13" s="376"/>
      <c r="AO13" s="376"/>
      <c r="AP13" s="376"/>
      <c r="AQ13" s="376"/>
      <c r="AR13" s="171"/>
      <c r="AS13" s="36"/>
      <c r="AT13" s="193"/>
      <c r="AU13" s="193"/>
      <c r="AV13" s="193"/>
      <c r="AW13" s="193"/>
      <c r="AX13" s="193"/>
    </row>
    <row r="14" spans="1:50" s="1" customFormat="1" ht="15" customHeight="1">
      <c r="A14" s="21"/>
      <c r="B14" s="95"/>
      <c r="C14" s="98" t="s">
        <v>150</v>
      </c>
      <c r="D14" s="96"/>
      <c r="E14" s="96"/>
      <c r="F14" s="96"/>
      <c r="G14" s="96"/>
      <c r="H14" s="96"/>
      <c r="I14" s="457"/>
      <c r="J14" s="457"/>
      <c r="K14" s="457"/>
      <c r="L14" s="457"/>
      <c r="M14" s="457"/>
      <c r="N14" s="457"/>
      <c r="O14" s="457"/>
      <c r="P14" s="97"/>
      <c r="Q14" s="96"/>
      <c r="R14" s="99" t="s">
        <v>135</v>
      </c>
      <c r="S14" s="96"/>
      <c r="T14" s="96"/>
      <c r="U14" s="449" t="str">
        <f>IF(Commercial!U14="","",Commercial!U14)</f>
        <v/>
      </c>
      <c r="V14" s="449"/>
      <c r="W14" s="449"/>
      <c r="X14" s="449"/>
      <c r="Y14" s="449"/>
      <c r="Z14" s="449"/>
      <c r="AA14" s="449"/>
      <c r="AB14" s="449"/>
      <c r="AC14" s="449"/>
      <c r="AD14" s="97"/>
      <c r="AE14" s="96"/>
      <c r="AF14" s="99" t="s">
        <v>135</v>
      </c>
      <c r="AG14" s="96"/>
      <c r="AH14" s="96"/>
      <c r="AI14" s="449" t="str">
        <f>IF(Commercial!AI14="","",Commercial!AI14)</f>
        <v/>
      </c>
      <c r="AJ14" s="449"/>
      <c r="AK14" s="449"/>
      <c r="AL14" s="449"/>
      <c r="AM14" s="449"/>
      <c r="AN14" s="449"/>
      <c r="AO14" s="449"/>
      <c r="AP14" s="449"/>
      <c r="AQ14" s="449"/>
      <c r="AR14" s="90"/>
      <c r="AS14" s="10"/>
      <c r="AT14" s="192"/>
      <c r="AU14" s="192"/>
      <c r="AV14" s="192"/>
      <c r="AW14" s="192"/>
      <c r="AX14" s="192"/>
    </row>
    <row r="15" spans="1:50" s="1" customFormat="1" ht="15" customHeight="1">
      <c r="A15" s="21"/>
      <c r="B15" s="95"/>
      <c r="C15" s="98" t="s">
        <v>152</v>
      </c>
      <c r="D15" s="96"/>
      <c r="E15" s="96"/>
      <c r="F15" s="96"/>
      <c r="G15" s="96"/>
      <c r="H15" s="96"/>
      <c r="I15" s="96"/>
      <c r="J15" s="96"/>
      <c r="K15" s="96"/>
      <c r="L15" s="96"/>
      <c r="M15" s="458" t="str">
        <f>IF(Commercial!M15="","",Commercial!M15)</f>
        <v/>
      </c>
      <c r="N15" s="459"/>
      <c r="O15" s="459"/>
      <c r="P15" s="97"/>
      <c r="Q15" s="96"/>
      <c r="R15" s="99" t="s">
        <v>76</v>
      </c>
      <c r="S15" s="96"/>
      <c r="T15" s="96"/>
      <c r="U15" s="449" t="str">
        <f>IF(Commercial!U15="","",Commercial!U15)</f>
        <v/>
      </c>
      <c r="V15" s="449"/>
      <c r="W15" s="449"/>
      <c r="X15" s="449"/>
      <c r="Y15" s="449"/>
      <c r="Z15" s="449"/>
      <c r="AA15" s="449"/>
      <c r="AB15" s="449"/>
      <c r="AC15" s="449"/>
      <c r="AD15" s="97"/>
      <c r="AE15" s="96"/>
      <c r="AF15" s="99" t="s">
        <v>76</v>
      </c>
      <c r="AG15" s="96"/>
      <c r="AH15" s="96"/>
      <c r="AI15" s="449" t="str">
        <f>IF(Commercial!AI15="","",Commercial!AI15)</f>
        <v/>
      </c>
      <c r="AJ15" s="449"/>
      <c r="AK15" s="449"/>
      <c r="AL15" s="449"/>
      <c r="AM15" s="449"/>
      <c r="AN15" s="449"/>
      <c r="AO15" s="449"/>
      <c r="AP15" s="449"/>
      <c r="AQ15" s="449"/>
      <c r="AR15" s="90"/>
      <c r="AS15" s="10"/>
      <c r="AT15" s="192"/>
      <c r="AU15" s="192"/>
      <c r="AV15" s="192"/>
      <c r="AW15" s="192"/>
      <c r="AX15" s="192"/>
    </row>
    <row r="16" spans="1:50" s="1" customFormat="1" ht="5.25" customHeight="1" thickBot="1">
      <c r="A16" s="21"/>
      <c r="B16" s="103"/>
      <c r="C16" s="104"/>
      <c r="D16" s="104"/>
      <c r="E16" s="105"/>
      <c r="F16" s="105"/>
      <c r="G16" s="105"/>
      <c r="H16" s="105"/>
      <c r="I16" s="105"/>
      <c r="J16" s="105"/>
      <c r="K16" s="105"/>
      <c r="L16" s="106"/>
      <c r="M16" s="104"/>
      <c r="N16" s="104"/>
      <c r="O16" s="104"/>
      <c r="P16" s="107"/>
      <c r="Q16" s="105"/>
      <c r="R16" s="105"/>
      <c r="S16" s="105"/>
      <c r="T16" s="105"/>
      <c r="U16" s="105"/>
      <c r="V16" s="105"/>
      <c r="W16" s="104"/>
      <c r="X16" s="104"/>
      <c r="Y16" s="104"/>
      <c r="Z16" s="104"/>
      <c r="AA16" s="104"/>
      <c r="AB16" s="105"/>
      <c r="AC16" s="105"/>
      <c r="AD16" s="108"/>
      <c r="AE16" s="105"/>
      <c r="AF16" s="105"/>
      <c r="AG16" s="105"/>
      <c r="AH16" s="104"/>
      <c r="AI16" s="104"/>
      <c r="AJ16" s="104"/>
      <c r="AK16" s="104"/>
      <c r="AL16" s="104"/>
      <c r="AM16" s="105"/>
      <c r="AN16" s="105"/>
      <c r="AO16" s="105"/>
      <c r="AP16" s="105"/>
      <c r="AQ16" s="105"/>
      <c r="AR16" s="109"/>
      <c r="AS16" s="10"/>
      <c r="AT16" s="192"/>
      <c r="AU16" s="192"/>
      <c r="AV16" s="192"/>
      <c r="AW16" s="192"/>
      <c r="AX16" s="192"/>
    </row>
    <row r="17" spans="2:49" ht="15" customHeight="1">
      <c r="B17" s="191" t="s">
        <v>14</v>
      </c>
      <c r="C17" s="65"/>
      <c r="D17" s="163" t="s">
        <v>36</v>
      </c>
      <c r="E17" s="65"/>
      <c r="F17" s="65"/>
      <c r="G17" s="65"/>
      <c r="H17" s="65"/>
      <c r="I17" s="49"/>
      <c r="J17" s="57"/>
      <c r="K17" s="218" t="s">
        <v>186</v>
      </c>
      <c r="L17" s="57"/>
      <c r="M17" s="57"/>
      <c r="N17" s="57"/>
      <c r="O17" s="218" t="s">
        <v>219</v>
      </c>
      <c r="P17" s="57"/>
      <c r="Q17" s="57"/>
      <c r="R17" s="49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6"/>
      <c r="AS17" s="42"/>
      <c r="AT17" s="253" t="b">
        <v>0</v>
      </c>
      <c r="AU17" s="254" t="b">
        <v>0</v>
      </c>
      <c r="AV17" s="254">
        <f>IF(AU17=TRUE,IF(AV18&gt;0,1,0),IF(AU18=TRUE,1,0))</f>
        <v>0</v>
      </c>
    </row>
    <row r="18" spans="2:49" ht="15" customHeight="1">
      <c r="B18" s="55"/>
      <c r="C18" s="49"/>
      <c r="D18" s="49"/>
      <c r="E18" s="206" t="s">
        <v>37</v>
      </c>
      <c r="F18" s="49"/>
      <c r="G18" s="49"/>
      <c r="H18" s="49"/>
      <c r="I18" s="49"/>
      <c r="J18" s="49"/>
      <c r="K18" s="49"/>
      <c r="L18" s="49"/>
      <c r="M18" s="49"/>
      <c r="N18" s="49" t="s">
        <v>39</v>
      </c>
      <c r="O18" s="49"/>
      <c r="P18" s="49"/>
      <c r="Q18" s="49"/>
      <c r="R18" s="49"/>
      <c r="S18" s="49"/>
      <c r="T18" s="432"/>
      <c r="U18" s="474"/>
      <c r="V18" s="474"/>
      <c r="W18" s="474"/>
      <c r="X18" s="474"/>
      <c r="Y18" s="49"/>
      <c r="Z18" s="49"/>
      <c r="AA18" s="49" t="s">
        <v>41</v>
      </c>
      <c r="AB18" s="49"/>
      <c r="AC18" s="49"/>
      <c r="AD18" s="49"/>
      <c r="AE18" s="49"/>
      <c r="AF18" s="432"/>
      <c r="AG18" s="474"/>
      <c r="AH18" s="474"/>
      <c r="AI18" s="474"/>
      <c r="AJ18" s="474"/>
      <c r="AK18" s="474"/>
      <c r="AL18" s="474"/>
      <c r="AM18" s="474"/>
      <c r="AN18" s="474"/>
      <c r="AO18" s="474"/>
      <c r="AP18" s="474"/>
      <c r="AQ18" s="474"/>
      <c r="AR18" s="50"/>
      <c r="AS18" s="42"/>
      <c r="AT18" s="253" t="b">
        <v>0</v>
      </c>
      <c r="AU18" s="254" t="b">
        <v>0</v>
      </c>
      <c r="AV18" s="254">
        <f>COUNTIF(AT17:AT19,"VRAI")</f>
        <v>0</v>
      </c>
    </row>
    <row r="19" spans="2:49" ht="15" customHeight="1">
      <c r="B19" s="55"/>
      <c r="C19" s="49"/>
      <c r="D19" s="49"/>
      <c r="E19" s="206" t="s">
        <v>38</v>
      </c>
      <c r="F19" s="49"/>
      <c r="G19" s="49"/>
      <c r="H19" s="49"/>
      <c r="I19" s="49"/>
      <c r="J19" s="49"/>
      <c r="K19" s="49"/>
      <c r="L19" s="49"/>
      <c r="M19" s="49"/>
      <c r="N19" s="49" t="s">
        <v>39</v>
      </c>
      <c r="O19" s="49"/>
      <c r="P19" s="49"/>
      <c r="Q19" s="49"/>
      <c r="R19" s="49"/>
      <c r="S19" s="49"/>
      <c r="T19" s="432"/>
      <c r="U19" s="474"/>
      <c r="V19" s="474"/>
      <c r="W19" s="474"/>
      <c r="X19" s="474"/>
      <c r="Y19" s="49"/>
      <c r="Z19" s="49"/>
      <c r="AA19" s="432"/>
      <c r="AB19" s="474"/>
      <c r="AC19" s="474"/>
      <c r="AD19" s="474"/>
      <c r="AE19" s="474"/>
      <c r="AF19" s="474"/>
      <c r="AG19" s="474"/>
      <c r="AH19" s="474"/>
      <c r="AI19" s="474"/>
      <c r="AJ19" s="474"/>
      <c r="AK19" s="474"/>
      <c r="AL19" s="474"/>
      <c r="AM19" s="474"/>
      <c r="AN19" s="474"/>
      <c r="AO19" s="474"/>
      <c r="AP19" s="474"/>
      <c r="AQ19" s="474"/>
      <c r="AR19" s="50"/>
      <c r="AS19" s="42"/>
      <c r="AT19" s="253" t="b">
        <v>0</v>
      </c>
      <c r="AU19" s="253">
        <f>IF(AU17=TRUE,1,0)</f>
        <v>0</v>
      </c>
      <c r="AV19" s="254"/>
    </row>
    <row r="20" spans="2:49" ht="15" customHeight="1">
      <c r="B20" s="55"/>
      <c r="C20" s="49"/>
      <c r="D20" s="49"/>
      <c r="E20" s="206" t="s">
        <v>40</v>
      </c>
      <c r="F20" s="49"/>
      <c r="G20" s="49"/>
      <c r="H20" s="49"/>
      <c r="I20" s="49"/>
      <c r="J20" s="49"/>
      <c r="K20" s="49"/>
      <c r="L20" s="49"/>
      <c r="M20" s="49"/>
      <c r="N20" s="432"/>
      <c r="O20" s="474"/>
      <c r="P20" s="474"/>
      <c r="Q20" s="474"/>
      <c r="R20" s="474"/>
      <c r="S20" s="474"/>
      <c r="T20" s="474"/>
      <c r="U20" s="474"/>
      <c r="V20" s="474"/>
      <c r="W20" s="474"/>
      <c r="X20" s="474"/>
      <c r="Y20" s="49"/>
      <c r="Z20" s="49"/>
      <c r="AA20" s="428"/>
      <c r="AB20" s="467"/>
      <c r="AC20" s="467"/>
      <c r="AD20" s="467"/>
      <c r="AE20" s="467"/>
      <c r="AF20" s="467"/>
      <c r="AG20" s="467"/>
      <c r="AH20" s="467"/>
      <c r="AI20" s="467"/>
      <c r="AJ20" s="467"/>
      <c r="AK20" s="467"/>
      <c r="AL20" s="467"/>
      <c r="AM20" s="467"/>
      <c r="AN20" s="467"/>
      <c r="AO20" s="467"/>
      <c r="AP20" s="467"/>
      <c r="AQ20" s="467"/>
      <c r="AR20" s="50"/>
      <c r="AS20" s="42"/>
    </row>
    <row r="21" spans="2:49" ht="15" customHeight="1" thickBot="1">
      <c r="B21" s="55"/>
      <c r="C21" s="49"/>
      <c r="D21" s="49"/>
      <c r="E21" s="49"/>
      <c r="F21" s="49"/>
      <c r="G21" s="49"/>
      <c r="H21" s="49"/>
      <c r="I21" s="180"/>
      <c r="J21" s="180"/>
      <c r="K21" s="180"/>
      <c r="L21" s="180"/>
      <c r="M21" s="180"/>
      <c r="N21" s="180"/>
      <c r="O21" s="180"/>
      <c r="P21" s="180"/>
      <c r="Q21" s="180"/>
      <c r="R21" s="180"/>
      <c r="S21" s="180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50"/>
      <c r="AS21" s="42"/>
      <c r="AT21" s="298"/>
      <c r="AU21" s="298"/>
      <c r="AV21" s="299"/>
      <c r="AW21" s="299"/>
    </row>
    <row r="22" spans="2:49" ht="15" customHeight="1">
      <c r="B22" s="191" t="s">
        <v>0</v>
      </c>
      <c r="C22" s="65"/>
      <c r="D22" s="163" t="s">
        <v>42</v>
      </c>
      <c r="E22" s="65"/>
      <c r="F22" s="65"/>
      <c r="G22" s="65"/>
      <c r="H22" s="65"/>
      <c r="I22" s="49"/>
      <c r="J22" s="57"/>
      <c r="K22" s="218" t="s">
        <v>186</v>
      </c>
      <c r="L22" s="57"/>
      <c r="M22" s="57"/>
      <c r="N22" s="57"/>
      <c r="P22" s="218" t="s">
        <v>219</v>
      </c>
      <c r="Q22" s="57"/>
      <c r="R22" s="49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I22" s="65"/>
      <c r="AJ22" s="65"/>
      <c r="AK22" s="65"/>
      <c r="AL22" s="65"/>
      <c r="AM22" s="65"/>
      <c r="AN22" s="65"/>
      <c r="AO22" s="65"/>
      <c r="AP22" s="65"/>
      <c r="AQ22" s="65"/>
      <c r="AR22" s="66"/>
      <c r="AS22" s="42"/>
      <c r="AT22" s="255"/>
      <c r="AU22" s="256"/>
      <c r="AV22" s="257"/>
      <c r="AW22" s="258"/>
    </row>
    <row r="23" spans="2:49" ht="15" customHeight="1">
      <c r="B23" s="55"/>
      <c r="C23" s="49"/>
      <c r="D23" s="49"/>
      <c r="E23" s="49" t="s">
        <v>43</v>
      </c>
      <c r="F23" s="49"/>
      <c r="G23" s="49"/>
      <c r="H23" s="49"/>
      <c r="I23" s="49"/>
      <c r="J23" s="49"/>
      <c r="K23" s="432"/>
      <c r="L23" s="474"/>
      <c r="M23" s="474"/>
      <c r="N23" s="474"/>
      <c r="O23" s="474"/>
      <c r="P23" s="474"/>
      <c r="Q23" s="49"/>
      <c r="R23" s="49"/>
      <c r="S23" s="49"/>
      <c r="T23" s="49"/>
      <c r="U23" s="49"/>
      <c r="V23" s="49"/>
      <c r="W23" s="49"/>
      <c r="X23" s="49" t="s">
        <v>44</v>
      </c>
      <c r="Y23" s="49"/>
      <c r="Z23" s="49"/>
      <c r="AA23" s="49"/>
      <c r="AB23" s="432"/>
      <c r="AC23" s="474"/>
      <c r="AD23" s="474"/>
      <c r="AE23" s="474"/>
      <c r="AF23" s="474"/>
      <c r="AG23" s="474"/>
      <c r="AH23" s="474"/>
      <c r="AI23" s="474"/>
      <c r="AJ23" s="474"/>
      <c r="AK23" s="474"/>
      <c r="AL23" s="474"/>
      <c r="AM23" s="49"/>
      <c r="AN23" s="49"/>
      <c r="AO23" s="49"/>
      <c r="AP23" s="49"/>
      <c r="AQ23" s="49"/>
      <c r="AR23" s="50"/>
      <c r="AS23" s="42"/>
      <c r="AT23" s="259"/>
      <c r="AU23" s="260"/>
      <c r="AV23" s="260" t="b">
        <v>0</v>
      </c>
      <c r="AW23" s="261">
        <f>COUNTIF(AV23:AV24,TRUE)</f>
        <v>0</v>
      </c>
    </row>
    <row r="24" spans="2:49" ht="15" customHeight="1">
      <c r="B24" s="55"/>
      <c r="C24" s="49"/>
      <c r="D24" s="49"/>
      <c r="E24" s="206" t="s">
        <v>199</v>
      </c>
      <c r="F24" s="49"/>
      <c r="G24" s="49"/>
      <c r="H24" s="49"/>
      <c r="I24" s="49"/>
      <c r="J24" s="432"/>
      <c r="K24" s="474"/>
      <c r="L24" s="474"/>
      <c r="M24" s="49" t="s">
        <v>15</v>
      </c>
      <c r="N24" s="4"/>
      <c r="O24" s="49" t="s">
        <v>64</v>
      </c>
      <c r="P24" s="49"/>
      <c r="Q24" s="49"/>
      <c r="R24" s="49"/>
      <c r="S24" s="49"/>
      <c r="T24" s="49"/>
      <c r="U24" s="49"/>
      <c r="V24" s="49"/>
      <c r="W24" s="49"/>
      <c r="X24" s="49" t="s">
        <v>45</v>
      </c>
      <c r="Y24" s="49"/>
      <c r="Z24" s="49"/>
      <c r="AA24" s="49"/>
      <c r="AB24" s="432"/>
      <c r="AC24" s="474"/>
      <c r="AD24" s="474"/>
      <c r="AE24" s="474"/>
      <c r="AF24" s="474"/>
      <c r="AG24" s="474"/>
      <c r="AH24" s="474"/>
      <c r="AI24" s="474"/>
      <c r="AJ24" s="474"/>
      <c r="AK24" s="474"/>
      <c r="AL24" s="474"/>
      <c r="AM24" s="49"/>
      <c r="AN24" s="49"/>
      <c r="AO24" s="49"/>
      <c r="AP24" s="49"/>
      <c r="AQ24" s="49"/>
      <c r="AR24" s="50"/>
      <c r="AS24" s="42"/>
      <c r="AT24" s="259"/>
      <c r="AU24" s="260"/>
      <c r="AV24" s="260" t="b">
        <v>0</v>
      </c>
      <c r="AW24" s="261"/>
    </row>
    <row r="25" spans="2:49" ht="15" customHeight="1">
      <c r="B25" s="55"/>
      <c r="C25" s="49"/>
      <c r="D25" s="49"/>
      <c r="E25" s="206" t="s">
        <v>213</v>
      </c>
      <c r="K25" s="57" t="s">
        <v>219</v>
      </c>
      <c r="L25" s="57"/>
      <c r="M25" s="57"/>
      <c r="N25" s="57"/>
      <c r="O25" s="57" t="s">
        <v>186</v>
      </c>
      <c r="P25" s="57"/>
      <c r="Q25" s="57"/>
      <c r="U25" s="49"/>
      <c r="V25" s="49"/>
      <c r="W25" s="49"/>
      <c r="X25" s="49" t="s">
        <v>46</v>
      </c>
      <c r="Y25" s="49"/>
      <c r="Z25" s="49"/>
      <c r="AA25" s="49"/>
      <c r="AB25" s="432"/>
      <c r="AC25" s="474"/>
      <c r="AD25" s="474"/>
      <c r="AE25" s="474"/>
      <c r="AF25" s="474"/>
      <c r="AG25" s="474"/>
      <c r="AH25" s="474"/>
      <c r="AI25" s="474"/>
      <c r="AJ25" s="474"/>
      <c r="AK25" s="474"/>
      <c r="AL25" s="474"/>
      <c r="AM25" s="49"/>
      <c r="AN25" s="49"/>
      <c r="AO25" s="49"/>
      <c r="AP25" s="49"/>
      <c r="AQ25" s="49"/>
      <c r="AR25" s="50"/>
      <c r="AS25" s="42"/>
      <c r="AT25" s="259" t="b">
        <v>0</v>
      </c>
      <c r="AU25" s="260"/>
      <c r="AV25" s="262"/>
      <c r="AW25" s="261"/>
    </row>
    <row r="26" spans="2:49" ht="15" customHeight="1" thickBot="1">
      <c r="B26" s="55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50"/>
      <c r="AS26" s="42"/>
      <c r="AT26" s="259" t="b">
        <v>0</v>
      </c>
      <c r="AU26" s="260"/>
      <c r="AV26" s="262"/>
      <c r="AW26" s="261"/>
    </row>
    <row r="27" spans="2:49" ht="15" customHeight="1">
      <c r="B27" s="191" t="s">
        <v>1</v>
      </c>
      <c r="C27" s="65"/>
      <c r="D27" s="163" t="s">
        <v>47</v>
      </c>
      <c r="E27" s="65"/>
      <c r="F27" s="65"/>
      <c r="G27" s="65"/>
      <c r="H27" s="65"/>
      <c r="I27" s="65"/>
      <c r="J27" s="65"/>
      <c r="K27" s="65"/>
      <c r="L27" s="65"/>
      <c r="M27" s="65"/>
      <c r="N27" s="65" t="s">
        <v>48</v>
      </c>
      <c r="O27" s="65"/>
      <c r="P27" s="207" t="s">
        <v>69</v>
      </c>
      <c r="Q27" s="207"/>
      <c r="R27" s="207"/>
      <c r="S27" s="207"/>
      <c r="T27" s="207"/>
      <c r="U27" s="207" t="s">
        <v>49</v>
      </c>
      <c r="V27" s="65"/>
      <c r="W27" s="65"/>
      <c r="X27" s="442"/>
      <c r="Y27" s="470"/>
      <c r="Z27" s="470"/>
      <c r="AA27" s="65"/>
      <c r="AB27" s="65"/>
      <c r="AC27" s="65" t="s">
        <v>50</v>
      </c>
      <c r="AD27" s="65"/>
      <c r="AE27" s="65"/>
      <c r="AF27" s="65" t="s">
        <v>72</v>
      </c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6"/>
      <c r="AS27" s="42"/>
      <c r="AT27" s="300" t="b">
        <v>0</v>
      </c>
      <c r="AU27" s="300" t="b">
        <f>IF(X27&lt;&gt;"",TRUE,FALSE)</f>
        <v>0</v>
      </c>
      <c r="AV27" s="301" t="b">
        <v>0</v>
      </c>
      <c r="AW27" s="302">
        <f>COUNTIF(AV27:AV28,TRUE)</f>
        <v>0</v>
      </c>
    </row>
    <row r="28" spans="2:49" ht="15" customHeight="1">
      <c r="B28" s="60"/>
      <c r="C28" s="57"/>
      <c r="D28" s="57"/>
      <c r="E28" s="218" t="s">
        <v>186</v>
      </c>
      <c r="F28" s="57"/>
      <c r="G28" s="57"/>
      <c r="H28" s="57"/>
      <c r="I28" s="218" t="s">
        <v>219</v>
      </c>
      <c r="J28" s="57"/>
      <c r="K28" s="57"/>
      <c r="L28" s="57"/>
      <c r="M28" s="57"/>
      <c r="N28" s="57"/>
      <c r="O28" s="57"/>
      <c r="P28" s="206" t="s">
        <v>70</v>
      </c>
      <c r="Q28" s="206"/>
      <c r="R28" s="206"/>
      <c r="S28" s="206"/>
      <c r="T28" s="206"/>
      <c r="U28" s="206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8"/>
      <c r="AS28" s="42"/>
      <c r="AT28" s="312" t="b">
        <v>0</v>
      </c>
      <c r="AU28" s="304"/>
      <c r="AV28" s="304" t="b">
        <v>0</v>
      </c>
      <c r="AW28" s="305"/>
    </row>
    <row r="29" spans="2:49" ht="15" customHeight="1" thickBot="1">
      <c r="B29" s="60"/>
      <c r="C29" s="57"/>
      <c r="D29" s="57"/>
      <c r="E29" s="57"/>
      <c r="F29" s="57"/>
      <c r="G29" s="57"/>
      <c r="H29" s="57"/>
      <c r="J29" s="57"/>
      <c r="K29" s="57"/>
      <c r="L29" s="57"/>
      <c r="M29" s="57"/>
      <c r="N29" s="57"/>
      <c r="O29" s="57"/>
      <c r="P29" s="206" t="s">
        <v>71</v>
      </c>
      <c r="Q29" s="206"/>
      <c r="R29" s="206"/>
      <c r="S29" s="206"/>
      <c r="T29" s="206"/>
      <c r="U29" s="206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8"/>
      <c r="AS29" s="42"/>
      <c r="AT29" s="307" t="b">
        <v>0</v>
      </c>
      <c r="AU29" s="308"/>
      <c r="AV29" s="309"/>
      <c r="AW29" s="310"/>
    </row>
    <row r="30" spans="2:49" ht="15" customHeight="1" thickBot="1">
      <c r="B30" s="60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  <c r="AO30" s="57"/>
      <c r="AP30" s="57"/>
      <c r="AQ30" s="57"/>
      <c r="AR30" s="58"/>
      <c r="AS30" s="42"/>
      <c r="AT30" s="303"/>
      <c r="AU30" s="304"/>
      <c r="AV30" s="306"/>
      <c r="AW30" s="305"/>
    </row>
    <row r="31" spans="2:49" ht="15" customHeight="1">
      <c r="B31" s="191" t="s">
        <v>2</v>
      </c>
      <c r="C31" s="65"/>
      <c r="D31" s="163" t="s">
        <v>51</v>
      </c>
      <c r="E31" s="65"/>
      <c r="F31" s="65"/>
      <c r="G31" s="65"/>
      <c r="H31" s="65"/>
      <c r="I31" s="65"/>
      <c r="J31" s="65"/>
      <c r="K31" s="65"/>
      <c r="L31" s="65"/>
      <c r="M31" s="65"/>
      <c r="N31" s="311" t="s">
        <v>186</v>
      </c>
      <c r="O31" s="65"/>
      <c r="P31" s="230"/>
      <c r="Q31" s="65"/>
      <c r="R31" s="207" t="s">
        <v>74</v>
      </c>
      <c r="S31" s="207"/>
      <c r="T31" s="207"/>
      <c r="U31" s="207"/>
      <c r="V31" s="207"/>
      <c r="W31" s="207"/>
      <c r="X31" s="207" t="s">
        <v>52</v>
      </c>
      <c r="Y31" s="207"/>
      <c r="Z31" s="207"/>
      <c r="AA31" s="207"/>
      <c r="AB31" s="207"/>
      <c r="AC31" s="207"/>
      <c r="AD31" s="207"/>
      <c r="AE31" s="207"/>
      <c r="AF31" s="207"/>
      <c r="AG31" s="207" t="s">
        <v>260</v>
      </c>
      <c r="AH31" s="207"/>
      <c r="AI31" s="207"/>
      <c r="AJ31" s="311" t="s">
        <v>219</v>
      </c>
      <c r="AK31" s="207"/>
      <c r="AL31" s="207"/>
      <c r="AM31" s="207"/>
      <c r="AN31" s="311" t="s">
        <v>186</v>
      </c>
      <c r="AO31" s="65"/>
      <c r="AP31" s="65"/>
      <c r="AQ31" s="65"/>
      <c r="AR31" s="66"/>
      <c r="AS31" s="42"/>
      <c r="AT31" s="255" t="b">
        <v>0</v>
      </c>
      <c r="AU31" s="256" t="b">
        <v>0</v>
      </c>
      <c r="AV31" s="256" t="b">
        <v>0</v>
      </c>
      <c r="AW31" s="258">
        <f>IF(AV31=TRUE,1,IF(AT32+AW32&gt;1,1,0))</f>
        <v>0</v>
      </c>
    </row>
    <row r="32" spans="2:49" ht="15" customHeight="1" thickBot="1">
      <c r="B32" s="296"/>
      <c r="C32" s="180"/>
      <c r="D32" s="297"/>
      <c r="E32" s="180"/>
      <c r="F32" s="180"/>
      <c r="G32" s="180"/>
      <c r="H32" s="180"/>
      <c r="I32" s="180"/>
      <c r="J32" s="180"/>
      <c r="K32" s="180"/>
      <c r="L32" s="180"/>
      <c r="M32" s="180"/>
      <c r="N32" s="180"/>
      <c r="O32" s="180"/>
      <c r="P32" s="220"/>
      <c r="Q32" s="180"/>
      <c r="R32" s="180"/>
      <c r="S32" s="180"/>
      <c r="T32" s="180"/>
      <c r="U32" s="180"/>
      <c r="V32" s="180"/>
      <c r="W32" s="180"/>
      <c r="X32" s="180"/>
      <c r="Y32" s="180"/>
      <c r="Z32" s="180"/>
      <c r="AA32" s="180"/>
      <c r="AB32" s="180"/>
      <c r="AC32" s="180"/>
      <c r="AD32" s="180"/>
      <c r="AE32" s="180"/>
      <c r="AF32" s="180"/>
      <c r="AG32" s="180"/>
      <c r="AH32" s="180"/>
      <c r="AI32" s="180"/>
      <c r="AJ32" s="180"/>
      <c r="AK32" s="180"/>
      <c r="AL32" s="180"/>
      <c r="AM32" s="180"/>
      <c r="AN32" s="180"/>
      <c r="AO32" s="180"/>
      <c r="AP32" s="180"/>
      <c r="AQ32" s="180"/>
      <c r="AR32" s="181"/>
      <c r="AS32" s="42"/>
      <c r="AT32" s="266">
        <f>IF(COUNTIF(AT31:AU31,TRUE)&gt;0,1,0)</f>
        <v>0</v>
      </c>
      <c r="AU32" s="263" t="b">
        <v>0</v>
      </c>
      <c r="AV32" s="264" t="b">
        <v>0</v>
      </c>
      <c r="AW32" s="265">
        <f>IF(COUNTIF(AU32:AV32,TRUE)&gt;0,1,0)</f>
        <v>0</v>
      </c>
    </row>
    <row r="33" spans="2:49" ht="15" customHeight="1">
      <c r="B33" s="191" t="s">
        <v>3</v>
      </c>
      <c r="C33" s="65"/>
      <c r="D33" s="163" t="s">
        <v>254</v>
      </c>
      <c r="E33" s="65"/>
      <c r="F33" s="65"/>
      <c r="G33" s="65"/>
      <c r="H33" s="65"/>
      <c r="I33" s="65"/>
      <c r="J33" s="65"/>
      <c r="K33" s="311" t="s">
        <v>186</v>
      </c>
      <c r="L33" s="65"/>
      <c r="M33" s="65"/>
      <c r="N33" s="65"/>
      <c r="O33" s="65"/>
      <c r="P33" s="314" t="s">
        <v>219</v>
      </c>
      <c r="Q33" s="65"/>
      <c r="R33" s="65"/>
      <c r="S33" s="65"/>
      <c r="T33" s="65"/>
      <c r="U33" s="207" t="s">
        <v>215</v>
      </c>
      <c r="V33" s="65"/>
      <c r="W33" s="65"/>
      <c r="X33" s="230"/>
      <c r="Y33" s="230"/>
      <c r="Z33" s="230"/>
      <c r="AA33" s="471"/>
      <c r="AB33" s="471"/>
      <c r="AC33" s="471"/>
      <c r="AD33" s="471"/>
      <c r="AE33" s="471"/>
      <c r="AF33" s="471"/>
      <c r="AG33" s="471"/>
      <c r="AH33" s="471"/>
      <c r="AI33" s="471"/>
      <c r="AJ33" s="471"/>
      <c r="AK33" s="471"/>
      <c r="AL33" s="471"/>
      <c r="AM33" s="471"/>
      <c r="AN33" s="471"/>
      <c r="AO33" s="471"/>
      <c r="AP33" s="471"/>
      <c r="AQ33" s="471"/>
      <c r="AR33" s="66"/>
      <c r="AS33" s="42"/>
      <c r="AT33" s="255" t="b">
        <v>0</v>
      </c>
      <c r="AU33" s="256" t="b">
        <f>IF(AA33&lt;&gt;"",TRUE,FALSE)</f>
        <v>0</v>
      </c>
      <c r="AV33" s="257"/>
      <c r="AW33" s="258">
        <f>IF(AT33=TRUE,1,IF(AT34=TRUE,IF(COUNTIF(AU33:AU34,TRUE)&gt;1,1,0),0))</f>
        <v>0</v>
      </c>
    </row>
    <row r="34" spans="2:49" ht="15" customHeight="1" thickBot="1">
      <c r="B34" s="60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206" t="s">
        <v>214</v>
      </c>
      <c r="V34" s="57"/>
      <c r="W34" s="57"/>
      <c r="X34" s="57"/>
      <c r="Y34" s="432"/>
      <c r="Z34" s="432"/>
      <c r="AA34" s="432"/>
      <c r="AB34" s="432"/>
      <c r="AC34" s="432"/>
      <c r="AD34" s="432"/>
      <c r="AE34" s="432"/>
      <c r="AF34" s="432"/>
      <c r="AG34" s="432"/>
      <c r="AH34" s="432"/>
      <c r="AI34" s="432"/>
      <c r="AJ34" s="432"/>
      <c r="AK34" s="432"/>
      <c r="AL34" s="432"/>
      <c r="AM34" s="432"/>
      <c r="AN34" s="432"/>
      <c r="AO34" s="432"/>
      <c r="AP34" s="432"/>
      <c r="AQ34" s="432"/>
      <c r="AR34" s="58"/>
      <c r="AS34" s="42"/>
      <c r="AT34" s="266" t="b">
        <v>0</v>
      </c>
      <c r="AU34" s="263" t="b">
        <f>IF(Y34&lt;&gt;"",TRUE,FALSE)</f>
        <v>0</v>
      </c>
      <c r="AV34" s="264">
        <f>IF(AT34=TRUE,1,0)</f>
        <v>0</v>
      </c>
      <c r="AW34" s="265"/>
    </row>
    <row r="35" spans="2:49" ht="15" customHeight="1" thickBot="1">
      <c r="B35" s="62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220"/>
      <c r="V35" s="63"/>
      <c r="W35" s="63"/>
      <c r="X35" s="63"/>
      <c r="Y35" s="236"/>
      <c r="Z35" s="237"/>
      <c r="AA35" s="237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4"/>
      <c r="AS35" s="42"/>
    </row>
    <row r="36" spans="2:49" ht="15" customHeight="1">
      <c r="B36" s="190" t="s">
        <v>5</v>
      </c>
      <c r="C36" s="49"/>
      <c r="D36" s="67" t="s">
        <v>212</v>
      </c>
      <c r="E36" s="49"/>
      <c r="F36" s="49"/>
      <c r="G36" s="49"/>
      <c r="H36" s="49"/>
      <c r="I36" s="218" t="s">
        <v>186</v>
      </c>
      <c r="J36" s="49"/>
      <c r="K36" s="49"/>
      <c r="N36" s="314" t="s">
        <v>219</v>
      </c>
      <c r="O36" s="49"/>
      <c r="P36" s="49"/>
      <c r="S36" s="49"/>
      <c r="T36" s="49"/>
      <c r="U36" s="206" t="s">
        <v>48</v>
      </c>
      <c r="V36" s="49"/>
      <c r="W36" s="472"/>
      <c r="X36" s="473"/>
      <c r="Y36" s="473"/>
      <c r="Z36" s="49"/>
      <c r="AA36" s="206" t="s">
        <v>216</v>
      </c>
      <c r="AB36" s="49"/>
      <c r="AC36" s="49"/>
      <c r="AD36" s="206"/>
      <c r="AE36" s="49"/>
      <c r="AF36" s="472"/>
      <c r="AG36" s="473"/>
      <c r="AH36" s="473"/>
      <c r="AI36" s="49"/>
      <c r="AJ36" s="49"/>
      <c r="AK36" s="49"/>
      <c r="AO36" s="49"/>
      <c r="AP36" s="49"/>
      <c r="AQ36" s="49"/>
      <c r="AR36" s="50"/>
      <c r="AS36" s="42"/>
      <c r="AT36" s="255" t="b">
        <v>0</v>
      </c>
      <c r="AU36" s="256" t="b">
        <f>IF(W36&lt;&gt;"",TRUE,FALSE)</f>
        <v>0</v>
      </c>
      <c r="AV36" s="257"/>
      <c r="AW36" s="258">
        <f>IF(AT36=TRUE,1,IF(AT37=TRUE,IF(AU36+AU37&gt;1,1,0),0))</f>
        <v>0</v>
      </c>
    </row>
    <row r="37" spans="2:49" ht="15" customHeight="1" thickBot="1">
      <c r="B37" s="62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  <c r="AN37" s="63"/>
      <c r="AO37" s="63"/>
      <c r="AP37" s="63"/>
      <c r="AQ37" s="63"/>
      <c r="AR37" s="64"/>
      <c r="AS37" s="42"/>
      <c r="AT37" s="266" t="b">
        <v>0</v>
      </c>
      <c r="AU37" s="263" t="b">
        <f>IF(AF36&lt;&gt;"",TRUE,FALSE)</f>
        <v>0</v>
      </c>
      <c r="AV37" s="264">
        <f>IF(AT37=TRUE,1,0)</f>
        <v>0</v>
      </c>
      <c r="AW37" s="265"/>
    </row>
    <row r="38" spans="2:49" ht="15" customHeight="1">
      <c r="B38" s="252" t="s">
        <v>158</v>
      </c>
      <c r="C38" s="211"/>
      <c r="D38" s="212" t="s">
        <v>198</v>
      </c>
      <c r="E38" s="211"/>
      <c r="F38" s="211"/>
      <c r="G38" s="213"/>
      <c r="H38" s="214"/>
      <c r="I38" s="214"/>
      <c r="J38" s="214"/>
      <c r="K38" s="214"/>
      <c r="L38" s="214"/>
      <c r="M38" s="213" t="s">
        <v>219</v>
      </c>
      <c r="N38" s="214"/>
      <c r="O38" s="214"/>
      <c r="Q38" s="213" t="s">
        <v>186</v>
      </c>
      <c r="R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4"/>
      <c r="AE38" s="214"/>
      <c r="AF38" s="214"/>
      <c r="AG38" s="214"/>
      <c r="AH38" s="214"/>
      <c r="AI38" s="214"/>
      <c r="AJ38" s="214"/>
      <c r="AK38" s="214"/>
      <c r="AL38" s="214"/>
      <c r="AM38" s="214"/>
      <c r="AN38" s="214"/>
      <c r="AO38" s="214"/>
      <c r="AP38" s="214"/>
      <c r="AQ38" s="214"/>
      <c r="AR38" s="54"/>
      <c r="AS38" s="45"/>
      <c r="AT38" s="255" t="b">
        <v>0</v>
      </c>
      <c r="AU38" s="256"/>
      <c r="AV38" s="257"/>
      <c r="AW38" s="258"/>
    </row>
    <row r="39" spans="2:49" ht="15" customHeight="1" thickBot="1">
      <c r="B39" s="51"/>
      <c r="C39" s="7"/>
      <c r="D39" s="206" t="s">
        <v>253</v>
      </c>
      <c r="E39" s="7"/>
      <c r="F39" s="7"/>
      <c r="G39" s="7"/>
      <c r="H39" s="7"/>
      <c r="I39" s="432"/>
      <c r="J39" s="474"/>
      <c r="K39" s="474"/>
      <c r="L39" s="474"/>
      <c r="M39" s="474"/>
      <c r="N39" s="474"/>
      <c r="O39" s="474"/>
      <c r="P39" s="474"/>
      <c r="Q39" s="474"/>
      <c r="R39" s="474"/>
      <c r="S39" s="474"/>
      <c r="T39" s="474"/>
      <c r="U39" s="474"/>
      <c r="V39" s="474"/>
      <c r="W39" s="474"/>
      <c r="X39" s="474"/>
      <c r="Y39" s="474"/>
      <c r="Z39" s="474"/>
      <c r="AA39" s="474"/>
      <c r="AB39" s="474"/>
      <c r="AC39" s="474"/>
      <c r="AD39" s="474"/>
      <c r="AE39" s="474"/>
      <c r="AF39" s="474"/>
      <c r="AG39" s="474"/>
      <c r="AH39" s="474"/>
      <c r="AI39" s="474"/>
      <c r="AJ39" s="474"/>
      <c r="AK39" s="474"/>
      <c r="AL39" s="474"/>
      <c r="AM39" s="474"/>
      <c r="AN39" s="474"/>
      <c r="AO39" s="474"/>
      <c r="AP39" s="474"/>
      <c r="AQ39" s="474"/>
      <c r="AR39" s="52"/>
      <c r="AS39" s="45"/>
      <c r="AT39" s="266" t="b">
        <v>0</v>
      </c>
      <c r="AU39" s="263"/>
      <c r="AV39" s="264"/>
      <c r="AW39" s="265"/>
    </row>
    <row r="40" spans="2:49" ht="15" customHeight="1" thickBot="1">
      <c r="B40" s="197"/>
      <c r="C40" s="468"/>
      <c r="D40" s="468"/>
      <c r="E40" s="468"/>
      <c r="F40" s="468"/>
      <c r="G40" s="468"/>
      <c r="H40" s="468"/>
      <c r="I40" s="439"/>
      <c r="J40" s="439"/>
      <c r="K40" s="439"/>
      <c r="L40" s="439"/>
      <c r="M40" s="439"/>
      <c r="N40" s="439"/>
      <c r="O40" s="439"/>
      <c r="P40" s="439"/>
      <c r="Q40" s="439"/>
      <c r="R40" s="439"/>
      <c r="S40" s="439"/>
      <c r="T40" s="439"/>
      <c r="U40" s="439"/>
      <c r="V40" s="439"/>
      <c r="W40" s="439"/>
      <c r="X40" s="439"/>
      <c r="Y40" s="439"/>
      <c r="Z40" s="439"/>
      <c r="AA40" s="439"/>
      <c r="AB40" s="439"/>
      <c r="AC40" s="439"/>
      <c r="AD40" s="439"/>
      <c r="AE40" s="439"/>
      <c r="AF40" s="439"/>
      <c r="AG40" s="439"/>
      <c r="AH40" s="439"/>
      <c r="AI40" s="439"/>
      <c r="AJ40" s="439"/>
      <c r="AK40" s="439"/>
      <c r="AL40" s="439"/>
      <c r="AM40" s="439"/>
      <c r="AN40" s="439"/>
      <c r="AO40" s="439"/>
      <c r="AP40" s="439"/>
      <c r="AQ40" s="439"/>
      <c r="AR40" s="53"/>
      <c r="AS40" s="45"/>
    </row>
    <row r="41" spans="2:49" ht="15" customHeight="1">
      <c r="B41" s="252" t="s">
        <v>159</v>
      </c>
      <c r="C41" s="294"/>
      <c r="D41" s="295" t="s">
        <v>75</v>
      </c>
      <c r="E41" s="294"/>
      <c r="F41" s="294"/>
      <c r="G41" s="442"/>
      <c r="H41" s="469"/>
      <c r="I41" s="469"/>
      <c r="J41" s="469"/>
      <c r="K41" s="469"/>
      <c r="L41" s="469"/>
      <c r="M41" s="469"/>
      <c r="N41" s="469"/>
      <c r="O41" s="469"/>
      <c r="P41" s="469"/>
      <c r="Q41" s="469"/>
      <c r="R41" s="469"/>
      <c r="S41" s="469"/>
      <c r="T41" s="469"/>
      <c r="U41" s="469"/>
      <c r="V41" s="469"/>
      <c r="W41" s="469"/>
      <c r="X41" s="469"/>
      <c r="Y41" s="469"/>
      <c r="Z41" s="469"/>
      <c r="AA41" s="469"/>
      <c r="AB41" s="469"/>
      <c r="AC41" s="469"/>
      <c r="AD41" s="469"/>
      <c r="AE41" s="469"/>
      <c r="AF41" s="469"/>
      <c r="AG41" s="469"/>
      <c r="AH41" s="469"/>
      <c r="AI41" s="469"/>
      <c r="AJ41" s="469"/>
      <c r="AK41" s="469"/>
      <c r="AL41" s="469"/>
      <c r="AM41" s="469"/>
      <c r="AN41" s="469"/>
      <c r="AO41" s="469"/>
      <c r="AP41" s="469"/>
      <c r="AQ41" s="469"/>
      <c r="AR41" s="54"/>
      <c r="AS41" s="45"/>
    </row>
    <row r="42" spans="2:49" ht="15" customHeight="1">
      <c r="B42" s="51"/>
      <c r="C42" s="432"/>
      <c r="D42" s="438"/>
      <c r="E42" s="438"/>
      <c r="F42" s="438"/>
      <c r="G42" s="438"/>
      <c r="H42" s="438"/>
      <c r="I42" s="438"/>
      <c r="J42" s="438"/>
      <c r="K42" s="438"/>
      <c r="L42" s="438"/>
      <c r="M42" s="438"/>
      <c r="N42" s="438"/>
      <c r="O42" s="438"/>
      <c r="P42" s="438"/>
      <c r="Q42" s="438"/>
      <c r="R42" s="438"/>
      <c r="S42" s="438"/>
      <c r="T42" s="438"/>
      <c r="U42" s="438"/>
      <c r="V42" s="438"/>
      <c r="W42" s="438"/>
      <c r="X42" s="438"/>
      <c r="Y42" s="438"/>
      <c r="Z42" s="438"/>
      <c r="AA42" s="438"/>
      <c r="AB42" s="438"/>
      <c r="AC42" s="438"/>
      <c r="AD42" s="438"/>
      <c r="AE42" s="438"/>
      <c r="AF42" s="438"/>
      <c r="AG42" s="438"/>
      <c r="AH42" s="438"/>
      <c r="AI42" s="438"/>
      <c r="AJ42" s="438"/>
      <c r="AK42" s="438"/>
      <c r="AL42" s="438"/>
      <c r="AM42" s="438"/>
      <c r="AN42" s="438"/>
      <c r="AO42" s="438"/>
      <c r="AP42" s="438"/>
      <c r="AQ42" s="438"/>
      <c r="AR42" s="52"/>
      <c r="AS42" s="45"/>
    </row>
    <row r="43" spans="2:49" ht="15" customHeight="1" thickBot="1">
      <c r="B43" s="197"/>
      <c r="C43" s="439"/>
      <c r="D43" s="439"/>
      <c r="E43" s="439"/>
      <c r="F43" s="439"/>
      <c r="G43" s="439"/>
      <c r="H43" s="439"/>
      <c r="I43" s="439"/>
      <c r="J43" s="439"/>
      <c r="K43" s="439"/>
      <c r="L43" s="439"/>
      <c r="M43" s="439"/>
      <c r="N43" s="439"/>
      <c r="O43" s="439"/>
      <c r="P43" s="439"/>
      <c r="Q43" s="439"/>
      <c r="R43" s="439"/>
      <c r="S43" s="439"/>
      <c r="T43" s="439"/>
      <c r="U43" s="439"/>
      <c r="V43" s="439"/>
      <c r="W43" s="439"/>
      <c r="X43" s="439"/>
      <c r="Y43" s="439"/>
      <c r="Z43" s="439"/>
      <c r="AA43" s="439"/>
      <c r="AB43" s="439"/>
      <c r="AC43" s="439"/>
      <c r="AD43" s="439"/>
      <c r="AE43" s="439"/>
      <c r="AF43" s="439"/>
      <c r="AG43" s="439"/>
      <c r="AH43" s="439"/>
      <c r="AI43" s="439"/>
      <c r="AJ43" s="439"/>
      <c r="AK43" s="439"/>
      <c r="AL43" s="439"/>
      <c r="AM43" s="439"/>
      <c r="AN43" s="439"/>
      <c r="AO43" s="439"/>
      <c r="AP43" s="439"/>
      <c r="AQ43" s="439"/>
      <c r="AR43" s="53"/>
      <c r="AS43" s="45"/>
    </row>
    <row r="44" spans="2:49" ht="19.5" customHeight="1"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45"/>
    </row>
    <row r="45" spans="2:49" ht="19.5" customHeight="1"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45"/>
    </row>
    <row r="46" spans="2:49" ht="19.5" customHeight="1"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45"/>
    </row>
    <row r="47" spans="2:49" ht="19.5" customHeight="1">
      <c r="AS47" s="45"/>
    </row>
    <row r="48" spans="2:49" ht="19.5" customHeight="1">
      <c r="AS48" s="45"/>
    </row>
    <row r="49" spans="45:45" ht="19.5" customHeight="1">
      <c r="AS49" s="45"/>
    </row>
    <row r="50" spans="45:45" ht="19.5" customHeight="1">
      <c r="AS50" s="45"/>
    </row>
    <row r="51" spans="45:45" ht="19.5" customHeight="1">
      <c r="AS51" s="45"/>
    </row>
    <row r="52" spans="45:45" ht="19.5" customHeight="1">
      <c r="AS52" s="45"/>
    </row>
    <row r="53" spans="45:45" ht="19.5" customHeight="1">
      <c r="AS53" s="45"/>
    </row>
    <row r="54" spans="45:45" ht="19.5" customHeight="1">
      <c r="AS54" s="45"/>
    </row>
    <row r="55" spans="45:45" ht="19.5" customHeight="1">
      <c r="AS55" s="45"/>
    </row>
    <row r="56" spans="45:45" ht="19.5" customHeight="1">
      <c r="AS56" s="45"/>
    </row>
    <row r="57" spans="45:45" ht="19.5" customHeight="1">
      <c r="AS57" s="45"/>
    </row>
    <row r="58" spans="45:45" ht="19.5" customHeight="1">
      <c r="AS58" s="45"/>
    </row>
    <row r="59" spans="45:45" ht="19.5" customHeight="1">
      <c r="AS59" s="45"/>
    </row>
    <row r="60" spans="45:45" ht="19.5" customHeight="1">
      <c r="AS60" s="45"/>
    </row>
    <row r="61" spans="45:45" ht="19.5" customHeight="1">
      <c r="AS61" s="45"/>
    </row>
    <row r="62" spans="45:45" ht="19.5" customHeight="1">
      <c r="AS62" s="45"/>
    </row>
    <row r="63" spans="45:45" ht="19.5" customHeight="1">
      <c r="AS63" s="45"/>
    </row>
    <row r="64" spans="45:45" ht="19.5" customHeight="1">
      <c r="AS64" s="45"/>
    </row>
    <row r="65" spans="45:45" ht="19.5" customHeight="1">
      <c r="AS65" s="45"/>
    </row>
    <row r="66" spans="45:45" ht="19.5" customHeight="1">
      <c r="AS66" s="45"/>
    </row>
    <row r="67" spans="45:45" ht="19.5" customHeight="1">
      <c r="AS67" s="45"/>
    </row>
    <row r="68" spans="45:45" ht="19.5" customHeight="1">
      <c r="AS68" s="45"/>
    </row>
    <row r="69" spans="45:45" ht="19.5" customHeight="1">
      <c r="AS69" s="45"/>
    </row>
    <row r="70" spans="45:45" ht="19.5" customHeight="1">
      <c r="AS70" s="45"/>
    </row>
    <row r="71" spans="45:45" ht="19.5" customHeight="1">
      <c r="AS71" s="45"/>
    </row>
    <row r="72" spans="45:45" ht="19.5" customHeight="1">
      <c r="AS72" s="45"/>
    </row>
    <row r="73" spans="45:45" ht="19.5" customHeight="1">
      <c r="AS73" s="45"/>
    </row>
    <row r="74" spans="45:45" ht="19.5" customHeight="1">
      <c r="AS74" s="45"/>
    </row>
    <row r="75" spans="45:45" ht="19.5" customHeight="1">
      <c r="AS75" s="45"/>
    </row>
    <row r="76" spans="45:45" ht="19.5" customHeight="1">
      <c r="AS76" s="45"/>
    </row>
    <row r="77" spans="45:45" ht="19.5" customHeight="1">
      <c r="AS77" s="45"/>
    </row>
    <row r="78" spans="45:45" ht="19.5" customHeight="1">
      <c r="AS78" s="45"/>
    </row>
    <row r="79" spans="45:45" ht="19.5" customHeight="1">
      <c r="AS79" s="45"/>
    </row>
    <row r="80" spans="45:45" ht="19.5" customHeight="1">
      <c r="AS80" s="45"/>
    </row>
    <row r="81" spans="45:45" ht="19.5" customHeight="1">
      <c r="AS81" s="45"/>
    </row>
    <row r="82" spans="45:45" ht="19.5" customHeight="1">
      <c r="AS82" s="45"/>
    </row>
    <row r="83" spans="45:45" ht="19.5" customHeight="1">
      <c r="AS83" s="45"/>
    </row>
    <row r="84" spans="45:45" ht="19.5" customHeight="1">
      <c r="AS84" s="45"/>
    </row>
    <row r="85" spans="45:45" ht="19.5" customHeight="1">
      <c r="AS85" s="45"/>
    </row>
    <row r="86" spans="45:45" ht="19.5" customHeight="1">
      <c r="AS86" s="45"/>
    </row>
    <row r="87" spans="45:45" ht="19.5" customHeight="1">
      <c r="AS87" s="45"/>
    </row>
    <row r="88" spans="45:45" ht="19.5" customHeight="1">
      <c r="AS88" s="45"/>
    </row>
    <row r="89" spans="45:45" ht="19.5" customHeight="1">
      <c r="AS89" s="45"/>
    </row>
    <row r="90" spans="45:45" ht="19.5" customHeight="1">
      <c r="AS90" s="45"/>
    </row>
    <row r="91" spans="45:45" ht="19.5" customHeight="1">
      <c r="AS91" s="45"/>
    </row>
    <row r="92" spans="45:45" ht="19.5" customHeight="1">
      <c r="AS92" s="45"/>
    </row>
    <row r="93" spans="45:45" ht="19.5" customHeight="1">
      <c r="AS93" s="45"/>
    </row>
    <row r="94" spans="45:45" ht="19.5" customHeight="1">
      <c r="AS94" s="45"/>
    </row>
    <row r="95" spans="45:45" ht="19.5" customHeight="1">
      <c r="AS95" s="45"/>
    </row>
    <row r="96" spans="45:45" ht="19.5" customHeight="1">
      <c r="AS96" s="45"/>
    </row>
    <row r="97" spans="45:45" ht="19.5" customHeight="1">
      <c r="AS97" s="45"/>
    </row>
    <row r="98" spans="45:45" ht="19.5" customHeight="1">
      <c r="AS98" s="45"/>
    </row>
    <row r="99" spans="45:45" ht="19.5" customHeight="1">
      <c r="AS99" s="45"/>
    </row>
    <row r="100" spans="45:45" ht="19.5" customHeight="1">
      <c r="AS100" s="45"/>
    </row>
    <row r="101" spans="45:45" ht="19.5" customHeight="1">
      <c r="AS101" s="45"/>
    </row>
    <row r="102" spans="45:45" ht="19.5" customHeight="1">
      <c r="AS102" s="45"/>
    </row>
    <row r="103" spans="45:45" ht="19.5" customHeight="1">
      <c r="AS103" s="45"/>
    </row>
    <row r="104" spans="45:45" ht="19.5" customHeight="1">
      <c r="AS104" s="45"/>
    </row>
    <row r="105" spans="45:45" ht="19.5" customHeight="1">
      <c r="AS105" s="45"/>
    </row>
    <row r="106" spans="45:45" ht="19.5" customHeight="1">
      <c r="AS106" s="45"/>
    </row>
    <row r="107" spans="45:45" ht="19.5" customHeight="1">
      <c r="AS107" s="45"/>
    </row>
    <row r="108" spans="45:45" ht="19.5" customHeight="1">
      <c r="AS108" s="45"/>
    </row>
    <row r="109" spans="45:45" ht="19.5" customHeight="1">
      <c r="AS109" s="45"/>
    </row>
    <row r="110" spans="45:45" ht="19.5" customHeight="1">
      <c r="AS110" s="45"/>
    </row>
    <row r="111" spans="45:45" ht="19.5" customHeight="1">
      <c r="AS111" s="45"/>
    </row>
    <row r="112" spans="45:45" ht="19.5" customHeight="1">
      <c r="AS112" s="45"/>
    </row>
    <row r="113" spans="45:45" ht="19.5" customHeight="1">
      <c r="AS113" s="45"/>
    </row>
    <row r="114" spans="45:45" ht="19.5" customHeight="1">
      <c r="AS114" s="45"/>
    </row>
    <row r="115" spans="45:45" ht="19.5" customHeight="1">
      <c r="AS115" s="45"/>
    </row>
    <row r="116" spans="45:45" ht="19.5" customHeight="1">
      <c r="AS116" s="45"/>
    </row>
    <row r="117" spans="45:45" ht="19.5" customHeight="1">
      <c r="AS117" s="45"/>
    </row>
    <row r="118" spans="45:45" ht="19.5" customHeight="1">
      <c r="AS118" s="45"/>
    </row>
    <row r="119" spans="45:45" ht="19.5" customHeight="1">
      <c r="AS119" s="45"/>
    </row>
    <row r="120" spans="45:45" ht="19.5" customHeight="1">
      <c r="AS120" s="45"/>
    </row>
    <row r="121" spans="45:45" ht="19.5" customHeight="1">
      <c r="AS121" s="45"/>
    </row>
    <row r="122" spans="45:45" ht="19.5" customHeight="1">
      <c r="AS122" s="45"/>
    </row>
    <row r="123" spans="45:45" ht="19.5" customHeight="1">
      <c r="AS123" s="45"/>
    </row>
    <row r="124" spans="45:45" ht="19.5" customHeight="1">
      <c r="AS124" s="45"/>
    </row>
    <row r="125" spans="45:45" ht="19.5" customHeight="1">
      <c r="AS125" s="45"/>
    </row>
    <row r="126" spans="45:45" ht="19.5" customHeight="1">
      <c r="AS126" s="45"/>
    </row>
    <row r="127" spans="45:45" ht="19.5" customHeight="1">
      <c r="AS127" s="45"/>
    </row>
    <row r="128" spans="45:45" ht="19.5" customHeight="1">
      <c r="AS128" s="45"/>
    </row>
    <row r="129" spans="45:45" ht="19.5" customHeight="1">
      <c r="AS129" s="45"/>
    </row>
    <row r="130" spans="45:45" ht="19.5" customHeight="1">
      <c r="AS130" s="45"/>
    </row>
    <row r="131" spans="45:45" ht="19.5" customHeight="1">
      <c r="AS131" s="45"/>
    </row>
    <row r="132" spans="45:45" ht="19.5" customHeight="1">
      <c r="AS132" s="45"/>
    </row>
    <row r="133" spans="45:45" ht="19.5" customHeight="1">
      <c r="AS133" s="45"/>
    </row>
    <row r="134" spans="45:45" ht="19.5" customHeight="1">
      <c r="AS134" s="45"/>
    </row>
    <row r="135" spans="45:45" ht="19.5" customHeight="1">
      <c r="AS135" s="45"/>
    </row>
    <row r="136" spans="45:45" ht="19.5" customHeight="1">
      <c r="AS136" s="45"/>
    </row>
    <row r="137" spans="45:45" ht="19.5" customHeight="1">
      <c r="AS137" s="45"/>
    </row>
    <row r="138" spans="45:45" ht="19.5" customHeight="1">
      <c r="AS138" s="45"/>
    </row>
    <row r="139" spans="45:45" ht="19.5" customHeight="1">
      <c r="AS139" s="45"/>
    </row>
    <row r="140" spans="45:45" ht="19.5" customHeight="1">
      <c r="AS140" s="45"/>
    </row>
    <row r="141" spans="45:45" ht="19.5" customHeight="1">
      <c r="AS141" s="45"/>
    </row>
    <row r="142" spans="45:45" ht="19.5" customHeight="1">
      <c r="AS142" s="45"/>
    </row>
    <row r="143" spans="45:45" ht="19.5" customHeight="1">
      <c r="AS143" s="45"/>
    </row>
    <row r="144" spans="45:45" ht="19.5" customHeight="1">
      <c r="AS144" s="45"/>
    </row>
    <row r="145" spans="45:45" ht="19.5" customHeight="1">
      <c r="AS145" s="45"/>
    </row>
    <row r="146" spans="45:45" ht="19.5" customHeight="1">
      <c r="AS146" s="45"/>
    </row>
    <row r="147" spans="45:45" ht="19.5" customHeight="1">
      <c r="AS147" s="45"/>
    </row>
    <row r="148" spans="45:45" ht="19.5" customHeight="1">
      <c r="AS148" s="45"/>
    </row>
    <row r="149" spans="45:45" ht="19.5" customHeight="1">
      <c r="AS149" s="45"/>
    </row>
    <row r="150" spans="45:45" ht="19.5" customHeight="1">
      <c r="AS150" s="45"/>
    </row>
    <row r="151" spans="45:45" ht="19.5" customHeight="1">
      <c r="AS151" s="45"/>
    </row>
    <row r="152" spans="45:45" ht="19.5" customHeight="1">
      <c r="AS152" s="45"/>
    </row>
    <row r="153" spans="45:45" ht="19.5" customHeight="1">
      <c r="AS153" s="45"/>
    </row>
    <row r="154" spans="45:45" ht="19.5" customHeight="1">
      <c r="AS154" s="45"/>
    </row>
    <row r="155" spans="45:45" ht="19.5" customHeight="1">
      <c r="AS155" s="45"/>
    </row>
    <row r="156" spans="45:45" ht="19.5" customHeight="1">
      <c r="AS156" s="45"/>
    </row>
    <row r="157" spans="45:45" ht="19.5" customHeight="1">
      <c r="AS157" s="45"/>
    </row>
    <row r="158" spans="45:45" ht="19.5" customHeight="1">
      <c r="AS158" s="45"/>
    </row>
    <row r="159" spans="45:45" ht="19.5" customHeight="1">
      <c r="AS159" s="45"/>
    </row>
    <row r="160" spans="45:45" ht="19.5" customHeight="1">
      <c r="AS160" s="45"/>
    </row>
    <row r="161" spans="45:45" ht="19.5" customHeight="1">
      <c r="AS161" s="45"/>
    </row>
    <row r="162" spans="45:45" ht="19.5" customHeight="1">
      <c r="AS162" s="45"/>
    </row>
    <row r="163" spans="45:45" ht="19.5" customHeight="1">
      <c r="AS163" s="45"/>
    </row>
    <row r="164" spans="45:45" ht="19.5" customHeight="1">
      <c r="AS164" s="45"/>
    </row>
    <row r="165" spans="45:45" ht="19.5" customHeight="1">
      <c r="AS165" s="45"/>
    </row>
    <row r="166" spans="45:45" ht="19.5" customHeight="1">
      <c r="AS166" s="45"/>
    </row>
    <row r="167" spans="45:45" ht="19.5" customHeight="1">
      <c r="AS167" s="45"/>
    </row>
    <row r="168" spans="45:45" ht="19.5" customHeight="1">
      <c r="AS168" s="45"/>
    </row>
    <row r="169" spans="45:45" ht="19.5" customHeight="1">
      <c r="AS169" s="45"/>
    </row>
    <row r="170" spans="45:45" ht="19.5" customHeight="1">
      <c r="AS170" s="45"/>
    </row>
    <row r="171" spans="45:45" ht="19.5" customHeight="1">
      <c r="AS171" s="45"/>
    </row>
    <row r="172" spans="45:45" ht="19.5" customHeight="1">
      <c r="AS172" s="45"/>
    </row>
    <row r="173" spans="45:45" ht="19.5" customHeight="1">
      <c r="AS173" s="45"/>
    </row>
    <row r="174" spans="45:45" ht="19.5" customHeight="1">
      <c r="AS174" s="45"/>
    </row>
    <row r="175" spans="45:45" ht="19.5" customHeight="1">
      <c r="AS175" s="45"/>
    </row>
    <row r="176" spans="45:45" ht="19.5" customHeight="1">
      <c r="AS176" s="45"/>
    </row>
    <row r="177" spans="45:45" ht="19.5" customHeight="1">
      <c r="AS177" s="45"/>
    </row>
    <row r="178" spans="45:45" ht="19.5" customHeight="1">
      <c r="AS178" s="45"/>
    </row>
    <row r="179" spans="45:45" ht="19.5" customHeight="1">
      <c r="AS179" s="45"/>
    </row>
    <row r="180" spans="45:45" ht="19.5" customHeight="1">
      <c r="AS180" s="45"/>
    </row>
    <row r="181" spans="45:45" ht="19.5" customHeight="1">
      <c r="AS181" s="45"/>
    </row>
    <row r="182" spans="45:45" ht="19.5" customHeight="1">
      <c r="AS182" s="45"/>
    </row>
    <row r="183" spans="45:45" ht="19.5" customHeight="1">
      <c r="AS183" s="45"/>
    </row>
    <row r="184" spans="45:45" ht="19.5" customHeight="1">
      <c r="AS184" s="45"/>
    </row>
    <row r="185" spans="45:45" ht="19.5" customHeight="1">
      <c r="AS185" s="45"/>
    </row>
    <row r="186" spans="45:45" ht="19.5" customHeight="1">
      <c r="AS186" s="45"/>
    </row>
    <row r="187" spans="45:45" ht="19.5" customHeight="1">
      <c r="AS187" s="45"/>
    </row>
    <row r="188" spans="45:45" ht="19.5" customHeight="1">
      <c r="AS188" s="45"/>
    </row>
    <row r="189" spans="45:45" ht="19.5" customHeight="1">
      <c r="AS189" s="45"/>
    </row>
    <row r="190" spans="45:45" ht="19.5" customHeight="1">
      <c r="AS190" s="45"/>
    </row>
    <row r="191" spans="45:45" ht="19.5" customHeight="1">
      <c r="AS191" s="45"/>
    </row>
    <row r="192" spans="45:45" ht="19.5" customHeight="1">
      <c r="AS192" s="45"/>
    </row>
    <row r="193" spans="45:45" ht="19.5" customHeight="1">
      <c r="AS193" s="45"/>
    </row>
    <row r="194" spans="45:45" ht="19.5" customHeight="1">
      <c r="AS194" s="45"/>
    </row>
    <row r="195" spans="45:45" ht="19.5" customHeight="1">
      <c r="AS195" s="45"/>
    </row>
    <row r="196" spans="45:45" ht="19.5" customHeight="1">
      <c r="AS196" s="45"/>
    </row>
    <row r="197" spans="45:45" ht="19.5" customHeight="1">
      <c r="AS197" s="45"/>
    </row>
    <row r="198" spans="45:45" ht="19.5" customHeight="1">
      <c r="AS198" s="45"/>
    </row>
    <row r="199" spans="45:45" ht="19.5" customHeight="1">
      <c r="AS199" s="45"/>
    </row>
    <row r="200" spans="45:45" ht="19.5" customHeight="1">
      <c r="AS200" s="45"/>
    </row>
    <row r="201" spans="45:45" ht="19.5" customHeight="1">
      <c r="AS201" s="45"/>
    </row>
    <row r="202" spans="45:45" ht="19.5" customHeight="1">
      <c r="AS202" s="45"/>
    </row>
    <row r="203" spans="45:45" ht="19.5" customHeight="1">
      <c r="AS203" s="45"/>
    </row>
    <row r="204" spans="45:45" ht="19.5" customHeight="1">
      <c r="AS204" s="45"/>
    </row>
    <row r="205" spans="45:45" ht="19.5" customHeight="1">
      <c r="AS205" s="45"/>
    </row>
    <row r="206" spans="45:45" ht="19.5" customHeight="1">
      <c r="AS206" s="45"/>
    </row>
    <row r="207" spans="45:45" ht="19.5" customHeight="1">
      <c r="AS207" s="45"/>
    </row>
    <row r="208" spans="45:45" ht="19.5" customHeight="1">
      <c r="AS208" s="45"/>
    </row>
    <row r="209" spans="45:45" ht="19.5" customHeight="1">
      <c r="AS209" s="45"/>
    </row>
    <row r="210" spans="45:45" ht="19.5" customHeight="1">
      <c r="AS210" s="45"/>
    </row>
    <row r="211" spans="45:45" ht="19.5" customHeight="1">
      <c r="AS211" s="45"/>
    </row>
    <row r="212" spans="45:45" ht="19.5" customHeight="1">
      <c r="AS212" s="45"/>
    </row>
    <row r="213" spans="45:45" ht="19.5" customHeight="1">
      <c r="AS213" s="45"/>
    </row>
    <row r="214" spans="45:45" ht="19.5" customHeight="1">
      <c r="AS214" s="45"/>
    </row>
    <row r="215" spans="45:45" ht="19.5" customHeight="1">
      <c r="AS215" s="45"/>
    </row>
    <row r="216" spans="45:45" ht="19.5" customHeight="1">
      <c r="AS216" s="45"/>
    </row>
    <row r="217" spans="45:45" ht="19.5" customHeight="1">
      <c r="AS217" s="45"/>
    </row>
    <row r="218" spans="45:45" ht="19.5" customHeight="1">
      <c r="AS218" s="45"/>
    </row>
    <row r="219" spans="45:45" ht="19.5" customHeight="1">
      <c r="AS219" s="45"/>
    </row>
    <row r="220" spans="45:45" ht="19.5" customHeight="1">
      <c r="AS220" s="45"/>
    </row>
    <row r="221" spans="45:45" ht="19.5" customHeight="1">
      <c r="AS221" s="45"/>
    </row>
    <row r="222" spans="45:45" ht="19.5" customHeight="1">
      <c r="AS222" s="45"/>
    </row>
    <row r="223" spans="45:45" ht="19.5" customHeight="1">
      <c r="AS223" s="45"/>
    </row>
    <row r="224" spans="45:45" ht="19.5" customHeight="1">
      <c r="AS224" s="45"/>
    </row>
    <row r="225" spans="45:45" ht="19.5" customHeight="1">
      <c r="AS225" s="45"/>
    </row>
    <row r="226" spans="45:45" ht="19.5" customHeight="1">
      <c r="AS226" s="45"/>
    </row>
    <row r="227" spans="45:45" ht="19.5" customHeight="1">
      <c r="AS227" s="45"/>
    </row>
    <row r="228" spans="45:45" ht="19.5" customHeight="1">
      <c r="AS228" s="45"/>
    </row>
    <row r="229" spans="45:45" ht="19.5" customHeight="1">
      <c r="AS229" s="45"/>
    </row>
    <row r="230" spans="45:45" ht="19.5" customHeight="1">
      <c r="AS230" s="45"/>
    </row>
    <row r="231" spans="45:45" ht="19.5" customHeight="1">
      <c r="AS231" s="45"/>
    </row>
    <row r="232" spans="45:45" ht="19.5" customHeight="1">
      <c r="AS232" s="45"/>
    </row>
    <row r="233" spans="45:45" ht="19.5" customHeight="1">
      <c r="AS233" s="45"/>
    </row>
    <row r="234" spans="45:45" ht="19.5" customHeight="1">
      <c r="AS234" s="45"/>
    </row>
    <row r="235" spans="45:45" ht="19.5" customHeight="1">
      <c r="AS235" s="45"/>
    </row>
    <row r="236" spans="45:45" ht="19.5" customHeight="1">
      <c r="AS236" s="45"/>
    </row>
    <row r="237" spans="45:45" ht="19.5" customHeight="1">
      <c r="AS237" s="45"/>
    </row>
    <row r="238" spans="45:45" ht="19.5" customHeight="1">
      <c r="AS238" s="45"/>
    </row>
    <row r="239" spans="45:45" ht="19.5" customHeight="1">
      <c r="AS239" s="45"/>
    </row>
    <row r="240" spans="45:45" ht="19.5" customHeight="1">
      <c r="AS240" s="45"/>
    </row>
    <row r="241" spans="45:45" ht="19.5" customHeight="1">
      <c r="AS241" s="45"/>
    </row>
    <row r="242" spans="45:45" ht="19.5" customHeight="1">
      <c r="AS242" s="45"/>
    </row>
    <row r="243" spans="45:45" ht="19.5" customHeight="1">
      <c r="AS243" s="45"/>
    </row>
    <row r="244" spans="45:45" ht="19.5" customHeight="1">
      <c r="AS244" s="45"/>
    </row>
    <row r="245" spans="45:45" ht="19.5" customHeight="1">
      <c r="AS245" s="45"/>
    </row>
    <row r="246" spans="45:45" ht="19.5" customHeight="1">
      <c r="AS246" s="45"/>
    </row>
    <row r="247" spans="45:45" ht="19.5" customHeight="1">
      <c r="AS247" s="45"/>
    </row>
    <row r="248" spans="45:45" ht="19.5" customHeight="1">
      <c r="AS248" s="45"/>
    </row>
    <row r="249" spans="45:45" ht="19.5" customHeight="1">
      <c r="AS249" s="45"/>
    </row>
    <row r="250" spans="45:45" ht="19.5" customHeight="1">
      <c r="AS250" s="45"/>
    </row>
    <row r="251" spans="45:45" ht="19.5" customHeight="1">
      <c r="AS251" s="45"/>
    </row>
    <row r="252" spans="45:45" ht="19.5" customHeight="1">
      <c r="AS252" s="45"/>
    </row>
    <row r="253" spans="45:45" ht="19.5" customHeight="1">
      <c r="AS253" s="45"/>
    </row>
    <row r="254" spans="45:45" ht="19.5" customHeight="1">
      <c r="AS254" s="45"/>
    </row>
    <row r="255" spans="45:45" ht="19.5" customHeight="1">
      <c r="AS255" s="45"/>
    </row>
    <row r="256" spans="45:45" ht="19.5" customHeight="1">
      <c r="AS256" s="45"/>
    </row>
    <row r="257" spans="45:45" ht="19.5" customHeight="1">
      <c r="AS257" s="45"/>
    </row>
    <row r="258" spans="45:45" ht="19.5" customHeight="1">
      <c r="AS258" s="45"/>
    </row>
    <row r="259" spans="45:45" ht="19.5" customHeight="1">
      <c r="AS259" s="45"/>
    </row>
    <row r="260" spans="45:45" ht="19.5" customHeight="1">
      <c r="AS260" s="45"/>
    </row>
    <row r="261" spans="45:45" ht="19.5" customHeight="1">
      <c r="AS261" s="45"/>
    </row>
    <row r="262" spans="45:45" ht="19.5" customHeight="1">
      <c r="AS262" s="45"/>
    </row>
    <row r="263" spans="45:45" ht="19.5" customHeight="1">
      <c r="AS263" s="45"/>
    </row>
    <row r="264" spans="45:45" ht="19.5" customHeight="1">
      <c r="AS264" s="45"/>
    </row>
    <row r="265" spans="45:45" ht="19.5" customHeight="1">
      <c r="AS265" s="45"/>
    </row>
    <row r="266" spans="45:45" ht="19.5" customHeight="1">
      <c r="AS266" s="45"/>
    </row>
    <row r="267" spans="45:45" ht="19.5" customHeight="1">
      <c r="AS267" s="45"/>
    </row>
    <row r="268" spans="45:45" ht="19.5" customHeight="1">
      <c r="AS268" s="45"/>
    </row>
    <row r="269" spans="45:45" ht="19.5" customHeight="1">
      <c r="AS269" s="45"/>
    </row>
    <row r="270" spans="45:45" ht="19.5" customHeight="1">
      <c r="AS270" s="45"/>
    </row>
    <row r="271" spans="45:45" ht="19.5" customHeight="1">
      <c r="AS271" s="45"/>
    </row>
    <row r="272" spans="45:45" ht="19.5" customHeight="1">
      <c r="AS272" s="45"/>
    </row>
    <row r="273" spans="45:45" ht="19.5" customHeight="1">
      <c r="AS273" s="45"/>
    </row>
    <row r="274" spans="45:45" ht="19.5" customHeight="1">
      <c r="AS274" s="45"/>
    </row>
    <row r="275" spans="45:45" ht="19.5" customHeight="1">
      <c r="AS275" s="45"/>
    </row>
    <row r="276" spans="45:45" ht="19.5" customHeight="1">
      <c r="AS276" s="45"/>
    </row>
    <row r="277" spans="45:45" ht="19.5" customHeight="1">
      <c r="AS277" s="45"/>
    </row>
    <row r="278" spans="45:45" ht="19.5" customHeight="1">
      <c r="AS278" s="45"/>
    </row>
    <row r="279" spans="45:45" ht="19.5" customHeight="1">
      <c r="AS279" s="45"/>
    </row>
    <row r="280" spans="45:45" ht="19.5" customHeight="1">
      <c r="AS280" s="45"/>
    </row>
    <row r="281" spans="45:45" ht="19.5" customHeight="1">
      <c r="AS281" s="45"/>
    </row>
    <row r="282" spans="45:45" ht="19.5" customHeight="1">
      <c r="AS282" s="45"/>
    </row>
    <row r="283" spans="45:45" ht="19.5" customHeight="1">
      <c r="AS283" s="45"/>
    </row>
    <row r="284" spans="45:45" ht="19.5" customHeight="1">
      <c r="AS284" s="45"/>
    </row>
    <row r="285" spans="45:45" ht="19.5" customHeight="1">
      <c r="AS285" s="45"/>
    </row>
    <row r="286" spans="45:45" ht="19.5" customHeight="1">
      <c r="AS286" s="45"/>
    </row>
    <row r="287" spans="45:45" ht="19.5" customHeight="1">
      <c r="AS287" s="45"/>
    </row>
    <row r="288" spans="45:45" ht="19.5" customHeight="1">
      <c r="AS288" s="45"/>
    </row>
    <row r="289" spans="45:45" ht="19.5" customHeight="1">
      <c r="AS289" s="45"/>
    </row>
    <row r="290" spans="45:45" ht="19.5" customHeight="1">
      <c r="AS290" s="45"/>
    </row>
    <row r="291" spans="45:45" ht="19.5" customHeight="1">
      <c r="AS291" s="45"/>
    </row>
    <row r="292" spans="45:45" ht="19.5" customHeight="1">
      <c r="AS292" s="45"/>
    </row>
    <row r="293" spans="45:45" ht="19.5" customHeight="1">
      <c r="AS293" s="45"/>
    </row>
    <row r="294" spans="45:45" ht="19.5" customHeight="1">
      <c r="AS294" s="45"/>
    </row>
    <row r="295" spans="45:45" ht="19.5" customHeight="1">
      <c r="AS295" s="45"/>
    </row>
    <row r="296" spans="45:45" ht="19.5" customHeight="1">
      <c r="AS296" s="45"/>
    </row>
    <row r="297" spans="45:45" ht="19.5" customHeight="1">
      <c r="AS297" s="45"/>
    </row>
    <row r="298" spans="45:45" ht="19.5" customHeight="1">
      <c r="AS298" s="45"/>
    </row>
    <row r="299" spans="45:45" ht="19.5" customHeight="1">
      <c r="AS299" s="45"/>
    </row>
    <row r="300" spans="45:45" ht="19.5" customHeight="1">
      <c r="AS300" s="45"/>
    </row>
    <row r="301" spans="45:45" ht="19.5" customHeight="1">
      <c r="AS301" s="45"/>
    </row>
    <row r="302" spans="45:45" ht="19.5" customHeight="1">
      <c r="AS302" s="45"/>
    </row>
    <row r="303" spans="45:45" ht="19.5" customHeight="1">
      <c r="AS303" s="45"/>
    </row>
    <row r="304" spans="45:45" ht="19.5" customHeight="1">
      <c r="AS304" s="45"/>
    </row>
    <row r="305" spans="45:45" ht="19.5" customHeight="1">
      <c r="AS305" s="45"/>
    </row>
    <row r="306" spans="45:45" ht="19.5" customHeight="1">
      <c r="AS306" s="45"/>
    </row>
    <row r="307" spans="45:45" ht="19.5" customHeight="1">
      <c r="AS307" s="45"/>
    </row>
    <row r="308" spans="45:45" ht="19.5" customHeight="1">
      <c r="AS308" s="45"/>
    </row>
    <row r="309" spans="45:45" ht="19.5" customHeight="1">
      <c r="AS309" s="45"/>
    </row>
    <row r="310" spans="45:45" ht="19.5" customHeight="1">
      <c r="AS310" s="45"/>
    </row>
    <row r="311" spans="45:45" ht="19.5" customHeight="1">
      <c r="AS311" s="45"/>
    </row>
    <row r="312" spans="45:45" ht="19.5" customHeight="1">
      <c r="AS312" s="45"/>
    </row>
    <row r="313" spans="45:45" ht="19.5" customHeight="1">
      <c r="AS313" s="45"/>
    </row>
    <row r="314" spans="45:45" ht="19.5" customHeight="1">
      <c r="AS314" s="45"/>
    </row>
    <row r="315" spans="45:45" ht="19.5" customHeight="1">
      <c r="AS315" s="45"/>
    </row>
    <row r="316" spans="45:45" ht="19.5" customHeight="1">
      <c r="AS316" s="45"/>
    </row>
    <row r="317" spans="45:45" ht="19.5" customHeight="1">
      <c r="AS317" s="45"/>
    </row>
    <row r="318" spans="45:45" ht="19.5" customHeight="1">
      <c r="AS318" s="45"/>
    </row>
    <row r="319" spans="45:45" ht="19.5" customHeight="1">
      <c r="AS319" s="45"/>
    </row>
    <row r="320" spans="45:45" ht="19.5" customHeight="1">
      <c r="AS320" s="45"/>
    </row>
    <row r="321" spans="45:45" ht="19.5" customHeight="1">
      <c r="AS321" s="45"/>
    </row>
    <row r="322" spans="45:45" ht="19.5" customHeight="1">
      <c r="AS322" s="45"/>
    </row>
    <row r="323" spans="45:45" ht="19.5" customHeight="1">
      <c r="AS323" s="45"/>
    </row>
    <row r="324" spans="45:45" ht="19.5" customHeight="1">
      <c r="AS324" s="45"/>
    </row>
    <row r="325" spans="45:45" ht="19.5" customHeight="1">
      <c r="AS325" s="45"/>
    </row>
    <row r="326" spans="45:45" ht="19.5" customHeight="1">
      <c r="AS326" s="45"/>
    </row>
    <row r="327" spans="45:45" ht="19.5" customHeight="1">
      <c r="AS327" s="45"/>
    </row>
    <row r="328" spans="45:45" ht="19.5" customHeight="1">
      <c r="AS328" s="45"/>
    </row>
    <row r="329" spans="45:45" ht="19.5" customHeight="1">
      <c r="AS329" s="45"/>
    </row>
    <row r="330" spans="45:45" ht="19.5" customHeight="1">
      <c r="AS330" s="45"/>
    </row>
    <row r="331" spans="45:45" ht="19.5" customHeight="1">
      <c r="AS331" s="45"/>
    </row>
    <row r="332" spans="45:45" ht="19.5" customHeight="1">
      <c r="AS332" s="45"/>
    </row>
    <row r="333" spans="45:45" ht="19.5" customHeight="1">
      <c r="AS333" s="45"/>
    </row>
    <row r="334" spans="45:45" ht="19.5" customHeight="1">
      <c r="AS334" s="45"/>
    </row>
    <row r="335" spans="45:45" ht="19.5" customHeight="1">
      <c r="AS335" s="45"/>
    </row>
    <row r="336" spans="45:45" ht="19.5" customHeight="1">
      <c r="AS336" s="45"/>
    </row>
    <row r="337" spans="45:45" ht="19.5" customHeight="1">
      <c r="AS337" s="45"/>
    </row>
    <row r="338" spans="45:45" ht="19.5" customHeight="1">
      <c r="AS338" s="45"/>
    </row>
    <row r="339" spans="45:45" ht="19.5" customHeight="1">
      <c r="AS339" s="45"/>
    </row>
    <row r="340" spans="45:45" ht="19.5" customHeight="1">
      <c r="AS340" s="45"/>
    </row>
    <row r="341" spans="45:45" ht="19.5" customHeight="1">
      <c r="AS341" s="45"/>
    </row>
    <row r="342" spans="45:45" ht="19.5" customHeight="1">
      <c r="AS342" s="45"/>
    </row>
    <row r="343" spans="45:45" ht="19.5" customHeight="1">
      <c r="AS343" s="45"/>
    </row>
    <row r="344" spans="45:45" ht="19.5" customHeight="1">
      <c r="AS344" s="45"/>
    </row>
    <row r="345" spans="45:45" ht="19.5" customHeight="1">
      <c r="AS345" s="45"/>
    </row>
    <row r="346" spans="45:45" ht="19.5" customHeight="1">
      <c r="AS346" s="45"/>
    </row>
    <row r="347" spans="45:45" ht="19.5" customHeight="1">
      <c r="AS347" s="45"/>
    </row>
    <row r="348" spans="45:45" ht="19.5" customHeight="1">
      <c r="AS348" s="45"/>
    </row>
    <row r="349" spans="45:45" ht="19.5" customHeight="1">
      <c r="AS349" s="45"/>
    </row>
    <row r="350" spans="45:45" ht="19.5" customHeight="1">
      <c r="AS350" s="45"/>
    </row>
    <row r="351" spans="45:45" ht="19.5" customHeight="1">
      <c r="AS351" s="45"/>
    </row>
    <row r="352" spans="45:45" ht="19.5" customHeight="1">
      <c r="AS352" s="45"/>
    </row>
    <row r="353" spans="45:45" ht="19.5" customHeight="1">
      <c r="AS353" s="45"/>
    </row>
    <row r="354" spans="45:45" ht="19.5" customHeight="1">
      <c r="AS354" s="45"/>
    </row>
    <row r="355" spans="45:45" ht="19.5" customHeight="1">
      <c r="AS355" s="45"/>
    </row>
    <row r="356" spans="45:45" ht="19.5" customHeight="1">
      <c r="AS356" s="45"/>
    </row>
    <row r="357" spans="45:45" ht="19.5" customHeight="1">
      <c r="AS357" s="45"/>
    </row>
    <row r="358" spans="45:45" ht="19.5" customHeight="1">
      <c r="AS358" s="45"/>
    </row>
    <row r="359" spans="45:45" ht="19.5" customHeight="1">
      <c r="AS359" s="45"/>
    </row>
    <row r="360" spans="45:45" ht="19.5" customHeight="1">
      <c r="AS360" s="45"/>
    </row>
    <row r="361" spans="45:45" ht="19.5" customHeight="1">
      <c r="AS361" s="45"/>
    </row>
    <row r="362" spans="45:45" ht="19.5" customHeight="1">
      <c r="AS362" s="45"/>
    </row>
    <row r="363" spans="45:45" ht="19.5" customHeight="1">
      <c r="AS363" s="45"/>
    </row>
    <row r="364" spans="45:45" ht="19.5" customHeight="1">
      <c r="AS364" s="45"/>
    </row>
    <row r="365" spans="45:45" ht="19.5" customHeight="1">
      <c r="AS365" s="45"/>
    </row>
    <row r="366" spans="45:45" ht="19.5" customHeight="1">
      <c r="AS366" s="45"/>
    </row>
    <row r="367" spans="45:45" ht="19.5" customHeight="1">
      <c r="AS367" s="45"/>
    </row>
    <row r="368" spans="45:45" ht="19.5" customHeight="1">
      <c r="AS368" s="45"/>
    </row>
    <row r="369" spans="45:45" ht="19.5" customHeight="1">
      <c r="AS369" s="45"/>
    </row>
    <row r="370" spans="45:45" ht="19.5" customHeight="1">
      <c r="AS370" s="45"/>
    </row>
    <row r="371" spans="45:45" ht="19.5" customHeight="1">
      <c r="AS371" s="45"/>
    </row>
    <row r="372" spans="45:45" ht="19.5" customHeight="1">
      <c r="AS372" s="45"/>
    </row>
    <row r="373" spans="45:45" ht="19.5" customHeight="1">
      <c r="AS373" s="45"/>
    </row>
    <row r="374" spans="45:45" ht="19.5" customHeight="1">
      <c r="AS374" s="45"/>
    </row>
    <row r="375" spans="45:45" ht="19.5" customHeight="1">
      <c r="AS375" s="45"/>
    </row>
    <row r="376" spans="45:45" ht="19.5" customHeight="1">
      <c r="AS376" s="45"/>
    </row>
    <row r="377" spans="45:45" ht="19.5" customHeight="1">
      <c r="AS377" s="45"/>
    </row>
    <row r="378" spans="45:45" ht="19.5" customHeight="1">
      <c r="AS378" s="45"/>
    </row>
    <row r="379" spans="45:45" ht="19.5" customHeight="1">
      <c r="AS379" s="45"/>
    </row>
    <row r="380" spans="45:45" ht="19.5" customHeight="1">
      <c r="AS380" s="45"/>
    </row>
    <row r="381" spans="45:45" ht="19.5" customHeight="1">
      <c r="AS381" s="45"/>
    </row>
    <row r="382" spans="45:45" ht="19.5" customHeight="1">
      <c r="AS382" s="45"/>
    </row>
    <row r="383" spans="45:45" ht="19.5" customHeight="1">
      <c r="AS383" s="45"/>
    </row>
    <row r="384" spans="45:45" ht="19.5" customHeight="1">
      <c r="AS384" s="45"/>
    </row>
    <row r="385" spans="45:45" ht="19.5" customHeight="1">
      <c r="AS385" s="45"/>
    </row>
    <row r="386" spans="45:45" ht="19.5" customHeight="1">
      <c r="AS386" s="45"/>
    </row>
    <row r="387" spans="45:45" ht="19.5" customHeight="1">
      <c r="AS387" s="45"/>
    </row>
    <row r="388" spans="45:45" ht="19.5" customHeight="1">
      <c r="AS388" s="45"/>
    </row>
    <row r="389" spans="45:45" ht="19.5" customHeight="1">
      <c r="AS389" s="45"/>
    </row>
    <row r="390" spans="45:45" ht="19.5" customHeight="1">
      <c r="AS390" s="45"/>
    </row>
    <row r="391" spans="45:45" ht="19.5" customHeight="1">
      <c r="AS391" s="45"/>
    </row>
    <row r="392" spans="45:45" ht="19.5" customHeight="1">
      <c r="AS392" s="45"/>
    </row>
    <row r="393" spans="45:45" ht="19.5" customHeight="1">
      <c r="AS393" s="45"/>
    </row>
    <row r="394" spans="45:45" ht="19.5" customHeight="1">
      <c r="AS394" s="45"/>
    </row>
    <row r="395" spans="45:45" ht="19.5" customHeight="1">
      <c r="AS395" s="45"/>
    </row>
    <row r="396" spans="45:45" ht="19.5" customHeight="1">
      <c r="AS396" s="45"/>
    </row>
    <row r="397" spans="45:45" ht="19.5" customHeight="1">
      <c r="AS397" s="45"/>
    </row>
    <row r="398" spans="45:45" ht="19.5" customHeight="1">
      <c r="AS398" s="45"/>
    </row>
    <row r="399" spans="45:45" ht="19.5" customHeight="1">
      <c r="AS399" s="45"/>
    </row>
    <row r="400" spans="45:45" ht="19.5" customHeight="1">
      <c r="AS400" s="45"/>
    </row>
    <row r="401" spans="45:45" ht="19.5" customHeight="1">
      <c r="AS401" s="45"/>
    </row>
    <row r="402" spans="45:45" ht="19.5" customHeight="1">
      <c r="AS402" s="45"/>
    </row>
    <row r="403" spans="45:45" ht="19.5" customHeight="1">
      <c r="AS403" s="45"/>
    </row>
    <row r="404" spans="45:45" ht="19.5" customHeight="1">
      <c r="AS404" s="45"/>
    </row>
    <row r="405" spans="45:45" ht="19.5" customHeight="1">
      <c r="AS405" s="45"/>
    </row>
    <row r="406" spans="45:45" ht="19.5" customHeight="1">
      <c r="AS406" s="45"/>
    </row>
    <row r="407" spans="45:45" ht="19.5" customHeight="1">
      <c r="AS407" s="45"/>
    </row>
    <row r="408" spans="45:45" ht="19.5" customHeight="1">
      <c r="AS408" s="45"/>
    </row>
    <row r="409" spans="45:45" ht="19.5" customHeight="1">
      <c r="AS409" s="45"/>
    </row>
    <row r="410" spans="45:45" ht="19.5" customHeight="1">
      <c r="AS410" s="45"/>
    </row>
    <row r="411" spans="45:45" ht="19.5" customHeight="1">
      <c r="AS411" s="45"/>
    </row>
    <row r="412" spans="45:45" ht="19.5" customHeight="1">
      <c r="AS412" s="45"/>
    </row>
    <row r="413" spans="45:45" ht="19.5" customHeight="1">
      <c r="AS413" s="45"/>
    </row>
    <row r="414" spans="45:45" ht="19.5" customHeight="1">
      <c r="AS414" s="45"/>
    </row>
    <row r="415" spans="45:45" ht="19.5" customHeight="1">
      <c r="AS415" s="45"/>
    </row>
    <row r="416" spans="45:45" ht="19.5" customHeight="1">
      <c r="AS416" s="45"/>
    </row>
    <row r="417" spans="45:45" ht="19.5" customHeight="1">
      <c r="AS417" s="45"/>
    </row>
    <row r="418" spans="45:45" ht="19.5" customHeight="1">
      <c r="AS418" s="45"/>
    </row>
    <row r="419" spans="45:45" ht="19.5" customHeight="1">
      <c r="AS419" s="45"/>
    </row>
    <row r="420" spans="45:45" ht="19.5" customHeight="1">
      <c r="AS420" s="45"/>
    </row>
    <row r="421" spans="45:45" ht="19.5" customHeight="1">
      <c r="AS421" s="45"/>
    </row>
    <row r="422" spans="45:45" ht="19.5" customHeight="1">
      <c r="AS422" s="45"/>
    </row>
    <row r="423" spans="45:45" ht="19.5" customHeight="1">
      <c r="AS423" s="45"/>
    </row>
    <row r="424" spans="45:45" ht="19.5" customHeight="1">
      <c r="AS424" s="45"/>
    </row>
    <row r="425" spans="45:45" ht="19.5" customHeight="1">
      <c r="AS425" s="45"/>
    </row>
    <row r="426" spans="45:45" ht="19.5" customHeight="1">
      <c r="AS426" s="45"/>
    </row>
    <row r="427" spans="45:45" ht="19.5" customHeight="1">
      <c r="AS427" s="45"/>
    </row>
    <row r="428" spans="45:45" ht="19.5" customHeight="1">
      <c r="AS428" s="45"/>
    </row>
    <row r="429" spans="45:45" ht="19.5" customHeight="1">
      <c r="AS429" s="45"/>
    </row>
    <row r="430" spans="45:45" ht="19.5" customHeight="1">
      <c r="AS430" s="45"/>
    </row>
    <row r="431" spans="45:45" ht="19.5" customHeight="1">
      <c r="AS431" s="45"/>
    </row>
    <row r="432" spans="45:45" ht="19.5" customHeight="1">
      <c r="AS432" s="45"/>
    </row>
    <row r="433" spans="45:45" ht="19.5" customHeight="1">
      <c r="AS433" s="45"/>
    </row>
    <row r="434" spans="45:45" ht="19.5" customHeight="1">
      <c r="AS434" s="45"/>
    </row>
    <row r="435" spans="45:45" ht="19.5" customHeight="1">
      <c r="AS435" s="45"/>
    </row>
    <row r="436" spans="45:45" ht="19.5" customHeight="1">
      <c r="AS436" s="45"/>
    </row>
    <row r="437" spans="45:45" ht="19.5" customHeight="1">
      <c r="AS437" s="45"/>
    </row>
    <row r="438" spans="45:45" ht="19.5" customHeight="1">
      <c r="AS438" s="45"/>
    </row>
    <row r="439" spans="45:45" ht="19.5" customHeight="1">
      <c r="AS439" s="45"/>
    </row>
    <row r="440" spans="45:45" ht="19.5" customHeight="1">
      <c r="AS440" s="45"/>
    </row>
    <row r="441" spans="45:45" ht="19.5" customHeight="1">
      <c r="AS441" s="45"/>
    </row>
    <row r="442" spans="45:45" ht="19.5" customHeight="1">
      <c r="AS442" s="45"/>
    </row>
    <row r="443" spans="45:45" ht="19.5" customHeight="1">
      <c r="AS443" s="45"/>
    </row>
    <row r="444" spans="45:45" ht="19.5" customHeight="1">
      <c r="AS444" s="45"/>
    </row>
    <row r="445" spans="45:45" ht="19.5" customHeight="1">
      <c r="AS445" s="45"/>
    </row>
    <row r="446" spans="45:45" ht="19.5" customHeight="1">
      <c r="AS446" s="45"/>
    </row>
    <row r="447" spans="45:45" ht="19.5" customHeight="1">
      <c r="AS447" s="45"/>
    </row>
    <row r="448" spans="45:45" ht="19.5" customHeight="1">
      <c r="AS448" s="45"/>
    </row>
    <row r="449" spans="45:45" ht="19.5" customHeight="1">
      <c r="AS449" s="45"/>
    </row>
    <row r="450" spans="45:45" ht="19.5" customHeight="1">
      <c r="AS450" s="45"/>
    </row>
    <row r="451" spans="45:45" ht="19.5" customHeight="1">
      <c r="AS451" s="45"/>
    </row>
    <row r="452" spans="45:45" ht="19.5" customHeight="1">
      <c r="AS452" s="45"/>
    </row>
    <row r="453" spans="45:45" ht="19.5" customHeight="1">
      <c r="AS453" s="45"/>
    </row>
    <row r="454" spans="45:45" ht="19.5" customHeight="1">
      <c r="AS454" s="45"/>
    </row>
    <row r="455" spans="45:45" ht="19.5" customHeight="1">
      <c r="AS455" s="45"/>
    </row>
    <row r="456" spans="45:45" ht="19.5" customHeight="1">
      <c r="AS456" s="45"/>
    </row>
    <row r="457" spans="45:45" ht="19.5" customHeight="1">
      <c r="AS457" s="45"/>
    </row>
    <row r="458" spans="45:45" ht="19.5" customHeight="1">
      <c r="AS458" s="45"/>
    </row>
    <row r="459" spans="45:45" ht="19.5" customHeight="1">
      <c r="AS459" s="45"/>
    </row>
    <row r="460" spans="45:45" ht="19.5" customHeight="1">
      <c r="AS460" s="45"/>
    </row>
    <row r="461" spans="45:45" ht="19.5" customHeight="1">
      <c r="AS461" s="45"/>
    </row>
    <row r="462" spans="45:45" ht="19.5" customHeight="1">
      <c r="AS462" s="45"/>
    </row>
    <row r="463" spans="45:45" ht="19.5" customHeight="1">
      <c r="AS463" s="45"/>
    </row>
    <row r="464" spans="45:45" ht="19.5" customHeight="1">
      <c r="AS464" s="45"/>
    </row>
    <row r="465" spans="45:45" ht="19.5" customHeight="1">
      <c r="AS465" s="45"/>
    </row>
    <row r="466" spans="45:45" ht="19.5" customHeight="1">
      <c r="AS466" s="45"/>
    </row>
    <row r="467" spans="45:45" ht="19.5" customHeight="1">
      <c r="AS467" s="45"/>
    </row>
    <row r="468" spans="45:45" ht="19.5" customHeight="1">
      <c r="AS468" s="45"/>
    </row>
    <row r="469" spans="45:45" ht="19.5" customHeight="1">
      <c r="AS469" s="45"/>
    </row>
    <row r="470" spans="45:45" ht="19.5" customHeight="1">
      <c r="AS470" s="45"/>
    </row>
    <row r="471" spans="45:45" ht="19.5" customHeight="1">
      <c r="AS471" s="45"/>
    </row>
    <row r="472" spans="45:45" ht="19.5" customHeight="1">
      <c r="AS472" s="45"/>
    </row>
    <row r="473" spans="45:45" ht="19.5" customHeight="1">
      <c r="AS473" s="45"/>
    </row>
    <row r="474" spans="45:45" ht="19.5" customHeight="1">
      <c r="AS474" s="45"/>
    </row>
    <row r="475" spans="45:45" ht="19.5" customHeight="1">
      <c r="AS475" s="45"/>
    </row>
    <row r="476" spans="45:45" ht="19.5" customHeight="1">
      <c r="AS476" s="45"/>
    </row>
    <row r="477" spans="45:45" ht="19.5" customHeight="1">
      <c r="AS477" s="45"/>
    </row>
    <row r="478" spans="45:45" ht="19.5" customHeight="1">
      <c r="AS478" s="45"/>
    </row>
    <row r="479" spans="45:45" ht="19.5" customHeight="1">
      <c r="AS479" s="45"/>
    </row>
    <row r="480" spans="45:45" ht="19.5" customHeight="1">
      <c r="AS480" s="45"/>
    </row>
    <row r="481" spans="45:45" ht="19.5" customHeight="1">
      <c r="AS481" s="45"/>
    </row>
    <row r="482" spans="45:45" ht="19.5" customHeight="1">
      <c r="AS482" s="45"/>
    </row>
    <row r="483" spans="45:45" ht="19.5" customHeight="1">
      <c r="AS483" s="45"/>
    </row>
    <row r="484" spans="45:45" ht="19.5" customHeight="1">
      <c r="AS484" s="45"/>
    </row>
    <row r="485" spans="45:45" ht="19.5" customHeight="1">
      <c r="AS485" s="45"/>
    </row>
    <row r="486" spans="45:45" ht="19.5" customHeight="1">
      <c r="AS486" s="45"/>
    </row>
    <row r="487" spans="45:45" ht="19.5" customHeight="1">
      <c r="AS487" s="45"/>
    </row>
    <row r="488" spans="45:45" ht="19.5" customHeight="1">
      <c r="AS488" s="45"/>
    </row>
    <row r="489" spans="45:45" ht="19.5" customHeight="1">
      <c r="AS489" s="45"/>
    </row>
    <row r="490" spans="45:45" ht="19.5" customHeight="1">
      <c r="AS490" s="45"/>
    </row>
    <row r="491" spans="45:45" ht="19.5" customHeight="1">
      <c r="AS491" s="45"/>
    </row>
    <row r="492" spans="45:45" ht="19.5" customHeight="1">
      <c r="AS492" s="45"/>
    </row>
    <row r="493" spans="45:45" ht="19.5" customHeight="1">
      <c r="AS493" s="45"/>
    </row>
    <row r="494" spans="45:45" ht="19.5" customHeight="1">
      <c r="AS494" s="45"/>
    </row>
    <row r="495" spans="45:45" ht="19.5" customHeight="1">
      <c r="AS495" s="45"/>
    </row>
    <row r="496" spans="45:45" ht="19.5" customHeight="1">
      <c r="AS496" s="45"/>
    </row>
    <row r="497" spans="45:45" ht="19.5" customHeight="1">
      <c r="AS497" s="45"/>
    </row>
    <row r="498" spans="45:45" ht="19.5" customHeight="1">
      <c r="AS498" s="45"/>
    </row>
    <row r="499" spans="45:45" ht="19.5" customHeight="1">
      <c r="AS499" s="45"/>
    </row>
    <row r="500" spans="45:45" ht="19.5" customHeight="1">
      <c r="AS500" s="45"/>
    </row>
    <row r="501" spans="45:45" ht="19.5" customHeight="1">
      <c r="AS501" s="45"/>
    </row>
    <row r="502" spans="45:45" ht="19.5" customHeight="1">
      <c r="AS502" s="45"/>
    </row>
    <row r="503" spans="45:45" ht="19.5" customHeight="1">
      <c r="AS503" s="45"/>
    </row>
    <row r="504" spans="45:45" ht="19.5" customHeight="1">
      <c r="AS504" s="45"/>
    </row>
    <row r="505" spans="45:45" ht="19.5" customHeight="1">
      <c r="AS505" s="45"/>
    </row>
    <row r="506" spans="45:45" ht="19.5" customHeight="1">
      <c r="AS506" s="45"/>
    </row>
    <row r="507" spans="45:45" ht="19.5" customHeight="1">
      <c r="AS507" s="45"/>
    </row>
    <row r="508" spans="45:45" ht="19.5" customHeight="1">
      <c r="AS508" s="45"/>
    </row>
    <row r="509" spans="45:45" ht="19.5" customHeight="1">
      <c r="AS509" s="45"/>
    </row>
    <row r="510" spans="45:45" ht="19.5" customHeight="1">
      <c r="AS510" s="45"/>
    </row>
    <row r="511" spans="45:45" ht="19.5" customHeight="1">
      <c r="AS511" s="45"/>
    </row>
    <row r="512" spans="45:45" ht="19.5" customHeight="1">
      <c r="AS512" s="45"/>
    </row>
    <row r="513" spans="45:45" ht="19.5" customHeight="1">
      <c r="AS513" s="45"/>
    </row>
    <row r="514" spans="45:45" ht="19.5" customHeight="1">
      <c r="AS514" s="45"/>
    </row>
    <row r="515" spans="45:45" ht="19.5" customHeight="1">
      <c r="AS515" s="45"/>
    </row>
    <row r="516" spans="45:45" ht="19.5" customHeight="1">
      <c r="AS516" s="45"/>
    </row>
    <row r="517" spans="45:45" ht="19.5" customHeight="1">
      <c r="AS517" s="45"/>
    </row>
    <row r="518" spans="45:45" ht="19.5" customHeight="1">
      <c r="AS518" s="45"/>
    </row>
    <row r="519" spans="45:45" ht="19.5" customHeight="1">
      <c r="AS519" s="45"/>
    </row>
    <row r="520" spans="45:45" ht="19.5" customHeight="1">
      <c r="AS520" s="45"/>
    </row>
    <row r="521" spans="45:45" ht="19.5" customHeight="1">
      <c r="AS521" s="45"/>
    </row>
    <row r="522" spans="45:45" ht="19.5" customHeight="1">
      <c r="AS522" s="45"/>
    </row>
    <row r="523" spans="45:45" ht="19.5" customHeight="1">
      <c r="AS523" s="45"/>
    </row>
    <row r="524" spans="45:45" ht="19.5" customHeight="1">
      <c r="AS524" s="45"/>
    </row>
    <row r="525" spans="45:45" ht="19.5" customHeight="1">
      <c r="AS525" s="45"/>
    </row>
    <row r="526" spans="45:45" ht="19.5" customHeight="1">
      <c r="AS526" s="45"/>
    </row>
    <row r="527" spans="45:45" ht="19.5" customHeight="1">
      <c r="AS527" s="45"/>
    </row>
    <row r="528" spans="45:45" ht="19.5" customHeight="1">
      <c r="AS528" s="45"/>
    </row>
    <row r="529" spans="45:45" ht="19.5" customHeight="1">
      <c r="AS529" s="45"/>
    </row>
    <row r="530" spans="45:45" ht="19.5" customHeight="1">
      <c r="AS530" s="45"/>
    </row>
    <row r="531" spans="45:45" ht="19.5" customHeight="1">
      <c r="AS531" s="45"/>
    </row>
    <row r="532" spans="45:45" ht="19.5" customHeight="1">
      <c r="AS532" s="45"/>
    </row>
    <row r="533" spans="45:45" ht="19.5" customHeight="1">
      <c r="AS533" s="45"/>
    </row>
    <row r="534" spans="45:45" ht="19.5" customHeight="1">
      <c r="AS534" s="45"/>
    </row>
    <row r="535" spans="45:45" ht="19.5" customHeight="1">
      <c r="AS535" s="45"/>
    </row>
    <row r="536" spans="45:45" ht="19.5" customHeight="1">
      <c r="AS536" s="45"/>
    </row>
    <row r="537" spans="45:45" ht="19.5" customHeight="1">
      <c r="AS537" s="45"/>
    </row>
    <row r="538" spans="45:45" ht="19.5" customHeight="1">
      <c r="AS538" s="45"/>
    </row>
    <row r="539" spans="45:45" ht="19.5" customHeight="1">
      <c r="AS539" s="45"/>
    </row>
    <row r="540" spans="45:45" ht="19.5" customHeight="1">
      <c r="AS540" s="45"/>
    </row>
    <row r="541" spans="45:45" ht="19.5" customHeight="1">
      <c r="AS541" s="45"/>
    </row>
    <row r="542" spans="45:45" ht="19.5" customHeight="1">
      <c r="AS542" s="45"/>
    </row>
    <row r="543" spans="45:45" ht="19.5" customHeight="1">
      <c r="AS543" s="45"/>
    </row>
    <row r="544" spans="45:45" ht="19.5" customHeight="1">
      <c r="AS544" s="45"/>
    </row>
    <row r="545" spans="45:45" ht="19.5" customHeight="1">
      <c r="AS545" s="45"/>
    </row>
    <row r="546" spans="45:45" ht="19.5" customHeight="1">
      <c r="AS546" s="45"/>
    </row>
    <row r="547" spans="45:45" ht="19.5" customHeight="1">
      <c r="AS547" s="45"/>
    </row>
    <row r="548" spans="45:45" ht="19.5" customHeight="1">
      <c r="AS548" s="45"/>
    </row>
    <row r="549" spans="45:45" ht="19.5" customHeight="1">
      <c r="AS549" s="45"/>
    </row>
    <row r="550" spans="45:45" ht="19.5" customHeight="1">
      <c r="AS550" s="45"/>
    </row>
    <row r="551" spans="45:45" ht="19.5" customHeight="1">
      <c r="AS551" s="45"/>
    </row>
    <row r="552" spans="45:45" ht="19.5" customHeight="1">
      <c r="AS552" s="45"/>
    </row>
    <row r="553" spans="45:45" ht="19.5" customHeight="1">
      <c r="AS553" s="45"/>
    </row>
    <row r="554" spans="45:45" ht="19.5" customHeight="1">
      <c r="AS554" s="45"/>
    </row>
    <row r="555" spans="45:45" ht="19.5" customHeight="1">
      <c r="AS555" s="45"/>
    </row>
    <row r="556" spans="45:45" ht="19.5" customHeight="1">
      <c r="AS556" s="45"/>
    </row>
    <row r="557" spans="45:45" ht="19.5" customHeight="1">
      <c r="AS557" s="45"/>
    </row>
    <row r="558" spans="45:45" ht="19.5" customHeight="1">
      <c r="AS558" s="45"/>
    </row>
    <row r="559" spans="45:45" ht="19.5" customHeight="1">
      <c r="AS559" s="45"/>
    </row>
    <row r="560" spans="45:45" ht="19.5" customHeight="1">
      <c r="AS560" s="45"/>
    </row>
    <row r="561" spans="45:45" ht="19.5" customHeight="1">
      <c r="AS561" s="45"/>
    </row>
    <row r="562" spans="45:45" ht="19.5" customHeight="1">
      <c r="AS562" s="45"/>
    </row>
    <row r="563" spans="45:45" ht="19.5" customHeight="1">
      <c r="AS563" s="45"/>
    </row>
    <row r="564" spans="45:45" ht="19.5" customHeight="1">
      <c r="AS564" s="45"/>
    </row>
    <row r="565" spans="45:45" ht="19.5" customHeight="1">
      <c r="AS565" s="45"/>
    </row>
    <row r="566" spans="45:45" ht="19.5" customHeight="1">
      <c r="AS566" s="45"/>
    </row>
    <row r="567" spans="45:45" ht="19.5" customHeight="1">
      <c r="AS567" s="45"/>
    </row>
    <row r="568" spans="45:45" ht="19.5" customHeight="1">
      <c r="AS568" s="45"/>
    </row>
    <row r="569" spans="45:45" ht="19.5" customHeight="1">
      <c r="AS569" s="45"/>
    </row>
    <row r="570" spans="45:45" ht="19.5" customHeight="1">
      <c r="AS570" s="45"/>
    </row>
    <row r="571" spans="45:45" ht="19.5" customHeight="1">
      <c r="AS571" s="45"/>
    </row>
    <row r="572" spans="45:45" ht="19.5" customHeight="1">
      <c r="AS572" s="45"/>
    </row>
    <row r="573" spans="45:45" ht="19.5" customHeight="1">
      <c r="AS573" s="45"/>
    </row>
    <row r="574" spans="45:45" ht="19.5" customHeight="1">
      <c r="AS574" s="45"/>
    </row>
    <row r="575" spans="45:45" ht="19.5" customHeight="1">
      <c r="AS575" s="45"/>
    </row>
    <row r="576" spans="45:45" ht="19.5" customHeight="1">
      <c r="AS576" s="45"/>
    </row>
    <row r="577" spans="45:45" ht="19.5" customHeight="1">
      <c r="AS577" s="45"/>
    </row>
    <row r="578" spans="45:45" ht="19.5" customHeight="1">
      <c r="AS578" s="45"/>
    </row>
    <row r="579" spans="45:45" ht="19.5" customHeight="1">
      <c r="AS579" s="45"/>
    </row>
    <row r="580" spans="45:45" ht="19.5" customHeight="1">
      <c r="AS580" s="45"/>
    </row>
    <row r="581" spans="45:45" ht="19.5" customHeight="1">
      <c r="AS581" s="45"/>
    </row>
  </sheetData>
  <sheetProtection formatCells="0" insertHyperlinks="0" selectLockedCells="1"/>
  <mergeCells count="48">
    <mergeCell ref="I14:O14"/>
    <mergeCell ref="U10:AC10"/>
    <mergeCell ref="AI10:AQ10"/>
    <mergeCell ref="AN4:AR4"/>
    <mergeCell ref="AB23:AL23"/>
    <mergeCell ref="AF9:AQ9"/>
    <mergeCell ref="AF7:AQ7"/>
    <mergeCell ref="M2:AM2"/>
    <mergeCell ref="AB24:AL24"/>
    <mergeCell ref="K23:P23"/>
    <mergeCell ref="J24:L24"/>
    <mergeCell ref="M15:O15"/>
    <mergeCell ref="M4:AM4"/>
    <mergeCell ref="R9:AC9"/>
    <mergeCell ref="C7:O7"/>
    <mergeCell ref="L11:O11"/>
    <mergeCell ref="N20:X20"/>
    <mergeCell ref="M3:AM3"/>
    <mergeCell ref="U14:AC14"/>
    <mergeCell ref="AI14:AQ14"/>
    <mergeCell ref="T19:X19"/>
    <mergeCell ref="AF13:AQ13"/>
    <mergeCell ref="U15:AC15"/>
    <mergeCell ref="AI15:AQ15"/>
    <mergeCell ref="R13:AC13"/>
    <mergeCell ref="C43:AQ43"/>
    <mergeCell ref="X27:Z27"/>
    <mergeCell ref="AA33:AQ33"/>
    <mergeCell ref="Y34:AQ34"/>
    <mergeCell ref="W36:Y36"/>
    <mergeCell ref="AF36:AH36"/>
    <mergeCell ref="I39:AQ39"/>
    <mergeCell ref="H9:O9"/>
    <mergeCell ref="AN2:AR2"/>
    <mergeCell ref="AN3:AR3"/>
    <mergeCell ref="C42:AQ42"/>
    <mergeCell ref="AA20:AQ20"/>
    <mergeCell ref="C40:AQ40"/>
    <mergeCell ref="G41:AQ41"/>
    <mergeCell ref="U11:AC11"/>
    <mergeCell ref="AI11:AQ11"/>
    <mergeCell ref="H13:O13"/>
    <mergeCell ref="R7:AC7"/>
    <mergeCell ref="C6:O6"/>
    <mergeCell ref="AB25:AL25"/>
    <mergeCell ref="T18:X18"/>
    <mergeCell ref="AA19:AQ19"/>
    <mergeCell ref="AF18:AQ18"/>
  </mergeCells>
  <conditionalFormatting sqref="B36">
    <cfRule type="expression" dxfId="50" priority="4" stopIfTrue="1">
      <formula>$AW$36&gt;0</formula>
    </cfRule>
  </conditionalFormatting>
  <conditionalFormatting sqref="B17">
    <cfRule type="expression" dxfId="49" priority="10" stopIfTrue="1">
      <formula>$AV$17&gt;0</formula>
    </cfRule>
  </conditionalFormatting>
  <conditionalFormatting sqref="B22">
    <cfRule type="expression" dxfId="48" priority="9" stopIfTrue="1">
      <formula>$AW$23&gt;0</formula>
    </cfRule>
  </conditionalFormatting>
  <conditionalFormatting sqref="B38">
    <cfRule type="expression" dxfId="47" priority="8" stopIfTrue="1">
      <formula>$AW$38&gt;0</formula>
    </cfRule>
  </conditionalFormatting>
  <conditionalFormatting sqref="B27">
    <cfRule type="expression" dxfId="46" priority="7" stopIfTrue="1">
      <formula>$AW$27&gt;0</formula>
    </cfRule>
  </conditionalFormatting>
  <conditionalFormatting sqref="B31">
    <cfRule type="expression" dxfId="45" priority="6" stopIfTrue="1">
      <formula>$AW$31&gt;0</formula>
    </cfRule>
  </conditionalFormatting>
  <conditionalFormatting sqref="B33">
    <cfRule type="expression" dxfId="44" priority="5" stopIfTrue="1">
      <formula>$AW$33&gt;0</formula>
    </cfRule>
  </conditionalFormatting>
  <conditionalFormatting sqref="E18:E20">
    <cfRule type="expression" dxfId="43" priority="3" stopIfTrue="1">
      <formula>$AU$19&gt;0</formula>
    </cfRule>
  </conditionalFormatting>
  <conditionalFormatting sqref="U33:U34">
    <cfRule type="expression" dxfId="42" priority="2" stopIfTrue="1">
      <formula>$AV$34&gt;0</formula>
    </cfRule>
  </conditionalFormatting>
  <conditionalFormatting sqref="U36 AA36">
    <cfRule type="expression" dxfId="41" priority="1" stopIfTrue="1">
      <formula>$AV$37&gt;0</formula>
    </cfRule>
  </conditionalFormatting>
  <pageMargins left="0.70866141732283472" right="0.70866141732283472" top="0.74803149606299213" bottom="0.74803149606299213" header="0.31496062992125984" footer="0.31496062992125984"/>
  <pageSetup paperSize="9" scale="75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FF0000"/>
    <pageSetUpPr fitToPage="1"/>
  </sheetPr>
  <dimension ref="A1:AV55"/>
  <sheetViews>
    <sheetView view="pageBreakPreview" zoomScale="70" zoomScaleNormal="85" zoomScaleSheetLayoutView="70" workbookViewId="0">
      <selection activeCell="AC48" sqref="AC48"/>
    </sheetView>
  </sheetViews>
  <sheetFormatPr baseColWidth="10" defaultRowHeight="19.5" customHeight="1"/>
  <cols>
    <col min="1" max="1" width="6.7109375" style="1" customWidth="1"/>
    <col min="2" max="2" width="4.42578125" style="1" customWidth="1"/>
    <col min="3" max="43" width="2.7109375" style="1" customWidth="1"/>
    <col min="44" max="44" width="7.5703125" style="1" customWidth="1"/>
    <col min="45" max="46" width="11.42578125" style="192" hidden="1" customWidth="1"/>
    <col min="47" max="47" width="5.140625" style="192" hidden="1" customWidth="1"/>
    <col min="48" max="48" width="1.7109375" style="192" customWidth="1"/>
    <col min="49" max="49" width="2" style="1" customWidth="1"/>
    <col min="50" max="51" width="11.42578125" style="1" customWidth="1"/>
    <col min="52" max="16384" width="11.42578125" style="1"/>
  </cols>
  <sheetData>
    <row r="1" spans="1:48" ht="19.5" customHeight="1" thickBot="1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</row>
    <row r="2" spans="1:48" ht="19.5" customHeight="1">
      <c r="A2" s="21"/>
      <c r="B2" s="8"/>
      <c r="C2" s="9"/>
      <c r="D2" s="9"/>
      <c r="E2" s="9"/>
      <c r="F2" s="9"/>
      <c r="G2" s="9"/>
      <c r="H2" s="9"/>
      <c r="I2" s="9"/>
      <c r="J2" s="9"/>
      <c r="K2" s="9"/>
      <c r="L2" s="9"/>
      <c r="M2" s="382" t="s">
        <v>259</v>
      </c>
      <c r="N2" s="383"/>
      <c r="O2" s="383"/>
      <c r="P2" s="383"/>
      <c r="Q2" s="383"/>
      <c r="R2" s="383"/>
      <c r="S2" s="383"/>
      <c r="T2" s="383"/>
      <c r="U2" s="383"/>
      <c r="V2" s="383"/>
      <c r="W2" s="383"/>
      <c r="X2" s="383"/>
      <c r="Y2" s="383"/>
      <c r="Z2" s="383"/>
      <c r="AA2" s="383"/>
      <c r="AB2" s="383"/>
      <c r="AC2" s="383"/>
      <c r="AD2" s="383"/>
      <c r="AE2" s="383"/>
      <c r="AF2" s="383"/>
      <c r="AG2" s="383"/>
      <c r="AH2" s="383"/>
      <c r="AI2" s="383"/>
      <c r="AJ2" s="383"/>
      <c r="AK2" s="383"/>
      <c r="AL2" s="383"/>
      <c r="AM2" s="383"/>
      <c r="AN2" s="385" t="s">
        <v>267</v>
      </c>
      <c r="AO2" s="386"/>
      <c r="AP2" s="386"/>
      <c r="AQ2" s="386"/>
      <c r="AR2" s="387"/>
      <c r="AV2" s="192">
        <f>AT17+AT26+AT43+2</f>
        <v>2</v>
      </c>
    </row>
    <row r="3" spans="1:48" ht="19.5" customHeight="1">
      <c r="A3" s="21"/>
      <c r="B3" s="68"/>
      <c r="C3" s="69"/>
      <c r="D3" s="69"/>
      <c r="E3" s="69"/>
      <c r="F3" s="69"/>
      <c r="G3" s="69"/>
      <c r="H3" s="69"/>
      <c r="I3" s="69"/>
      <c r="J3" s="69"/>
      <c r="K3" s="69"/>
      <c r="L3" s="69"/>
      <c r="M3" s="395" t="s">
        <v>166</v>
      </c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390"/>
      <c r="Z3" s="390"/>
      <c r="AA3" s="390"/>
      <c r="AB3" s="390"/>
      <c r="AC3" s="390"/>
      <c r="AD3" s="390"/>
      <c r="AE3" s="390"/>
      <c r="AF3" s="390"/>
      <c r="AG3" s="390"/>
      <c r="AH3" s="390"/>
      <c r="AI3" s="390"/>
      <c r="AJ3" s="390"/>
      <c r="AK3" s="390"/>
      <c r="AL3" s="390"/>
      <c r="AM3" s="390"/>
      <c r="AN3" s="397">
        <v>42258</v>
      </c>
      <c r="AO3" s="398"/>
      <c r="AP3" s="398"/>
      <c r="AQ3" s="398"/>
      <c r="AR3" s="399"/>
    </row>
    <row r="4" spans="1:48" ht="19.5" customHeight="1" thickBot="1">
      <c r="A4" s="21"/>
      <c r="B4" s="70"/>
      <c r="C4" s="71"/>
      <c r="D4" s="71"/>
      <c r="E4" s="71"/>
      <c r="F4" s="71"/>
      <c r="G4" s="71"/>
      <c r="H4" s="71"/>
      <c r="I4" s="71"/>
      <c r="J4" s="71"/>
      <c r="K4" s="71"/>
      <c r="L4" s="71"/>
      <c r="M4" s="388"/>
      <c r="N4" s="389"/>
      <c r="O4" s="390"/>
      <c r="P4" s="390"/>
      <c r="Q4" s="389"/>
      <c r="R4" s="389"/>
      <c r="S4" s="389"/>
      <c r="T4" s="389"/>
      <c r="U4" s="389"/>
      <c r="V4" s="389"/>
      <c r="W4" s="389"/>
      <c r="X4" s="389"/>
      <c r="Y4" s="389"/>
      <c r="Z4" s="389"/>
      <c r="AA4" s="389"/>
      <c r="AB4" s="389"/>
      <c r="AC4" s="389"/>
      <c r="AD4" s="389"/>
      <c r="AE4" s="389"/>
      <c r="AF4" s="389"/>
      <c r="AG4" s="389"/>
      <c r="AH4" s="389"/>
      <c r="AI4" s="389"/>
      <c r="AJ4" s="389"/>
      <c r="AK4" s="389"/>
      <c r="AL4" s="389"/>
      <c r="AM4" s="389"/>
      <c r="AN4" s="410" t="s">
        <v>164</v>
      </c>
      <c r="AO4" s="411"/>
      <c r="AP4" s="411"/>
      <c r="AQ4" s="411"/>
      <c r="AR4" s="412"/>
    </row>
    <row r="5" spans="1:48" ht="6" customHeight="1">
      <c r="A5" s="21"/>
      <c r="B5" s="80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2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2"/>
      <c r="AE5" s="81"/>
      <c r="AF5" s="81"/>
      <c r="AG5" s="81"/>
      <c r="AH5" s="81"/>
      <c r="AI5" s="81"/>
      <c r="AJ5" s="81"/>
      <c r="AK5" s="81"/>
      <c r="AL5" s="81"/>
      <c r="AM5" s="81"/>
      <c r="AN5" s="81"/>
      <c r="AO5" s="81"/>
      <c r="AP5" s="81"/>
      <c r="AQ5" s="81"/>
      <c r="AR5" s="83"/>
    </row>
    <row r="6" spans="1:48" ht="15" customHeight="1">
      <c r="A6" s="21"/>
      <c r="B6" s="84"/>
      <c r="C6" s="413" t="s">
        <v>156</v>
      </c>
      <c r="D6" s="413"/>
      <c r="E6" s="413"/>
      <c r="F6" s="413"/>
      <c r="G6" s="413"/>
      <c r="H6" s="413"/>
      <c r="I6" s="413"/>
      <c r="J6" s="413"/>
      <c r="K6" s="413"/>
      <c r="L6" s="413"/>
      <c r="M6" s="413"/>
      <c r="N6" s="413"/>
      <c r="O6" s="413"/>
      <c r="P6" s="85"/>
      <c r="Q6" s="88"/>
      <c r="R6" s="313" t="s">
        <v>131</v>
      </c>
      <c r="S6" s="88"/>
      <c r="T6" s="88"/>
      <c r="U6" s="88"/>
      <c r="V6" s="88"/>
      <c r="W6" s="88"/>
      <c r="X6" s="88"/>
      <c r="Y6" s="88"/>
      <c r="Z6" s="88"/>
      <c r="AA6" s="88"/>
      <c r="AB6" s="88"/>
      <c r="AC6" s="88"/>
      <c r="AD6" s="85"/>
      <c r="AE6" s="88"/>
      <c r="AF6" s="313" t="s">
        <v>132</v>
      </c>
      <c r="AG6" s="88"/>
      <c r="AH6" s="88"/>
      <c r="AI6" s="88"/>
      <c r="AJ6" s="88"/>
      <c r="AK6" s="88"/>
      <c r="AL6" s="88"/>
      <c r="AM6" s="88"/>
      <c r="AN6" s="88"/>
      <c r="AO6" s="88"/>
      <c r="AP6" s="88"/>
      <c r="AQ6" s="88"/>
      <c r="AR6" s="87"/>
    </row>
    <row r="7" spans="1:48" s="187" customFormat="1" ht="15.75" customHeight="1">
      <c r="A7" s="182"/>
      <c r="B7" s="183"/>
      <c r="C7" s="454" t="str">
        <f>IF(Commercial!C7="","",Commercial!C7)</f>
        <v/>
      </c>
      <c r="D7" s="454"/>
      <c r="E7" s="454"/>
      <c r="F7" s="454"/>
      <c r="G7" s="454"/>
      <c r="H7" s="454"/>
      <c r="I7" s="454"/>
      <c r="J7" s="454"/>
      <c r="K7" s="454"/>
      <c r="L7" s="454"/>
      <c r="M7" s="454"/>
      <c r="N7" s="454"/>
      <c r="O7" s="454"/>
      <c r="P7" s="184"/>
      <c r="Q7" s="185"/>
      <c r="R7" s="454" t="str">
        <f>IF(Commercial!R7="","",Commercial!R7)</f>
        <v/>
      </c>
      <c r="S7" s="454"/>
      <c r="T7" s="454"/>
      <c r="U7" s="454"/>
      <c r="V7" s="454"/>
      <c r="W7" s="454"/>
      <c r="X7" s="454"/>
      <c r="Y7" s="454"/>
      <c r="Z7" s="454"/>
      <c r="AA7" s="454"/>
      <c r="AB7" s="454"/>
      <c r="AC7" s="454"/>
      <c r="AD7" s="184"/>
      <c r="AE7" s="111"/>
      <c r="AF7" s="454" t="str">
        <f>IF(Commercial!AF7="","",Commercial!AF7)</f>
        <v>VCSA</v>
      </c>
      <c r="AG7" s="454"/>
      <c r="AH7" s="454"/>
      <c r="AI7" s="454"/>
      <c r="AJ7" s="454"/>
      <c r="AK7" s="454"/>
      <c r="AL7" s="454"/>
      <c r="AM7" s="454"/>
      <c r="AN7" s="454"/>
      <c r="AO7" s="454"/>
      <c r="AP7" s="454"/>
      <c r="AQ7" s="454"/>
      <c r="AR7" s="186"/>
      <c r="AS7" s="251"/>
      <c r="AT7" s="251"/>
      <c r="AU7" s="251"/>
      <c r="AV7" s="251"/>
    </row>
    <row r="8" spans="1:48" ht="8.25" customHeight="1">
      <c r="A8" s="21"/>
      <c r="B8" s="91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3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93"/>
      <c r="AE8" s="92"/>
      <c r="AF8" s="92"/>
      <c r="AG8" s="92"/>
      <c r="AH8" s="92"/>
      <c r="AI8" s="92"/>
      <c r="AJ8" s="92"/>
      <c r="AK8" s="92"/>
      <c r="AL8" s="92"/>
      <c r="AM8" s="92"/>
      <c r="AN8" s="92"/>
      <c r="AO8" s="92"/>
      <c r="AP8" s="92"/>
      <c r="AQ8" s="92"/>
      <c r="AR8" s="94"/>
    </row>
    <row r="9" spans="1:48" ht="15" customHeight="1">
      <c r="A9" s="21"/>
      <c r="B9" s="95"/>
      <c r="C9" s="243" t="s">
        <v>129</v>
      </c>
      <c r="D9" s="244"/>
      <c r="E9" s="244"/>
      <c r="F9" s="244"/>
      <c r="G9" s="244"/>
      <c r="H9" s="455" t="str">
        <f>IF(Commercial!H9="","",Commercial!H9)</f>
        <v/>
      </c>
      <c r="I9" s="455"/>
      <c r="J9" s="455"/>
      <c r="K9" s="455"/>
      <c r="L9" s="455"/>
      <c r="M9" s="455"/>
      <c r="N9" s="455"/>
      <c r="O9" s="455"/>
      <c r="P9" s="245"/>
      <c r="Q9" s="170"/>
      <c r="R9" s="376" t="s">
        <v>133</v>
      </c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76"/>
      <c r="AD9" s="169"/>
      <c r="AE9" s="170"/>
      <c r="AF9" s="376" t="s">
        <v>134</v>
      </c>
      <c r="AG9" s="376"/>
      <c r="AH9" s="376"/>
      <c r="AI9" s="376"/>
      <c r="AJ9" s="376"/>
      <c r="AK9" s="376"/>
      <c r="AL9" s="376"/>
      <c r="AM9" s="376"/>
      <c r="AN9" s="376"/>
      <c r="AO9" s="376"/>
      <c r="AP9" s="376"/>
      <c r="AQ9" s="376"/>
      <c r="AR9" s="171"/>
    </row>
    <row r="10" spans="1:48" ht="15" customHeight="1">
      <c r="A10" s="21"/>
      <c r="B10" s="95"/>
      <c r="C10" s="244"/>
      <c r="D10" s="244"/>
      <c r="E10" s="244"/>
      <c r="F10" s="244"/>
      <c r="G10" s="244"/>
      <c r="H10" s="244"/>
      <c r="I10" s="244"/>
      <c r="J10" s="244"/>
      <c r="K10" s="244"/>
      <c r="L10" s="244"/>
      <c r="M10" s="244"/>
      <c r="N10" s="244"/>
      <c r="O10" s="244"/>
      <c r="P10" s="245"/>
      <c r="Q10" s="96"/>
      <c r="R10" s="99" t="s">
        <v>135</v>
      </c>
      <c r="S10" s="96"/>
      <c r="T10" s="96"/>
      <c r="U10" s="449" t="str">
        <f>IF(Commercial!U10="","",Commercial!U10)</f>
        <v/>
      </c>
      <c r="V10" s="449"/>
      <c r="W10" s="449"/>
      <c r="X10" s="449"/>
      <c r="Y10" s="449"/>
      <c r="Z10" s="449"/>
      <c r="AA10" s="449"/>
      <c r="AB10" s="449"/>
      <c r="AC10" s="449"/>
      <c r="AD10" s="97"/>
      <c r="AE10" s="96"/>
      <c r="AF10" s="99" t="s">
        <v>135</v>
      </c>
      <c r="AG10" s="96"/>
      <c r="AH10" s="96"/>
      <c r="AI10" s="449" t="str">
        <f>IF(Commercial!AI10="","",Commercial!AI10)</f>
        <v/>
      </c>
      <c r="AJ10" s="449"/>
      <c r="AK10" s="449"/>
      <c r="AL10" s="449"/>
      <c r="AM10" s="449"/>
      <c r="AN10" s="449"/>
      <c r="AO10" s="449"/>
      <c r="AP10" s="449"/>
      <c r="AQ10" s="449"/>
      <c r="AR10" s="172"/>
    </row>
    <row r="11" spans="1:48" ht="15" customHeight="1">
      <c r="A11" s="21"/>
      <c r="B11" s="95"/>
      <c r="C11" s="243" t="s">
        <v>187</v>
      </c>
      <c r="D11" s="244"/>
      <c r="E11" s="244"/>
      <c r="F11" s="244"/>
      <c r="G11" s="244"/>
      <c r="H11" s="244"/>
      <c r="I11" s="244"/>
      <c r="J11" s="244"/>
      <c r="K11" s="72"/>
      <c r="L11" s="456" t="str">
        <f>IF(Commercial!L11="","",Commercial!L11)</f>
        <v/>
      </c>
      <c r="M11" s="456"/>
      <c r="N11" s="456"/>
      <c r="O11" s="456"/>
      <c r="P11" s="245"/>
      <c r="Q11" s="96"/>
      <c r="R11" s="99" t="s">
        <v>76</v>
      </c>
      <c r="S11" s="96"/>
      <c r="T11" s="96"/>
      <c r="U11" s="449" t="str">
        <f>IF(Commercial!U11="","",Commercial!U11)</f>
        <v/>
      </c>
      <c r="V11" s="449"/>
      <c r="W11" s="449"/>
      <c r="X11" s="449"/>
      <c r="Y11" s="449"/>
      <c r="Z11" s="449"/>
      <c r="AA11" s="449"/>
      <c r="AB11" s="449"/>
      <c r="AC11" s="449"/>
      <c r="AD11" s="97"/>
      <c r="AE11" s="96"/>
      <c r="AF11" s="99" t="s">
        <v>76</v>
      </c>
      <c r="AG11" s="96"/>
      <c r="AH11" s="96"/>
      <c r="AI11" s="449" t="str">
        <f>IF(Commercial!AI11="","",Commercial!AI11)</f>
        <v/>
      </c>
      <c r="AJ11" s="449"/>
      <c r="AK11" s="449"/>
      <c r="AL11" s="449"/>
      <c r="AM11" s="449"/>
      <c r="AN11" s="449"/>
      <c r="AO11" s="449"/>
      <c r="AP11" s="449"/>
      <c r="AQ11" s="449"/>
      <c r="AR11" s="173"/>
    </row>
    <row r="12" spans="1:48" ht="4.5" customHeight="1">
      <c r="A12" s="21"/>
      <c r="B12" s="100"/>
      <c r="C12" s="246"/>
      <c r="D12" s="246"/>
      <c r="E12" s="246"/>
      <c r="F12" s="246"/>
      <c r="G12" s="246"/>
      <c r="H12" s="246"/>
      <c r="I12" s="246"/>
      <c r="J12" s="246"/>
      <c r="K12" s="246"/>
      <c r="L12" s="246"/>
      <c r="M12" s="246"/>
      <c r="N12" s="246"/>
      <c r="O12" s="246"/>
      <c r="P12" s="247"/>
      <c r="Q12" s="101"/>
      <c r="R12" s="101"/>
      <c r="S12" s="101"/>
      <c r="T12" s="101"/>
      <c r="U12" s="101"/>
      <c r="V12" s="101"/>
      <c r="W12" s="101"/>
      <c r="X12" s="101"/>
      <c r="Y12" s="101"/>
      <c r="Z12" s="101"/>
      <c r="AA12" s="101"/>
      <c r="AB12" s="101"/>
      <c r="AC12" s="101"/>
      <c r="AD12" s="102"/>
      <c r="AE12" s="101"/>
      <c r="AF12" s="101"/>
      <c r="AG12" s="101"/>
      <c r="AH12" s="101"/>
      <c r="AI12" s="101"/>
      <c r="AJ12" s="101"/>
      <c r="AK12" s="101"/>
      <c r="AL12" s="101"/>
      <c r="AM12" s="101"/>
      <c r="AN12" s="101"/>
      <c r="AO12" s="101"/>
      <c r="AP12" s="101"/>
      <c r="AQ12" s="101"/>
      <c r="AR12" s="94"/>
    </row>
    <row r="13" spans="1:48" s="5" customFormat="1" ht="15" customHeight="1">
      <c r="B13" s="95"/>
      <c r="C13" s="98" t="s">
        <v>130</v>
      </c>
      <c r="D13" s="96"/>
      <c r="E13" s="96"/>
      <c r="F13" s="96"/>
      <c r="G13" s="96"/>
      <c r="H13" s="453" t="str">
        <f>IF(Commercial!H13="","",Commercial!H13)</f>
        <v/>
      </c>
      <c r="I13" s="453"/>
      <c r="J13" s="453"/>
      <c r="K13" s="453"/>
      <c r="L13" s="453"/>
      <c r="M13" s="453"/>
      <c r="N13" s="453"/>
      <c r="O13" s="453"/>
      <c r="P13" s="97"/>
      <c r="Q13" s="168"/>
      <c r="R13" s="376" t="s">
        <v>165</v>
      </c>
      <c r="S13" s="376"/>
      <c r="T13" s="376"/>
      <c r="U13" s="376"/>
      <c r="V13" s="376"/>
      <c r="W13" s="376"/>
      <c r="X13" s="376"/>
      <c r="Y13" s="376"/>
      <c r="Z13" s="376"/>
      <c r="AA13" s="376"/>
      <c r="AB13" s="376"/>
      <c r="AC13" s="376"/>
      <c r="AD13" s="169"/>
      <c r="AE13" s="170"/>
      <c r="AF13" s="376" t="s">
        <v>268</v>
      </c>
      <c r="AG13" s="376"/>
      <c r="AH13" s="376"/>
      <c r="AI13" s="376"/>
      <c r="AJ13" s="376"/>
      <c r="AK13" s="376"/>
      <c r="AL13" s="376"/>
      <c r="AM13" s="376"/>
      <c r="AN13" s="376"/>
      <c r="AO13" s="376"/>
      <c r="AP13" s="376"/>
      <c r="AQ13" s="376"/>
      <c r="AR13" s="171"/>
      <c r="AS13" s="193"/>
      <c r="AT13" s="193"/>
      <c r="AU13" s="193"/>
      <c r="AV13" s="193"/>
    </row>
    <row r="14" spans="1:48" ht="15" customHeight="1">
      <c r="A14" s="21"/>
      <c r="B14" s="95"/>
      <c r="C14" s="98" t="s">
        <v>150</v>
      </c>
      <c r="D14" s="96"/>
      <c r="E14" s="96"/>
      <c r="F14" s="96"/>
      <c r="G14" s="96"/>
      <c r="H14" s="96"/>
      <c r="I14" s="457" t="str">
        <f>IF(Commercial!I14="","",Commercial!I14)</f>
        <v/>
      </c>
      <c r="J14" s="457"/>
      <c r="K14" s="457"/>
      <c r="L14" s="457"/>
      <c r="M14" s="457"/>
      <c r="N14" s="457"/>
      <c r="O14" s="457"/>
      <c r="P14" s="97"/>
      <c r="Q14" s="96"/>
      <c r="R14" s="99" t="s">
        <v>135</v>
      </c>
      <c r="S14" s="96"/>
      <c r="T14" s="96"/>
      <c r="U14" s="449" t="str">
        <f>IF(Commercial!U14="","",Commercial!U14)</f>
        <v/>
      </c>
      <c r="V14" s="449"/>
      <c r="W14" s="449"/>
      <c r="X14" s="449"/>
      <c r="Y14" s="449"/>
      <c r="Z14" s="449"/>
      <c r="AA14" s="449"/>
      <c r="AB14" s="449"/>
      <c r="AC14" s="449"/>
      <c r="AD14" s="97"/>
      <c r="AE14" s="96"/>
      <c r="AF14" s="99" t="s">
        <v>135</v>
      </c>
      <c r="AG14" s="96"/>
      <c r="AH14" s="96"/>
      <c r="AI14" s="449" t="str">
        <f>IF(Commercial!AI14="","",Commercial!AI14)</f>
        <v/>
      </c>
      <c r="AJ14" s="449"/>
      <c r="AK14" s="449"/>
      <c r="AL14" s="449"/>
      <c r="AM14" s="449"/>
      <c r="AN14" s="449"/>
      <c r="AO14" s="449"/>
      <c r="AP14" s="449"/>
      <c r="AQ14" s="449"/>
      <c r="AR14" s="90"/>
    </row>
    <row r="15" spans="1:48" ht="15" customHeight="1">
      <c r="A15" s="21"/>
      <c r="B15" s="95"/>
      <c r="C15" s="98" t="s">
        <v>152</v>
      </c>
      <c r="D15" s="96"/>
      <c r="E15" s="96"/>
      <c r="F15" s="96"/>
      <c r="G15" s="96"/>
      <c r="H15" s="96"/>
      <c r="I15" s="96"/>
      <c r="J15" s="96"/>
      <c r="K15" s="96"/>
      <c r="L15" s="96"/>
      <c r="M15" s="458" t="str">
        <f>IF(Commercial!M15="","",Commercial!M15)</f>
        <v/>
      </c>
      <c r="N15" s="459"/>
      <c r="O15" s="459"/>
      <c r="P15" s="97"/>
      <c r="Q15" s="96"/>
      <c r="R15" s="99" t="s">
        <v>76</v>
      </c>
      <c r="S15" s="96"/>
      <c r="T15" s="96"/>
      <c r="U15" s="449" t="str">
        <f>IF(Commercial!U15="","",Commercial!U15)</f>
        <v/>
      </c>
      <c r="V15" s="449"/>
      <c r="W15" s="449"/>
      <c r="X15" s="449"/>
      <c r="Y15" s="449"/>
      <c r="Z15" s="449"/>
      <c r="AA15" s="449"/>
      <c r="AB15" s="449"/>
      <c r="AC15" s="449"/>
      <c r="AD15" s="97"/>
      <c r="AE15" s="96"/>
      <c r="AF15" s="99" t="s">
        <v>76</v>
      </c>
      <c r="AG15" s="96"/>
      <c r="AH15" s="96"/>
      <c r="AI15" s="449" t="str">
        <f>IF(Commercial!AI15="","",Commercial!AI15)</f>
        <v/>
      </c>
      <c r="AJ15" s="449"/>
      <c r="AK15" s="449"/>
      <c r="AL15" s="449"/>
      <c r="AM15" s="449"/>
      <c r="AN15" s="449"/>
      <c r="AO15" s="449"/>
      <c r="AP15" s="449"/>
      <c r="AQ15" s="449"/>
      <c r="AR15" s="90"/>
    </row>
    <row r="16" spans="1:48" ht="5.25" customHeight="1" thickBot="1">
      <c r="A16" s="21"/>
      <c r="B16" s="103"/>
      <c r="C16" s="104"/>
      <c r="D16" s="104"/>
      <c r="E16" s="105"/>
      <c r="F16" s="105"/>
      <c r="G16" s="105"/>
      <c r="H16" s="105"/>
      <c r="I16" s="105"/>
      <c r="J16" s="105"/>
      <c r="K16" s="105"/>
      <c r="L16" s="106"/>
      <c r="M16" s="104"/>
      <c r="N16" s="104"/>
      <c r="O16" s="104"/>
      <c r="P16" s="107"/>
      <c r="Q16" s="105"/>
      <c r="R16" s="105"/>
      <c r="S16" s="105"/>
      <c r="T16" s="105"/>
      <c r="U16" s="105"/>
      <c r="V16" s="105"/>
      <c r="W16" s="104"/>
      <c r="X16" s="104"/>
      <c r="Y16" s="104"/>
      <c r="Z16" s="104"/>
      <c r="AA16" s="104"/>
      <c r="AB16" s="105"/>
      <c r="AC16" s="105"/>
      <c r="AD16" s="108"/>
      <c r="AE16" s="105"/>
      <c r="AF16" s="105"/>
      <c r="AG16" s="105"/>
      <c r="AH16" s="104"/>
      <c r="AI16" s="104"/>
      <c r="AJ16" s="104"/>
      <c r="AK16" s="104"/>
      <c r="AL16" s="104"/>
      <c r="AM16" s="105"/>
      <c r="AN16" s="105"/>
      <c r="AO16" s="105"/>
      <c r="AP16" s="105"/>
      <c r="AQ16" s="105"/>
      <c r="AR16" s="109"/>
    </row>
    <row r="17" spans="1:48" ht="8.25" customHeight="1">
      <c r="A17" s="21"/>
      <c r="B17" s="95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165"/>
      <c r="N17" s="165"/>
      <c r="O17" s="165"/>
      <c r="P17" s="165"/>
      <c r="Q17" s="165"/>
      <c r="R17" s="165"/>
      <c r="S17" s="165"/>
      <c r="T17" s="165"/>
      <c r="U17" s="165"/>
      <c r="V17" s="165"/>
      <c r="W17" s="165"/>
      <c r="X17" s="165"/>
      <c r="Y17" s="165"/>
      <c r="Z17" s="96"/>
      <c r="AA17" s="96"/>
      <c r="AB17" s="96"/>
      <c r="AC17" s="96"/>
      <c r="AD17" s="96"/>
      <c r="AE17" s="96"/>
      <c r="AF17" s="96"/>
      <c r="AG17" s="96"/>
      <c r="AH17" s="96"/>
      <c r="AI17" s="96"/>
      <c r="AJ17" s="96"/>
      <c r="AK17" s="96"/>
      <c r="AL17" s="96"/>
      <c r="AM17" s="96"/>
      <c r="AN17" s="96"/>
      <c r="AO17" s="96"/>
      <c r="AP17" s="96"/>
      <c r="AQ17" s="96"/>
      <c r="AR17" s="90"/>
      <c r="AS17" s="248" t="b">
        <v>0</v>
      </c>
      <c r="AT17" s="248">
        <f>COUNTIF(AS17:AS18,TRUE)</f>
        <v>0</v>
      </c>
    </row>
    <row r="18" spans="1:48" ht="15" customHeight="1">
      <c r="A18" s="21"/>
      <c r="B18" s="190" t="s">
        <v>160</v>
      </c>
      <c r="C18" s="143"/>
      <c r="D18" s="272" t="s">
        <v>88</v>
      </c>
      <c r="E18" s="143"/>
      <c r="F18" s="143"/>
      <c r="G18" s="143"/>
      <c r="H18" s="143"/>
      <c r="I18" s="143"/>
      <c r="J18" s="143"/>
      <c r="K18" s="143"/>
      <c r="L18" s="136"/>
      <c r="M18" s="89" t="s">
        <v>7</v>
      </c>
      <c r="O18" s="99"/>
      <c r="P18" s="89"/>
      <c r="Q18" s="89" t="s">
        <v>6</v>
      </c>
      <c r="S18" s="89"/>
      <c r="T18" s="89"/>
      <c r="U18" s="99"/>
      <c r="V18" s="99"/>
      <c r="W18" s="99"/>
      <c r="X18" s="99"/>
      <c r="Y18" s="99"/>
      <c r="Z18" s="99"/>
      <c r="AA18" s="99"/>
      <c r="AB18" s="99"/>
      <c r="AC18" s="99"/>
      <c r="AD18" s="99"/>
      <c r="AE18" s="99"/>
      <c r="AF18" s="99"/>
      <c r="AG18" s="99"/>
      <c r="AH18" s="99"/>
      <c r="AI18" s="99"/>
      <c r="AJ18" s="99"/>
      <c r="AK18" s="99"/>
      <c r="AL18" s="99"/>
      <c r="AM18" s="99"/>
      <c r="AN18" s="99"/>
      <c r="AO18" s="99"/>
      <c r="AP18" s="99"/>
      <c r="AQ18" s="99"/>
      <c r="AR18" s="126"/>
      <c r="AS18" s="248" t="b">
        <v>0</v>
      </c>
      <c r="AT18" s="248"/>
    </row>
    <row r="19" spans="1:48" s="3" customFormat="1" ht="15" customHeight="1">
      <c r="A19" s="25"/>
      <c r="B19" s="137"/>
      <c r="C19" s="99"/>
      <c r="D19" s="99" t="s">
        <v>89</v>
      </c>
      <c r="E19" s="99"/>
      <c r="F19" s="99"/>
      <c r="G19" s="89"/>
      <c r="H19" s="99"/>
      <c r="I19" s="99"/>
      <c r="J19" s="99"/>
      <c r="K19" s="99"/>
      <c r="L19" s="99"/>
      <c r="M19" s="402"/>
      <c r="N19" s="403"/>
      <c r="O19" s="403"/>
      <c r="P19" s="403"/>
      <c r="Q19" s="403"/>
      <c r="R19" s="403"/>
      <c r="S19" s="403"/>
      <c r="T19" s="403"/>
      <c r="U19" s="403"/>
      <c r="V19" s="403"/>
      <c r="W19" s="403"/>
      <c r="X19" s="403"/>
      <c r="Y19" s="403"/>
      <c r="Z19" s="99"/>
      <c r="AA19" s="99"/>
      <c r="AB19" s="99"/>
      <c r="AC19" s="99"/>
      <c r="AD19" s="99"/>
      <c r="AE19" s="99"/>
      <c r="AF19" s="99"/>
      <c r="AG19" s="99"/>
      <c r="AH19" s="99"/>
      <c r="AI19" s="99"/>
      <c r="AJ19" s="99"/>
      <c r="AK19" s="99"/>
      <c r="AL19" s="99"/>
      <c r="AM19" s="99"/>
      <c r="AN19" s="99"/>
      <c r="AO19" s="99"/>
      <c r="AP19" s="99"/>
      <c r="AQ19" s="99"/>
      <c r="AR19" s="126"/>
      <c r="AS19" s="192"/>
      <c r="AT19" s="192"/>
      <c r="AU19" s="195"/>
      <c r="AV19" s="195"/>
    </row>
    <row r="20" spans="1:48" s="3" customFormat="1" ht="15" customHeight="1">
      <c r="A20" s="25"/>
      <c r="B20" s="137"/>
      <c r="C20" s="99"/>
      <c r="D20" s="99" t="s">
        <v>169</v>
      </c>
      <c r="E20" s="99"/>
      <c r="F20" s="99"/>
      <c r="G20" s="99"/>
      <c r="H20" s="99"/>
      <c r="I20" s="99"/>
      <c r="J20" s="99"/>
      <c r="K20" s="99"/>
      <c r="L20" s="99"/>
      <c r="M20" s="174" t="s">
        <v>170</v>
      </c>
      <c r="N20" s="174"/>
      <c r="O20" s="174"/>
      <c r="P20" s="174"/>
      <c r="Q20" s="174"/>
      <c r="R20" s="174"/>
      <c r="S20" s="174" t="s">
        <v>111</v>
      </c>
      <c r="T20" s="174"/>
      <c r="U20" s="174"/>
      <c r="V20" s="174"/>
      <c r="W20" s="174"/>
      <c r="X20" s="174"/>
      <c r="Y20" s="174"/>
      <c r="Z20" s="99"/>
      <c r="AA20" s="99"/>
      <c r="AB20" s="99"/>
      <c r="AC20" s="99"/>
      <c r="AD20" s="99"/>
      <c r="AE20" s="99"/>
      <c r="AF20" s="99"/>
      <c r="AG20" s="99"/>
      <c r="AH20" s="99"/>
      <c r="AI20" s="99"/>
      <c r="AJ20" s="99"/>
      <c r="AK20" s="99"/>
      <c r="AL20" s="99"/>
      <c r="AM20" s="400"/>
      <c r="AN20" s="400"/>
      <c r="AO20" s="400"/>
      <c r="AP20" s="400"/>
      <c r="AQ20" s="400"/>
      <c r="AR20" s="126"/>
      <c r="AS20" s="192" t="b">
        <v>0</v>
      </c>
      <c r="AT20" s="192"/>
      <c r="AU20" s="195"/>
      <c r="AV20" s="195"/>
    </row>
    <row r="21" spans="1:48" ht="6.75" customHeight="1" thickBot="1">
      <c r="A21" s="21"/>
      <c r="B21" s="147"/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146"/>
      <c r="Z21" s="148"/>
      <c r="AA21" s="148"/>
      <c r="AB21" s="148"/>
      <c r="AC21" s="148"/>
      <c r="AD21" s="148"/>
      <c r="AE21" s="148"/>
      <c r="AF21" s="148"/>
      <c r="AG21" s="148"/>
      <c r="AH21" s="148"/>
      <c r="AI21" s="148"/>
      <c r="AJ21" s="148"/>
      <c r="AK21" s="148"/>
      <c r="AL21" s="148"/>
      <c r="AM21" s="148"/>
      <c r="AN21" s="148"/>
      <c r="AO21" s="148"/>
      <c r="AP21" s="148"/>
      <c r="AQ21" s="148"/>
      <c r="AR21" s="139"/>
      <c r="AS21" s="192" t="b">
        <v>0</v>
      </c>
    </row>
    <row r="22" spans="1:48" ht="8.25" customHeight="1">
      <c r="A22" s="21"/>
      <c r="B22" s="164"/>
      <c r="C22" s="165"/>
      <c r="D22" s="165"/>
      <c r="E22" s="165"/>
      <c r="F22" s="165"/>
      <c r="G22" s="165"/>
      <c r="H22" s="165"/>
      <c r="I22" s="165"/>
      <c r="J22" s="165"/>
      <c r="K22" s="165"/>
      <c r="L22" s="165"/>
      <c r="M22" s="165"/>
      <c r="N22" s="165"/>
      <c r="O22" s="165"/>
      <c r="P22" s="165"/>
      <c r="Q22" s="165"/>
      <c r="R22" s="165"/>
      <c r="S22" s="165"/>
      <c r="T22" s="165"/>
      <c r="U22" s="165"/>
      <c r="V22" s="165"/>
      <c r="W22" s="165"/>
      <c r="X22" s="165"/>
      <c r="Y22" s="165"/>
      <c r="Z22" s="165"/>
      <c r="AA22" s="165"/>
      <c r="AB22" s="165"/>
      <c r="AC22" s="165"/>
      <c r="AD22" s="165"/>
      <c r="AE22" s="165"/>
      <c r="AF22" s="165"/>
      <c r="AG22" s="165"/>
      <c r="AH22" s="165"/>
      <c r="AI22" s="165"/>
      <c r="AJ22" s="165"/>
      <c r="AK22" s="165"/>
      <c r="AL22" s="165"/>
      <c r="AM22" s="165"/>
      <c r="AN22" s="165"/>
      <c r="AO22" s="165"/>
      <c r="AP22" s="165"/>
      <c r="AQ22" s="165"/>
      <c r="AR22" s="166"/>
    </row>
    <row r="23" spans="1:48" ht="15" customHeight="1">
      <c r="A23" s="21"/>
      <c r="B23" s="190">
        <v>21</v>
      </c>
      <c r="C23" s="143"/>
      <c r="D23" s="140" t="s">
        <v>157</v>
      </c>
      <c r="E23" s="143"/>
      <c r="F23" s="143"/>
      <c r="G23" s="143"/>
      <c r="H23" s="143"/>
      <c r="I23" s="143"/>
      <c r="J23" s="143"/>
      <c r="K23" s="143"/>
      <c r="L23" s="136"/>
      <c r="M23" s="89"/>
      <c r="N23" s="136"/>
      <c r="O23" s="520"/>
      <c r="P23" s="520"/>
      <c r="Q23" s="520"/>
      <c r="R23" s="520"/>
      <c r="S23" s="520"/>
      <c r="T23" s="520"/>
      <c r="U23" s="520"/>
      <c r="V23" s="167"/>
      <c r="W23" s="167"/>
      <c r="X23" s="140"/>
      <c r="Y23" s="140"/>
      <c r="Z23" s="140"/>
      <c r="AA23" s="140"/>
      <c r="AB23" s="140"/>
      <c r="AC23" s="140"/>
      <c r="AD23" s="140"/>
      <c r="AE23" s="400"/>
      <c r="AF23" s="400"/>
      <c r="AG23" s="400"/>
      <c r="AH23" s="400"/>
      <c r="AI23" s="400"/>
      <c r="AJ23" s="400"/>
      <c r="AK23" s="400"/>
      <c r="AL23" s="400"/>
      <c r="AM23" s="400"/>
      <c r="AN23" s="400"/>
      <c r="AO23" s="400"/>
      <c r="AP23" s="400"/>
      <c r="AQ23" s="400"/>
      <c r="AR23" s="126"/>
    </row>
    <row r="24" spans="1:48" ht="17.25" customHeight="1">
      <c r="A24" s="21"/>
      <c r="B24" s="475" t="s">
        <v>138</v>
      </c>
      <c r="C24" s="476"/>
      <c r="D24" s="476"/>
      <c r="E24" s="476"/>
      <c r="F24" s="476"/>
      <c r="G24" s="477"/>
      <c r="H24" s="481" t="s">
        <v>139</v>
      </c>
      <c r="I24" s="477"/>
      <c r="J24" s="481" t="s">
        <v>140</v>
      </c>
      <c r="K24" s="476"/>
      <c r="L24" s="476"/>
      <c r="M24" s="476"/>
      <c r="N24" s="476"/>
      <c r="O24" s="476"/>
      <c r="P24" s="476"/>
      <c r="Q24" s="477"/>
      <c r="R24" s="530" t="s">
        <v>141</v>
      </c>
      <c r="S24" s="531"/>
      <c r="T24" s="531"/>
      <c r="U24" s="531"/>
      <c r="V24" s="532"/>
      <c r="W24" s="483" t="s">
        <v>145</v>
      </c>
      <c r="X24" s="484"/>
      <c r="Y24" s="484"/>
      <c r="Z24" s="484"/>
      <c r="AA24" s="484"/>
      <c r="AB24" s="484"/>
      <c r="AC24" s="484"/>
      <c r="AD24" s="485"/>
      <c r="AE24" s="483" t="s">
        <v>142</v>
      </c>
      <c r="AF24" s="484"/>
      <c r="AG24" s="484"/>
      <c r="AH24" s="484"/>
      <c r="AI24" s="484"/>
      <c r="AJ24" s="485"/>
      <c r="AK24" s="483" t="s">
        <v>143</v>
      </c>
      <c r="AL24" s="484"/>
      <c r="AM24" s="484"/>
      <c r="AN24" s="484"/>
      <c r="AO24" s="485"/>
      <c r="AP24" s="484" t="s">
        <v>144</v>
      </c>
      <c r="AQ24" s="484"/>
      <c r="AR24" s="536"/>
    </row>
    <row r="25" spans="1:48" ht="25.5" customHeight="1">
      <c r="A25" s="21"/>
      <c r="B25" s="478"/>
      <c r="C25" s="479"/>
      <c r="D25" s="479"/>
      <c r="E25" s="479"/>
      <c r="F25" s="479"/>
      <c r="G25" s="480"/>
      <c r="H25" s="482"/>
      <c r="I25" s="480"/>
      <c r="J25" s="482"/>
      <c r="K25" s="479"/>
      <c r="L25" s="479"/>
      <c r="M25" s="479"/>
      <c r="N25" s="479"/>
      <c r="O25" s="479"/>
      <c r="P25" s="479"/>
      <c r="Q25" s="480"/>
      <c r="R25" s="533"/>
      <c r="S25" s="534"/>
      <c r="T25" s="534"/>
      <c r="U25" s="534"/>
      <c r="V25" s="535"/>
      <c r="W25" s="486"/>
      <c r="X25" s="487"/>
      <c r="Y25" s="487"/>
      <c r="Z25" s="487"/>
      <c r="AA25" s="487"/>
      <c r="AB25" s="487"/>
      <c r="AC25" s="487"/>
      <c r="AD25" s="488"/>
      <c r="AE25" s="486"/>
      <c r="AF25" s="487"/>
      <c r="AG25" s="487"/>
      <c r="AH25" s="487"/>
      <c r="AI25" s="487"/>
      <c r="AJ25" s="488"/>
      <c r="AK25" s="486"/>
      <c r="AL25" s="487"/>
      <c r="AM25" s="487"/>
      <c r="AN25" s="487"/>
      <c r="AO25" s="488"/>
      <c r="AP25" s="487"/>
      <c r="AQ25" s="487"/>
      <c r="AR25" s="537"/>
    </row>
    <row r="26" spans="1:48" ht="36.75" customHeight="1">
      <c r="A26" s="21"/>
      <c r="B26" s="521"/>
      <c r="C26" s="522"/>
      <c r="D26" s="522"/>
      <c r="E26" s="522"/>
      <c r="F26" s="522"/>
      <c r="G26" s="523"/>
      <c r="H26" s="524"/>
      <c r="I26" s="523"/>
      <c r="J26" s="525"/>
      <c r="K26" s="526"/>
      <c r="L26" s="526"/>
      <c r="M26" s="526"/>
      <c r="N26" s="526"/>
      <c r="O26" s="526"/>
      <c r="P26" s="526"/>
      <c r="Q26" s="527"/>
      <c r="R26" s="528"/>
      <c r="S26" s="517"/>
      <c r="T26" s="517"/>
      <c r="U26" s="517"/>
      <c r="V26" s="518"/>
      <c r="W26" s="516"/>
      <c r="X26" s="517"/>
      <c r="Y26" s="517"/>
      <c r="Z26" s="517"/>
      <c r="AA26" s="517"/>
      <c r="AB26" s="517"/>
      <c r="AC26" s="517"/>
      <c r="AD26" s="518"/>
      <c r="AE26" s="528"/>
      <c r="AF26" s="517"/>
      <c r="AG26" s="517"/>
      <c r="AH26" s="517"/>
      <c r="AI26" s="517"/>
      <c r="AJ26" s="518"/>
      <c r="AK26" s="516"/>
      <c r="AL26" s="517"/>
      <c r="AM26" s="517"/>
      <c r="AN26" s="517"/>
      <c r="AO26" s="518"/>
      <c r="AP26" s="516"/>
      <c r="AQ26" s="517"/>
      <c r="AR26" s="529"/>
      <c r="AT26" s="248">
        <f>IF(COUNTA(R26:V40)&gt;0,1,0)</f>
        <v>0</v>
      </c>
    </row>
    <row r="27" spans="1:48" ht="36.75" customHeight="1">
      <c r="A27" s="21"/>
      <c r="B27" s="509"/>
      <c r="C27" s="510"/>
      <c r="D27" s="510"/>
      <c r="E27" s="510"/>
      <c r="F27" s="510"/>
      <c r="G27" s="511"/>
      <c r="H27" s="512"/>
      <c r="I27" s="511"/>
      <c r="J27" s="513"/>
      <c r="K27" s="514"/>
      <c r="L27" s="514"/>
      <c r="M27" s="514"/>
      <c r="N27" s="514"/>
      <c r="O27" s="514"/>
      <c r="P27" s="514"/>
      <c r="Q27" s="515"/>
      <c r="R27" s="508"/>
      <c r="S27" s="505"/>
      <c r="T27" s="505"/>
      <c r="U27" s="505"/>
      <c r="V27" s="506"/>
      <c r="W27" s="516"/>
      <c r="X27" s="517"/>
      <c r="Y27" s="517"/>
      <c r="Z27" s="517"/>
      <c r="AA27" s="517"/>
      <c r="AB27" s="517"/>
      <c r="AC27" s="517"/>
      <c r="AD27" s="518"/>
      <c r="AE27" s="508"/>
      <c r="AF27" s="505"/>
      <c r="AG27" s="505"/>
      <c r="AH27" s="505"/>
      <c r="AI27" s="505"/>
      <c r="AJ27" s="506"/>
      <c r="AK27" s="504"/>
      <c r="AL27" s="505"/>
      <c r="AM27" s="505"/>
      <c r="AN27" s="505"/>
      <c r="AO27" s="506"/>
      <c r="AP27" s="504"/>
      <c r="AQ27" s="505"/>
      <c r="AR27" s="507"/>
    </row>
    <row r="28" spans="1:48" ht="36.75" customHeight="1">
      <c r="A28" s="21"/>
      <c r="B28" s="500"/>
      <c r="C28" s="494"/>
      <c r="D28" s="494"/>
      <c r="E28" s="494"/>
      <c r="F28" s="494"/>
      <c r="G28" s="495"/>
      <c r="H28" s="493"/>
      <c r="I28" s="495"/>
      <c r="J28" s="501"/>
      <c r="K28" s="502"/>
      <c r="L28" s="502"/>
      <c r="M28" s="502"/>
      <c r="N28" s="502"/>
      <c r="O28" s="502"/>
      <c r="P28" s="502"/>
      <c r="Q28" s="503"/>
      <c r="R28" s="508"/>
      <c r="S28" s="505"/>
      <c r="T28" s="505"/>
      <c r="U28" s="505"/>
      <c r="V28" s="506"/>
      <c r="W28" s="504"/>
      <c r="X28" s="505"/>
      <c r="Y28" s="505"/>
      <c r="Z28" s="505"/>
      <c r="AA28" s="505"/>
      <c r="AB28" s="505"/>
      <c r="AC28" s="505"/>
      <c r="AD28" s="506"/>
      <c r="AE28" s="504"/>
      <c r="AF28" s="505"/>
      <c r="AG28" s="505"/>
      <c r="AH28" s="505"/>
      <c r="AI28" s="505"/>
      <c r="AJ28" s="506"/>
      <c r="AK28" s="504"/>
      <c r="AL28" s="505"/>
      <c r="AM28" s="505"/>
      <c r="AN28" s="505"/>
      <c r="AO28" s="506"/>
      <c r="AP28" s="504"/>
      <c r="AQ28" s="505"/>
      <c r="AR28" s="507"/>
    </row>
    <row r="29" spans="1:48" ht="36.75" customHeight="1">
      <c r="A29" s="21"/>
      <c r="B29" s="500"/>
      <c r="C29" s="494"/>
      <c r="D29" s="494"/>
      <c r="E29" s="494"/>
      <c r="F29" s="494"/>
      <c r="G29" s="495"/>
      <c r="H29" s="493"/>
      <c r="I29" s="495"/>
      <c r="J29" s="501"/>
      <c r="K29" s="502"/>
      <c r="L29" s="502"/>
      <c r="M29" s="502"/>
      <c r="N29" s="502"/>
      <c r="O29" s="502"/>
      <c r="P29" s="502"/>
      <c r="Q29" s="503"/>
      <c r="R29" s="504"/>
      <c r="S29" s="505"/>
      <c r="T29" s="505"/>
      <c r="U29" s="505"/>
      <c r="V29" s="506"/>
      <c r="W29" s="504"/>
      <c r="X29" s="505"/>
      <c r="Y29" s="505"/>
      <c r="Z29" s="505"/>
      <c r="AA29" s="505"/>
      <c r="AB29" s="505"/>
      <c r="AC29" s="505"/>
      <c r="AD29" s="506"/>
      <c r="AE29" s="504"/>
      <c r="AF29" s="505"/>
      <c r="AG29" s="505"/>
      <c r="AH29" s="505"/>
      <c r="AI29" s="505"/>
      <c r="AJ29" s="506"/>
      <c r="AK29" s="504"/>
      <c r="AL29" s="505"/>
      <c r="AM29" s="505"/>
      <c r="AN29" s="505"/>
      <c r="AO29" s="506"/>
      <c r="AP29" s="504"/>
      <c r="AQ29" s="505"/>
      <c r="AR29" s="507"/>
    </row>
    <row r="30" spans="1:48" ht="36.75" customHeight="1">
      <c r="A30" s="21"/>
      <c r="B30" s="500"/>
      <c r="C30" s="494"/>
      <c r="D30" s="494"/>
      <c r="E30" s="494"/>
      <c r="F30" s="494"/>
      <c r="G30" s="495"/>
      <c r="H30" s="493"/>
      <c r="I30" s="495"/>
      <c r="J30" s="501"/>
      <c r="K30" s="502"/>
      <c r="L30" s="502"/>
      <c r="M30" s="502"/>
      <c r="N30" s="502"/>
      <c r="O30" s="502"/>
      <c r="P30" s="502"/>
      <c r="Q30" s="503"/>
      <c r="R30" s="504"/>
      <c r="S30" s="505"/>
      <c r="T30" s="505"/>
      <c r="U30" s="505"/>
      <c r="V30" s="506"/>
      <c r="W30" s="504"/>
      <c r="X30" s="505"/>
      <c r="Y30" s="505"/>
      <c r="Z30" s="505"/>
      <c r="AA30" s="505"/>
      <c r="AB30" s="505"/>
      <c r="AC30" s="505"/>
      <c r="AD30" s="506"/>
      <c r="AE30" s="504"/>
      <c r="AF30" s="505"/>
      <c r="AG30" s="505"/>
      <c r="AH30" s="505"/>
      <c r="AI30" s="505"/>
      <c r="AJ30" s="506"/>
      <c r="AK30" s="504"/>
      <c r="AL30" s="505"/>
      <c r="AM30" s="505"/>
      <c r="AN30" s="505"/>
      <c r="AO30" s="506"/>
      <c r="AP30" s="504"/>
      <c r="AQ30" s="505"/>
      <c r="AR30" s="507"/>
    </row>
    <row r="31" spans="1:48" ht="36.75" customHeight="1">
      <c r="A31" s="21"/>
      <c r="B31" s="500"/>
      <c r="C31" s="494"/>
      <c r="D31" s="494"/>
      <c r="E31" s="494"/>
      <c r="F31" s="494"/>
      <c r="G31" s="495"/>
      <c r="H31" s="493"/>
      <c r="I31" s="495"/>
      <c r="J31" s="501"/>
      <c r="K31" s="502"/>
      <c r="L31" s="502"/>
      <c r="M31" s="502"/>
      <c r="N31" s="502"/>
      <c r="O31" s="502"/>
      <c r="P31" s="502"/>
      <c r="Q31" s="503"/>
      <c r="R31" s="504"/>
      <c r="S31" s="505"/>
      <c r="T31" s="505"/>
      <c r="U31" s="505"/>
      <c r="V31" s="506"/>
      <c r="W31" s="504"/>
      <c r="X31" s="505"/>
      <c r="Y31" s="505"/>
      <c r="Z31" s="505"/>
      <c r="AA31" s="505"/>
      <c r="AB31" s="505"/>
      <c r="AC31" s="505"/>
      <c r="AD31" s="506"/>
      <c r="AE31" s="504"/>
      <c r="AF31" s="505"/>
      <c r="AG31" s="505"/>
      <c r="AH31" s="505"/>
      <c r="AI31" s="505"/>
      <c r="AJ31" s="506"/>
      <c r="AK31" s="504"/>
      <c r="AL31" s="505"/>
      <c r="AM31" s="505"/>
      <c r="AN31" s="505"/>
      <c r="AO31" s="506"/>
      <c r="AP31" s="504"/>
      <c r="AQ31" s="505"/>
      <c r="AR31" s="507"/>
    </row>
    <row r="32" spans="1:48" ht="36.75" customHeight="1">
      <c r="A32" s="21"/>
      <c r="B32" s="500"/>
      <c r="C32" s="494"/>
      <c r="D32" s="494"/>
      <c r="E32" s="494"/>
      <c r="F32" s="494"/>
      <c r="G32" s="495"/>
      <c r="H32" s="493"/>
      <c r="I32" s="495"/>
      <c r="J32" s="501"/>
      <c r="K32" s="502"/>
      <c r="L32" s="502"/>
      <c r="M32" s="502"/>
      <c r="N32" s="502"/>
      <c r="O32" s="502"/>
      <c r="P32" s="502"/>
      <c r="Q32" s="503"/>
      <c r="R32" s="504"/>
      <c r="S32" s="505"/>
      <c r="T32" s="505"/>
      <c r="U32" s="505"/>
      <c r="V32" s="506"/>
      <c r="W32" s="504"/>
      <c r="X32" s="505"/>
      <c r="Y32" s="505"/>
      <c r="Z32" s="505"/>
      <c r="AA32" s="505"/>
      <c r="AB32" s="505"/>
      <c r="AC32" s="505"/>
      <c r="AD32" s="506"/>
      <c r="AE32" s="504"/>
      <c r="AF32" s="505"/>
      <c r="AG32" s="505"/>
      <c r="AH32" s="505"/>
      <c r="AI32" s="505"/>
      <c r="AJ32" s="506"/>
      <c r="AK32" s="504"/>
      <c r="AL32" s="505"/>
      <c r="AM32" s="505"/>
      <c r="AN32" s="505"/>
      <c r="AO32" s="506"/>
      <c r="AP32" s="504"/>
      <c r="AQ32" s="505"/>
      <c r="AR32" s="507"/>
    </row>
    <row r="33" spans="1:46" ht="36.75" customHeight="1">
      <c r="A33" s="21"/>
      <c r="B33" s="500"/>
      <c r="C33" s="494"/>
      <c r="D33" s="494"/>
      <c r="E33" s="494"/>
      <c r="F33" s="494"/>
      <c r="G33" s="495"/>
      <c r="H33" s="493"/>
      <c r="I33" s="495"/>
      <c r="J33" s="501"/>
      <c r="K33" s="502"/>
      <c r="L33" s="502"/>
      <c r="M33" s="502"/>
      <c r="N33" s="502"/>
      <c r="O33" s="502"/>
      <c r="P33" s="502"/>
      <c r="Q33" s="503"/>
      <c r="R33" s="504"/>
      <c r="S33" s="505"/>
      <c r="T33" s="505"/>
      <c r="U33" s="505"/>
      <c r="V33" s="506"/>
      <c r="W33" s="504"/>
      <c r="X33" s="505"/>
      <c r="Y33" s="505"/>
      <c r="Z33" s="505"/>
      <c r="AA33" s="505"/>
      <c r="AB33" s="505"/>
      <c r="AC33" s="505"/>
      <c r="AD33" s="506"/>
      <c r="AE33" s="504"/>
      <c r="AF33" s="505"/>
      <c r="AG33" s="505"/>
      <c r="AH33" s="505"/>
      <c r="AI33" s="505"/>
      <c r="AJ33" s="506"/>
      <c r="AK33" s="504"/>
      <c r="AL33" s="505"/>
      <c r="AM33" s="505"/>
      <c r="AN33" s="505"/>
      <c r="AO33" s="506"/>
      <c r="AP33" s="504"/>
      <c r="AQ33" s="505"/>
      <c r="AR33" s="507"/>
    </row>
    <row r="34" spans="1:46" ht="36.75" customHeight="1">
      <c r="A34" s="21"/>
      <c r="B34" s="500"/>
      <c r="C34" s="494"/>
      <c r="D34" s="494"/>
      <c r="E34" s="494"/>
      <c r="F34" s="494"/>
      <c r="G34" s="495"/>
      <c r="H34" s="493"/>
      <c r="I34" s="495"/>
      <c r="J34" s="501"/>
      <c r="K34" s="502"/>
      <c r="L34" s="502"/>
      <c r="M34" s="502"/>
      <c r="N34" s="502"/>
      <c r="O34" s="502"/>
      <c r="P34" s="502"/>
      <c r="Q34" s="503"/>
      <c r="R34" s="504"/>
      <c r="S34" s="505"/>
      <c r="T34" s="505"/>
      <c r="U34" s="505"/>
      <c r="V34" s="506"/>
      <c r="W34" s="504"/>
      <c r="X34" s="505"/>
      <c r="Y34" s="505"/>
      <c r="Z34" s="505"/>
      <c r="AA34" s="505"/>
      <c r="AB34" s="505"/>
      <c r="AC34" s="505"/>
      <c r="AD34" s="506"/>
      <c r="AE34" s="504"/>
      <c r="AF34" s="505"/>
      <c r="AG34" s="505"/>
      <c r="AH34" s="505"/>
      <c r="AI34" s="505"/>
      <c r="AJ34" s="506"/>
      <c r="AK34" s="504"/>
      <c r="AL34" s="505"/>
      <c r="AM34" s="505"/>
      <c r="AN34" s="505"/>
      <c r="AO34" s="506"/>
      <c r="AP34" s="504"/>
      <c r="AQ34" s="505"/>
      <c r="AR34" s="507"/>
    </row>
    <row r="35" spans="1:46" ht="36.75" customHeight="1">
      <c r="A35" s="21"/>
      <c r="B35" s="500"/>
      <c r="C35" s="494"/>
      <c r="D35" s="494"/>
      <c r="E35" s="494"/>
      <c r="F35" s="494"/>
      <c r="G35" s="495"/>
      <c r="H35" s="493"/>
      <c r="I35" s="495"/>
      <c r="J35" s="501"/>
      <c r="K35" s="502"/>
      <c r="L35" s="502"/>
      <c r="M35" s="502"/>
      <c r="N35" s="502"/>
      <c r="O35" s="502"/>
      <c r="P35" s="502"/>
      <c r="Q35" s="503"/>
      <c r="R35" s="504"/>
      <c r="S35" s="505"/>
      <c r="T35" s="505"/>
      <c r="U35" s="505"/>
      <c r="V35" s="506"/>
      <c r="W35" s="504"/>
      <c r="X35" s="505"/>
      <c r="Y35" s="505"/>
      <c r="Z35" s="505"/>
      <c r="AA35" s="505"/>
      <c r="AB35" s="505"/>
      <c r="AC35" s="505"/>
      <c r="AD35" s="506"/>
      <c r="AE35" s="504"/>
      <c r="AF35" s="505"/>
      <c r="AG35" s="505"/>
      <c r="AH35" s="505"/>
      <c r="AI35" s="505"/>
      <c r="AJ35" s="506"/>
      <c r="AK35" s="504"/>
      <c r="AL35" s="505"/>
      <c r="AM35" s="505"/>
      <c r="AN35" s="505"/>
      <c r="AO35" s="506"/>
      <c r="AP35" s="504"/>
      <c r="AQ35" s="505"/>
      <c r="AR35" s="507"/>
    </row>
    <row r="36" spans="1:46" ht="36.75" customHeight="1">
      <c r="A36" s="21"/>
      <c r="B36" s="500"/>
      <c r="C36" s="494"/>
      <c r="D36" s="494"/>
      <c r="E36" s="494"/>
      <c r="F36" s="494"/>
      <c r="G36" s="495"/>
      <c r="H36" s="493"/>
      <c r="I36" s="495"/>
      <c r="J36" s="501"/>
      <c r="K36" s="502"/>
      <c r="L36" s="502"/>
      <c r="M36" s="502"/>
      <c r="N36" s="502"/>
      <c r="O36" s="502"/>
      <c r="P36" s="502"/>
      <c r="Q36" s="503"/>
      <c r="R36" s="504"/>
      <c r="S36" s="505"/>
      <c r="T36" s="505"/>
      <c r="U36" s="505"/>
      <c r="V36" s="506"/>
      <c r="W36" s="504"/>
      <c r="X36" s="505"/>
      <c r="Y36" s="505"/>
      <c r="Z36" s="505"/>
      <c r="AA36" s="505"/>
      <c r="AB36" s="505"/>
      <c r="AC36" s="505"/>
      <c r="AD36" s="506"/>
      <c r="AE36" s="504"/>
      <c r="AF36" s="505"/>
      <c r="AG36" s="505"/>
      <c r="AH36" s="505"/>
      <c r="AI36" s="505"/>
      <c r="AJ36" s="506"/>
      <c r="AK36" s="504"/>
      <c r="AL36" s="505"/>
      <c r="AM36" s="505"/>
      <c r="AN36" s="505"/>
      <c r="AO36" s="506"/>
      <c r="AP36" s="504"/>
      <c r="AQ36" s="505"/>
      <c r="AR36" s="507"/>
    </row>
    <row r="37" spans="1:46" ht="36.75" customHeight="1">
      <c r="A37" s="21"/>
      <c r="B37" s="500"/>
      <c r="C37" s="494"/>
      <c r="D37" s="494"/>
      <c r="E37" s="494"/>
      <c r="F37" s="494"/>
      <c r="G37" s="495"/>
      <c r="H37" s="493"/>
      <c r="I37" s="495"/>
      <c r="J37" s="501"/>
      <c r="K37" s="502"/>
      <c r="L37" s="502"/>
      <c r="M37" s="502"/>
      <c r="N37" s="502"/>
      <c r="O37" s="502"/>
      <c r="P37" s="502"/>
      <c r="Q37" s="503"/>
      <c r="R37" s="504"/>
      <c r="S37" s="505"/>
      <c r="T37" s="505"/>
      <c r="U37" s="505"/>
      <c r="V37" s="506"/>
      <c r="W37" s="504"/>
      <c r="X37" s="505"/>
      <c r="Y37" s="505"/>
      <c r="Z37" s="505"/>
      <c r="AA37" s="505"/>
      <c r="AB37" s="505"/>
      <c r="AC37" s="505"/>
      <c r="AD37" s="506"/>
      <c r="AE37" s="504"/>
      <c r="AF37" s="505"/>
      <c r="AG37" s="505"/>
      <c r="AH37" s="505"/>
      <c r="AI37" s="505"/>
      <c r="AJ37" s="506"/>
      <c r="AK37" s="504"/>
      <c r="AL37" s="505"/>
      <c r="AM37" s="505"/>
      <c r="AN37" s="505"/>
      <c r="AO37" s="506"/>
      <c r="AP37" s="504"/>
      <c r="AQ37" s="505"/>
      <c r="AR37" s="507"/>
    </row>
    <row r="38" spans="1:46" ht="36.75" customHeight="1">
      <c r="A38" s="21"/>
      <c r="B38" s="500"/>
      <c r="C38" s="494"/>
      <c r="D38" s="494"/>
      <c r="E38" s="494"/>
      <c r="F38" s="494"/>
      <c r="G38" s="495"/>
      <c r="H38" s="493"/>
      <c r="I38" s="495"/>
      <c r="J38" s="501"/>
      <c r="K38" s="502"/>
      <c r="L38" s="502"/>
      <c r="M38" s="502"/>
      <c r="N38" s="502"/>
      <c r="O38" s="502"/>
      <c r="P38" s="502"/>
      <c r="Q38" s="503"/>
      <c r="R38" s="493"/>
      <c r="S38" s="494"/>
      <c r="T38" s="494"/>
      <c r="U38" s="494"/>
      <c r="V38" s="495"/>
      <c r="W38" s="493"/>
      <c r="X38" s="494"/>
      <c r="Y38" s="494"/>
      <c r="Z38" s="494"/>
      <c r="AA38" s="494"/>
      <c r="AB38" s="494"/>
      <c r="AC38" s="494"/>
      <c r="AD38" s="495"/>
      <c r="AE38" s="493"/>
      <c r="AF38" s="494"/>
      <c r="AG38" s="494"/>
      <c r="AH38" s="494"/>
      <c r="AI38" s="494"/>
      <c r="AJ38" s="495"/>
      <c r="AK38" s="493"/>
      <c r="AL38" s="494"/>
      <c r="AM38" s="494"/>
      <c r="AN38" s="494"/>
      <c r="AO38" s="495"/>
      <c r="AP38" s="493"/>
      <c r="AQ38" s="494"/>
      <c r="AR38" s="496"/>
    </row>
    <row r="39" spans="1:46" ht="36.75" customHeight="1">
      <c r="A39" s="21"/>
      <c r="B39" s="500"/>
      <c r="C39" s="494"/>
      <c r="D39" s="494"/>
      <c r="E39" s="494"/>
      <c r="F39" s="494"/>
      <c r="G39" s="495"/>
      <c r="H39" s="493"/>
      <c r="I39" s="495"/>
      <c r="J39" s="501"/>
      <c r="K39" s="502"/>
      <c r="L39" s="502"/>
      <c r="M39" s="502"/>
      <c r="N39" s="502"/>
      <c r="O39" s="502"/>
      <c r="P39" s="502"/>
      <c r="Q39" s="503"/>
      <c r="R39" s="493"/>
      <c r="S39" s="494"/>
      <c r="T39" s="494"/>
      <c r="U39" s="494"/>
      <c r="V39" s="495"/>
      <c r="W39" s="493"/>
      <c r="X39" s="494"/>
      <c r="Y39" s="494"/>
      <c r="Z39" s="494"/>
      <c r="AA39" s="494"/>
      <c r="AB39" s="494"/>
      <c r="AC39" s="494"/>
      <c r="AD39" s="495"/>
      <c r="AE39" s="493"/>
      <c r="AF39" s="494"/>
      <c r="AG39" s="494"/>
      <c r="AH39" s="494"/>
      <c r="AI39" s="494"/>
      <c r="AJ39" s="495"/>
      <c r="AK39" s="493"/>
      <c r="AL39" s="494"/>
      <c r="AM39" s="494"/>
      <c r="AN39" s="494"/>
      <c r="AO39" s="495"/>
      <c r="AP39" s="493"/>
      <c r="AQ39" s="494"/>
      <c r="AR39" s="496"/>
    </row>
    <row r="40" spans="1:46" ht="36.75" customHeight="1">
      <c r="A40" s="21"/>
      <c r="B40" s="500"/>
      <c r="C40" s="494"/>
      <c r="D40" s="494"/>
      <c r="E40" s="494"/>
      <c r="F40" s="494"/>
      <c r="G40" s="495"/>
      <c r="H40" s="493"/>
      <c r="I40" s="495"/>
      <c r="J40" s="501"/>
      <c r="K40" s="502"/>
      <c r="L40" s="502"/>
      <c r="M40" s="502"/>
      <c r="N40" s="502"/>
      <c r="O40" s="502"/>
      <c r="P40" s="502"/>
      <c r="Q40" s="503"/>
      <c r="R40" s="493"/>
      <c r="S40" s="494"/>
      <c r="T40" s="494"/>
      <c r="U40" s="494"/>
      <c r="V40" s="495"/>
      <c r="W40" s="493"/>
      <c r="X40" s="494"/>
      <c r="Y40" s="494"/>
      <c r="Z40" s="494"/>
      <c r="AA40" s="494"/>
      <c r="AB40" s="494"/>
      <c r="AC40" s="494"/>
      <c r="AD40" s="495"/>
      <c r="AE40" s="493"/>
      <c r="AF40" s="494"/>
      <c r="AG40" s="494"/>
      <c r="AH40" s="494"/>
      <c r="AI40" s="494"/>
      <c r="AJ40" s="495"/>
      <c r="AK40" s="493"/>
      <c r="AL40" s="494"/>
      <c r="AM40" s="494"/>
      <c r="AN40" s="494"/>
      <c r="AO40" s="495"/>
      <c r="AP40" s="493"/>
      <c r="AQ40" s="494"/>
      <c r="AR40" s="496"/>
    </row>
    <row r="41" spans="1:46" ht="8.4499999999999993" customHeight="1" thickBot="1">
      <c r="A41" s="21"/>
      <c r="B41" s="497"/>
      <c r="C41" s="498"/>
      <c r="D41" s="498"/>
      <c r="E41" s="498"/>
      <c r="F41" s="498"/>
      <c r="G41" s="499"/>
      <c r="H41" s="489"/>
      <c r="I41" s="491"/>
      <c r="J41" s="489"/>
      <c r="K41" s="490"/>
      <c r="L41" s="490"/>
      <c r="M41" s="490"/>
      <c r="N41" s="490"/>
      <c r="O41" s="490"/>
      <c r="P41" s="490"/>
      <c r="Q41" s="491"/>
      <c r="R41" s="489"/>
      <c r="S41" s="490"/>
      <c r="T41" s="490"/>
      <c r="U41" s="490"/>
      <c r="V41" s="491"/>
      <c r="W41" s="489"/>
      <c r="X41" s="490"/>
      <c r="Y41" s="490"/>
      <c r="Z41" s="490"/>
      <c r="AA41" s="490"/>
      <c r="AB41" s="490"/>
      <c r="AC41" s="490"/>
      <c r="AD41" s="491"/>
      <c r="AE41" s="489"/>
      <c r="AF41" s="490"/>
      <c r="AG41" s="490"/>
      <c r="AH41" s="490"/>
      <c r="AI41" s="490"/>
      <c r="AJ41" s="491"/>
      <c r="AK41" s="489"/>
      <c r="AL41" s="490"/>
      <c r="AM41" s="490"/>
      <c r="AN41" s="490"/>
      <c r="AO41" s="491"/>
      <c r="AP41" s="489"/>
      <c r="AQ41" s="490"/>
      <c r="AR41" s="492"/>
    </row>
    <row r="42" spans="1:46" ht="8.25" customHeight="1">
      <c r="A42" s="21"/>
      <c r="B42" s="117"/>
      <c r="C42" s="89"/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157"/>
      <c r="V42" s="89"/>
      <c r="W42" s="89"/>
      <c r="X42" s="89"/>
      <c r="Y42" s="89"/>
      <c r="Z42" s="89"/>
      <c r="AA42" s="89"/>
      <c r="AB42" s="89"/>
      <c r="AC42" s="89"/>
      <c r="AD42" s="89"/>
      <c r="AE42" s="89"/>
      <c r="AF42" s="89"/>
      <c r="AG42" s="89"/>
      <c r="AH42" s="89"/>
      <c r="AI42" s="89"/>
      <c r="AJ42" s="89"/>
      <c r="AK42" s="89"/>
      <c r="AL42" s="89"/>
      <c r="AM42" s="89"/>
      <c r="AN42" s="89"/>
      <c r="AO42" s="89"/>
      <c r="AP42" s="89"/>
      <c r="AQ42" s="89"/>
      <c r="AR42" s="118"/>
    </row>
    <row r="43" spans="1:46" ht="13.5" customHeight="1">
      <c r="A43" s="21"/>
      <c r="B43" s="190" t="s">
        <v>168</v>
      </c>
      <c r="C43" s="89"/>
      <c r="D43" s="89"/>
      <c r="E43" s="89"/>
      <c r="F43" s="89"/>
      <c r="G43" s="89"/>
      <c r="H43" s="89"/>
      <c r="I43" s="89"/>
      <c r="J43" s="89"/>
      <c r="K43" s="89"/>
      <c r="L43" s="89"/>
      <c r="M43" s="89"/>
      <c r="N43" s="89"/>
      <c r="O43" s="89"/>
      <c r="P43" s="89"/>
      <c r="Q43" s="89"/>
      <c r="R43" s="89"/>
      <c r="S43" s="89"/>
      <c r="T43" s="89"/>
      <c r="U43" s="89"/>
      <c r="V43" s="89"/>
      <c r="W43" s="89"/>
      <c r="X43" s="89"/>
      <c r="Y43" s="89"/>
      <c r="Z43" s="89"/>
      <c r="AA43" s="89"/>
      <c r="AB43" s="89"/>
      <c r="AC43" s="89"/>
      <c r="AD43" s="89"/>
      <c r="AE43" s="89"/>
      <c r="AF43" s="89"/>
      <c r="AG43" s="89"/>
      <c r="AH43" s="89"/>
      <c r="AI43" s="89"/>
      <c r="AJ43" s="89"/>
      <c r="AK43" s="89"/>
      <c r="AL43" s="89"/>
      <c r="AM43" s="89"/>
      <c r="AN43" s="89"/>
      <c r="AO43" s="89"/>
      <c r="AP43" s="89"/>
      <c r="AQ43" s="89"/>
      <c r="AR43" s="118"/>
      <c r="AS43" s="248" t="b">
        <v>0</v>
      </c>
      <c r="AT43" s="248">
        <f>COUNTIF(AS43:AS44,TRUE)</f>
        <v>0</v>
      </c>
    </row>
    <row r="44" spans="1:46" ht="15" customHeight="1">
      <c r="A44" s="21"/>
      <c r="B44" s="137"/>
      <c r="C44" s="228" t="s">
        <v>110</v>
      </c>
      <c r="D44" s="99"/>
      <c r="E44" s="99"/>
      <c r="F44" s="89"/>
      <c r="G44" s="89" t="s">
        <v>6</v>
      </c>
      <c r="H44" s="99"/>
      <c r="I44" s="89"/>
      <c r="J44" s="89"/>
      <c r="K44" s="89" t="s">
        <v>7</v>
      </c>
      <c r="L44" s="89"/>
      <c r="M44" s="89"/>
      <c r="N44" s="89"/>
      <c r="O44" s="519"/>
      <c r="P44" s="519"/>
      <c r="Q44" s="519"/>
      <c r="R44" s="519"/>
      <c r="S44" s="519"/>
      <c r="T44" s="519"/>
      <c r="U44" s="519"/>
      <c r="V44" s="519"/>
      <c r="W44" s="519"/>
      <c r="X44" s="519"/>
      <c r="Y44" s="519"/>
      <c r="Z44" s="519"/>
      <c r="AA44" s="519"/>
      <c r="AB44" s="519"/>
      <c r="AC44" s="519"/>
      <c r="AD44" s="519"/>
      <c r="AE44" s="519"/>
      <c r="AF44" s="519"/>
      <c r="AG44" s="519"/>
      <c r="AH44" s="519"/>
      <c r="AI44" s="519"/>
      <c r="AJ44" s="519"/>
      <c r="AK44" s="519"/>
      <c r="AL44" s="519"/>
      <c r="AM44" s="519"/>
      <c r="AN44" s="519"/>
      <c r="AO44" s="519"/>
      <c r="AP44" s="519"/>
      <c r="AQ44" s="519"/>
      <c r="AR44" s="126"/>
      <c r="AS44" s="248" t="b">
        <v>0</v>
      </c>
      <c r="AT44" s="248"/>
    </row>
    <row r="45" spans="1:46" ht="11.25" customHeight="1" thickBot="1">
      <c r="A45" s="21"/>
      <c r="B45" s="158"/>
      <c r="C45" s="159"/>
      <c r="D45" s="159"/>
      <c r="E45" s="159"/>
      <c r="F45" s="159"/>
      <c r="G45" s="159"/>
      <c r="H45" s="159"/>
      <c r="I45" s="159"/>
      <c r="J45" s="159"/>
      <c r="K45" s="159"/>
      <c r="L45" s="159"/>
      <c r="M45" s="159"/>
      <c r="N45" s="159"/>
      <c r="O45" s="159"/>
      <c r="P45" s="159"/>
      <c r="Q45" s="159"/>
      <c r="R45" s="159"/>
      <c r="S45" s="159"/>
      <c r="T45" s="159"/>
      <c r="U45" s="159"/>
      <c r="V45" s="159"/>
      <c r="W45" s="159"/>
      <c r="X45" s="159"/>
      <c r="Y45" s="159"/>
      <c r="Z45" s="159"/>
      <c r="AA45" s="159"/>
      <c r="AB45" s="159"/>
      <c r="AC45" s="159"/>
      <c r="AD45" s="159"/>
      <c r="AE45" s="159"/>
      <c r="AF45" s="159"/>
      <c r="AG45" s="159"/>
      <c r="AH45" s="159"/>
      <c r="AI45" s="159"/>
      <c r="AJ45" s="159"/>
      <c r="AK45" s="159"/>
      <c r="AL45" s="159"/>
      <c r="AM45" s="159"/>
      <c r="AN45" s="159"/>
      <c r="AO45" s="159"/>
      <c r="AP45" s="159"/>
      <c r="AQ45" s="159"/>
      <c r="AR45" s="160"/>
      <c r="AS45" s="248"/>
      <c r="AT45" s="248"/>
    </row>
    <row r="46" spans="1:46" ht="8.25" customHeight="1">
      <c r="A46" s="21"/>
      <c r="B46" s="153"/>
      <c r="C46" s="154"/>
      <c r="D46" s="154"/>
      <c r="E46" s="154"/>
      <c r="F46" s="154"/>
      <c r="G46" s="154"/>
      <c r="H46" s="154"/>
      <c r="I46" s="154"/>
      <c r="J46" s="154"/>
      <c r="K46" s="154"/>
      <c r="L46" s="154"/>
      <c r="M46" s="154"/>
      <c r="N46" s="154"/>
      <c r="O46" s="154"/>
      <c r="P46" s="154"/>
      <c r="Q46" s="154"/>
      <c r="R46" s="154"/>
      <c r="S46" s="154"/>
      <c r="T46" s="154"/>
      <c r="U46" s="154"/>
      <c r="V46" s="154"/>
      <c r="W46" s="154"/>
      <c r="X46" s="154"/>
      <c r="Y46" s="154"/>
      <c r="Z46" s="154"/>
      <c r="AA46" s="154"/>
      <c r="AB46" s="154"/>
      <c r="AC46" s="154"/>
      <c r="AD46" s="154"/>
      <c r="AE46" s="154"/>
      <c r="AF46" s="154"/>
      <c r="AG46" s="154"/>
      <c r="AH46" s="154"/>
      <c r="AI46" s="154"/>
      <c r="AJ46" s="154"/>
      <c r="AK46" s="154"/>
      <c r="AL46" s="154"/>
      <c r="AM46" s="154"/>
      <c r="AN46" s="154"/>
      <c r="AO46" s="154"/>
      <c r="AP46" s="154"/>
      <c r="AQ46" s="154"/>
      <c r="AR46" s="155"/>
      <c r="AS46" s="248"/>
      <c r="AT46" s="248"/>
    </row>
    <row r="47" spans="1:46" ht="15" customHeight="1">
      <c r="A47" s="21"/>
      <c r="B47" s="235" t="s">
        <v>207</v>
      </c>
      <c r="C47" s="161"/>
      <c r="D47" s="140"/>
      <c r="E47" s="140"/>
      <c r="F47" s="140"/>
      <c r="G47" s="140"/>
      <c r="H47" s="99"/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99"/>
      <c r="AA47" s="99"/>
      <c r="AB47" s="99"/>
      <c r="AC47" s="99"/>
      <c r="AD47" s="99"/>
      <c r="AE47" s="99"/>
      <c r="AF47" s="99"/>
      <c r="AG47" s="99"/>
      <c r="AH47" s="99"/>
      <c r="AI47" s="99"/>
      <c r="AJ47" s="99"/>
      <c r="AK47" s="99"/>
      <c r="AL47" s="99"/>
      <c r="AM47" s="99"/>
      <c r="AN47" s="99"/>
      <c r="AO47" s="99"/>
      <c r="AP47" s="99"/>
      <c r="AQ47" s="99"/>
      <c r="AR47" s="126"/>
      <c r="AS47" s="248" t="b">
        <v>0</v>
      </c>
      <c r="AT47" s="248">
        <f>COUNTIF(AS47:AS52,TRUE)</f>
        <v>0</v>
      </c>
    </row>
    <row r="48" spans="1:46" ht="20.100000000000001" customHeight="1">
      <c r="A48" s="21"/>
      <c r="B48" s="156"/>
      <c r="C48" s="140" t="s">
        <v>146</v>
      </c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89" t="s">
        <v>7</v>
      </c>
      <c r="P48" s="89"/>
      <c r="Q48" s="99"/>
      <c r="R48" s="99"/>
      <c r="S48" s="99"/>
      <c r="T48" s="99"/>
      <c r="U48" s="99"/>
      <c r="V48" s="99"/>
      <c r="W48" s="89" t="s">
        <v>6</v>
      </c>
      <c r="X48" s="99"/>
      <c r="Y48" s="99"/>
      <c r="Z48" s="99"/>
      <c r="AA48" s="99"/>
      <c r="AB48" s="99"/>
      <c r="AC48" s="99"/>
      <c r="AD48" s="99"/>
      <c r="AE48" s="99"/>
      <c r="AF48" s="99"/>
      <c r="AG48" s="99"/>
      <c r="AH48" s="99"/>
      <c r="AI48" s="99"/>
      <c r="AJ48" s="99"/>
      <c r="AK48" s="99"/>
      <c r="AL48" s="99"/>
      <c r="AM48" s="99"/>
      <c r="AN48" s="99"/>
      <c r="AO48" s="99"/>
      <c r="AP48" s="99"/>
      <c r="AQ48" s="99"/>
      <c r="AR48" s="126"/>
      <c r="AS48" s="248" t="b">
        <v>0</v>
      </c>
      <c r="AT48" s="248"/>
    </row>
    <row r="49" spans="1:46" ht="20.100000000000001" customHeight="1">
      <c r="A49" s="21"/>
      <c r="B49" s="156"/>
      <c r="C49" s="99" t="s">
        <v>147</v>
      </c>
      <c r="D49" s="128"/>
      <c r="E49" s="128"/>
      <c r="F49" s="128"/>
      <c r="G49" s="128"/>
      <c r="H49" s="128"/>
      <c r="I49" s="128"/>
      <c r="J49" s="128"/>
      <c r="K49" s="128"/>
      <c r="L49" s="128"/>
      <c r="M49" s="99"/>
      <c r="N49" s="99"/>
      <c r="O49" s="89" t="s">
        <v>7</v>
      </c>
      <c r="P49" s="89"/>
      <c r="Q49" s="99"/>
      <c r="R49" s="99"/>
      <c r="S49" s="99"/>
      <c r="T49" s="99"/>
      <c r="U49" s="128"/>
      <c r="V49" s="128"/>
      <c r="W49" s="89" t="s">
        <v>6</v>
      </c>
      <c r="X49" s="99"/>
      <c r="Y49" s="128"/>
      <c r="Z49" s="128"/>
      <c r="AA49" s="128"/>
      <c r="AB49" s="128"/>
      <c r="AC49" s="128"/>
      <c r="AD49" s="128"/>
      <c r="AE49" s="128"/>
      <c r="AF49" s="128"/>
      <c r="AG49" s="128"/>
      <c r="AH49" s="128"/>
      <c r="AI49" s="128"/>
      <c r="AJ49" s="128"/>
      <c r="AK49" s="128"/>
      <c r="AL49" s="128"/>
      <c r="AM49" s="128"/>
      <c r="AN49" s="128"/>
      <c r="AO49" s="128"/>
      <c r="AP49" s="128"/>
      <c r="AQ49" s="128"/>
      <c r="AR49" s="126"/>
      <c r="AS49" s="248" t="b">
        <v>0</v>
      </c>
      <c r="AT49" s="248"/>
    </row>
    <row r="50" spans="1:46" ht="20.100000000000001" customHeight="1">
      <c r="A50" s="21"/>
      <c r="B50" s="156"/>
      <c r="C50" s="140" t="s">
        <v>148</v>
      </c>
      <c r="D50" s="128"/>
      <c r="E50" s="128"/>
      <c r="F50" s="128"/>
      <c r="G50" s="128"/>
      <c r="H50" s="128"/>
      <c r="I50" s="128"/>
      <c r="J50" s="128"/>
      <c r="K50" s="128"/>
      <c r="L50" s="128"/>
      <c r="M50" s="99"/>
      <c r="N50" s="99"/>
      <c r="O50" s="89" t="s">
        <v>7</v>
      </c>
      <c r="P50" s="89"/>
      <c r="Q50" s="99"/>
      <c r="R50" s="99"/>
      <c r="S50" s="99"/>
      <c r="T50" s="99"/>
      <c r="U50" s="128"/>
      <c r="V50" s="128"/>
      <c r="W50" s="89" t="s">
        <v>6</v>
      </c>
      <c r="X50" s="99"/>
      <c r="Y50" s="128"/>
      <c r="Z50" s="128"/>
      <c r="AA50" s="128"/>
      <c r="AB50" s="128"/>
      <c r="AC50" s="128"/>
      <c r="AD50" s="128"/>
      <c r="AE50" s="128"/>
      <c r="AF50" s="128"/>
      <c r="AG50" s="128"/>
      <c r="AH50" s="128"/>
      <c r="AI50" s="128"/>
      <c r="AJ50" s="128"/>
      <c r="AK50" s="128"/>
      <c r="AL50" s="128"/>
      <c r="AM50" s="128"/>
      <c r="AN50" s="128"/>
      <c r="AO50" s="128"/>
      <c r="AP50" s="128"/>
      <c r="AQ50" s="128"/>
      <c r="AR50" s="126"/>
      <c r="AS50" s="248" t="b">
        <v>0</v>
      </c>
      <c r="AT50" s="248"/>
    </row>
    <row r="51" spans="1:46" ht="15" customHeight="1" thickBot="1">
      <c r="A51" s="21"/>
      <c r="B51" s="162"/>
      <c r="C51" s="106"/>
      <c r="D51" s="106"/>
      <c r="E51" s="106"/>
      <c r="F51" s="106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106"/>
      <c r="AO51" s="106"/>
      <c r="AP51" s="106"/>
      <c r="AQ51" s="106"/>
      <c r="AR51" s="120"/>
      <c r="AS51" s="248" t="b">
        <v>0</v>
      </c>
      <c r="AT51" s="248"/>
    </row>
    <row r="52" spans="1:46" ht="8.25" customHeight="1">
      <c r="A52" s="21"/>
      <c r="B52" s="117"/>
      <c r="C52" s="89"/>
      <c r="D52" s="89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157"/>
      <c r="V52" s="89"/>
      <c r="W52" s="89"/>
      <c r="X52" s="89"/>
      <c r="Y52" s="89"/>
      <c r="Z52" s="89"/>
      <c r="AA52" s="89"/>
      <c r="AB52" s="89"/>
      <c r="AC52" s="89"/>
      <c r="AD52" s="89"/>
      <c r="AE52" s="89"/>
      <c r="AF52" s="89"/>
      <c r="AG52" s="89"/>
      <c r="AH52" s="89"/>
      <c r="AI52" s="89"/>
      <c r="AJ52" s="89"/>
      <c r="AK52" s="89"/>
      <c r="AL52" s="89"/>
      <c r="AM52" s="89"/>
      <c r="AN52" s="89"/>
      <c r="AO52" s="89"/>
      <c r="AP52" s="89"/>
      <c r="AQ52" s="89"/>
      <c r="AR52" s="118"/>
      <c r="AS52" s="248" t="b">
        <v>0</v>
      </c>
      <c r="AT52" s="248"/>
    </row>
    <row r="53" spans="1:46" ht="13.5" customHeight="1">
      <c r="A53" s="21"/>
      <c r="B53" s="235" t="s">
        <v>256</v>
      </c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B53" s="89"/>
      <c r="AC53" s="89"/>
      <c r="AD53" s="89"/>
      <c r="AE53" s="89"/>
      <c r="AF53" s="89"/>
      <c r="AG53" s="89"/>
      <c r="AH53" s="89"/>
      <c r="AI53" s="89"/>
      <c r="AJ53" s="89"/>
      <c r="AK53" s="89"/>
      <c r="AL53" s="89"/>
      <c r="AM53" s="89"/>
      <c r="AN53" s="89"/>
      <c r="AO53" s="89"/>
      <c r="AP53" s="89"/>
      <c r="AQ53" s="89"/>
      <c r="AR53" s="118"/>
      <c r="AS53" s="248" t="b">
        <v>0</v>
      </c>
      <c r="AT53" s="248">
        <f>COUNTIF(AS53:AS55,TRUE)</f>
        <v>0</v>
      </c>
    </row>
    <row r="54" spans="1:46" ht="15" customHeight="1">
      <c r="A54" s="21"/>
      <c r="B54" s="137"/>
      <c r="C54" s="99" t="s">
        <v>167</v>
      </c>
      <c r="D54" s="99"/>
      <c r="E54" s="99"/>
      <c r="F54" s="89"/>
      <c r="G54" s="89"/>
      <c r="H54" s="99"/>
      <c r="I54" s="89"/>
      <c r="J54" s="89"/>
      <c r="K54" s="89" t="s">
        <v>6</v>
      </c>
      <c r="L54" s="89"/>
      <c r="M54" s="89"/>
      <c r="N54" s="89"/>
      <c r="O54" s="136" t="s">
        <v>7</v>
      </c>
      <c r="P54" s="136"/>
      <c r="Q54" s="136"/>
      <c r="R54" s="136"/>
      <c r="S54" s="136"/>
      <c r="T54" s="519"/>
      <c r="U54" s="519"/>
      <c r="V54" s="519"/>
      <c r="W54" s="519"/>
      <c r="X54" s="519"/>
      <c r="Y54" s="519"/>
      <c r="Z54" s="519"/>
      <c r="AA54" s="519"/>
      <c r="AB54" s="519"/>
      <c r="AC54" s="519"/>
      <c r="AD54" s="519"/>
      <c r="AE54" s="519"/>
      <c r="AF54" s="519"/>
      <c r="AG54" s="519"/>
      <c r="AH54" s="519"/>
      <c r="AI54" s="519"/>
      <c r="AJ54" s="519"/>
      <c r="AK54" s="519"/>
      <c r="AL54" s="519"/>
      <c r="AM54" s="519"/>
      <c r="AN54" s="519"/>
      <c r="AO54" s="519"/>
      <c r="AP54" s="519"/>
      <c r="AQ54" s="519"/>
      <c r="AR54" s="126"/>
      <c r="AS54" s="248" t="b">
        <v>0</v>
      </c>
      <c r="AT54" s="248"/>
    </row>
    <row r="55" spans="1:46" ht="11.25" customHeight="1" thickBot="1">
      <c r="A55" s="21"/>
      <c r="B55" s="158"/>
      <c r="C55" s="159"/>
      <c r="D55" s="159"/>
      <c r="E55" s="159"/>
      <c r="F55" s="159"/>
      <c r="G55" s="159"/>
      <c r="H55" s="159"/>
      <c r="I55" s="159"/>
      <c r="J55" s="159"/>
      <c r="K55" s="159"/>
      <c r="L55" s="159"/>
      <c r="M55" s="159"/>
      <c r="N55" s="159"/>
      <c r="O55" s="159"/>
      <c r="P55" s="159"/>
      <c r="Q55" s="159"/>
      <c r="R55" s="159"/>
      <c r="S55" s="159"/>
      <c r="T55" s="159"/>
      <c r="U55" s="159"/>
      <c r="V55" s="159"/>
      <c r="W55" s="159"/>
      <c r="X55" s="159"/>
      <c r="Y55" s="159"/>
      <c r="Z55" s="159"/>
      <c r="AA55" s="159"/>
      <c r="AB55" s="159"/>
      <c r="AC55" s="159"/>
      <c r="AD55" s="159"/>
      <c r="AE55" s="159"/>
      <c r="AF55" s="159"/>
      <c r="AG55" s="159"/>
      <c r="AH55" s="159"/>
      <c r="AI55" s="159"/>
      <c r="AJ55" s="159"/>
      <c r="AK55" s="159"/>
      <c r="AL55" s="159"/>
      <c r="AM55" s="159"/>
      <c r="AN55" s="159"/>
      <c r="AO55" s="159"/>
      <c r="AP55" s="159"/>
      <c r="AQ55" s="159"/>
      <c r="AR55" s="160"/>
      <c r="AS55" s="248" t="b">
        <f>IF(T54&lt;&gt;"",TRUE,FALSE)</f>
        <v>0</v>
      </c>
      <c r="AT55" s="248"/>
    </row>
  </sheetData>
  <sheetProtection insertHyperlinks="0"/>
  <mergeCells count="169">
    <mergeCell ref="AF13:AQ13"/>
    <mergeCell ref="T54:AQ54"/>
    <mergeCell ref="C6:O6"/>
    <mergeCell ref="C7:O7"/>
    <mergeCell ref="R7:AC7"/>
    <mergeCell ref="AF7:AQ7"/>
    <mergeCell ref="O23:U23"/>
    <mergeCell ref="B26:G26"/>
    <mergeCell ref="H26:I26"/>
    <mergeCell ref="J26:Q26"/>
    <mergeCell ref="O44:AQ44"/>
    <mergeCell ref="M15:O15"/>
    <mergeCell ref="AI14:AQ14"/>
    <mergeCell ref="U15:AC15"/>
    <mergeCell ref="W26:AD26"/>
    <mergeCell ref="AE26:AJ26"/>
    <mergeCell ref="AP26:AR26"/>
    <mergeCell ref="AK26:AO26"/>
    <mergeCell ref="I14:O14"/>
    <mergeCell ref="R26:V26"/>
    <mergeCell ref="U14:AC14"/>
    <mergeCell ref="H13:O13"/>
    <mergeCell ref="U10:AC10"/>
    <mergeCell ref="AI10:AQ10"/>
    <mergeCell ref="U11:AC11"/>
    <mergeCell ref="AK27:AO27"/>
    <mergeCell ref="AP27:AR27"/>
    <mergeCell ref="AK28:AO28"/>
    <mergeCell ref="AP28:AR28"/>
    <mergeCell ref="B28:G28"/>
    <mergeCell ref="H28:I28"/>
    <mergeCell ref="J28:Q28"/>
    <mergeCell ref="R28:V28"/>
    <mergeCell ref="W28:AD28"/>
    <mergeCell ref="AE28:AJ28"/>
    <mergeCell ref="B27:G27"/>
    <mergeCell ref="H27:I27"/>
    <mergeCell ref="J27:Q27"/>
    <mergeCell ref="R27:V27"/>
    <mergeCell ref="W27:AD27"/>
    <mergeCell ref="AE27:AJ27"/>
    <mergeCell ref="AK29:AO29"/>
    <mergeCell ref="AP29:AR29"/>
    <mergeCell ref="B30:G30"/>
    <mergeCell ref="H30:I30"/>
    <mergeCell ref="J30:Q30"/>
    <mergeCell ref="R30:V30"/>
    <mergeCell ref="W30:AD30"/>
    <mergeCell ref="AE30:AJ30"/>
    <mergeCell ref="AK30:AO30"/>
    <mergeCell ref="AP30:AR30"/>
    <mergeCell ref="B29:G29"/>
    <mergeCell ref="H29:I29"/>
    <mergeCell ref="J29:Q29"/>
    <mergeCell ref="R29:V29"/>
    <mergeCell ref="W29:AD29"/>
    <mergeCell ref="AE29:AJ29"/>
    <mergeCell ref="AK31:AO31"/>
    <mergeCell ref="AP31:AR31"/>
    <mergeCell ref="B32:G32"/>
    <mergeCell ref="H32:I32"/>
    <mergeCell ref="J32:Q32"/>
    <mergeCell ref="R32:V32"/>
    <mergeCell ref="W32:AD32"/>
    <mergeCell ref="AE32:AJ32"/>
    <mergeCell ref="AK32:AO32"/>
    <mergeCell ref="AP32:AR32"/>
    <mergeCell ref="B31:G31"/>
    <mergeCell ref="H31:I31"/>
    <mergeCell ref="J31:Q31"/>
    <mergeCell ref="R31:V31"/>
    <mergeCell ref="W31:AD31"/>
    <mergeCell ref="AE31:AJ31"/>
    <mergeCell ref="AK33:AO33"/>
    <mergeCell ref="AP33:AR33"/>
    <mergeCell ref="B34:G34"/>
    <mergeCell ref="H34:I34"/>
    <mergeCell ref="J34:Q34"/>
    <mergeCell ref="R34:V34"/>
    <mergeCell ref="W34:AD34"/>
    <mergeCell ref="AE34:AJ34"/>
    <mergeCell ref="AK34:AO34"/>
    <mergeCell ref="AP34:AR34"/>
    <mergeCell ref="B33:G33"/>
    <mergeCell ref="H33:I33"/>
    <mergeCell ref="J33:Q33"/>
    <mergeCell ref="R33:V33"/>
    <mergeCell ref="W33:AD33"/>
    <mergeCell ref="AE33:AJ33"/>
    <mergeCell ref="AK35:AO35"/>
    <mergeCell ref="AP35:AR35"/>
    <mergeCell ref="B36:G36"/>
    <mergeCell ref="H36:I36"/>
    <mergeCell ref="J36:Q36"/>
    <mergeCell ref="R36:V36"/>
    <mergeCell ref="W36:AD36"/>
    <mergeCell ref="AE36:AJ36"/>
    <mergeCell ref="AK36:AO36"/>
    <mergeCell ref="AP36:AR36"/>
    <mergeCell ref="B35:G35"/>
    <mergeCell ref="H35:I35"/>
    <mergeCell ref="J35:Q35"/>
    <mergeCell ref="R35:V35"/>
    <mergeCell ref="W35:AD35"/>
    <mergeCell ref="AE35:AJ35"/>
    <mergeCell ref="AK37:AO37"/>
    <mergeCell ref="AP37:AR37"/>
    <mergeCell ref="B38:G38"/>
    <mergeCell ref="H38:I38"/>
    <mergeCell ref="J38:Q38"/>
    <mergeCell ref="R38:V38"/>
    <mergeCell ref="W38:AD38"/>
    <mergeCell ref="AE38:AJ38"/>
    <mergeCell ref="AK38:AO38"/>
    <mergeCell ref="AP38:AR38"/>
    <mergeCell ref="B37:G37"/>
    <mergeCell ref="H37:I37"/>
    <mergeCell ref="J37:Q37"/>
    <mergeCell ref="R37:V37"/>
    <mergeCell ref="W37:AD37"/>
    <mergeCell ref="AE37:AJ37"/>
    <mergeCell ref="AK41:AO41"/>
    <mergeCell ref="AP41:AR41"/>
    <mergeCell ref="AK39:AO39"/>
    <mergeCell ref="AP39:AR39"/>
    <mergeCell ref="AK40:AO40"/>
    <mergeCell ref="AP40:AR40"/>
    <mergeCell ref="B41:G41"/>
    <mergeCell ref="H41:I41"/>
    <mergeCell ref="R41:V41"/>
    <mergeCell ref="J41:Q41"/>
    <mergeCell ref="W41:AD41"/>
    <mergeCell ref="AE41:AJ41"/>
    <mergeCell ref="B40:G40"/>
    <mergeCell ref="H40:I40"/>
    <mergeCell ref="J40:Q40"/>
    <mergeCell ref="R40:V40"/>
    <mergeCell ref="W40:AD40"/>
    <mergeCell ref="AE40:AJ40"/>
    <mergeCell ref="B39:G39"/>
    <mergeCell ref="H39:I39"/>
    <mergeCell ref="J39:Q39"/>
    <mergeCell ref="R39:V39"/>
    <mergeCell ref="W39:AD39"/>
    <mergeCell ref="AE39:AJ39"/>
    <mergeCell ref="B24:G25"/>
    <mergeCell ref="H24:I25"/>
    <mergeCell ref="J24:Q25"/>
    <mergeCell ref="W24:AD25"/>
    <mergeCell ref="AN2:AR2"/>
    <mergeCell ref="AN3:AR3"/>
    <mergeCell ref="H9:O9"/>
    <mergeCell ref="L11:O11"/>
    <mergeCell ref="AE24:AJ25"/>
    <mergeCell ref="AM20:AQ20"/>
    <mergeCell ref="M2:AM2"/>
    <mergeCell ref="M3:AM3"/>
    <mergeCell ref="M4:AM4"/>
    <mergeCell ref="AN4:AR4"/>
    <mergeCell ref="AI11:AQ11"/>
    <mergeCell ref="M19:Y19"/>
    <mergeCell ref="R24:V25"/>
    <mergeCell ref="AE23:AQ23"/>
    <mergeCell ref="AI15:AQ15"/>
    <mergeCell ref="R9:AC9"/>
    <mergeCell ref="AF9:AQ9"/>
    <mergeCell ref="AP24:AR25"/>
    <mergeCell ref="AK24:AO25"/>
    <mergeCell ref="R13:AC13"/>
  </mergeCells>
  <conditionalFormatting sqref="B18">
    <cfRule type="expression" dxfId="40" priority="4" stopIfTrue="1">
      <formula>$AT$17&gt;0</formula>
    </cfRule>
  </conditionalFormatting>
  <conditionalFormatting sqref="B43">
    <cfRule type="expression" dxfId="39" priority="3" stopIfTrue="1">
      <formula>$AT$43&gt;0</formula>
    </cfRule>
  </conditionalFormatting>
  <conditionalFormatting sqref="B23">
    <cfRule type="expression" dxfId="38" priority="26" stopIfTrue="1">
      <formula>$AT$26&gt;0</formula>
    </cfRule>
  </conditionalFormatting>
  <pageMargins left="0.70866141732283472" right="0.70866141732283472" top="0.74803149606299213" bottom="0.74803149606299213" header="0.31496062992125984" footer="0.31496062992125984"/>
  <pageSetup paperSize="9" scale="69" orientation="portrait" r:id="rId1"/>
  <headerFooter>
    <oddFooter>&amp;R&amp;9&amp;D_&amp;T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>
      <selection activeCell="H12" sqref="H12"/>
    </sheetView>
  </sheetViews>
  <sheetFormatPr baseColWidth="10" defaultRowHeight="12.75"/>
  <sheetData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>
      <selection activeCell="J16" sqref="J16"/>
    </sheetView>
  </sheetViews>
  <sheetFormatPr baseColWidth="10" defaultRowHeight="12.75"/>
  <sheetData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AR578"/>
  <sheetViews>
    <sheetView showGridLines="0" view="pageBreakPreview" zoomScale="85" zoomScaleNormal="85" zoomScaleSheetLayoutView="85" workbookViewId="0">
      <selection activeCell="AN3" sqref="AN3:AR3"/>
    </sheetView>
  </sheetViews>
  <sheetFormatPr baseColWidth="10" defaultRowHeight="19.5" customHeight="1"/>
  <cols>
    <col min="1" max="1" width="6.7109375" style="6" customWidth="1"/>
    <col min="2" max="2" width="4.28515625" style="6" customWidth="1"/>
    <col min="3" max="44" width="2.7109375" style="6" customWidth="1"/>
    <col min="45" max="16384" width="11.42578125" style="6"/>
  </cols>
  <sheetData>
    <row r="1" spans="1:44" ht="19.5" customHeight="1" thickBot="1"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</row>
    <row r="2" spans="1:44" s="5" customFormat="1" ht="19.5" customHeight="1">
      <c r="B2" s="30"/>
      <c r="C2" s="31"/>
      <c r="D2" s="31"/>
      <c r="E2" s="31"/>
      <c r="F2" s="31"/>
      <c r="G2" s="31"/>
      <c r="H2" s="31"/>
      <c r="I2" s="31"/>
      <c r="J2" s="31"/>
      <c r="K2" s="31"/>
      <c r="L2" s="31"/>
      <c r="M2" s="382" t="s">
        <v>259</v>
      </c>
      <c r="N2" s="383"/>
      <c r="O2" s="383"/>
      <c r="P2" s="383"/>
      <c r="Q2" s="383"/>
      <c r="R2" s="383"/>
      <c r="S2" s="383"/>
      <c r="T2" s="383"/>
      <c r="U2" s="383"/>
      <c r="V2" s="383"/>
      <c r="W2" s="383"/>
      <c r="X2" s="383"/>
      <c r="Y2" s="383"/>
      <c r="Z2" s="383"/>
      <c r="AA2" s="383"/>
      <c r="AB2" s="383"/>
      <c r="AC2" s="383"/>
      <c r="AD2" s="383"/>
      <c r="AE2" s="383"/>
      <c r="AF2" s="383"/>
      <c r="AG2" s="383"/>
      <c r="AH2" s="383"/>
      <c r="AI2" s="383"/>
      <c r="AJ2" s="383"/>
      <c r="AK2" s="383"/>
      <c r="AL2" s="383"/>
      <c r="AM2" s="383"/>
      <c r="AN2" s="385" t="s">
        <v>267</v>
      </c>
      <c r="AO2" s="386"/>
      <c r="AP2" s="386"/>
      <c r="AQ2" s="386"/>
      <c r="AR2" s="387"/>
    </row>
    <row r="3" spans="1:44" s="5" customFormat="1" ht="19.5" customHeight="1">
      <c r="B3" s="32"/>
      <c r="C3" s="33"/>
      <c r="D3" s="33"/>
      <c r="E3" s="33"/>
      <c r="F3" s="33"/>
      <c r="G3" s="33"/>
      <c r="H3" s="33"/>
      <c r="I3" s="33"/>
      <c r="J3" s="33"/>
      <c r="K3" s="33"/>
      <c r="L3" s="33"/>
      <c r="M3" s="395" t="s">
        <v>188</v>
      </c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390"/>
      <c r="Z3" s="390"/>
      <c r="AA3" s="390"/>
      <c r="AB3" s="390"/>
      <c r="AC3" s="390"/>
      <c r="AD3" s="390"/>
      <c r="AE3" s="390"/>
      <c r="AF3" s="390"/>
      <c r="AG3" s="390"/>
      <c r="AH3" s="390"/>
      <c r="AI3" s="390"/>
      <c r="AJ3" s="390"/>
      <c r="AK3" s="390"/>
      <c r="AL3" s="390"/>
      <c r="AM3" s="390"/>
      <c r="AN3" s="397">
        <v>42258</v>
      </c>
      <c r="AO3" s="398"/>
      <c r="AP3" s="398"/>
      <c r="AQ3" s="398"/>
      <c r="AR3" s="399"/>
    </row>
    <row r="4" spans="1:44" s="5" customFormat="1" ht="19.5" customHeight="1" thickBot="1"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88"/>
      <c r="N4" s="389"/>
      <c r="O4" s="389"/>
      <c r="P4" s="389"/>
      <c r="Q4" s="389"/>
      <c r="R4" s="389"/>
      <c r="S4" s="389"/>
      <c r="T4" s="389"/>
      <c r="U4" s="389"/>
      <c r="V4" s="389"/>
      <c r="W4" s="389"/>
      <c r="X4" s="389"/>
      <c r="Y4" s="389"/>
      <c r="Z4" s="389"/>
      <c r="AA4" s="389"/>
      <c r="AB4" s="389"/>
      <c r="AC4" s="389"/>
      <c r="AD4" s="389"/>
      <c r="AE4" s="389"/>
      <c r="AF4" s="389"/>
      <c r="AG4" s="389"/>
      <c r="AH4" s="389"/>
      <c r="AI4" s="389"/>
      <c r="AJ4" s="389"/>
      <c r="AK4" s="389"/>
      <c r="AL4" s="389"/>
      <c r="AM4" s="389"/>
      <c r="AN4" s="410" t="s">
        <v>189</v>
      </c>
      <c r="AO4" s="411"/>
      <c r="AP4" s="411"/>
      <c r="AQ4" s="411"/>
      <c r="AR4" s="412"/>
    </row>
    <row r="5" spans="1:44" s="1" customFormat="1" ht="6" customHeight="1">
      <c r="A5" s="21"/>
      <c r="B5" s="80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2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2"/>
      <c r="AE5" s="81"/>
      <c r="AF5" s="81"/>
      <c r="AG5" s="81"/>
      <c r="AH5" s="81"/>
      <c r="AI5" s="81"/>
      <c r="AJ5" s="81"/>
      <c r="AK5" s="81"/>
      <c r="AL5" s="81"/>
      <c r="AM5" s="81"/>
      <c r="AN5" s="81"/>
      <c r="AO5" s="81"/>
      <c r="AP5" s="81"/>
      <c r="AQ5" s="81"/>
      <c r="AR5" s="83"/>
    </row>
    <row r="6" spans="1:44" s="1" customFormat="1" ht="15" customHeight="1">
      <c r="A6" s="21"/>
      <c r="B6" s="84"/>
      <c r="C6" s="413" t="s">
        <v>156</v>
      </c>
      <c r="D6" s="413"/>
      <c r="E6" s="413"/>
      <c r="F6" s="413"/>
      <c r="G6" s="413"/>
      <c r="H6" s="413"/>
      <c r="I6" s="413"/>
      <c r="J6" s="413"/>
      <c r="K6" s="413"/>
      <c r="L6" s="413"/>
      <c r="M6" s="413"/>
      <c r="N6" s="413"/>
      <c r="O6" s="413"/>
      <c r="P6" s="85"/>
      <c r="Q6" s="88"/>
      <c r="R6" s="313" t="s">
        <v>131</v>
      </c>
      <c r="S6" s="88"/>
      <c r="T6" s="88"/>
      <c r="U6" s="88"/>
      <c r="V6" s="88"/>
      <c r="W6" s="88"/>
      <c r="X6" s="88"/>
      <c r="Y6" s="88"/>
      <c r="Z6" s="88"/>
      <c r="AA6" s="88"/>
      <c r="AB6" s="88"/>
      <c r="AC6" s="88"/>
      <c r="AD6" s="85"/>
      <c r="AE6" s="88"/>
      <c r="AF6" s="313" t="s">
        <v>132</v>
      </c>
      <c r="AG6" s="88"/>
      <c r="AH6" s="88"/>
      <c r="AI6" s="88"/>
      <c r="AJ6" s="88"/>
      <c r="AK6" s="88"/>
      <c r="AL6" s="88"/>
      <c r="AM6" s="88"/>
      <c r="AN6" s="88"/>
      <c r="AO6" s="88"/>
      <c r="AP6" s="88"/>
      <c r="AQ6" s="88"/>
      <c r="AR6" s="87"/>
    </row>
    <row r="7" spans="1:44" s="187" customFormat="1" ht="15.75" customHeight="1">
      <c r="A7" s="182"/>
      <c r="B7" s="183"/>
      <c r="C7" s="454" t="str">
        <f>IF(Commercial!C7="","",Commercial!C7)</f>
        <v/>
      </c>
      <c r="D7" s="454"/>
      <c r="E7" s="454"/>
      <c r="F7" s="454"/>
      <c r="G7" s="454"/>
      <c r="H7" s="454"/>
      <c r="I7" s="454"/>
      <c r="J7" s="454"/>
      <c r="K7" s="454"/>
      <c r="L7" s="454"/>
      <c r="M7" s="454"/>
      <c r="N7" s="454"/>
      <c r="O7" s="454"/>
      <c r="P7" s="184"/>
      <c r="Q7" s="185"/>
      <c r="R7" s="454" t="str">
        <f>IF(Commercial!R7="","",Commercial!R7)</f>
        <v/>
      </c>
      <c r="S7" s="454"/>
      <c r="T7" s="454"/>
      <c r="U7" s="454"/>
      <c r="V7" s="454"/>
      <c r="W7" s="454"/>
      <c r="X7" s="454"/>
      <c r="Y7" s="454"/>
      <c r="Z7" s="454"/>
      <c r="AA7" s="454"/>
      <c r="AB7" s="454"/>
      <c r="AC7" s="454"/>
      <c r="AD7" s="184"/>
      <c r="AE7" s="111"/>
      <c r="AF7" s="454" t="str">
        <f>IF(Commercial!AF7="","",Commercial!AF7)</f>
        <v>VCSA</v>
      </c>
      <c r="AG7" s="454"/>
      <c r="AH7" s="454"/>
      <c r="AI7" s="454"/>
      <c r="AJ7" s="454"/>
      <c r="AK7" s="454"/>
      <c r="AL7" s="454"/>
      <c r="AM7" s="454"/>
      <c r="AN7" s="454"/>
      <c r="AO7" s="454"/>
      <c r="AP7" s="454"/>
      <c r="AQ7" s="454"/>
      <c r="AR7" s="186"/>
    </row>
    <row r="8" spans="1:44" s="1" customFormat="1" ht="8.25" customHeight="1">
      <c r="A8" s="21"/>
      <c r="B8" s="91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3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93"/>
      <c r="AE8" s="92"/>
      <c r="AF8" s="92"/>
      <c r="AG8" s="92"/>
      <c r="AH8" s="92"/>
      <c r="AI8" s="92"/>
      <c r="AJ8" s="92"/>
      <c r="AK8" s="92"/>
      <c r="AL8" s="92"/>
      <c r="AM8" s="92"/>
      <c r="AN8" s="92"/>
      <c r="AO8" s="92"/>
      <c r="AP8" s="92"/>
      <c r="AQ8" s="92"/>
      <c r="AR8" s="94"/>
    </row>
    <row r="9" spans="1:44" s="1" customFormat="1" ht="15" customHeight="1">
      <c r="A9" s="21"/>
      <c r="B9" s="95"/>
      <c r="C9" s="243" t="s">
        <v>129</v>
      </c>
      <c r="D9" s="244"/>
      <c r="E9" s="244"/>
      <c r="F9" s="244"/>
      <c r="G9" s="244"/>
      <c r="H9" s="455" t="str">
        <f>IF(Commercial!H9="","",Commercial!H9)</f>
        <v/>
      </c>
      <c r="I9" s="455"/>
      <c r="J9" s="455"/>
      <c r="K9" s="455"/>
      <c r="L9" s="455"/>
      <c r="M9" s="455"/>
      <c r="N9" s="455"/>
      <c r="O9" s="455"/>
      <c r="P9" s="245"/>
      <c r="Q9" s="170"/>
      <c r="R9" s="376" t="s">
        <v>133</v>
      </c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76"/>
      <c r="AD9" s="169"/>
      <c r="AE9" s="170"/>
      <c r="AF9" s="376" t="s">
        <v>134</v>
      </c>
      <c r="AG9" s="376"/>
      <c r="AH9" s="376"/>
      <c r="AI9" s="376"/>
      <c r="AJ9" s="376"/>
      <c r="AK9" s="376"/>
      <c r="AL9" s="376"/>
      <c r="AM9" s="376"/>
      <c r="AN9" s="376"/>
      <c r="AO9" s="376"/>
      <c r="AP9" s="376"/>
      <c r="AQ9" s="376"/>
      <c r="AR9" s="171"/>
    </row>
    <row r="10" spans="1:44" s="1" customFormat="1" ht="15" customHeight="1">
      <c r="A10" s="21"/>
      <c r="B10" s="95"/>
      <c r="C10" s="244"/>
      <c r="D10" s="244"/>
      <c r="E10" s="244"/>
      <c r="F10" s="244"/>
      <c r="G10" s="244"/>
      <c r="H10" s="244"/>
      <c r="I10" s="244"/>
      <c r="J10" s="244"/>
      <c r="K10" s="244"/>
      <c r="L10" s="244"/>
      <c r="M10" s="244"/>
      <c r="N10" s="244"/>
      <c r="O10" s="244"/>
      <c r="P10" s="245"/>
      <c r="Q10" s="96"/>
      <c r="R10" s="99" t="s">
        <v>135</v>
      </c>
      <c r="S10" s="96"/>
      <c r="T10" s="96"/>
      <c r="U10" s="449" t="str">
        <f>IF(Commercial!U10="","",Commercial!U10)</f>
        <v/>
      </c>
      <c r="V10" s="449"/>
      <c r="W10" s="449"/>
      <c r="X10" s="449"/>
      <c r="Y10" s="449"/>
      <c r="Z10" s="449"/>
      <c r="AA10" s="449"/>
      <c r="AB10" s="449"/>
      <c r="AC10" s="449"/>
      <c r="AD10" s="97"/>
      <c r="AE10" s="96"/>
      <c r="AF10" s="99" t="s">
        <v>135</v>
      </c>
      <c r="AG10" s="96"/>
      <c r="AH10" s="96"/>
      <c r="AI10" s="449" t="str">
        <f>IF(Commercial!AI10="","",Commercial!AI10)</f>
        <v/>
      </c>
      <c r="AJ10" s="449"/>
      <c r="AK10" s="449"/>
      <c r="AL10" s="449"/>
      <c r="AM10" s="449"/>
      <c r="AN10" s="449"/>
      <c r="AO10" s="449"/>
      <c r="AP10" s="449"/>
      <c r="AQ10" s="449"/>
      <c r="AR10" s="172"/>
    </row>
    <row r="11" spans="1:44" s="1" customFormat="1" ht="15" customHeight="1">
      <c r="A11" s="21"/>
      <c r="B11" s="95"/>
      <c r="C11" s="243" t="s">
        <v>187</v>
      </c>
      <c r="D11" s="244"/>
      <c r="E11" s="244"/>
      <c r="F11" s="244"/>
      <c r="G11" s="244"/>
      <c r="H11" s="244"/>
      <c r="I11" s="244"/>
      <c r="J11" s="244"/>
      <c r="K11" s="72"/>
      <c r="L11" s="456" t="str">
        <f>IF(Commercial!L11="","",Commercial!L11)</f>
        <v/>
      </c>
      <c r="M11" s="456"/>
      <c r="N11" s="456"/>
      <c r="O11" s="456"/>
      <c r="P11" s="245"/>
      <c r="Q11" s="96"/>
      <c r="R11" s="99" t="s">
        <v>76</v>
      </c>
      <c r="S11" s="96"/>
      <c r="T11" s="96"/>
      <c r="U11" s="449" t="str">
        <f>IF(Commercial!U11="","",Commercial!U11)</f>
        <v/>
      </c>
      <c r="V11" s="449"/>
      <c r="W11" s="449"/>
      <c r="X11" s="449"/>
      <c r="Y11" s="449"/>
      <c r="Z11" s="449"/>
      <c r="AA11" s="449"/>
      <c r="AB11" s="449"/>
      <c r="AC11" s="449"/>
      <c r="AD11" s="97"/>
      <c r="AE11" s="96"/>
      <c r="AF11" s="99" t="s">
        <v>76</v>
      </c>
      <c r="AG11" s="96"/>
      <c r="AH11" s="96"/>
      <c r="AI11" s="449" t="str">
        <f>IF(Commercial!AI11="","",Commercial!AI11)</f>
        <v/>
      </c>
      <c r="AJ11" s="449"/>
      <c r="AK11" s="449"/>
      <c r="AL11" s="449"/>
      <c r="AM11" s="449"/>
      <c r="AN11" s="449"/>
      <c r="AO11" s="449"/>
      <c r="AP11" s="449"/>
      <c r="AQ11" s="449"/>
      <c r="AR11" s="173"/>
    </row>
    <row r="12" spans="1:44" s="1" customFormat="1" ht="4.5" customHeight="1">
      <c r="A12" s="21"/>
      <c r="B12" s="100"/>
      <c r="C12" s="246"/>
      <c r="D12" s="246"/>
      <c r="E12" s="246"/>
      <c r="F12" s="246"/>
      <c r="G12" s="246"/>
      <c r="H12" s="246"/>
      <c r="I12" s="246"/>
      <c r="J12" s="246"/>
      <c r="K12" s="246"/>
      <c r="L12" s="246"/>
      <c r="M12" s="246"/>
      <c r="N12" s="246"/>
      <c r="O12" s="246"/>
      <c r="P12" s="247"/>
      <c r="Q12" s="101"/>
      <c r="R12" s="101"/>
      <c r="S12" s="101"/>
      <c r="T12" s="101"/>
      <c r="U12" s="101"/>
      <c r="V12" s="101"/>
      <c r="W12" s="101"/>
      <c r="X12" s="101"/>
      <c r="Y12" s="101"/>
      <c r="Z12" s="101"/>
      <c r="AA12" s="101"/>
      <c r="AB12" s="101"/>
      <c r="AC12" s="101"/>
      <c r="AD12" s="102"/>
      <c r="AE12" s="101"/>
      <c r="AF12" s="101"/>
      <c r="AG12" s="101"/>
      <c r="AH12" s="101"/>
      <c r="AI12" s="101"/>
      <c r="AJ12" s="101"/>
      <c r="AK12" s="101"/>
      <c r="AL12" s="101"/>
      <c r="AM12" s="101"/>
      <c r="AN12" s="101"/>
      <c r="AO12" s="101"/>
      <c r="AP12" s="101"/>
      <c r="AQ12" s="101"/>
      <c r="AR12" s="94"/>
    </row>
    <row r="13" spans="1:44" s="5" customFormat="1" ht="15" customHeight="1">
      <c r="B13" s="95"/>
      <c r="C13" s="98" t="s">
        <v>130</v>
      </c>
      <c r="D13" s="96"/>
      <c r="E13" s="96"/>
      <c r="F13" s="96"/>
      <c r="G13" s="96"/>
      <c r="H13" s="453" t="str">
        <f>IF(Commercial!H13="","",Commercial!H13)</f>
        <v/>
      </c>
      <c r="I13" s="453"/>
      <c r="J13" s="453"/>
      <c r="K13" s="453"/>
      <c r="L13" s="453"/>
      <c r="M13" s="453"/>
      <c r="N13" s="453"/>
      <c r="O13" s="453"/>
      <c r="P13" s="97"/>
      <c r="Q13" s="168"/>
      <c r="R13" s="376" t="s">
        <v>165</v>
      </c>
      <c r="S13" s="376"/>
      <c r="T13" s="376"/>
      <c r="U13" s="376"/>
      <c r="V13" s="376"/>
      <c r="W13" s="376"/>
      <c r="X13" s="376"/>
      <c r="Y13" s="376"/>
      <c r="Z13" s="376"/>
      <c r="AA13" s="376"/>
      <c r="AB13" s="376"/>
      <c r="AC13" s="376"/>
      <c r="AD13" s="169"/>
      <c r="AE13" s="170"/>
      <c r="AF13" s="376" t="s">
        <v>268</v>
      </c>
      <c r="AG13" s="376"/>
      <c r="AH13" s="376"/>
      <c r="AI13" s="376"/>
      <c r="AJ13" s="376"/>
      <c r="AK13" s="376"/>
      <c r="AL13" s="376"/>
      <c r="AM13" s="376"/>
      <c r="AN13" s="376"/>
      <c r="AO13" s="376"/>
      <c r="AP13" s="376"/>
      <c r="AQ13" s="376"/>
      <c r="AR13" s="171"/>
    </row>
    <row r="14" spans="1:44" s="1" customFormat="1" ht="15" customHeight="1">
      <c r="A14" s="21"/>
      <c r="B14" s="95"/>
      <c r="C14" s="98" t="s">
        <v>150</v>
      </c>
      <c r="D14" s="96"/>
      <c r="E14" s="96"/>
      <c r="F14" s="96"/>
      <c r="G14" s="96"/>
      <c r="H14" s="96"/>
      <c r="I14" s="457" t="str">
        <f>IF(Commercial!I14="","",Commercial!I14)</f>
        <v/>
      </c>
      <c r="J14" s="457"/>
      <c r="K14" s="457"/>
      <c r="L14" s="457"/>
      <c r="M14" s="457"/>
      <c r="N14" s="457"/>
      <c r="O14" s="457"/>
      <c r="P14" s="97"/>
      <c r="Q14" s="96"/>
      <c r="R14" s="99" t="s">
        <v>135</v>
      </c>
      <c r="S14" s="96"/>
      <c r="T14" s="96"/>
      <c r="U14" s="449" t="str">
        <f>IF(Commercial!U14="","",Commercial!U14)</f>
        <v/>
      </c>
      <c r="V14" s="449"/>
      <c r="W14" s="449"/>
      <c r="X14" s="449"/>
      <c r="Y14" s="449"/>
      <c r="Z14" s="449"/>
      <c r="AA14" s="449"/>
      <c r="AB14" s="449"/>
      <c r="AC14" s="449"/>
      <c r="AD14" s="97"/>
      <c r="AE14" s="96"/>
      <c r="AF14" s="99" t="s">
        <v>135</v>
      </c>
      <c r="AG14" s="96"/>
      <c r="AH14" s="96"/>
      <c r="AI14" s="449" t="str">
        <f>IF(Commercial!AI14="","",Commercial!AI14)</f>
        <v/>
      </c>
      <c r="AJ14" s="449"/>
      <c r="AK14" s="449"/>
      <c r="AL14" s="449"/>
      <c r="AM14" s="449"/>
      <c r="AN14" s="449"/>
      <c r="AO14" s="449"/>
      <c r="AP14" s="449"/>
      <c r="AQ14" s="449"/>
      <c r="AR14" s="90"/>
    </row>
    <row r="15" spans="1:44" s="1" customFormat="1" ht="15" customHeight="1">
      <c r="A15" s="21"/>
      <c r="B15" s="95"/>
      <c r="C15" s="98" t="s">
        <v>152</v>
      </c>
      <c r="D15" s="96"/>
      <c r="E15" s="96"/>
      <c r="F15" s="96"/>
      <c r="G15" s="96"/>
      <c r="H15" s="96"/>
      <c r="I15" s="96"/>
      <c r="J15" s="96"/>
      <c r="K15" s="96"/>
      <c r="L15" s="96"/>
      <c r="M15" s="458" t="str">
        <f>IF(Commercial!M15="","",Commercial!M15)</f>
        <v/>
      </c>
      <c r="N15" s="459"/>
      <c r="O15" s="459"/>
      <c r="P15" s="97"/>
      <c r="Q15" s="96"/>
      <c r="R15" s="99" t="s">
        <v>76</v>
      </c>
      <c r="S15" s="96"/>
      <c r="T15" s="96"/>
      <c r="U15" s="449" t="str">
        <f>IF(Commercial!U15="","",Commercial!U15)</f>
        <v/>
      </c>
      <c r="V15" s="449"/>
      <c r="W15" s="449"/>
      <c r="X15" s="449"/>
      <c r="Y15" s="449"/>
      <c r="Z15" s="449"/>
      <c r="AA15" s="449"/>
      <c r="AB15" s="449"/>
      <c r="AC15" s="449"/>
      <c r="AD15" s="97"/>
      <c r="AE15" s="96"/>
      <c r="AF15" s="99" t="s">
        <v>76</v>
      </c>
      <c r="AG15" s="96"/>
      <c r="AH15" s="96"/>
      <c r="AI15" s="449" t="str">
        <f>IF(Commercial!AI15="","",Commercial!AI15)</f>
        <v/>
      </c>
      <c r="AJ15" s="449"/>
      <c r="AK15" s="449"/>
      <c r="AL15" s="449"/>
      <c r="AM15" s="449"/>
      <c r="AN15" s="449"/>
      <c r="AO15" s="449"/>
      <c r="AP15" s="449"/>
      <c r="AQ15" s="449"/>
      <c r="AR15" s="90"/>
    </row>
    <row r="16" spans="1:44" s="1" customFormat="1" ht="5.25" customHeight="1" thickBot="1">
      <c r="A16" s="21"/>
      <c r="B16" s="103"/>
      <c r="C16" s="104"/>
      <c r="D16" s="104"/>
      <c r="E16" s="105"/>
      <c r="F16" s="105"/>
      <c r="G16" s="105"/>
      <c r="H16" s="105"/>
      <c r="I16" s="105"/>
      <c r="J16" s="105"/>
      <c r="K16" s="105"/>
      <c r="L16" s="106"/>
      <c r="M16" s="104"/>
      <c r="N16" s="104"/>
      <c r="O16" s="104"/>
      <c r="P16" s="107"/>
      <c r="Q16" s="105"/>
      <c r="R16" s="105"/>
      <c r="S16" s="105"/>
      <c r="T16" s="105"/>
      <c r="U16" s="105"/>
      <c r="V16" s="105"/>
      <c r="W16" s="104"/>
      <c r="X16" s="104"/>
      <c r="Y16" s="104"/>
      <c r="Z16" s="104"/>
      <c r="AA16" s="104"/>
      <c r="AB16" s="105"/>
      <c r="AC16" s="105"/>
      <c r="AD16" s="108"/>
      <c r="AE16" s="105"/>
      <c r="AF16" s="105"/>
      <c r="AG16" s="105"/>
      <c r="AH16" s="104"/>
      <c r="AI16" s="104"/>
      <c r="AJ16" s="104"/>
      <c r="AK16" s="104"/>
      <c r="AL16" s="104"/>
      <c r="AM16" s="105"/>
      <c r="AN16" s="105"/>
      <c r="AO16" s="105"/>
      <c r="AP16" s="105"/>
      <c r="AQ16" s="105"/>
      <c r="AR16" s="109"/>
    </row>
    <row r="17" spans="2:44" ht="15" customHeight="1">
      <c r="B17" s="252" t="s">
        <v>192</v>
      </c>
      <c r="C17" s="175"/>
      <c r="D17" s="176" t="s">
        <v>190</v>
      </c>
      <c r="E17" s="175"/>
      <c r="F17" s="175"/>
      <c r="G17" s="175"/>
      <c r="H17" s="175"/>
      <c r="I17" s="175"/>
      <c r="J17" s="175"/>
      <c r="K17" s="175"/>
      <c r="L17" s="175"/>
      <c r="M17" s="175"/>
      <c r="N17" s="175"/>
      <c r="O17" s="175"/>
      <c r="P17" s="175"/>
      <c r="Q17" s="175"/>
      <c r="R17" s="175"/>
      <c r="S17" s="175"/>
      <c r="T17" s="175"/>
      <c r="U17" s="17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6"/>
    </row>
    <row r="18" spans="2:44" ht="15" customHeight="1">
      <c r="B18" s="39"/>
      <c r="C18" s="40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538"/>
      <c r="T18" s="538"/>
      <c r="U18" s="538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50"/>
    </row>
    <row r="19" spans="2:44" ht="15" customHeight="1">
      <c r="B19" s="39"/>
      <c r="C19" s="210" t="s">
        <v>200</v>
      </c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0"/>
      <c r="T19" s="40"/>
      <c r="U19" s="40"/>
      <c r="V19" s="49"/>
      <c r="W19" s="49"/>
      <c r="X19" s="49"/>
      <c r="Y19" s="49"/>
      <c r="Z19" s="49"/>
      <c r="AA19" s="206" t="s">
        <v>203</v>
      </c>
      <c r="AB19" s="49"/>
      <c r="AC19" s="539"/>
      <c r="AD19" s="539"/>
      <c r="AE19" s="539"/>
      <c r="AF19" s="53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50"/>
    </row>
    <row r="20" spans="2:44" ht="15" customHeight="1">
      <c r="B20" s="39"/>
      <c r="C20" s="473"/>
      <c r="D20" s="473"/>
      <c r="E20" s="473"/>
      <c r="F20" s="473"/>
      <c r="G20" s="473"/>
      <c r="H20" s="473"/>
      <c r="I20" s="473"/>
      <c r="J20" s="473"/>
      <c r="K20" s="473"/>
      <c r="L20" s="473"/>
      <c r="M20" s="473"/>
      <c r="N20" s="473"/>
      <c r="O20" s="473"/>
      <c r="P20" s="473"/>
      <c r="Q20" s="473"/>
      <c r="R20" s="473"/>
      <c r="S20" s="473"/>
      <c r="T20" s="473"/>
      <c r="U20" s="473"/>
      <c r="V20" s="473"/>
      <c r="W20" s="473"/>
      <c r="X20" s="473"/>
      <c r="Y20" s="473"/>
      <c r="Z20" s="473"/>
      <c r="AA20" s="473"/>
      <c r="AB20" s="473"/>
      <c r="AC20" s="473"/>
      <c r="AD20" s="473"/>
      <c r="AE20" s="473"/>
      <c r="AF20" s="473"/>
      <c r="AG20" s="473"/>
      <c r="AH20" s="473"/>
      <c r="AI20" s="473"/>
      <c r="AJ20" s="473"/>
      <c r="AK20" s="473"/>
      <c r="AL20" s="473"/>
      <c r="AM20" s="473"/>
      <c r="AN20" s="473"/>
      <c r="AO20" s="473"/>
      <c r="AP20" s="473"/>
      <c r="AQ20" s="49"/>
      <c r="AR20" s="50"/>
    </row>
    <row r="21" spans="2:44" ht="15" customHeight="1">
      <c r="B21" s="39"/>
      <c r="C21" s="473"/>
      <c r="D21" s="473"/>
      <c r="E21" s="473"/>
      <c r="F21" s="473"/>
      <c r="G21" s="473"/>
      <c r="H21" s="473"/>
      <c r="I21" s="473"/>
      <c r="J21" s="473"/>
      <c r="K21" s="473"/>
      <c r="L21" s="473"/>
      <c r="M21" s="473"/>
      <c r="N21" s="473"/>
      <c r="O21" s="473"/>
      <c r="P21" s="473"/>
      <c r="Q21" s="473"/>
      <c r="R21" s="473"/>
      <c r="S21" s="473"/>
      <c r="T21" s="473"/>
      <c r="U21" s="473"/>
      <c r="V21" s="473"/>
      <c r="W21" s="473"/>
      <c r="X21" s="473"/>
      <c r="Y21" s="473"/>
      <c r="Z21" s="473"/>
      <c r="AA21" s="473"/>
      <c r="AB21" s="473"/>
      <c r="AC21" s="473"/>
      <c r="AD21" s="473"/>
      <c r="AE21" s="473"/>
      <c r="AF21" s="473"/>
      <c r="AG21" s="473"/>
      <c r="AH21" s="473"/>
      <c r="AI21" s="473"/>
      <c r="AJ21" s="473"/>
      <c r="AK21" s="473"/>
      <c r="AL21" s="473"/>
      <c r="AM21" s="473"/>
      <c r="AN21" s="473"/>
      <c r="AO21" s="473"/>
      <c r="AP21" s="473"/>
      <c r="AQ21" s="49"/>
      <c r="AR21" s="50"/>
    </row>
    <row r="22" spans="2:44" ht="15" customHeight="1">
      <c r="B22" s="39"/>
      <c r="C22" s="473"/>
      <c r="D22" s="473"/>
      <c r="E22" s="473"/>
      <c r="F22" s="473"/>
      <c r="G22" s="473"/>
      <c r="H22" s="473"/>
      <c r="I22" s="473"/>
      <c r="J22" s="473"/>
      <c r="K22" s="473"/>
      <c r="L22" s="473"/>
      <c r="M22" s="473"/>
      <c r="N22" s="473"/>
      <c r="O22" s="473"/>
      <c r="P22" s="473"/>
      <c r="Q22" s="473"/>
      <c r="R22" s="473"/>
      <c r="S22" s="473"/>
      <c r="T22" s="473"/>
      <c r="U22" s="473"/>
      <c r="V22" s="473"/>
      <c r="W22" s="473"/>
      <c r="X22" s="473"/>
      <c r="Y22" s="473"/>
      <c r="Z22" s="473"/>
      <c r="AA22" s="473"/>
      <c r="AB22" s="473"/>
      <c r="AC22" s="473"/>
      <c r="AD22" s="473"/>
      <c r="AE22" s="473"/>
      <c r="AF22" s="473"/>
      <c r="AG22" s="473"/>
      <c r="AH22" s="473"/>
      <c r="AI22" s="473"/>
      <c r="AJ22" s="473"/>
      <c r="AK22" s="473"/>
      <c r="AL22" s="473"/>
      <c r="AM22" s="473"/>
      <c r="AN22" s="473"/>
      <c r="AO22" s="473"/>
      <c r="AP22" s="473"/>
      <c r="AQ22" s="49"/>
      <c r="AR22" s="50"/>
    </row>
    <row r="23" spans="2:44" ht="15" customHeight="1">
      <c r="B23" s="39"/>
      <c r="C23" s="210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0"/>
      <c r="T23" s="40"/>
      <c r="U23" s="40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50"/>
    </row>
    <row r="24" spans="2:44" ht="15" customHeight="1">
      <c r="B24" s="39"/>
      <c r="D24" s="215"/>
      <c r="E24" s="215"/>
      <c r="F24" s="215"/>
      <c r="G24" s="215"/>
      <c r="H24" s="215"/>
      <c r="I24" s="560" t="s">
        <v>202</v>
      </c>
      <c r="J24" s="561"/>
      <c r="K24" s="561"/>
      <c r="L24" s="561"/>
      <c r="M24" s="561"/>
      <c r="N24" s="561"/>
      <c r="O24" s="561"/>
      <c r="P24" s="561"/>
      <c r="Q24" s="561"/>
      <c r="R24" s="561"/>
      <c r="S24" s="561"/>
      <c r="T24" s="561"/>
      <c r="U24" s="561"/>
      <c r="V24" s="561"/>
      <c r="W24" s="561"/>
      <c r="X24" s="561"/>
      <c r="Y24" s="562"/>
      <c r="Z24" s="559" t="s">
        <v>217</v>
      </c>
      <c r="AA24" s="559"/>
      <c r="AB24" s="559"/>
      <c r="AC24" s="559"/>
      <c r="AD24" s="559"/>
      <c r="AE24" s="559"/>
      <c r="AF24" s="559" t="s">
        <v>205</v>
      </c>
      <c r="AG24" s="559"/>
      <c r="AH24" s="559"/>
      <c r="AI24" s="559"/>
      <c r="AJ24" s="559"/>
      <c r="AK24" s="559"/>
      <c r="AL24" s="555" t="s">
        <v>206</v>
      </c>
      <c r="AM24" s="555"/>
      <c r="AN24" s="555"/>
      <c r="AO24" s="555"/>
      <c r="AP24" s="555"/>
      <c r="AQ24" s="556"/>
      <c r="AR24" s="50"/>
    </row>
    <row r="25" spans="2:44" ht="15" customHeight="1">
      <c r="B25" s="39"/>
      <c r="D25" s="215"/>
      <c r="E25" s="215"/>
      <c r="F25" s="215"/>
      <c r="G25" s="215"/>
      <c r="H25" s="215"/>
      <c r="I25" s="563"/>
      <c r="J25" s="564"/>
      <c r="K25" s="564"/>
      <c r="L25" s="564"/>
      <c r="M25" s="564"/>
      <c r="N25" s="564"/>
      <c r="O25" s="564"/>
      <c r="P25" s="564"/>
      <c r="Q25" s="564"/>
      <c r="R25" s="564"/>
      <c r="S25" s="564"/>
      <c r="T25" s="564"/>
      <c r="U25" s="564"/>
      <c r="V25" s="564"/>
      <c r="W25" s="564"/>
      <c r="X25" s="564"/>
      <c r="Y25" s="565"/>
      <c r="Z25" s="559"/>
      <c r="AA25" s="559"/>
      <c r="AB25" s="559"/>
      <c r="AC25" s="559"/>
      <c r="AD25" s="559"/>
      <c r="AE25" s="559"/>
      <c r="AF25" s="559"/>
      <c r="AG25" s="559"/>
      <c r="AH25" s="559"/>
      <c r="AI25" s="559"/>
      <c r="AJ25" s="559"/>
      <c r="AK25" s="559"/>
      <c r="AL25" s="557"/>
      <c r="AM25" s="557"/>
      <c r="AN25" s="557"/>
      <c r="AO25" s="557"/>
      <c r="AP25" s="557"/>
      <c r="AQ25" s="558"/>
      <c r="AR25" s="50"/>
    </row>
    <row r="26" spans="2:44" ht="15" customHeight="1">
      <c r="B26" s="39"/>
      <c r="C26" s="560" t="s">
        <v>204</v>
      </c>
      <c r="D26" s="561"/>
      <c r="E26" s="561"/>
      <c r="F26" s="561"/>
      <c r="G26" s="561"/>
      <c r="H26" s="562"/>
      <c r="I26" s="540"/>
      <c r="J26" s="541"/>
      <c r="K26" s="541"/>
      <c r="L26" s="541"/>
      <c r="M26" s="541"/>
      <c r="N26" s="541"/>
      <c r="O26" s="541"/>
      <c r="P26" s="541"/>
      <c r="Q26" s="541"/>
      <c r="R26" s="541"/>
      <c r="S26" s="541"/>
      <c r="T26" s="541"/>
      <c r="U26" s="541"/>
      <c r="V26" s="541"/>
      <c r="W26" s="541"/>
      <c r="X26" s="541"/>
      <c r="Y26" s="542"/>
      <c r="Z26" s="540"/>
      <c r="AA26" s="541"/>
      <c r="AB26" s="541"/>
      <c r="AC26" s="541"/>
      <c r="AD26" s="541"/>
      <c r="AE26" s="542"/>
      <c r="AF26" s="540"/>
      <c r="AG26" s="541"/>
      <c r="AH26" s="541"/>
      <c r="AI26" s="541"/>
      <c r="AJ26" s="541"/>
      <c r="AK26" s="542"/>
      <c r="AL26" s="540"/>
      <c r="AM26" s="541"/>
      <c r="AN26" s="541"/>
      <c r="AO26" s="541"/>
      <c r="AP26" s="541"/>
      <c r="AQ26" s="542"/>
      <c r="AR26" s="50"/>
    </row>
    <row r="27" spans="2:44" ht="15" customHeight="1">
      <c r="B27" s="39"/>
      <c r="C27" s="566"/>
      <c r="D27" s="567"/>
      <c r="E27" s="567"/>
      <c r="F27" s="567"/>
      <c r="G27" s="567"/>
      <c r="H27" s="568"/>
      <c r="I27" s="540"/>
      <c r="J27" s="541"/>
      <c r="K27" s="541"/>
      <c r="L27" s="541"/>
      <c r="M27" s="541"/>
      <c r="N27" s="541"/>
      <c r="O27" s="541"/>
      <c r="P27" s="541"/>
      <c r="Q27" s="541"/>
      <c r="R27" s="541"/>
      <c r="S27" s="541"/>
      <c r="T27" s="541"/>
      <c r="U27" s="541"/>
      <c r="V27" s="541"/>
      <c r="W27" s="541"/>
      <c r="X27" s="541"/>
      <c r="Y27" s="542"/>
      <c r="Z27" s="540"/>
      <c r="AA27" s="541"/>
      <c r="AB27" s="541"/>
      <c r="AC27" s="541"/>
      <c r="AD27" s="541"/>
      <c r="AE27" s="542"/>
      <c r="AF27" s="540"/>
      <c r="AG27" s="541"/>
      <c r="AH27" s="541"/>
      <c r="AI27" s="541"/>
      <c r="AJ27" s="541"/>
      <c r="AK27" s="542"/>
      <c r="AL27" s="540"/>
      <c r="AM27" s="541"/>
      <c r="AN27" s="541"/>
      <c r="AO27" s="541"/>
      <c r="AP27" s="541"/>
      <c r="AQ27" s="542"/>
      <c r="AR27" s="50"/>
    </row>
    <row r="28" spans="2:44" ht="15" customHeight="1">
      <c r="B28" s="39"/>
      <c r="C28" s="566"/>
      <c r="D28" s="567"/>
      <c r="E28" s="567"/>
      <c r="F28" s="567"/>
      <c r="G28" s="567"/>
      <c r="H28" s="568"/>
      <c r="I28" s="540"/>
      <c r="J28" s="541"/>
      <c r="K28" s="541"/>
      <c r="L28" s="541"/>
      <c r="M28" s="541"/>
      <c r="N28" s="541"/>
      <c r="O28" s="541"/>
      <c r="P28" s="541"/>
      <c r="Q28" s="541"/>
      <c r="R28" s="541"/>
      <c r="S28" s="541"/>
      <c r="T28" s="541"/>
      <c r="U28" s="541"/>
      <c r="V28" s="541"/>
      <c r="W28" s="541"/>
      <c r="X28" s="541"/>
      <c r="Y28" s="542"/>
      <c r="Z28" s="540"/>
      <c r="AA28" s="541"/>
      <c r="AB28" s="541"/>
      <c r="AC28" s="541"/>
      <c r="AD28" s="541"/>
      <c r="AE28" s="542"/>
      <c r="AF28" s="540"/>
      <c r="AG28" s="541"/>
      <c r="AH28" s="541"/>
      <c r="AI28" s="541"/>
      <c r="AJ28" s="541"/>
      <c r="AK28" s="542"/>
      <c r="AL28" s="540"/>
      <c r="AM28" s="541"/>
      <c r="AN28" s="541"/>
      <c r="AO28" s="541"/>
      <c r="AP28" s="541"/>
      <c r="AQ28" s="542"/>
      <c r="AR28" s="50"/>
    </row>
    <row r="29" spans="2:44" ht="15" customHeight="1">
      <c r="B29" s="39"/>
      <c r="C29" s="563"/>
      <c r="D29" s="564"/>
      <c r="E29" s="564"/>
      <c r="F29" s="564"/>
      <c r="G29" s="564"/>
      <c r="H29" s="565"/>
      <c r="I29" s="540"/>
      <c r="J29" s="541"/>
      <c r="K29" s="541"/>
      <c r="L29" s="541"/>
      <c r="M29" s="541"/>
      <c r="N29" s="541"/>
      <c r="O29" s="541"/>
      <c r="P29" s="541"/>
      <c r="Q29" s="541"/>
      <c r="R29" s="541"/>
      <c r="S29" s="541"/>
      <c r="T29" s="541"/>
      <c r="U29" s="541"/>
      <c r="V29" s="541"/>
      <c r="W29" s="541"/>
      <c r="X29" s="541"/>
      <c r="Y29" s="542"/>
      <c r="Z29" s="540"/>
      <c r="AA29" s="541"/>
      <c r="AB29" s="541"/>
      <c r="AC29" s="541"/>
      <c r="AD29" s="541"/>
      <c r="AE29" s="542"/>
      <c r="AF29" s="540"/>
      <c r="AG29" s="541"/>
      <c r="AH29" s="541"/>
      <c r="AI29" s="541"/>
      <c r="AJ29" s="541"/>
      <c r="AK29" s="542"/>
      <c r="AL29" s="540"/>
      <c r="AM29" s="541"/>
      <c r="AN29" s="541"/>
      <c r="AO29" s="541"/>
      <c r="AP29" s="541"/>
      <c r="AQ29" s="542"/>
      <c r="AR29" s="50"/>
    </row>
    <row r="30" spans="2:44" ht="15.75" customHeight="1">
      <c r="B30" s="39"/>
      <c r="C30" s="560" t="s">
        <v>201</v>
      </c>
      <c r="D30" s="561"/>
      <c r="E30" s="561"/>
      <c r="F30" s="561"/>
      <c r="G30" s="561"/>
      <c r="H30" s="562"/>
      <c r="I30" s="540"/>
      <c r="J30" s="541"/>
      <c r="K30" s="541"/>
      <c r="L30" s="541"/>
      <c r="M30" s="541"/>
      <c r="N30" s="541"/>
      <c r="O30" s="541"/>
      <c r="P30" s="541"/>
      <c r="Q30" s="541"/>
      <c r="R30" s="541"/>
      <c r="S30" s="541"/>
      <c r="T30" s="541"/>
      <c r="U30" s="541"/>
      <c r="V30" s="541"/>
      <c r="W30" s="541"/>
      <c r="X30" s="541"/>
      <c r="Y30" s="542"/>
      <c r="Z30" s="540"/>
      <c r="AA30" s="541"/>
      <c r="AB30" s="541"/>
      <c r="AC30" s="541"/>
      <c r="AD30" s="541"/>
      <c r="AE30" s="542"/>
      <c r="AF30" s="540"/>
      <c r="AG30" s="541"/>
      <c r="AH30" s="541"/>
      <c r="AI30" s="541"/>
      <c r="AJ30" s="541"/>
      <c r="AK30" s="542"/>
      <c r="AL30" s="540"/>
      <c r="AM30" s="541"/>
      <c r="AN30" s="541"/>
      <c r="AO30" s="541"/>
      <c r="AP30" s="541"/>
      <c r="AQ30" s="542"/>
      <c r="AR30" s="50"/>
    </row>
    <row r="31" spans="2:44" ht="15.75" customHeight="1">
      <c r="B31" s="39"/>
      <c r="C31" s="566"/>
      <c r="D31" s="567"/>
      <c r="E31" s="567"/>
      <c r="F31" s="567"/>
      <c r="G31" s="567"/>
      <c r="H31" s="568"/>
      <c r="I31" s="540"/>
      <c r="J31" s="541"/>
      <c r="K31" s="541"/>
      <c r="L31" s="541"/>
      <c r="M31" s="541"/>
      <c r="N31" s="541"/>
      <c r="O31" s="541"/>
      <c r="P31" s="541"/>
      <c r="Q31" s="541"/>
      <c r="R31" s="541"/>
      <c r="S31" s="541"/>
      <c r="T31" s="541"/>
      <c r="U31" s="541"/>
      <c r="V31" s="541"/>
      <c r="W31" s="541"/>
      <c r="X31" s="541"/>
      <c r="Y31" s="542"/>
      <c r="Z31" s="540"/>
      <c r="AA31" s="541"/>
      <c r="AB31" s="541"/>
      <c r="AC31" s="541"/>
      <c r="AD31" s="541"/>
      <c r="AE31" s="542"/>
      <c r="AF31" s="540"/>
      <c r="AG31" s="541"/>
      <c r="AH31" s="541"/>
      <c r="AI31" s="541"/>
      <c r="AJ31" s="541"/>
      <c r="AK31" s="542"/>
      <c r="AL31" s="540"/>
      <c r="AM31" s="541"/>
      <c r="AN31" s="541"/>
      <c r="AO31" s="541"/>
      <c r="AP31" s="541"/>
      <c r="AQ31" s="542"/>
      <c r="AR31" s="50"/>
    </row>
    <row r="32" spans="2:44" ht="15.75" customHeight="1">
      <c r="B32" s="39"/>
      <c r="C32" s="566"/>
      <c r="D32" s="567"/>
      <c r="E32" s="567"/>
      <c r="F32" s="567"/>
      <c r="G32" s="567"/>
      <c r="H32" s="568"/>
      <c r="I32" s="540"/>
      <c r="J32" s="541"/>
      <c r="K32" s="541"/>
      <c r="L32" s="541"/>
      <c r="M32" s="541"/>
      <c r="N32" s="541"/>
      <c r="O32" s="541"/>
      <c r="P32" s="541"/>
      <c r="Q32" s="541"/>
      <c r="R32" s="541"/>
      <c r="S32" s="541"/>
      <c r="T32" s="541"/>
      <c r="U32" s="541"/>
      <c r="V32" s="541"/>
      <c r="W32" s="541"/>
      <c r="X32" s="541"/>
      <c r="Y32" s="542"/>
      <c r="Z32" s="540"/>
      <c r="AA32" s="541"/>
      <c r="AB32" s="541"/>
      <c r="AC32" s="541"/>
      <c r="AD32" s="541"/>
      <c r="AE32" s="542"/>
      <c r="AF32" s="540"/>
      <c r="AG32" s="541"/>
      <c r="AH32" s="541"/>
      <c r="AI32" s="541"/>
      <c r="AJ32" s="541"/>
      <c r="AK32" s="542"/>
      <c r="AL32" s="540"/>
      <c r="AM32" s="541"/>
      <c r="AN32" s="541"/>
      <c r="AO32" s="541"/>
      <c r="AP32" s="541"/>
      <c r="AQ32" s="542"/>
      <c r="AR32" s="50"/>
    </row>
    <row r="33" spans="2:44" ht="15.75" customHeight="1">
      <c r="B33" s="39"/>
      <c r="C33" s="563"/>
      <c r="D33" s="564"/>
      <c r="E33" s="564"/>
      <c r="F33" s="564"/>
      <c r="G33" s="564"/>
      <c r="H33" s="565"/>
      <c r="I33" s="540"/>
      <c r="J33" s="541"/>
      <c r="K33" s="541"/>
      <c r="L33" s="541"/>
      <c r="M33" s="541"/>
      <c r="N33" s="541"/>
      <c r="O33" s="541"/>
      <c r="P33" s="541"/>
      <c r="Q33" s="541"/>
      <c r="R33" s="541"/>
      <c r="S33" s="541"/>
      <c r="T33" s="541"/>
      <c r="U33" s="541"/>
      <c r="V33" s="541"/>
      <c r="W33" s="541"/>
      <c r="X33" s="541"/>
      <c r="Y33" s="542"/>
      <c r="Z33" s="540"/>
      <c r="AA33" s="541"/>
      <c r="AB33" s="541"/>
      <c r="AC33" s="541"/>
      <c r="AD33" s="541"/>
      <c r="AE33" s="542"/>
      <c r="AF33" s="540"/>
      <c r="AG33" s="541"/>
      <c r="AH33" s="541"/>
      <c r="AI33" s="541"/>
      <c r="AJ33" s="541"/>
      <c r="AK33" s="542"/>
      <c r="AL33" s="540"/>
      <c r="AM33" s="541"/>
      <c r="AN33" s="541"/>
      <c r="AO33" s="541"/>
      <c r="AP33" s="541"/>
      <c r="AQ33" s="542"/>
      <c r="AR33" s="50"/>
    </row>
    <row r="34" spans="2:44" ht="15.75" customHeight="1">
      <c r="B34" s="39"/>
      <c r="C34" s="215"/>
      <c r="D34" s="215"/>
      <c r="E34" s="215"/>
      <c r="F34" s="215"/>
      <c r="G34" s="215"/>
      <c r="H34" s="215"/>
      <c r="I34" s="215"/>
      <c r="J34" s="215"/>
      <c r="K34" s="215"/>
      <c r="L34" s="215"/>
      <c r="M34" s="215"/>
      <c r="N34" s="215"/>
      <c r="O34" s="215"/>
      <c r="P34" s="215"/>
      <c r="Q34" s="215"/>
      <c r="R34" s="215"/>
      <c r="S34" s="215"/>
      <c r="T34" s="215"/>
      <c r="U34" s="215"/>
      <c r="V34" s="215"/>
      <c r="W34" s="215"/>
      <c r="X34" s="215"/>
      <c r="Y34" s="215"/>
      <c r="Z34" s="215"/>
      <c r="AA34" s="215"/>
      <c r="AB34" s="215"/>
      <c r="AC34" s="215"/>
      <c r="AD34" s="215"/>
      <c r="AE34" s="215"/>
      <c r="AF34" s="215"/>
      <c r="AG34" s="215"/>
      <c r="AH34" s="215"/>
      <c r="AI34" s="215"/>
      <c r="AJ34" s="215"/>
      <c r="AK34" s="215"/>
      <c r="AL34" s="215"/>
      <c r="AM34" s="215"/>
      <c r="AN34" s="215"/>
      <c r="AO34" s="215"/>
      <c r="AP34" s="215"/>
      <c r="AR34" s="50"/>
    </row>
    <row r="35" spans="2:44" ht="15" customHeight="1" thickBot="1">
      <c r="B35" s="177"/>
      <c r="C35" s="178"/>
      <c r="D35" s="179"/>
      <c r="E35" s="179"/>
      <c r="F35" s="179"/>
      <c r="G35" s="179"/>
      <c r="H35" s="179"/>
      <c r="I35" s="179"/>
      <c r="J35" s="179"/>
      <c r="K35" s="179"/>
      <c r="L35" s="179"/>
      <c r="M35" s="179"/>
      <c r="N35" s="179"/>
      <c r="O35" s="179"/>
      <c r="P35" s="179"/>
      <c r="Q35" s="179"/>
      <c r="R35" s="179"/>
      <c r="S35" s="178"/>
      <c r="T35" s="178"/>
      <c r="U35" s="178"/>
      <c r="V35" s="180"/>
      <c r="W35" s="180"/>
      <c r="X35" s="180"/>
      <c r="Y35" s="180"/>
      <c r="Z35" s="180"/>
      <c r="AA35" s="180"/>
      <c r="AB35" s="180"/>
      <c r="AC35" s="180"/>
      <c r="AD35" s="180"/>
      <c r="AE35" s="180"/>
      <c r="AF35" s="180"/>
      <c r="AG35" s="180"/>
      <c r="AH35" s="180"/>
      <c r="AI35" s="180"/>
      <c r="AJ35" s="180"/>
      <c r="AK35" s="180"/>
      <c r="AL35" s="180"/>
      <c r="AM35" s="180"/>
      <c r="AN35" s="180"/>
      <c r="AO35" s="180"/>
      <c r="AP35" s="180"/>
      <c r="AQ35" s="180"/>
      <c r="AR35" s="181"/>
    </row>
    <row r="36" spans="2:44" ht="15.75">
      <c r="B36" s="235" t="s">
        <v>193</v>
      </c>
      <c r="C36" s="143"/>
      <c r="D36" s="209" t="s">
        <v>191</v>
      </c>
      <c r="E36" s="143"/>
      <c r="F36" s="143"/>
      <c r="G36" s="143"/>
      <c r="H36" s="143"/>
      <c r="I36" s="143"/>
      <c r="J36" s="143"/>
      <c r="K36" s="143"/>
      <c r="L36" s="136"/>
      <c r="M36" s="89"/>
      <c r="N36" s="136"/>
      <c r="O36" s="520"/>
      <c r="P36" s="520"/>
      <c r="Q36" s="520"/>
      <c r="R36" s="520"/>
      <c r="S36" s="520"/>
      <c r="T36" s="520"/>
      <c r="U36" s="520"/>
      <c r="V36" s="167"/>
      <c r="W36" s="167"/>
      <c r="X36" s="203"/>
      <c r="Y36" s="203"/>
      <c r="Z36" s="203"/>
      <c r="AA36" s="203"/>
      <c r="AB36" s="203"/>
      <c r="AC36" s="203"/>
      <c r="AD36" s="203"/>
      <c r="AE36" s="400"/>
      <c r="AF36" s="400"/>
      <c r="AG36" s="400"/>
      <c r="AH36" s="400"/>
      <c r="AI36" s="400"/>
      <c r="AJ36" s="400"/>
      <c r="AK36" s="400"/>
      <c r="AL36" s="400"/>
      <c r="AM36" s="400"/>
      <c r="AN36" s="400"/>
      <c r="AO36" s="400"/>
      <c r="AP36" s="400"/>
      <c r="AQ36" s="400"/>
      <c r="AR36" s="126"/>
    </row>
    <row r="37" spans="2:44" ht="15" customHeight="1">
      <c r="B37" s="475" t="s">
        <v>138</v>
      </c>
      <c r="C37" s="476"/>
      <c r="D37" s="476"/>
      <c r="E37" s="476"/>
      <c r="F37" s="476"/>
      <c r="G37" s="477"/>
      <c r="H37" s="481" t="s">
        <v>139</v>
      </c>
      <c r="I37" s="477"/>
      <c r="J37" s="481" t="s">
        <v>140</v>
      </c>
      <c r="K37" s="476"/>
      <c r="L37" s="476"/>
      <c r="M37" s="476"/>
      <c r="N37" s="476"/>
      <c r="O37" s="476"/>
      <c r="P37" s="476"/>
      <c r="Q37" s="477"/>
      <c r="R37" s="483" t="s">
        <v>141</v>
      </c>
      <c r="S37" s="484"/>
      <c r="T37" s="484"/>
      <c r="U37" s="484"/>
      <c r="V37" s="485"/>
      <c r="W37" s="483" t="s">
        <v>145</v>
      </c>
      <c r="X37" s="484"/>
      <c r="Y37" s="484"/>
      <c r="Z37" s="484"/>
      <c r="AA37" s="484"/>
      <c r="AB37" s="484"/>
      <c r="AC37" s="484"/>
      <c r="AD37" s="485"/>
      <c r="AE37" s="483" t="s">
        <v>142</v>
      </c>
      <c r="AF37" s="484"/>
      <c r="AG37" s="484"/>
      <c r="AH37" s="484"/>
      <c r="AI37" s="484"/>
      <c r="AJ37" s="485"/>
      <c r="AK37" s="483" t="s">
        <v>143</v>
      </c>
      <c r="AL37" s="484"/>
      <c r="AM37" s="484"/>
      <c r="AN37" s="484"/>
      <c r="AO37" s="485"/>
      <c r="AP37" s="484" t="s">
        <v>144</v>
      </c>
      <c r="AQ37" s="484"/>
      <c r="AR37" s="536"/>
    </row>
    <row r="38" spans="2:44" ht="21" customHeight="1">
      <c r="B38" s="478"/>
      <c r="C38" s="479"/>
      <c r="D38" s="479"/>
      <c r="E38" s="479"/>
      <c r="F38" s="479"/>
      <c r="G38" s="480"/>
      <c r="H38" s="482"/>
      <c r="I38" s="480"/>
      <c r="J38" s="482"/>
      <c r="K38" s="479"/>
      <c r="L38" s="479"/>
      <c r="M38" s="479"/>
      <c r="N38" s="479"/>
      <c r="O38" s="479"/>
      <c r="P38" s="479"/>
      <c r="Q38" s="480"/>
      <c r="R38" s="486"/>
      <c r="S38" s="487"/>
      <c r="T38" s="487"/>
      <c r="U38" s="487"/>
      <c r="V38" s="488"/>
      <c r="W38" s="486"/>
      <c r="X38" s="487"/>
      <c r="Y38" s="487"/>
      <c r="Z38" s="487"/>
      <c r="AA38" s="487"/>
      <c r="AB38" s="487"/>
      <c r="AC38" s="487"/>
      <c r="AD38" s="488"/>
      <c r="AE38" s="486"/>
      <c r="AF38" s="487"/>
      <c r="AG38" s="487"/>
      <c r="AH38" s="487"/>
      <c r="AI38" s="487"/>
      <c r="AJ38" s="488"/>
      <c r="AK38" s="486"/>
      <c r="AL38" s="487"/>
      <c r="AM38" s="487"/>
      <c r="AN38" s="487"/>
      <c r="AO38" s="488"/>
      <c r="AP38" s="487"/>
      <c r="AQ38" s="487"/>
      <c r="AR38" s="537"/>
    </row>
    <row r="39" spans="2:44" ht="15" customHeight="1">
      <c r="B39" s="582"/>
      <c r="C39" s="583"/>
      <c r="D39" s="583"/>
      <c r="E39" s="583"/>
      <c r="F39" s="583"/>
      <c r="G39" s="584"/>
      <c r="H39" s="585"/>
      <c r="I39" s="584"/>
      <c r="J39" s="549"/>
      <c r="K39" s="550"/>
      <c r="L39" s="550"/>
      <c r="M39" s="550"/>
      <c r="N39" s="550"/>
      <c r="O39" s="550"/>
      <c r="P39" s="550"/>
      <c r="Q39" s="551"/>
      <c r="R39" s="573"/>
      <c r="S39" s="547"/>
      <c r="T39" s="547"/>
      <c r="U39" s="547"/>
      <c r="V39" s="548"/>
      <c r="W39" s="546"/>
      <c r="X39" s="547"/>
      <c r="Y39" s="547"/>
      <c r="Z39" s="547"/>
      <c r="AA39" s="547"/>
      <c r="AB39" s="547"/>
      <c r="AC39" s="547"/>
      <c r="AD39" s="548"/>
      <c r="AE39" s="573"/>
      <c r="AF39" s="547"/>
      <c r="AG39" s="547"/>
      <c r="AH39" s="547"/>
      <c r="AI39" s="547"/>
      <c r="AJ39" s="548"/>
      <c r="AK39" s="546"/>
      <c r="AL39" s="547"/>
      <c r="AM39" s="547"/>
      <c r="AN39" s="547"/>
      <c r="AO39" s="548"/>
      <c r="AP39" s="546"/>
      <c r="AQ39" s="547"/>
      <c r="AR39" s="572"/>
    </row>
    <row r="40" spans="2:44" ht="15" customHeight="1">
      <c r="B40" s="574"/>
      <c r="C40" s="575"/>
      <c r="D40" s="575"/>
      <c r="E40" s="575"/>
      <c r="F40" s="575"/>
      <c r="G40" s="576"/>
      <c r="H40" s="577"/>
      <c r="I40" s="576"/>
      <c r="J40" s="578"/>
      <c r="K40" s="579"/>
      <c r="L40" s="579"/>
      <c r="M40" s="579"/>
      <c r="N40" s="579"/>
      <c r="O40" s="579"/>
      <c r="P40" s="579"/>
      <c r="Q40" s="580"/>
      <c r="R40" s="581"/>
      <c r="S40" s="544"/>
      <c r="T40" s="544"/>
      <c r="U40" s="544"/>
      <c r="V40" s="545"/>
      <c r="W40" s="543"/>
      <c r="X40" s="544"/>
      <c r="Y40" s="544"/>
      <c r="Z40" s="544"/>
      <c r="AA40" s="544"/>
      <c r="AB40" s="544"/>
      <c r="AC40" s="544"/>
      <c r="AD40" s="545"/>
      <c r="AE40" s="581"/>
      <c r="AF40" s="544"/>
      <c r="AG40" s="544"/>
      <c r="AH40" s="544"/>
      <c r="AI40" s="544"/>
      <c r="AJ40" s="545"/>
      <c r="AK40" s="543"/>
      <c r="AL40" s="544"/>
      <c r="AM40" s="544"/>
      <c r="AN40" s="544"/>
      <c r="AO40" s="545"/>
      <c r="AP40" s="543"/>
      <c r="AQ40" s="544"/>
      <c r="AR40" s="554"/>
    </row>
    <row r="41" spans="2:44" s="5" customFormat="1" ht="15" customHeight="1">
      <c r="B41" s="569"/>
      <c r="C41" s="570"/>
      <c r="D41" s="570"/>
      <c r="E41" s="570"/>
      <c r="F41" s="570"/>
      <c r="G41" s="553"/>
      <c r="H41" s="552"/>
      <c r="I41" s="553"/>
      <c r="J41" s="552"/>
      <c r="K41" s="570"/>
      <c r="L41" s="570"/>
      <c r="M41" s="570"/>
      <c r="N41" s="570"/>
      <c r="O41" s="570"/>
      <c r="P41" s="570"/>
      <c r="Q41" s="553"/>
      <c r="R41" s="543"/>
      <c r="S41" s="544"/>
      <c r="T41" s="544"/>
      <c r="U41" s="544"/>
      <c r="V41" s="545"/>
      <c r="W41" s="543"/>
      <c r="X41" s="544"/>
      <c r="Y41" s="544"/>
      <c r="Z41" s="544"/>
      <c r="AA41" s="544"/>
      <c r="AB41" s="544"/>
      <c r="AC41" s="544"/>
      <c r="AD41" s="545"/>
      <c r="AE41" s="543"/>
      <c r="AF41" s="544"/>
      <c r="AG41" s="544"/>
      <c r="AH41" s="544"/>
      <c r="AI41" s="544"/>
      <c r="AJ41" s="545"/>
      <c r="AK41" s="543"/>
      <c r="AL41" s="544"/>
      <c r="AM41" s="544"/>
      <c r="AN41" s="544"/>
      <c r="AO41" s="545"/>
      <c r="AP41" s="543"/>
      <c r="AQ41" s="544"/>
      <c r="AR41" s="554"/>
    </row>
    <row r="42" spans="2:44" s="5" customFormat="1" ht="15" customHeight="1">
      <c r="B42" s="569"/>
      <c r="C42" s="570"/>
      <c r="D42" s="570"/>
      <c r="E42" s="570"/>
      <c r="F42" s="570"/>
      <c r="G42" s="553"/>
      <c r="H42" s="552"/>
      <c r="I42" s="553"/>
      <c r="J42" s="552"/>
      <c r="K42" s="570"/>
      <c r="L42" s="570"/>
      <c r="M42" s="570"/>
      <c r="N42" s="570"/>
      <c r="O42" s="570"/>
      <c r="P42" s="570"/>
      <c r="Q42" s="553"/>
      <c r="R42" s="543"/>
      <c r="S42" s="544"/>
      <c r="T42" s="544"/>
      <c r="U42" s="544"/>
      <c r="V42" s="545"/>
      <c r="W42" s="543"/>
      <c r="X42" s="544"/>
      <c r="Y42" s="544"/>
      <c r="Z42" s="544"/>
      <c r="AA42" s="544"/>
      <c r="AB42" s="544"/>
      <c r="AC42" s="544"/>
      <c r="AD42" s="545"/>
      <c r="AE42" s="543"/>
      <c r="AF42" s="544"/>
      <c r="AG42" s="544"/>
      <c r="AH42" s="544"/>
      <c r="AI42" s="544"/>
      <c r="AJ42" s="545"/>
      <c r="AK42" s="543"/>
      <c r="AL42" s="544"/>
      <c r="AM42" s="544"/>
      <c r="AN42" s="544"/>
      <c r="AO42" s="545"/>
      <c r="AP42" s="543"/>
      <c r="AQ42" s="544"/>
      <c r="AR42" s="554"/>
    </row>
    <row r="43" spans="2:44" s="5" customFormat="1" ht="15" customHeight="1">
      <c r="B43" s="569"/>
      <c r="C43" s="570"/>
      <c r="D43" s="570"/>
      <c r="E43" s="570"/>
      <c r="F43" s="570"/>
      <c r="G43" s="553"/>
      <c r="H43" s="552"/>
      <c r="I43" s="553"/>
      <c r="J43" s="552"/>
      <c r="K43" s="570"/>
      <c r="L43" s="570"/>
      <c r="M43" s="570"/>
      <c r="N43" s="570"/>
      <c r="O43" s="570"/>
      <c r="P43" s="570"/>
      <c r="Q43" s="553"/>
      <c r="R43" s="543"/>
      <c r="S43" s="544"/>
      <c r="T43" s="544"/>
      <c r="U43" s="544"/>
      <c r="V43" s="545"/>
      <c r="W43" s="543"/>
      <c r="X43" s="544"/>
      <c r="Y43" s="544"/>
      <c r="Z43" s="544"/>
      <c r="AA43" s="544"/>
      <c r="AB43" s="544"/>
      <c r="AC43" s="544"/>
      <c r="AD43" s="545"/>
      <c r="AE43" s="543"/>
      <c r="AF43" s="544"/>
      <c r="AG43" s="544"/>
      <c r="AH43" s="544"/>
      <c r="AI43" s="544"/>
      <c r="AJ43" s="545"/>
      <c r="AK43" s="543"/>
      <c r="AL43" s="544"/>
      <c r="AM43" s="544"/>
      <c r="AN43" s="544"/>
      <c r="AO43" s="545"/>
      <c r="AP43" s="543"/>
      <c r="AQ43" s="544"/>
      <c r="AR43" s="554"/>
    </row>
    <row r="44" spans="2:44" s="5" customFormat="1" ht="15" customHeight="1">
      <c r="B44" s="569"/>
      <c r="C44" s="570"/>
      <c r="D44" s="570"/>
      <c r="E44" s="570"/>
      <c r="F44" s="570"/>
      <c r="G44" s="553"/>
      <c r="H44" s="552"/>
      <c r="I44" s="553"/>
      <c r="J44" s="552"/>
      <c r="K44" s="570"/>
      <c r="L44" s="570"/>
      <c r="M44" s="570"/>
      <c r="N44" s="570"/>
      <c r="O44" s="570"/>
      <c r="P44" s="570"/>
      <c r="Q44" s="553"/>
      <c r="R44" s="543"/>
      <c r="S44" s="544"/>
      <c r="T44" s="544"/>
      <c r="U44" s="544"/>
      <c r="V44" s="545"/>
      <c r="W44" s="543"/>
      <c r="X44" s="544"/>
      <c r="Y44" s="544"/>
      <c r="Z44" s="544"/>
      <c r="AA44" s="544"/>
      <c r="AB44" s="544"/>
      <c r="AC44" s="544"/>
      <c r="AD44" s="545"/>
      <c r="AE44" s="543"/>
      <c r="AF44" s="544"/>
      <c r="AG44" s="544"/>
      <c r="AH44" s="544"/>
      <c r="AI44" s="544"/>
      <c r="AJ44" s="545"/>
      <c r="AK44" s="543"/>
      <c r="AL44" s="544"/>
      <c r="AM44" s="544"/>
      <c r="AN44" s="544"/>
      <c r="AO44" s="545"/>
      <c r="AP44" s="543"/>
      <c r="AQ44" s="544"/>
      <c r="AR44" s="554"/>
    </row>
    <row r="45" spans="2:44" s="5" customFormat="1" ht="15" customHeight="1">
      <c r="B45" s="569"/>
      <c r="C45" s="570"/>
      <c r="D45" s="570"/>
      <c r="E45" s="570"/>
      <c r="F45" s="570"/>
      <c r="G45" s="553"/>
      <c r="H45" s="552"/>
      <c r="I45" s="553"/>
      <c r="J45" s="552"/>
      <c r="K45" s="570"/>
      <c r="L45" s="570"/>
      <c r="M45" s="570"/>
      <c r="N45" s="570"/>
      <c r="O45" s="570"/>
      <c r="P45" s="570"/>
      <c r="Q45" s="553"/>
      <c r="R45" s="543"/>
      <c r="S45" s="544"/>
      <c r="T45" s="544"/>
      <c r="U45" s="544"/>
      <c r="V45" s="545"/>
      <c r="W45" s="543"/>
      <c r="X45" s="544"/>
      <c r="Y45" s="544"/>
      <c r="Z45" s="544"/>
      <c r="AA45" s="544"/>
      <c r="AB45" s="544"/>
      <c r="AC45" s="544"/>
      <c r="AD45" s="545"/>
      <c r="AE45" s="543"/>
      <c r="AF45" s="544"/>
      <c r="AG45" s="544"/>
      <c r="AH45" s="544"/>
      <c r="AI45" s="544"/>
      <c r="AJ45" s="545"/>
      <c r="AK45" s="543"/>
      <c r="AL45" s="544"/>
      <c r="AM45" s="544"/>
      <c r="AN45" s="544"/>
      <c r="AO45" s="545"/>
      <c r="AP45" s="543"/>
      <c r="AQ45" s="544"/>
      <c r="AR45" s="554"/>
    </row>
    <row r="46" spans="2:44" s="5" customFormat="1" ht="15" customHeight="1">
      <c r="B46" s="569"/>
      <c r="C46" s="570"/>
      <c r="D46" s="570"/>
      <c r="E46" s="570"/>
      <c r="F46" s="570"/>
      <c r="G46" s="553"/>
      <c r="H46" s="552"/>
      <c r="I46" s="553"/>
      <c r="J46" s="552"/>
      <c r="K46" s="570"/>
      <c r="L46" s="570"/>
      <c r="M46" s="570"/>
      <c r="N46" s="570"/>
      <c r="O46" s="570"/>
      <c r="P46" s="570"/>
      <c r="Q46" s="553"/>
      <c r="R46" s="543"/>
      <c r="S46" s="544"/>
      <c r="T46" s="544"/>
      <c r="U46" s="544"/>
      <c r="V46" s="545"/>
      <c r="W46" s="543"/>
      <c r="X46" s="544"/>
      <c r="Y46" s="544"/>
      <c r="Z46" s="544"/>
      <c r="AA46" s="544"/>
      <c r="AB46" s="544"/>
      <c r="AC46" s="544"/>
      <c r="AD46" s="545"/>
      <c r="AE46" s="543"/>
      <c r="AF46" s="544"/>
      <c r="AG46" s="544"/>
      <c r="AH46" s="544"/>
      <c r="AI46" s="544"/>
      <c r="AJ46" s="545"/>
      <c r="AK46" s="543"/>
      <c r="AL46" s="544"/>
      <c r="AM46" s="544"/>
      <c r="AN46" s="544"/>
      <c r="AO46" s="545"/>
      <c r="AP46" s="543"/>
      <c r="AQ46" s="544"/>
      <c r="AR46" s="554"/>
    </row>
    <row r="47" spans="2:44" s="5" customFormat="1" ht="14.25">
      <c r="B47" s="569"/>
      <c r="C47" s="570"/>
      <c r="D47" s="570"/>
      <c r="E47" s="570"/>
      <c r="F47" s="570"/>
      <c r="G47" s="553"/>
      <c r="H47" s="552"/>
      <c r="I47" s="553"/>
      <c r="J47" s="552"/>
      <c r="K47" s="570"/>
      <c r="L47" s="570"/>
      <c r="M47" s="570"/>
      <c r="N47" s="570"/>
      <c r="O47" s="570"/>
      <c r="P47" s="570"/>
      <c r="Q47" s="553"/>
      <c r="R47" s="543"/>
      <c r="S47" s="544"/>
      <c r="T47" s="544"/>
      <c r="U47" s="544"/>
      <c r="V47" s="545"/>
      <c r="W47" s="543"/>
      <c r="X47" s="544"/>
      <c r="Y47" s="544"/>
      <c r="Z47" s="544"/>
      <c r="AA47" s="544"/>
      <c r="AB47" s="544"/>
      <c r="AC47" s="544"/>
      <c r="AD47" s="545"/>
      <c r="AE47" s="543"/>
      <c r="AF47" s="544"/>
      <c r="AG47" s="544"/>
      <c r="AH47" s="544"/>
      <c r="AI47" s="544"/>
      <c r="AJ47" s="545"/>
      <c r="AK47" s="543"/>
      <c r="AL47" s="544"/>
      <c r="AM47" s="544"/>
      <c r="AN47" s="544"/>
      <c r="AO47" s="545"/>
      <c r="AP47" s="543"/>
      <c r="AQ47" s="544"/>
      <c r="AR47" s="554"/>
    </row>
    <row r="48" spans="2:44" s="5" customFormat="1" ht="15" customHeight="1">
      <c r="B48" s="569"/>
      <c r="C48" s="570"/>
      <c r="D48" s="570"/>
      <c r="E48" s="570"/>
      <c r="F48" s="570"/>
      <c r="G48" s="553"/>
      <c r="H48" s="552"/>
      <c r="I48" s="553"/>
      <c r="J48" s="552"/>
      <c r="K48" s="570"/>
      <c r="L48" s="570"/>
      <c r="M48" s="570"/>
      <c r="N48" s="570"/>
      <c r="O48" s="570"/>
      <c r="P48" s="570"/>
      <c r="Q48" s="553"/>
      <c r="R48" s="543"/>
      <c r="S48" s="544"/>
      <c r="T48" s="544"/>
      <c r="U48" s="544"/>
      <c r="V48" s="545"/>
      <c r="W48" s="543"/>
      <c r="X48" s="544"/>
      <c r="Y48" s="544"/>
      <c r="Z48" s="544"/>
      <c r="AA48" s="544"/>
      <c r="AB48" s="544"/>
      <c r="AC48" s="544"/>
      <c r="AD48" s="545"/>
      <c r="AE48" s="543"/>
      <c r="AF48" s="544"/>
      <c r="AG48" s="544"/>
      <c r="AH48" s="544"/>
      <c r="AI48" s="544"/>
      <c r="AJ48" s="545"/>
      <c r="AK48" s="543"/>
      <c r="AL48" s="544"/>
      <c r="AM48" s="544"/>
      <c r="AN48" s="544"/>
      <c r="AO48" s="545"/>
      <c r="AP48" s="543"/>
      <c r="AQ48" s="544"/>
      <c r="AR48" s="554"/>
    </row>
    <row r="49" spans="1:44" s="5" customFormat="1" ht="15" customHeight="1">
      <c r="B49" s="569"/>
      <c r="C49" s="570"/>
      <c r="D49" s="570"/>
      <c r="E49" s="570"/>
      <c r="F49" s="570"/>
      <c r="G49" s="553"/>
      <c r="H49" s="552"/>
      <c r="I49" s="553"/>
      <c r="J49" s="552"/>
      <c r="K49" s="570"/>
      <c r="L49" s="570"/>
      <c r="M49" s="570"/>
      <c r="N49" s="570"/>
      <c r="O49" s="570"/>
      <c r="P49" s="570"/>
      <c r="Q49" s="553"/>
      <c r="R49" s="543"/>
      <c r="S49" s="544"/>
      <c r="T49" s="544"/>
      <c r="U49" s="544"/>
      <c r="V49" s="545"/>
      <c r="W49" s="543"/>
      <c r="X49" s="544"/>
      <c r="Y49" s="544"/>
      <c r="Z49" s="544"/>
      <c r="AA49" s="544"/>
      <c r="AB49" s="544"/>
      <c r="AC49" s="544"/>
      <c r="AD49" s="545"/>
      <c r="AE49" s="543"/>
      <c r="AF49" s="544"/>
      <c r="AG49" s="544"/>
      <c r="AH49" s="544"/>
      <c r="AI49" s="544"/>
      <c r="AJ49" s="545"/>
      <c r="AK49" s="543"/>
      <c r="AL49" s="544"/>
      <c r="AM49" s="544"/>
      <c r="AN49" s="544"/>
      <c r="AO49" s="545"/>
      <c r="AP49" s="543"/>
      <c r="AQ49" s="544"/>
      <c r="AR49" s="554"/>
    </row>
    <row r="50" spans="1:44" s="5" customFormat="1" ht="15" customHeight="1" thickBot="1">
      <c r="B50" s="586"/>
      <c r="C50" s="587"/>
      <c r="D50" s="587"/>
      <c r="E50" s="587"/>
      <c r="F50" s="587"/>
      <c r="G50" s="588"/>
      <c r="H50" s="589"/>
      <c r="I50" s="588"/>
      <c r="J50" s="589"/>
      <c r="K50" s="587"/>
      <c r="L50" s="587"/>
      <c r="M50" s="587"/>
      <c r="N50" s="587"/>
      <c r="O50" s="587"/>
      <c r="P50" s="587"/>
      <c r="Q50" s="588"/>
      <c r="R50" s="590"/>
      <c r="S50" s="591"/>
      <c r="T50" s="591"/>
      <c r="U50" s="591"/>
      <c r="V50" s="592"/>
      <c r="W50" s="590"/>
      <c r="X50" s="591"/>
      <c r="Y50" s="591"/>
      <c r="Z50" s="591"/>
      <c r="AA50" s="591"/>
      <c r="AB50" s="591"/>
      <c r="AC50" s="591"/>
      <c r="AD50" s="592"/>
      <c r="AE50" s="590"/>
      <c r="AF50" s="591"/>
      <c r="AG50" s="591"/>
      <c r="AH50" s="591"/>
      <c r="AI50" s="591"/>
      <c r="AJ50" s="592"/>
      <c r="AK50" s="590"/>
      <c r="AL50" s="591"/>
      <c r="AM50" s="591"/>
      <c r="AN50" s="591"/>
      <c r="AO50" s="592"/>
      <c r="AP50" s="590"/>
      <c r="AQ50" s="591"/>
      <c r="AR50" s="593"/>
    </row>
    <row r="51" spans="1:44" s="200" customFormat="1" ht="19.5" customHeight="1">
      <c r="A51" s="6"/>
      <c r="B51" s="252" t="s">
        <v>194</v>
      </c>
      <c r="C51" s="175"/>
      <c r="D51" s="176" t="s">
        <v>195</v>
      </c>
      <c r="E51" s="175"/>
      <c r="F51" s="175"/>
      <c r="G51" s="175"/>
      <c r="H51" s="175"/>
      <c r="I51" s="175"/>
      <c r="J51" s="175"/>
      <c r="K51" s="175"/>
      <c r="L51" s="175"/>
      <c r="M51" s="175"/>
      <c r="N51" s="175"/>
      <c r="O51" s="175"/>
      <c r="P51" s="175"/>
      <c r="Q51" s="175"/>
      <c r="R51" s="175"/>
      <c r="S51" s="175"/>
      <c r="T51" s="175"/>
      <c r="U51" s="17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6"/>
    </row>
    <row r="52" spans="1:44" s="200" customFormat="1" ht="19.5" customHeight="1">
      <c r="A52" s="6"/>
      <c r="B52" s="39"/>
      <c r="C52" s="472"/>
      <c r="D52" s="473"/>
      <c r="E52" s="473"/>
      <c r="F52" s="473"/>
      <c r="G52" s="473"/>
      <c r="H52" s="473"/>
      <c r="I52" s="473"/>
      <c r="J52" s="473"/>
      <c r="K52" s="473"/>
      <c r="L52" s="473"/>
      <c r="M52" s="473"/>
      <c r="N52" s="473"/>
      <c r="O52" s="473"/>
      <c r="P52" s="473"/>
      <c r="Q52" s="473"/>
      <c r="R52" s="473"/>
      <c r="S52" s="473"/>
      <c r="T52" s="473"/>
      <c r="U52" s="473"/>
      <c r="V52" s="473"/>
      <c r="W52" s="473"/>
      <c r="X52" s="473"/>
      <c r="Y52" s="473"/>
      <c r="Z52" s="473"/>
      <c r="AA52" s="473"/>
      <c r="AB52" s="473"/>
      <c r="AC52" s="473"/>
      <c r="AD52" s="473"/>
      <c r="AE52" s="473"/>
      <c r="AF52" s="473"/>
      <c r="AG52" s="473"/>
      <c r="AH52" s="473"/>
      <c r="AI52" s="473"/>
      <c r="AJ52" s="473"/>
      <c r="AK52" s="473"/>
      <c r="AL52" s="473"/>
      <c r="AM52" s="473"/>
      <c r="AN52" s="473"/>
      <c r="AO52" s="473"/>
      <c r="AP52" s="473"/>
      <c r="AQ52" s="49"/>
      <c r="AR52" s="50"/>
    </row>
    <row r="53" spans="1:44" s="200" customFormat="1" ht="19.5" customHeight="1">
      <c r="A53" s="6"/>
      <c r="B53" s="39"/>
      <c r="C53" s="510"/>
      <c r="D53" s="571"/>
      <c r="E53" s="571"/>
      <c r="F53" s="571"/>
      <c r="G53" s="571"/>
      <c r="H53" s="571"/>
      <c r="I53" s="571"/>
      <c r="J53" s="571"/>
      <c r="K53" s="571"/>
      <c r="L53" s="571"/>
      <c r="M53" s="571"/>
      <c r="N53" s="571"/>
      <c r="O53" s="571"/>
      <c r="P53" s="571"/>
      <c r="Q53" s="571"/>
      <c r="R53" s="571"/>
      <c r="S53" s="571"/>
      <c r="T53" s="571"/>
      <c r="U53" s="571"/>
      <c r="V53" s="571"/>
      <c r="W53" s="571"/>
      <c r="X53" s="571"/>
      <c r="Y53" s="571"/>
      <c r="Z53" s="571"/>
      <c r="AA53" s="571"/>
      <c r="AB53" s="571"/>
      <c r="AC53" s="571"/>
      <c r="AD53" s="571"/>
      <c r="AE53" s="571"/>
      <c r="AF53" s="571"/>
      <c r="AG53" s="571"/>
      <c r="AH53" s="571"/>
      <c r="AI53" s="571"/>
      <c r="AJ53" s="571"/>
      <c r="AK53" s="571"/>
      <c r="AL53" s="571"/>
      <c r="AM53" s="571"/>
      <c r="AN53" s="571"/>
      <c r="AO53" s="571"/>
      <c r="AP53" s="571"/>
      <c r="AQ53" s="49"/>
      <c r="AR53" s="50"/>
    </row>
    <row r="54" spans="1:44" s="200" customFormat="1" ht="19.5" customHeight="1">
      <c r="A54" s="6"/>
      <c r="B54" s="39"/>
      <c r="C54" s="571"/>
      <c r="D54" s="571"/>
      <c r="E54" s="571"/>
      <c r="F54" s="571"/>
      <c r="G54" s="571"/>
      <c r="H54" s="571"/>
      <c r="I54" s="571"/>
      <c r="J54" s="571"/>
      <c r="K54" s="571"/>
      <c r="L54" s="571"/>
      <c r="M54" s="571"/>
      <c r="N54" s="571"/>
      <c r="O54" s="571"/>
      <c r="P54" s="571"/>
      <c r="Q54" s="571"/>
      <c r="R54" s="571"/>
      <c r="S54" s="571"/>
      <c r="T54" s="571"/>
      <c r="U54" s="571"/>
      <c r="V54" s="571"/>
      <c r="W54" s="571"/>
      <c r="X54" s="571"/>
      <c r="Y54" s="571"/>
      <c r="Z54" s="571"/>
      <c r="AA54" s="571"/>
      <c r="AB54" s="571"/>
      <c r="AC54" s="571"/>
      <c r="AD54" s="571"/>
      <c r="AE54" s="571"/>
      <c r="AF54" s="571"/>
      <c r="AG54" s="571"/>
      <c r="AH54" s="571"/>
      <c r="AI54" s="571"/>
      <c r="AJ54" s="571"/>
      <c r="AK54" s="571"/>
      <c r="AL54" s="571"/>
      <c r="AM54" s="571"/>
      <c r="AN54" s="571"/>
      <c r="AO54" s="571"/>
      <c r="AP54" s="571"/>
      <c r="AQ54" s="49"/>
      <c r="AR54" s="50"/>
    </row>
    <row r="55" spans="1:44" s="200" customFormat="1" ht="19.5" customHeight="1" thickBot="1">
      <c r="A55" s="6"/>
      <c r="B55" s="177"/>
      <c r="C55" s="178"/>
      <c r="D55" s="179"/>
      <c r="E55" s="179"/>
      <c r="F55" s="179"/>
      <c r="G55" s="179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8"/>
      <c r="T55" s="178"/>
      <c r="U55" s="178"/>
      <c r="V55" s="180"/>
      <c r="W55" s="180"/>
      <c r="X55" s="180"/>
      <c r="Y55" s="180"/>
      <c r="Z55" s="180"/>
      <c r="AA55" s="180"/>
      <c r="AB55" s="180"/>
      <c r="AC55" s="180"/>
      <c r="AD55" s="180"/>
      <c r="AE55" s="180"/>
      <c r="AF55" s="180"/>
      <c r="AG55" s="180"/>
      <c r="AH55" s="180"/>
      <c r="AI55" s="180"/>
      <c r="AJ55" s="180"/>
      <c r="AK55" s="180"/>
      <c r="AL55" s="180"/>
      <c r="AM55" s="180"/>
      <c r="AN55" s="180"/>
      <c r="AO55" s="180"/>
      <c r="AP55" s="180"/>
      <c r="AQ55" s="180"/>
      <c r="AR55" s="181"/>
    </row>
    <row r="56" spans="1:44" s="200" customFormat="1" ht="19.5" customHeight="1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</row>
    <row r="57" spans="1:44" s="200" customFormat="1" ht="19.5" customHeight="1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</row>
    <row r="58" spans="1:44" s="200" customFormat="1" ht="19.5" customHeight="1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</row>
    <row r="59" spans="1:44" s="200" customFormat="1" ht="19.5" customHeight="1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</row>
    <row r="60" spans="1:44" s="200" customFormat="1" ht="19.5" customHeight="1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</row>
    <row r="61" spans="1:44" s="200" customFormat="1" ht="19.5" customHeight="1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</row>
    <row r="62" spans="1:44" s="200" customFormat="1" ht="19.5" customHeight="1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</row>
    <row r="63" spans="1:44" s="200" customFormat="1" ht="19.5" customHeight="1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</row>
    <row r="64" spans="1:44" s="200" customFormat="1" ht="19.5" customHeight="1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</row>
    <row r="65" spans="1:44" s="200" customFormat="1" ht="19.5" customHeight="1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</row>
    <row r="66" spans="1:44" s="200" customFormat="1" ht="19.5" customHeight="1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</row>
    <row r="67" spans="1:44" s="200" customFormat="1" ht="19.5" customHeight="1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</row>
    <row r="68" spans="1:44" s="200" customFormat="1" ht="19.5" customHeight="1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</row>
    <row r="69" spans="1:44" s="200" customFormat="1" ht="19.5" customHeight="1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</row>
    <row r="70" spans="1:44" s="200" customFormat="1" ht="19.5" customHeight="1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</row>
    <row r="71" spans="1:44" s="200" customFormat="1" ht="19.5" customHeight="1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</row>
    <row r="72" spans="1:44" s="200" customFormat="1" ht="19.5" customHeight="1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</row>
    <row r="73" spans="1:44" s="200" customFormat="1" ht="19.5" customHeight="1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</row>
    <row r="74" spans="1:44" s="200" customFormat="1" ht="19.5" customHeight="1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</row>
    <row r="75" spans="1:44" s="200" customFormat="1" ht="19.5" customHeight="1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</row>
    <row r="76" spans="1:44" s="200" customFormat="1" ht="19.5" customHeight="1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</row>
    <row r="77" spans="1:44" s="200" customFormat="1" ht="19.5" customHeight="1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</row>
    <row r="78" spans="1:44" s="200" customFormat="1" ht="19.5" customHeight="1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</row>
    <row r="79" spans="1:44" s="200" customFormat="1" ht="19.5" customHeight="1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</row>
    <row r="80" spans="1:44" s="200" customFormat="1" ht="19.5" customHeight="1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</row>
    <row r="81" spans="1:44" s="200" customFormat="1" ht="19.5" customHeight="1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</row>
    <row r="82" spans="1:44" s="200" customFormat="1" ht="19.5" customHeight="1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</row>
    <row r="83" spans="1:44" s="200" customFormat="1" ht="19.5" customHeight="1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</row>
    <row r="84" spans="1:44" s="200" customFormat="1" ht="19.5" customHeight="1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</row>
    <row r="85" spans="1:44" s="200" customFormat="1" ht="19.5" customHeight="1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</row>
    <row r="86" spans="1:44" s="200" customFormat="1" ht="19.5" customHeight="1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</row>
    <row r="87" spans="1:44" s="200" customFormat="1" ht="19.5" customHeight="1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</row>
    <row r="88" spans="1:44" s="200" customFormat="1" ht="19.5" customHeight="1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</row>
    <row r="89" spans="1:44" s="200" customFormat="1" ht="19.5" customHeight="1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</row>
    <row r="90" spans="1:44" s="200" customFormat="1" ht="19.5" customHeight="1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</row>
    <row r="91" spans="1:44" s="200" customFormat="1" ht="19.5" customHeight="1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</row>
    <row r="92" spans="1:44" s="200" customFormat="1" ht="19.5" customHeight="1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</row>
    <row r="93" spans="1:44" s="200" customFormat="1" ht="19.5" customHeight="1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</row>
    <row r="94" spans="1:44" s="200" customFormat="1" ht="19.5" customHeight="1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</row>
    <row r="95" spans="1:44" s="200" customFormat="1" ht="19.5" customHeight="1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</row>
    <row r="96" spans="1:44" s="200" customFormat="1" ht="19.5" customHeight="1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</row>
    <row r="97" spans="1:44" s="200" customFormat="1" ht="19.5" customHeight="1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</row>
    <row r="98" spans="1:44" s="200" customFormat="1" ht="19.5" customHeight="1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</row>
    <row r="99" spans="1:44" s="200" customFormat="1" ht="19.5" customHeight="1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</row>
    <row r="100" spans="1:44" s="200" customFormat="1" ht="19.5" customHeight="1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</row>
    <row r="101" spans="1:44" s="200" customFormat="1" ht="19.5" customHeight="1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</row>
    <row r="102" spans="1:44" s="200" customFormat="1" ht="19.5" customHeight="1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</row>
    <row r="103" spans="1:44" s="200" customFormat="1" ht="19.5" customHeight="1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</row>
    <row r="104" spans="1:44" s="200" customFormat="1" ht="19.5" customHeight="1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</row>
    <row r="105" spans="1:44" s="200" customFormat="1" ht="19.5" customHeight="1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</row>
    <row r="106" spans="1:44" s="200" customFormat="1" ht="19.5" customHeight="1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</row>
    <row r="107" spans="1:44" s="200" customFormat="1" ht="19.5" customHeight="1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</row>
    <row r="108" spans="1:44" s="200" customFormat="1" ht="19.5" customHeight="1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</row>
    <row r="109" spans="1:44" s="200" customFormat="1" ht="19.5" customHeight="1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</row>
    <row r="110" spans="1:44" s="200" customFormat="1" ht="19.5" customHeight="1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</row>
    <row r="111" spans="1:44" s="200" customFormat="1" ht="19.5" customHeight="1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</row>
    <row r="112" spans="1:44" s="200" customFormat="1" ht="19.5" customHeight="1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</row>
    <row r="113" spans="1:44" s="200" customFormat="1" ht="19.5" customHeight="1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</row>
    <row r="114" spans="1:44" s="200" customFormat="1" ht="19.5" customHeight="1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</row>
    <row r="115" spans="1:44" s="200" customFormat="1" ht="19.5" customHeight="1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</row>
    <row r="116" spans="1:44" s="200" customFormat="1" ht="19.5" customHeight="1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</row>
    <row r="117" spans="1:44" s="200" customFormat="1" ht="19.5" customHeight="1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</row>
    <row r="118" spans="1:44" s="200" customFormat="1" ht="19.5" customHeight="1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</row>
    <row r="119" spans="1:44" s="200" customFormat="1" ht="19.5" customHeight="1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</row>
    <row r="120" spans="1:44" s="200" customFormat="1" ht="19.5" customHeight="1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</row>
    <row r="121" spans="1:44" s="200" customFormat="1" ht="19.5" customHeight="1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</row>
    <row r="122" spans="1:44" s="200" customFormat="1" ht="19.5" customHeight="1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</row>
    <row r="123" spans="1:44" s="200" customFormat="1" ht="19.5" customHeight="1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</row>
    <row r="124" spans="1:44" s="200" customFormat="1" ht="19.5" customHeight="1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</row>
    <row r="125" spans="1:44" s="200" customFormat="1" ht="19.5" customHeight="1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</row>
    <row r="126" spans="1:44" s="200" customFormat="1" ht="19.5" customHeight="1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</row>
    <row r="127" spans="1:44" s="200" customFormat="1" ht="19.5" customHeight="1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</row>
    <row r="128" spans="1:44" s="200" customFormat="1" ht="19.5" customHeight="1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</row>
    <row r="129" spans="1:44" s="200" customFormat="1" ht="19.5" customHeight="1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</row>
    <row r="130" spans="1:44" s="200" customFormat="1" ht="19.5" customHeight="1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</row>
    <row r="131" spans="1:44" s="200" customFormat="1" ht="19.5" customHeight="1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</row>
    <row r="132" spans="1:44" s="200" customFormat="1" ht="19.5" customHeight="1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</row>
    <row r="133" spans="1:44" s="200" customFormat="1" ht="19.5" customHeight="1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</row>
    <row r="134" spans="1:44" s="200" customFormat="1" ht="19.5" customHeight="1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</row>
    <row r="135" spans="1:44" s="200" customFormat="1" ht="19.5" customHeight="1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</row>
    <row r="136" spans="1:44" s="200" customFormat="1" ht="19.5" customHeight="1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</row>
    <row r="137" spans="1:44" s="200" customFormat="1" ht="19.5" customHeight="1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</row>
    <row r="138" spans="1:44" s="200" customFormat="1" ht="19.5" customHeight="1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</row>
    <row r="139" spans="1:44" s="200" customFormat="1" ht="19.5" customHeight="1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</row>
    <row r="140" spans="1:44" s="200" customFormat="1" ht="19.5" customHeight="1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</row>
    <row r="141" spans="1:44" s="200" customFormat="1" ht="19.5" customHeight="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</row>
    <row r="142" spans="1:44" s="200" customFormat="1" ht="19.5" customHeight="1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</row>
    <row r="143" spans="1:44" s="200" customFormat="1" ht="19.5" customHeight="1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</row>
    <row r="144" spans="1:44" s="200" customFormat="1" ht="19.5" customHeight="1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</row>
    <row r="145" spans="1:44" s="200" customFormat="1" ht="19.5" customHeight="1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</row>
    <row r="146" spans="1:44" s="200" customFormat="1" ht="19.5" customHeight="1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</row>
    <row r="147" spans="1:44" s="200" customFormat="1" ht="19.5" customHeight="1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</row>
    <row r="148" spans="1:44" s="200" customFormat="1" ht="19.5" customHeight="1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</row>
    <row r="149" spans="1:44" s="200" customFormat="1" ht="19.5" customHeight="1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</row>
    <row r="150" spans="1:44" s="200" customFormat="1" ht="19.5" customHeight="1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</row>
    <row r="151" spans="1:44" s="200" customFormat="1" ht="19.5" customHeight="1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</row>
    <row r="152" spans="1:44" s="200" customFormat="1" ht="19.5" customHeight="1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</row>
    <row r="153" spans="1:44" s="200" customFormat="1" ht="19.5" customHeight="1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</row>
    <row r="154" spans="1:44" s="200" customFormat="1" ht="19.5" customHeight="1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</row>
    <row r="155" spans="1:44" s="200" customFormat="1" ht="19.5" customHeight="1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</row>
    <row r="156" spans="1:44" s="200" customFormat="1" ht="19.5" customHeight="1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</row>
    <row r="157" spans="1:44" s="200" customFormat="1" ht="19.5" customHeight="1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</row>
    <row r="158" spans="1:44" s="200" customFormat="1" ht="19.5" customHeight="1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</row>
    <row r="159" spans="1:44" s="200" customFormat="1" ht="19.5" customHeight="1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</row>
    <row r="160" spans="1:44" s="200" customFormat="1" ht="19.5" customHeight="1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</row>
    <row r="161" spans="1:44" s="200" customFormat="1" ht="19.5" customHeight="1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</row>
    <row r="162" spans="1:44" s="200" customFormat="1" ht="19.5" customHeight="1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</row>
    <row r="163" spans="1:44" s="200" customFormat="1" ht="19.5" customHeight="1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</row>
    <row r="164" spans="1:44" s="200" customFormat="1" ht="19.5" customHeight="1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</row>
    <row r="165" spans="1:44" s="200" customFormat="1" ht="19.5" customHeight="1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</row>
    <row r="166" spans="1:44" s="200" customFormat="1" ht="19.5" customHeight="1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</row>
    <row r="167" spans="1:44" s="200" customFormat="1" ht="19.5" customHeight="1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</row>
    <row r="168" spans="1:44" s="200" customFormat="1" ht="19.5" customHeight="1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</row>
    <row r="169" spans="1:44" s="200" customFormat="1" ht="19.5" customHeight="1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</row>
    <row r="170" spans="1:44" s="200" customFormat="1" ht="19.5" customHeight="1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</row>
    <row r="171" spans="1:44" s="200" customFormat="1" ht="19.5" customHeight="1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</row>
    <row r="172" spans="1:44" s="200" customFormat="1" ht="19.5" customHeight="1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</row>
    <row r="173" spans="1:44" s="200" customFormat="1" ht="19.5" customHeight="1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</row>
    <row r="174" spans="1:44" s="200" customFormat="1" ht="19.5" customHeight="1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</row>
    <row r="175" spans="1:44" s="200" customFormat="1" ht="19.5" customHeight="1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</row>
    <row r="176" spans="1:44" s="200" customFormat="1" ht="19.5" customHeight="1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</row>
    <row r="177" spans="1:44" s="200" customFormat="1" ht="19.5" customHeight="1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</row>
    <row r="178" spans="1:44" s="200" customFormat="1" ht="19.5" customHeight="1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</row>
    <row r="179" spans="1:44" s="200" customFormat="1" ht="19.5" customHeight="1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</row>
    <row r="180" spans="1:44" s="200" customFormat="1" ht="19.5" customHeight="1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</row>
    <row r="181" spans="1:44" s="200" customFormat="1" ht="19.5" customHeight="1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</row>
    <row r="182" spans="1:44" s="200" customFormat="1" ht="19.5" customHeight="1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</row>
    <row r="183" spans="1:44" s="200" customFormat="1" ht="19.5" customHeight="1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</row>
    <row r="184" spans="1:44" s="200" customFormat="1" ht="19.5" customHeight="1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</row>
    <row r="185" spans="1:44" s="200" customFormat="1" ht="19.5" customHeight="1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</row>
    <row r="186" spans="1:44" s="200" customFormat="1" ht="19.5" customHeight="1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</row>
    <row r="187" spans="1:44" s="200" customFormat="1" ht="19.5" customHeight="1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</row>
    <row r="188" spans="1:44" s="200" customFormat="1" ht="19.5" customHeight="1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</row>
    <row r="189" spans="1:44" s="200" customFormat="1" ht="19.5" customHeight="1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</row>
    <row r="190" spans="1:44" s="200" customFormat="1" ht="19.5" customHeight="1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</row>
    <row r="191" spans="1:44" s="200" customFormat="1" ht="19.5" customHeight="1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</row>
    <row r="192" spans="1:44" s="200" customFormat="1" ht="19.5" customHeight="1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</row>
    <row r="193" spans="1:44" s="200" customFormat="1" ht="19.5" customHeight="1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</row>
    <row r="194" spans="1:44" s="200" customFormat="1" ht="19.5" customHeight="1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</row>
    <row r="195" spans="1:44" s="200" customFormat="1" ht="19.5" customHeight="1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</row>
    <row r="196" spans="1:44" s="200" customFormat="1" ht="19.5" customHeight="1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</row>
    <row r="197" spans="1:44" s="200" customFormat="1" ht="19.5" customHeight="1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</row>
    <row r="198" spans="1:44" s="200" customFormat="1" ht="19.5" customHeight="1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</row>
    <row r="199" spans="1:44" s="200" customFormat="1" ht="19.5" customHeight="1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</row>
    <row r="200" spans="1:44" s="200" customFormat="1" ht="19.5" customHeight="1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</row>
    <row r="201" spans="1:44" s="200" customFormat="1" ht="19.5" customHeight="1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</row>
    <row r="202" spans="1:44" s="200" customFormat="1" ht="19.5" customHeight="1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</row>
    <row r="203" spans="1:44" s="200" customFormat="1" ht="19.5" customHeight="1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</row>
    <row r="204" spans="1:44" s="200" customFormat="1" ht="19.5" customHeight="1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</row>
    <row r="205" spans="1:44" s="200" customFormat="1" ht="19.5" customHeight="1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</row>
    <row r="206" spans="1:44" s="200" customFormat="1" ht="19.5" customHeight="1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</row>
    <row r="207" spans="1:44" s="200" customFormat="1" ht="19.5" customHeight="1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</row>
    <row r="208" spans="1:44" s="200" customFormat="1" ht="19.5" customHeight="1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</row>
    <row r="209" spans="1:44" s="200" customFormat="1" ht="19.5" customHeight="1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</row>
    <row r="210" spans="1:44" s="200" customFormat="1" ht="19.5" customHeight="1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</row>
    <row r="211" spans="1:44" s="200" customFormat="1" ht="19.5" customHeight="1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</row>
    <row r="212" spans="1:44" s="200" customFormat="1" ht="19.5" customHeight="1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</row>
    <row r="213" spans="1:44" s="200" customFormat="1" ht="19.5" customHeight="1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</row>
    <row r="214" spans="1:44" s="200" customFormat="1" ht="19.5" customHeight="1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</row>
    <row r="215" spans="1:44" s="200" customFormat="1" ht="19.5" customHeight="1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</row>
    <row r="216" spans="1:44" s="200" customFormat="1" ht="19.5" customHeight="1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</row>
    <row r="217" spans="1:44" s="200" customFormat="1" ht="19.5" customHeight="1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</row>
    <row r="218" spans="1:44" s="200" customFormat="1" ht="19.5" customHeight="1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</row>
    <row r="219" spans="1:44" s="200" customFormat="1" ht="19.5" customHeight="1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</row>
    <row r="220" spans="1:44" s="200" customFormat="1" ht="19.5" customHeight="1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</row>
    <row r="221" spans="1:44" s="200" customFormat="1" ht="19.5" customHeight="1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</row>
    <row r="222" spans="1:44" s="200" customFormat="1" ht="19.5" customHeight="1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</row>
    <row r="223" spans="1:44" s="200" customFormat="1" ht="19.5" customHeight="1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</row>
    <row r="224" spans="1:44" s="200" customFormat="1" ht="19.5" customHeight="1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</row>
    <row r="225" spans="1:44" s="200" customFormat="1" ht="19.5" customHeight="1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</row>
    <row r="226" spans="1:44" s="200" customFormat="1" ht="19.5" customHeight="1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</row>
    <row r="227" spans="1:44" s="200" customFormat="1" ht="19.5" customHeight="1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</row>
    <row r="228" spans="1:44" s="200" customFormat="1" ht="19.5" customHeight="1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</row>
    <row r="229" spans="1:44" s="200" customFormat="1" ht="19.5" customHeight="1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</row>
    <row r="230" spans="1:44" s="200" customFormat="1" ht="19.5" customHeight="1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</row>
    <row r="231" spans="1:44" s="200" customFormat="1" ht="19.5" customHeight="1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</row>
    <row r="232" spans="1:44" s="200" customFormat="1" ht="19.5" customHeight="1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</row>
    <row r="233" spans="1:44" s="200" customFormat="1" ht="19.5" customHeight="1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</row>
    <row r="234" spans="1:44" s="200" customFormat="1" ht="19.5" customHeight="1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</row>
    <row r="235" spans="1:44" s="200" customFormat="1" ht="19.5" customHeight="1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</row>
    <row r="236" spans="1:44" s="200" customFormat="1" ht="19.5" customHeight="1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</row>
    <row r="237" spans="1:44" s="200" customFormat="1" ht="19.5" customHeight="1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</row>
    <row r="238" spans="1:44" s="200" customFormat="1" ht="19.5" customHeight="1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</row>
    <row r="239" spans="1:44" s="200" customFormat="1" ht="19.5" customHeight="1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</row>
    <row r="240" spans="1:44" s="200" customFormat="1" ht="19.5" customHeight="1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</row>
    <row r="241" spans="1:44" s="200" customFormat="1" ht="19.5" customHeight="1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</row>
    <row r="242" spans="1:44" s="200" customFormat="1" ht="19.5" customHeight="1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</row>
    <row r="243" spans="1:44" s="200" customFormat="1" ht="19.5" customHeight="1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</row>
    <row r="244" spans="1:44" s="200" customFormat="1" ht="19.5" customHeight="1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</row>
    <row r="245" spans="1:44" s="200" customFormat="1" ht="19.5" customHeight="1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</row>
    <row r="246" spans="1:44" s="200" customFormat="1" ht="19.5" customHeight="1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</row>
    <row r="247" spans="1:44" s="200" customFormat="1" ht="19.5" customHeight="1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</row>
    <row r="248" spans="1:44" s="200" customFormat="1" ht="19.5" customHeight="1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</row>
    <row r="249" spans="1:44" s="200" customFormat="1" ht="19.5" customHeight="1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</row>
    <row r="250" spans="1:44" s="200" customFormat="1" ht="19.5" customHeight="1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</row>
    <row r="251" spans="1:44" s="200" customFormat="1" ht="19.5" customHeight="1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</row>
    <row r="252" spans="1:44" s="200" customFormat="1" ht="19.5" customHeight="1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</row>
    <row r="253" spans="1:44" s="200" customFormat="1" ht="19.5" customHeight="1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</row>
    <row r="254" spans="1:44" s="200" customFormat="1" ht="19.5" customHeight="1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</row>
    <row r="255" spans="1:44" s="200" customFormat="1" ht="19.5" customHeight="1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</row>
    <row r="256" spans="1:44" s="200" customFormat="1" ht="19.5" customHeight="1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</row>
    <row r="257" spans="1:44" s="200" customFormat="1" ht="19.5" customHeight="1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</row>
    <row r="258" spans="1:44" s="200" customFormat="1" ht="19.5" customHeight="1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</row>
    <row r="259" spans="1:44" s="200" customFormat="1" ht="19.5" customHeight="1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</row>
    <row r="260" spans="1:44" s="200" customFormat="1" ht="19.5" customHeight="1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</row>
    <row r="261" spans="1:44" s="200" customFormat="1" ht="19.5" customHeight="1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</row>
    <row r="262" spans="1:44" s="200" customFormat="1" ht="19.5" customHeight="1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</row>
    <row r="263" spans="1:44" s="200" customFormat="1" ht="19.5" customHeight="1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</row>
    <row r="264" spans="1:44" s="200" customFormat="1" ht="19.5" customHeight="1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</row>
    <row r="265" spans="1:44" s="200" customFormat="1" ht="19.5" customHeight="1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</row>
    <row r="266" spans="1:44" s="200" customFormat="1" ht="19.5" customHeight="1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</row>
    <row r="267" spans="1:44" s="200" customFormat="1" ht="19.5" customHeight="1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</row>
    <row r="268" spans="1:44" s="200" customFormat="1" ht="19.5" customHeight="1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</row>
    <row r="269" spans="1:44" s="200" customFormat="1" ht="19.5" customHeight="1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</row>
    <row r="270" spans="1:44" s="200" customFormat="1" ht="19.5" customHeight="1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</row>
    <row r="271" spans="1:44" s="200" customFormat="1" ht="19.5" customHeight="1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</row>
    <row r="272" spans="1:44" s="200" customFormat="1" ht="19.5" customHeight="1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</row>
    <row r="273" spans="1:44" s="200" customFormat="1" ht="19.5" customHeight="1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</row>
    <row r="274" spans="1:44" s="200" customFormat="1" ht="19.5" customHeight="1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</row>
    <row r="275" spans="1:44" s="200" customFormat="1" ht="19.5" customHeight="1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</row>
    <row r="276" spans="1:44" s="200" customFormat="1" ht="19.5" customHeight="1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</row>
    <row r="277" spans="1:44" s="200" customFormat="1" ht="19.5" customHeight="1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</row>
    <row r="278" spans="1:44" s="200" customFormat="1" ht="19.5" customHeight="1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</row>
    <row r="279" spans="1:44" s="200" customFormat="1" ht="19.5" customHeight="1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</row>
    <row r="280" spans="1:44" s="200" customFormat="1" ht="19.5" customHeight="1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</row>
    <row r="281" spans="1:44" s="200" customFormat="1" ht="19.5" customHeight="1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</row>
    <row r="282" spans="1:44" s="200" customFormat="1" ht="19.5" customHeight="1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</row>
    <row r="283" spans="1:44" s="200" customFormat="1" ht="19.5" customHeight="1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</row>
    <row r="284" spans="1:44" s="200" customFormat="1" ht="19.5" customHeight="1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</row>
    <row r="285" spans="1:44" s="200" customFormat="1" ht="19.5" customHeight="1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</row>
    <row r="286" spans="1:44" s="200" customFormat="1" ht="19.5" customHeight="1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</row>
    <row r="287" spans="1:44" s="200" customFormat="1" ht="19.5" customHeight="1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</row>
    <row r="288" spans="1:44" s="200" customFormat="1" ht="19.5" customHeight="1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</row>
    <row r="289" spans="1:44" s="200" customFormat="1" ht="19.5" customHeight="1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</row>
    <row r="290" spans="1:44" s="200" customFormat="1" ht="19.5" customHeight="1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</row>
    <row r="291" spans="1:44" s="200" customFormat="1" ht="19.5" customHeight="1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</row>
    <row r="292" spans="1:44" s="200" customFormat="1" ht="19.5" customHeight="1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</row>
    <row r="293" spans="1:44" s="200" customFormat="1" ht="19.5" customHeight="1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</row>
    <row r="294" spans="1:44" s="200" customFormat="1" ht="19.5" customHeight="1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</row>
    <row r="295" spans="1:44" s="200" customFormat="1" ht="19.5" customHeight="1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</row>
    <row r="296" spans="1:44" s="200" customFormat="1" ht="19.5" customHeight="1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</row>
    <row r="297" spans="1:44" s="200" customFormat="1" ht="19.5" customHeight="1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</row>
    <row r="298" spans="1:44" s="200" customFormat="1" ht="19.5" customHeight="1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</row>
    <row r="299" spans="1:44" s="200" customFormat="1" ht="19.5" customHeight="1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</row>
    <row r="300" spans="1:44" s="200" customFormat="1" ht="19.5" customHeight="1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</row>
    <row r="301" spans="1:44" s="200" customFormat="1" ht="19.5" customHeight="1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</row>
    <row r="302" spans="1:44" s="200" customFormat="1" ht="19.5" customHeight="1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</row>
    <row r="303" spans="1:44" s="200" customFormat="1" ht="19.5" customHeight="1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</row>
    <row r="304" spans="1:44" s="200" customFormat="1" ht="19.5" customHeight="1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</row>
    <row r="305" spans="1:44" s="200" customFormat="1" ht="19.5" customHeight="1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</row>
    <row r="306" spans="1:44" s="200" customFormat="1" ht="19.5" customHeight="1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</row>
    <row r="307" spans="1:44" s="200" customFormat="1" ht="19.5" customHeight="1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</row>
    <row r="308" spans="1:44" s="200" customFormat="1" ht="19.5" customHeight="1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</row>
    <row r="309" spans="1:44" s="200" customFormat="1" ht="19.5" customHeight="1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</row>
    <row r="310" spans="1:44" s="200" customFormat="1" ht="19.5" customHeight="1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</row>
    <row r="311" spans="1:44" s="200" customFormat="1" ht="19.5" customHeight="1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</row>
    <row r="312" spans="1:44" s="200" customFormat="1" ht="19.5" customHeight="1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</row>
    <row r="313" spans="1:44" s="200" customFormat="1" ht="19.5" customHeight="1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</row>
    <row r="314" spans="1:44" s="200" customFormat="1" ht="19.5" customHeight="1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</row>
    <row r="315" spans="1:44" s="200" customFormat="1" ht="19.5" customHeight="1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</row>
    <row r="316" spans="1:44" s="200" customFormat="1" ht="19.5" customHeight="1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</row>
    <row r="317" spans="1:44" s="200" customFormat="1" ht="19.5" customHeight="1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</row>
    <row r="318" spans="1:44" s="200" customFormat="1" ht="19.5" customHeight="1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</row>
    <row r="319" spans="1:44" s="200" customFormat="1" ht="19.5" customHeight="1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</row>
    <row r="320" spans="1:44" s="200" customFormat="1" ht="19.5" customHeight="1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</row>
    <row r="321" spans="1:44" s="200" customFormat="1" ht="19.5" customHeight="1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</row>
    <row r="322" spans="1:44" s="200" customFormat="1" ht="19.5" customHeight="1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</row>
    <row r="323" spans="1:44" s="200" customFormat="1" ht="19.5" customHeight="1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</row>
    <row r="324" spans="1:44" s="200" customFormat="1" ht="19.5" customHeight="1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</row>
    <row r="325" spans="1:44" s="200" customFormat="1" ht="19.5" customHeight="1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</row>
    <row r="326" spans="1:44" s="200" customFormat="1" ht="19.5" customHeight="1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</row>
    <row r="327" spans="1:44" s="200" customFormat="1" ht="19.5" customHeight="1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</row>
    <row r="328" spans="1:44" s="200" customFormat="1" ht="19.5" customHeight="1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</row>
    <row r="329" spans="1:44" s="200" customFormat="1" ht="19.5" customHeight="1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</row>
    <row r="330" spans="1:44" s="200" customFormat="1" ht="19.5" customHeight="1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</row>
    <row r="331" spans="1:44" s="200" customFormat="1" ht="19.5" customHeight="1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</row>
    <row r="332" spans="1:44" s="200" customFormat="1" ht="19.5" customHeight="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</row>
    <row r="333" spans="1:44" s="200" customFormat="1" ht="19.5" customHeight="1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</row>
    <row r="334" spans="1:44" s="200" customFormat="1" ht="19.5" customHeight="1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</row>
    <row r="335" spans="1:44" s="200" customFormat="1" ht="19.5" customHeight="1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</row>
    <row r="336" spans="1:44" s="200" customFormat="1" ht="19.5" customHeight="1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</row>
    <row r="337" spans="1:44" s="200" customFormat="1" ht="19.5" customHeight="1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</row>
    <row r="338" spans="1:44" s="200" customFormat="1" ht="19.5" customHeight="1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</row>
    <row r="339" spans="1:44" s="200" customFormat="1" ht="19.5" customHeight="1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</row>
    <row r="340" spans="1:44" s="200" customFormat="1" ht="19.5" customHeight="1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</row>
    <row r="341" spans="1:44" s="200" customFormat="1" ht="19.5" customHeight="1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</row>
    <row r="342" spans="1:44" s="200" customFormat="1" ht="19.5" customHeight="1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</row>
    <row r="343" spans="1:44" s="200" customFormat="1" ht="19.5" customHeight="1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</row>
    <row r="344" spans="1:44" s="200" customFormat="1" ht="19.5" customHeight="1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</row>
    <row r="345" spans="1:44" s="200" customFormat="1" ht="19.5" customHeight="1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</row>
    <row r="346" spans="1:44" s="200" customFormat="1" ht="19.5" customHeight="1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</row>
    <row r="347" spans="1:44" s="200" customFormat="1" ht="19.5" customHeight="1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</row>
    <row r="348" spans="1:44" s="200" customFormat="1" ht="19.5" customHeight="1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</row>
    <row r="349" spans="1:44" s="200" customFormat="1" ht="19.5" customHeight="1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</row>
    <row r="350" spans="1:44" s="200" customFormat="1" ht="19.5" customHeight="1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</row>
    <row r="351" spans="1:44" s="200" customFormat="1" ht="19.5" customHeight="1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</row>
    <row r="352" spans="1:44" s="200" customFormat="1" ht="19.5" customHeight="1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</row>
    <row r="353" spans="1:44" s="200" customFormat="1" ht="19.5" customHeight="1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</row>
    <row r="354" spans="1:44" s="200" customFormat="1" ht="19.5" customHeight="1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</row>
    <row r="355" spans="1:44" s="200" customFormat="1" ht="19.5" customHeight="1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</row>
    <row r="356" spans="1:44" s="200" customFormat="1" ht="19.5" customHeight="1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</row>
    <row r="357" spans="1:44" s="200" customFormat="1" ht="19.5" customHeight="1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</row>
    <row r="358" spans="1:44" s="200" customFormat="1" ht="19.5" customHeight="1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</row>
    <row r="359" spans="1:44" s="200" customFormat="1" ht="19.5" customHeight="1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</row>
    <row r="360" spans="1:44" s="200" customFormat="1" ht="19.5" customHeight="1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</row>
    <row r="361" spans="1:44" s="200" customFormat="1" ht="19.5" customHeight="1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</row>
    <row r="362" spans="1:44" s="200" customFormat="1" ht="19.5" customHeight="1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</row>
    <row r="363" spans="1:44" s="200" customFormat="1" ht="19.5" customHeight="1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</row>
    <row r="364" spans="1:44" s="200" customFormat="1" ht="19.5" customHeight="1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</row>
    <row r="365" spans="1:44" s="200" customFormat="1" ht="19.5" customHeight="1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</row>
    <row r="366" spans="1:44" s="200" customFormat="1" ht="19.5" customHeight="1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</row>
    <row r="367" spans="1:44" s="200" customFormat="1" ht="19.5" customHeight="1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</row>
    <row r="368" spans="1:44" s="200" customFormat="1" ht="19.5" customHeight="1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</row>
    <row r="369" spans="1:44" s="200" customFormat="1" ht="19.5" customHeight="1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</row>
    <row r="370" spans="1:44" s="200" customFormat="1" ht="19.5" customHeight="1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</row>
    <row r="371" spans="1:44" s="200" customFormat="1" ht="19.5" customHeight="1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</row>
    <row r="372" spans="1:44" s="200" customFormat="1" ht="19.5" customHeight="1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</row>
    <row r="373" spans="1:44" s="200" customFormat="1" ht="19.5" customHeight="1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</row>
    <row r="374" spans="1:44" s="200" customFormat="1" ht="19.5" customHeight="1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</row>
    <row r="375" spans="1:44" s="200" customFormat="1" ht="19.5" customHeight="1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</row>
    <row r="376" spans="1:44" s="200" customFormat="1" ht="19.5" customHeight="1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</row>
    <row r="377" spans="1:44" s="200" customFormat="1" ht="19.5" customHeight="1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</row>
    <row r="378" spans="1:44" s="200" customFormat="1" ht="19.5" customHeight="1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</row>
    <row r="379" spans="1:44" s="200" customFormat="1" ht="19.5" customHeight="1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</row>
    <row r="380" spans="1:44" s="200" customFormat="1" ht="19.5" customHeight="1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</row>
    <row r="381" spans="1:44" s="200" customFormat="1" ht="19.5" customHeight="1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</row>
    <row r="382" spans="1:44" s="200" customFormat="1" ht="19.5" customHeight="1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</row>
    <row r="383" spans="1:44" s="200" customFormat="1" ht="19.5" customHeight="1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</row>
    <row r="384" spans="1:44" s="200" customFormat="1" ht="19.5" customHeight="1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</row>
    <row r="385" spans="1:44" s="200" customFormat="1" ht="19.5" customHeight="1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</row>
    <row r="386" spans="1:44" s="200" customFormat="1" ht="19.5" customHeight="1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</row>
    <row r="387" spans="1:44" s="200" customFormat="1" ht="19.5" customHeight="1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</row>
    <row r="388" spans="1:44" s="200" customFormat="1" ht="19.5" customHeight="1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</row>
    <row r="389" spans="1:44" s="200" customFormat="1" ht="19.5" customHeight="1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</row>
    <row r="390" spans="1:44" s="200" customFormat="1" ht="19.5" customHeight="1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</row>
    <row r="391" spans="1:44" s="200" customFormat="1" ht="19.5" customHeight="1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</row>
    <row r="392" spans="1:44" s="200" customFormat="1" ht="19.5" customHeight="1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</row>
    <row r="393" spans="1:44" s="200" customFormat="1" ht="19.5" customHeight="1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</row>
    <row r="394" spans="1:44" s="200" customFormat="1" ht="19.5" customHeight="1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</row>
    <row r="395" spans="1:44" s="200" customFormat="1" ht="19.5" customHeight="1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</row>
    <row r="396" spans="1:44" s="200" customFormat="1" ht="19.5" customHeight="1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</row>
    <row r="397" spans="1:44" s="200" customFormat="1" ht="19.5" customHeight="1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</row>
    <row r="398" spans="1:44" s="200" customFormat="1" ht="19.5" customHeight="1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</row>
    <row r="399" spans="1:44" s="200" customFormat="1" ht="19.5" customHeight="1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</row>
    <row r="400" spans="1:44" s="200" customFormat="1" ht="19.5" customHeight="1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</row>
    <row r="401" spans="1:44" s="200" customFormat="1" ht="19.5" customHeight="1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</row>
    <row r="402" spans="1:44" s="200" customFormat="1" ht="19.5" customHeight="1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</row>
    <row r="403" spans="1:44" s="200" customFormat="1" ht="19.5" customHeight="1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</row>
    <row r="404" spans="1:44" s="200" customFormat="1" ht="19.5" customHeight="1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</row>
    <row r="405" spans="1:44" s="200" customFormat="1" ht="19.5" customHeight="1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</row>
    <row r="406" spans="1:44" s="200" customFormat="1" ht="19.5" customHeight="1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</row>
    <row r="407" spans="1:44" s="200" customFormat="1" ht="19.5" customHeight="1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</row>
    <row r="408" spans="1:44" s="200" customFormat="1" ht="19.5" customHeight="1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</row>
    <row r="409" spans="1:44" s="200" customFormat="1" ht="19.5" customHeight="1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</row>
    <row r="410" spans="1:44" s="200" customFormat="1" ht="19.5" customHeight="1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</row>
    <row r="411" spans="1:44" s="200" customFormat="1" ht="19.5" customHeight="1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</row>
    <row r="412" spans="1:44" s="200" customFormat="1" ht="19.5" customHeight="1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</row>
    <row r="413" spans="1:44" s="200" customFormat="1" ht="19.5" customHeight="1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</row>
    <row r="414" spans="1:44" s="200" customFormat="1" ht="19.5" customHeight="1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</row>
    <row r="415" spans="1:44" s="200" customFormat="1" ht="19.5" customHeight="1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</row>
    <row r="416" spans="1:44" s="200" customFormat="1" ht="19.5" customHeight="1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</row>
    <row r="417" spans="1:44" s="200" customFormat="1" ht="19.5" customHeight="1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</row>
    <row r="418" spans="1:44" s="200" customFormat="1" ht="19.5" customHeight="1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</row>
    <row r="419" spans="1:44" s="200" customFormat="1" ht="19.5" customHeight="1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</row>
    <row r="420" spans="1:44" s="200" customFormat="1" ht="19.5" customHeight="1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</row>
    <row r="421" spans="1:44" s="200" customFormat="1" ht="19.5" customHeight="1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</row>
    <row r="422" spans="1:44" s="200" customFormat="1" ht="19.5" customHeight="1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</row>
    <row r="423" spans="1:44" s="200" customFormat="1" ht="19.5" customHeight="1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</row>
    <row r="424" spans="1:44" s="200" customFormat="1" ht="19.5" customHeight="1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</row>
    <row r="425" spans="1:44" s="200" customFormat="1" ht="19.5" customHeight="1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</row>
    <row r="426" spans="1:44" s="200" customFormat="1" ht="19.5" customHeight="1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</row>
    <row r="427" spans="1:44" s="200" customFormat="1" ht="19.5" customHeight="1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</row>
    <row r="428" spans="1:44" s="200" customFormat="1" ht="19.5" customHeight="1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</row>
    <row r="429" spans="1:44" s="200" customFormat="1" ht="19.5" customHeight="1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</row>
    <row r="430" spans="1:44" s="200" customFormat="1" ht="19.5" customHeight="1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</row>
    <row r="431" spans="1:44" s="200" customFormat="1" ht="19.5" customHeight="1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</row>
    <row r="432" spans="1:44" s="200" customFormat="1" ht="19.5" customHeight="1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</row>
    <row r="433" spans="1:44" s="200" customFormat="1" ht="19.5" customHeight="1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</row>
    <row r="434" spans="1:44" s="200" customFormat="1" ht="19.5" customHeight="1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</row>
    <row r="435" spans="1:44" s="200" customFormat="1" ht="19.5" customHeight="1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</row>
    <row r="436" spans="1:44" s="200" customFormat="1" ht="19.5" customHeight="1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</row>
    <row r="437" spans="1:44" s="200" customFormat="1" ht="19.5" customHeight="1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</row>
    <row r="438" spans="1:44" s="200" customFormat="1" ht="19.5" customHeight="1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</row>
    <row r="439" spans="1:44" s="200" customFormat="1" ht="19.5" customHeight="1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</row>
    <row r="440" spans="1:44" s="200" customFormat="1" ht="19.5" customHeight="1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</row>
    <row r="441" spans="1:44" s="200" customFormat="1" ht="19.5" customHeight="1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</row>
    <row r="442" spans="1:44" s="200" customFormat="1" ht="19.5" customHeight="1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</row>
    <row r="443" spans="1:44" s="200" customFormat="1" ht="19.5" customHeight="1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</row>
    <row r="444" spans="1:44" s="200" customFormat="1" ht="19.5" customHeight="1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</row>
    <row r="445" spans="1:44" s="200" customFormat="1" ht="19.5" customHeight="1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</row>
    <row r="446" spans="1:44" s="200" customFormat="1" ht="19.5" customHeight="1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</row>
    <row r="447" spans="1:44" s="200" customFormat="1" ht="19.5" customHeight="1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</row>
    <row r="448" spans="1:44" s="200" customFormat="1" ht="19.5" customHeight="1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</row>
    <row r="449" spans="1:44" s="200" customFormat="1" ht="19.5" customHeight="1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</row>
    <row r="450" spans="1:44" s="200" customFormat="1" ht="19.5" customHeight="1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</row>
    <row r="451" spans="1:44" s="200" customFormat="1" ht="19.5" customHeight="1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</row>
    <row r="452" spans="1:44" s="200" customFormat="1" ht="19.5" customHeight="1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</row>
    <row r="453" spans="1:44" s="200" customFormat="1" ht="19.5" customHeight="1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</row>
    <row r="454" spans="1:44" s="200" customFormat="1" ht="19.5" customHeight="1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</row>
    <row r="455" spans="1:44" s="200" customFormat="1" ht="19.5" customHeight="1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</row>
    <row r="456" spans="1:44" s="200" customFormat="1" ht="19.5" customHeight="1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</row>
    <row r="457" spans="1:44" s="200" customFormat="1" ht="19.5" customHeight="1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</row>
    <row r="458" spans="1:44" s="200" customFormat="1" ht="19.5" customHeight="1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</row>
    <row r="459" spans="1:44" s="200" customFormat="1" ht="19.5" customHeight="1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</row>
    <row r="460" spans="1:44" s="200" customFormat="1" ht="19.5" customHeight="1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</row>
    <row r="461" spans="1:44" s="200" customFormat="1" ht="19.5" customHeight="1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</row>
    <row r="462" spans="1:44" s="200" customFormat="1" ht="19.5" customHeight="1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</row>
    <row r="463" spans="1:44" s="200" customFormat="1" ht="19.5" customHeight="1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</row>
    <row r="464" spans="1:44" s="200" customFormat="1" ht="19.5" customHeight="1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</row>
    <row r="465" spans="1:44" s="200" customFormat="1" ht="19.5" customHeight="1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</row>
    <row r="466" spans="1:44" s="200" customFormat="1" ht="19.5" customHeight="1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</row>
    <row r="467" spans="1:44" s="200" customFormat="1" ht="19.5" customHeight="1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</row>
    <row r="468" spans="1:44" s="200" customFormat="1" ht="19.5" customHeight="1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</row>
    <row r="469" spans="1:44" s="200" customFormat="1" ht="19.5" customHeight="1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</row>
    <row r="470" spans="1:44" s="200" customFormat="1" ht="19.5" customHeight="1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</row>
    <row r="471" spans="1:44" s="200" customFormat="1" ht="19.5" customHeight="1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</row>
    <row r="472" spans="1:44" s="200" customFormat="1" ht="19.5" customHeight="1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</row>
    <row r="473" spans="1:44" s="200" customFormat="1" ht="19.5" customHeight="1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</row>
    <row r="474" spans="1:44" s="200" customFormat="1" ht="19.5" customHeight="1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</row>
    <row r="475" spans="1:44" s="200" customFormat="1" ht="19.5" customHeight="1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</row>
    <row r="476" spans="1:44" s="200" customFormat="1" ht="19.5" customHeight="1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</row>
    <row r="477" spans="1:44" s="200" customFormat="1" ht="19.5" customHeight="1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</row>
    <row r="478" spans="1:44" s="200" customFormat="1" ht="19.5" customHeight="1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</row>
    <row r="479" spans="1:44" s="200" customFormat="1" ht="19.5" customHeight="1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</row>
    <row r="480" spans="1:44" s="200" customFormat="1" ht="19.5" customHeight="1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</row>
    <row r="481" spans="1:44" s="200" customFormat="1" ht="19.5" customHeight="1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</row>
    <row r="482" spans="1:44" s="200" customFormat="1" ht="19.5" customHeight="1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</row>
    <row r="483" spans="1:44" s="200" customFormat="1" ht="19.5" customHeight="1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</row>
    <row r="484" spans="1:44" s="200" customFormat="1" ht="19.5" customHeight="1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</row>
    <row r="485" spans="1:44" s="200" customFormat="1" ht="19.5" customHeight="1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</row>
    <row r="486" spans="1:44" s="200" customFormat="1" ht="19.5" customHeight="1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</row>
    <row r="487" spans="1:44" s="200" customFormat="1" ht="19.5" customHeight="1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</row>
    <row r="488" spans="1:44" s="200" customFormat="1" ht="19.5" customHeight="1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</row>
    <row r="489" spans="1:44" s="200" customFormat="1" ht="19.5" customHeight="1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</row>
    <row r="490" spans="1:44" s="200" customFormat="1" ht="19.5" customHeight="1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</row>
    <row r="491" spans="1:44" s="200" customFormat="1" ht="19.5" customHeight="1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</row>
    <row r="492" spans="1:44" s="200" customFormat="1" ht="19.5" customHeight="1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</row>
    <row r="493" spans="1:44" s="200" customFormat="1" ht="19.5" customHeight="1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</row>
    <row r="494" spans="1:44" s="200" customFormat="1" ht="19.5" customHeight="1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</row>
    <row r="495" spans="1:44" s="200" customFormat="1" ht="19.5" customHeight="1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</row>
    <row r="496" spans="1:44" s="200" customFormat="1" ht="19.5" customHeight="1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</row>
    <row r="497" spans="1:44" s="200" customFormat="1" ht="19.5" customHeight="1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</row>
    <row r="498" spans="1:44" s="200" customFormat="1" ht="19.5" customHeight="1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</row>
    <row r="499" spans="1:44" s="200" customFormat="1" ht="19.5" customHeight="1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</row>
    <row r="500" spans="1:44" s="200" customFormat="1" ht="19.5" customHeight="1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</row>
    <row r="501" spans="1:44" s="200" customFormat="1" ht="19.5" customHeight="1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</row>
    <row r="502" spans="1:44" s="200" customFormat="1" ht="19.5" customHeight="1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</row>
    <row r="503" spans="1:44" s="200" customFormat="1" ht="19.5" customHeight="1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</row>
    <row r="504" spans="1:44" s="200" customFormat="1" ht="19.5" customHeight="1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</row>
    <row r="505" spans="1:44" s="200" customFormat="1" ht="19.5" customHeight="1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</row>
    <row r="506" spans="1:44" s="200" customFormat="1" ht="19.5" customHeight="1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</row>
    <row r="507" spans="1:44" s="200" customFormat="1" ht="19.5" customHeight="1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</row>
    <row r="508" spans="1:44" s="200" customFormat="1" ht="19.5" customHeight="1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</row>
    <row r="509" spans="1:44" s="200" customFormat="1" ht="19.5" customHeight="1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</row>
    <row r="510" spans="1:44" s="200" customFormat="1" ht="19.5" customHeight="1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  <c r="AN510" s="6"/>
      <c r="AO510" s="6"/>
      <c r="AP510" s="6"/>
      <c r="AQ510" s="6"/>
      <c r="AR510" s="6"/>
    </row>
    <row r="511" spans="1:44" s="200" customFormat="1" ht="19.5" customHeight="1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  <c r="AN511" s="6"/>
      <c r="AO511" s="6"/>
      <c r="AP511" s="6"/>
      <c r="AQ511" s="6"/>
      <c r="AR511" s="6"/>
    </row>
    <row r="512" spans="1:44" s="200" customFormat="1" ht="19.5" customHeight="1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  <c r="AO512" s="6"/>
      <c r="AP512" s="6"/>
      <c r="AQ512" s="6"/>
      <c r="AR512" s="6"/>
    </row>
    <row r="513" spans="1:44" s="200" customFormat="1" ht="19.5" customHeight="1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  <c r="AL513" s="6"/>
      <c r="AM513" s="6"/>
      <c r="AN513" s="6"/>
      <c r="AO513" s="6"/>
      <c r="AP513" s="6"/>
      <c r="AQ513" s="6"/>
      <c r="AR513" s="6"/>
    </row>
    <row r="514" spans="1:44" s="200" customFormat="1" ht="19.5" customHeight="1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  <c r="AN514" s="6"/>
      <c r="AO514" s="6"/>
      <c r="AP514" s="6"/>
      <c r="AQ514" s="6"/>
      <c r="AR514" s="6"/>
    </row>
    <row r="515" spans="1:44" s="200" customFormat="1" ht="19.5" customHeight="1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6"/>
      <c r="AN515" s="6"/>
      <c r="AO515" s="6"/>
      <c r="AP515" s="6"/>
      <c r="AQ515" s="6"/>
      <c r="AR515" s="6"/>
    </row>
    <row r="516" spans="1:44" s="200" customFormat="1" ht="19.5" customHeight="1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  <c r="AN516" s="6"/>
      <c r="AO516" s="6"/>
      <c r="AP516" s="6"/>
      <c r="AQ516" s="6"/>
      <c r="AR516" s="6"/>
    </row>
    <row r="517" spans="1:44" s="200" customFormat="1" ht="19.5" customHeight="1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  <c r="AN517" s="6"/>
      <c r="AO517" s="6"/>
      <c r="AP517" s="6"/>
      <c r="AQ517" s="6"/>
      <c r="AR517" s="6"/>
    </row>
    <row r="518" spans="1:44" s="200" customFormat="1" ht="19.5" customHeight="1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6"/>
      <c r="AL518" s="6"/>
      <c r="AM518" s="6"/>
      <c r="AN518" s="6"/>
      <c r="AO518" s="6"/>
      <c r="AP518" s="6"/>
      <c r="AQ518" s="6"/>
      <c r="AR518" s="6"/>
    </row>
    <row r="519" spans="1:44" s="200" customFormat="1" ht="19.5" customHeight="1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  <c r="AL519" s="6"/>
      <c r="AM519" s="6"/>
      <c r="AN519" s="6"/>
      <c r="AO519" s="6"/>
      <c r="AP519" s="6"/>
      <c r="AQ519" s="6"/>
      <c r="AR519" s="6"/>
    </row>
    <row r="520" spans="1:44" s="200" customFormat="1" ht="19.5" customHeight="1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6"/>
      <c r="AP520" s="6"/>
      <c r="AQ520" s="6"/>
      <c r="AR520" s="6"/>
    </row>
    <row r="521" spans="1:44" s="200" customFormat="1" ht="19.5" customHeight="1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  <c r="AN521" s="6"/>
      <c r="AO521" s="6"/>
      <c r="AP521" s="6"/>
      <c r="AQ521" s="6"/>
      <c r="AR521" s="6"/>
    </row>
    <row r="522" spans="1:44" s="200" customFormat="1" ht="19.5" customHeight="1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  <c r="AL522" s="6"/>
      <c r="AM522" s="6"/>
      <c r="AN522" s="6"/>
      <c r="AO522" s="6"/>
      <c r="AP522" s="6"/>
      <c r="AQ522" s="6"/>
      <c r="AR522" s="6"/>
    </row>
    <row r="523" spans="1:44" s="200" customFormat="1" ht="19.5" customHeight="1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  <c r="AL523" s="6"/>
      <c r="AM523" s="6"/>
      <c r="AN523" s="6"/>
      <c r="AO523" s="6"/>
      <c r="AP523" s="6"/>
      <c r="AQ523" s="6"/>
      <c r="AR523" s="6"/>
    </row>
    <row r="524" spans="1:44" s="200" customFormat="1" ht="19.5" customHeight="1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  <c r="AN524" s="6"/>
      <c r="AO524" s="6"/>
      <c r="AP524" s="6"/>
      <c r="AQ524" s="6"/>
      <c r="AR524" s="6"/>
    </row>
    <row r="525" spans="1:44" s="200" customFormat="1" ht="19.5" customHeight="1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  <c r="AN525" s="6"/>
      <c r="AO525" s="6"/>
      <c r="AP525" s="6"/>
      <c r="AQ525" s="6"/>
      <c r="AR525" s="6"/>
    </row>
    <row r="526" spans="1:44" s="200" customFormat="1" ht="19.5" customHeight="1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  <c r="AN526" s="6"/>
      <c r="AO526" s="6"/>
      <c r="AP526" s="6"/>
      <c r="AQ526" s="6"/>
      <c r="AR526" s="6"/>
    </row>
    <row r="527" spans="1:44" s="200" customFormat="1" ht="19.5" customHeight="1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  <c r="AO527" s="6"/>
      <c r="AP527" s="6"/>
      <c r="AQ527" s="6"/>
      <c r="AR527" s="6"/>
    </row>
    <row r="528" spans="1:44" s="200" customFormat="1" ht="19.5" customHeight="1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  <c r="AN528" s="6"/>
      <c r="AO528" s="6"/>
      <c r="AP528" s="6"/>
      <c r="AQ528" s="6"/>
      <c r="AR528" s="6"/>
    </row>
    <row r="529" spans="1:44" s="200" customFormat="1" ht="19.5" customHeight="1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  <c r="AN529" s="6"/>
      <c r="AO529" s="6"/>
      <c r="AP529" s="6"/>
      <c r="AQ529" s="6"/>
      <c r="AR529" s="6"/>
    </row>
    <row r="530" spans="1:44" s="200" customFormat="1" ht="19.5" customHeight="1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  <c r="AL530" s="6"/>
      <c r="AM530" s="6"/>
      <c r="AN530" s="6"/>
      <c r="AO530" s="6"/>
      <c r="AP530" s="6"/>
      <c r="AQ530" s="6"/>
      <c r="AR530" s="6"/>
    </row>
    <row r="531" spans="1:44" s="200" customFormat="1" ht="19.5" customHeight="1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  <c r="AN531" s="6"/>
      <c r="AO531" s="6"/>
      <c r="AP531" s="6"/>
      <c r="AQ531" s="6"/>
      <c r="AR531" s="6"/>
    </row>
    <row r="532" spans="1:44" s="200" customFormat="1" ht="19.5" customHeight="1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  <c r="AO532" s="6"/>
      <c r="AP532" s="6"/>
      <c r="AQ532" s="6"/>
      <c r="AR532" s="6"/>
    </row>
    <row r="533" spans="1:44" s="200" customFormat="1" ht="19.5" customHeight="1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  <c r="AL533" s="6"/>
      <c r="AM533" s="6"/>
      <c r="AN533" s="6"/>
      <c r="AO533" s="6"/>
      <c r="AP533" s="6"/>
      <c r="AQ533" s="6"/>
      <c r="AR533" s="6"/>
    </row>
    <row r="534" spans="1:44" s="200" customFormat="1" ht="19.5" customHeight="1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  <c r="AL534" s="6"/>
      <c r="AM534" s="6"/>
      <c r="AN534" s="6"/>
      <c r="AO534" s="6"/>
      <c r="AP534" s="6"/>
      <c r="AQ534" s="6"/>
      <c r="AR534" s="6"/>
    </row>
    <row r="535" spans="1:44" s="200" customFormat="1" ht="19.5" customHeight="1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  <c r="AN535" s="6"/>
      <c r="AO535" s="6"/>
      <c r="AP535" s="6"/>
      <c r="AQ535" s="6"/>
      <c r="AR535" s="6"/>
    </row>
    <row r="536" spans="1:44" s="200" customFormat="1" ht="19.5" customHeight="1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6"/>
      <c r="AN536" s="6"/>
      <c r="AO536" s="6"/>
      <c r="AP536" s="6"/>
      <c r="AQ536" s="6"/>
      <c r="AR536" s="6"/>
    </row>
    <row r="537" spans="1:44" s="200" customFormat="1" ht="19.5" customHeight="1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  <c r="AL537" s="6"/>
      <c r="AM537" s="6"/>
      <c r="AN537" s="6"/>
      <c r="AO537" s="6"/>
      <c r="AP537" s="6"/>
      <c r="AQ537" s="6"/>
      <c r="AR537" s="6"/>
    </row>
    <row r="538" spans="1:44" s="200" customFormat="1" ht="19.5" customHeight="1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  <c r="AL538" s="6"/>
      <c r="AM538" s="6"/>
      <c r="AN538" s="6"/>
      <c r="AO538" s="6"/>
      <c r="AP538" s="6"/>
      <c r="AQ538" s="6"/>
      <c r="AR538" s="6"/>
    </row>
    <row r="539" spans="1:44" s="200" customFormat="1" ht="19.5" customHeight="1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  <c r="AL539" s="6"/>
      <c r="AM539" s="6"/>
      <c r="AN539" s="6"/>
      <c r="AO539" s="6"/>
      <c r="AP539" s="6"/>
      <c r="AQ539" s="6"/>
      <c r="AR539" s="6"/>
    </row>
    <row r="540" spans="1:44" s="200" customFormat="1" ht="19.5" customHeight="1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  <c r="AL540" s="6"/>
      <c r="AM540" s="6"/>
      <c r="AN540" s="6"/>
      <c r="AO540" s="6"/>
      <c r="AP540" s="6"/>
      <c r="AQ540" s="6"/>
      <c r="AR540" s="6"/>
    </row>
    <row r="541" spans="1:44" s="200" customFormat="1" ht="19.5" customHeight="1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  <c r="AL541" s="6"/>
      <c r="AM541" s="6"/>
      <c r="AN541" s="6"/>
      <c r="AO541" s="6"/>
      <c r="AP541" s="6"/>
      <c r="AQ541" s="6"/>
      <c r="AR541" s="6"/>
    </row>
    <row r="542" spans="1:44" s="200" customFormat="1" ht="19.5" customHeight="1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  <c r="AM542" s="6"/>
      <c r="AN542" s="6"/>
      <c r="AO542" s="6"/>
      <c r="AP542" s="6"/>
      <c r="AQ542" s="6"/>
      <c r="AR542" s="6"/>
    </row>
    <row r="543" spans="1:44" s="200" customFormat="1" ht="19.5" customHeight="1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  <c r="AN543" s="6"/>
      <c r="AO543" s="6"/>
      <c r="AP543" s="6"/>
      <c r="AQ543" s="6"/>
      <c r="AR543" s="6"/>
    </row>
    <row r="544" spans="1:44" s="200" customFormat="1" ht="19.5" customHeight="1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  <c r="AN544" s="6"/>
      <c r="AO544" s="6"/>
      <c r="AP544" s="6"/>
      <c r="AQ544" s="6"/>
      <c r="AR544" s="6"/>
    </row>
    <row r="545" spans="1:44" s="200" customFormat="1" ht="19.5" customHeight="1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  <c r="AL545" s="6"/>
      <c r="AM545" s="6"/>
      <c r="AN545" s="6"/>
      <c r="AO545" s="6"/>
      <c r="AP545" s="6"/>
      <c r="AQ545" s="6"/>
      <c r="AR545" s="6"/>
    </row>
    <row r="546" spans="1:44" s="200" customFormat="1" ht="19.5" customHeight="1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  <c r="AL546" s="6"/>
      <c r="AM546" s="6"/>
      <c r="AN546" s="6"/>
      <c r="AO546" s="6"/>
      <c r="AP546" s="6"/>
      <c r="AQ546" s="6"/>
      <c r="AR546" s="6"/>
    </row>
    <row r="547" spans="1:44" s="200" customFormat="1" ht="19.5" customHeight="1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  <c r="AL547" s="6"/>
      <c r="AM547" s="6"/>
      <c r="AN547" s="6"/>
      <c r="AO547" s="6"/>
      <c r="AP547" s="6"/>
      <c r="AQ547" s="6"/>
      <c r="AR547" s="6"/>
    </row>
    <row r="548" spans="1:44" s="200" customFormat="1" ht="19.5" customHeight="1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  <c r="AL548" s="6"/>
      <c r="AM548" s="6"/>
      <c r="AN548" s="6"/>
      <c r="AO548" s="6"/>
      <c r="AP548" s="6"/>
      <c r="AQ548" s="6"/>
      <c r="AR548" s="6"/>
    </row>
    <row r="549" spans="1:44" s="200" customFormat="1" ht="19.5" customHeight="1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  <c r="AN549" s="6"/>
      <c r="AO549" s="6"/>
      <c r="AP549" s="6"/>
      <c r="AQ549" s="6"/>
      <c r="AR549" s="6"/>
    </row>
    <row r="550" spans="1:44" s="200" customFormat="1" ht="19.5" customHeight="1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  <c r="AL550" s="6"/>
      <c r="AM550" s="6"/>
      <c r="AN550" s="6"/>
      <c r="AO550" s="6"/>
      <c r="AP550" s="6"/>
      <c r="AQ550" s="6"/>
      <c r="AR550" s="6"/>
    </row>
    <row r="551" spans="1:44" s="200" customFormat="1" ht="19.5" customHeight="1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  <c r="AL551" s="6"/>
      <c r="AM551" s="6"/>
      <c r="AN551" s="6"/>
      <c r="AO551" s="6"/>
      <c r="AP551" s="6"/>
      <c r="AQ551" s="6"/>
      <c r="AR551" s="6"/>
    </row>
    <row r="552" spans="1:44" s="200" customFormat="1" ht="19.5" customHeight="1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  <c r="AN552" s="6"/>
      <c r="AO552" s="6"/>
      <c r="AP552" s="6"/>
      <c r="AQ552" s="6"/>
      <c r="AR552" s="6"/>
    </row>
    <row r="553" spans="1:44" s="200" customFormat="1" ht="19.5" customHeight="1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  <c r="AN553" s="6"/>
      <c r="AO553" s="6"/>
      <c r="AP553" s="6"/>
      <c r="AQ553" s="6"/>
      <c r="AR553" s="6"/>
    </row>
    <row r="554" spans="1:44" s="200" customFormat="1" ht="19.5" customHeight="1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  <c r="AJ554" s="6"/>
      <c r="AK554" s="6"/>
      <c r="AL554" s="6"/>
      <c r="AM554" s="6"/>
      <c r="AN554" s="6"/>
      <c r="AO554" s="6"/>
      <c r="AP554" s="6"/>
      <c r="AQ554" s="6"/>
      <c r="AR554" s="6"/>
    </row>
    <row r="555" spans="1:44" s="200" customFormat="1" ht="19.5" customHeight="1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  <c r="AL555" s="6"/>
      <c r="AM555" s="6"/>
      <c r="AN555" s="6"/>
      <c r="AO555" s="6"/>
      <c r="AP555" s="6"/>
      <c r="AQ555" s="6"/>
      <c r="AR555" s="6"/>
    </row>
    <row r="556" spans="1:44" s="200" customFormat="1" ht="19.5" customHeight="1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  <c r="AN556" s="6"/>
      <c r="AO556" s="6"/>
      <c r="AP556" s="6"/>
      <c r="AQ556" s="6"/>
      <c r="AR556" s="6"/>
    </row>
    <row r="557" spans="1:44" s="200" customFormat="1" ht="19.5" customHeight="1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6"/>
      <c r="AL557" s="6"/>
      <c r="AM557" s="6"/>
      <c r="AN557" s="6"/>
      <c r="AO557" s="6"/>
      <c r="AP557" s="6"/>
      <c r="AQ557" s="6"/>
      <c r="AR557" s="6"/>
    </row>
    <row r="558" spans="1:44" s="200" customFormat="1" ht="19.5" customHeight="1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6"/>
      <c r="AL558" s="6"/>
      <c r="AM558" s="6"/>
      <c r="AN558" s="6"/>
      <c r="AO558" s="6"/>
      <c r="AP558" s="6"/>
      <c r="AQ558" s="6"/>
      <c r="AR558" s="6"/>
    </row>
    <row r="559" spans="1:44" s="200" customFormat="1" ht="19.5" customHeight="1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6"/>
      <c r="AL559" s="6"/>
      <c r="AM559" s="6"/>
      <c r="AN559" s="6"/>
      <c r="AO559" s="6"/>
      <c r="AP559" s="6"/>
      <c r="AQ559" s="6"/>
      <c r="AR559" s="6"/>
    </row>
    <row r="560" spans="1:44" s="200" customFormat="1" ht="19.5" customHeight="1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  <c r="AN560" s="6"/>
      <c r="AO560" s="6"/>
      <c r="AP560" s="6"/>
      <c r="AQ560" s="6"/>
      <c r="AR560" s="6"/>
    </row>
    <row r="561" spans="1:44" s="200" customFormat="1" ht="19.5" customHeight="1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  <c r="AN561" s="6"/>
      <c r="AO561" s="6"/>
      <c r="AP561" s="6"/>
      <c r="AQ561" s="6"/>
      <c r="AR561" s="6"/>
    </row>
    <row r="562" spans="1:44" s="200" customFormat="1" ht="19.5" customHeight="1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  <c r="AN562" s="6"/>
      <c r="AO562" s="6"/>
      <c r="AP562" s="6"/>
      <c r="AQ562" s="6"/>
      <c r="AR562" s="6"/>
    </row>
    <row r="563" spans="1:44" s="200" customFormat="1" ht="19.5" customHeight="1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  <c r="AN563" s="6"/>
      <c r="AO563" s="6"/>
      <c r="AP563" s="6"/>
      <c r="AQ563" s="6"/>
      <c r="AR563" s="6"/>
    </row>
    <row r="564" spans="1:44" s="200" customFormat="1" ht="19.5" customHeight="1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  <c r="AN564" s="6"/>
      <c r="AO564" s="6"/>
      <c r="AP564" s="6"/>
      <c r="AQ564" s="6"/>
      <c r="AR564" s="6"/>
    </row>
    <row r="565" spans="1:44" s="200" customFormat="1" ht="19.5" customHeight="1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  <c r="AL565" s="6"/>
      <c r="AM565" s="6"/>
      <c r="AN565" s="6"/>
      <c r="AO565" s="6"/>
      <c r="AP565" s="6"/>
      <c r="AQ565" s="6"/>
      <c r="AR565" s="6"/>
    </row>
    <row r="566" spans="1:44" s="200" customFormat="1" ht="19.5" customHeight="1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  <c r="AL566" s="6"/>
      <c r="AM566" s="6"/>
      <c r="AN566" s="6"/>
      <c r="AO566" s="6"/>
      <c r="AP566" s="6"/>
      <c r="AQ566" s="6"/>
      <c r="AR566" s="6"/>
    </row>
    <row r="567" spans="1:44" s="200" customFormat="1" ht="19.5" customHeight="1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6"/>
      <c r="AN567" s="6"/>
      <c r="AO567" s="6"/>
      <c r="AP567" s="6"/>
      <c r="AQ567" s="6"/>
      <c r="AR567" s="6"/>
    </row>
    <row r="568" spans="1:44" s="200" customFormat="1" ht="19.5" customHeight="1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  <c r="AL568" s="6"/>
      <c r="AM568" s="6"/>
      <c r="AN568" s="6"/>
      <c r="AO568" s="6"/>
      <c r="AP568" s="6"/>
      <c r="AQ568" s="6"/>
      <c r="AR568" s="6"/>
    </row>
    <row r="569" spans="1:44" s="200" customFormat="1" ht="19.5" customHeight="1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  <c r="AJ569" s="6"/>
      <c r="AK569" s="6"/>
      <c r="AL569" s="6"/>
      <c r="AM569" s="6"/>
      <c r="AN569" s="6"/>
      <c r="AO569" s="6"/>
      <c r="AP569" s="6"/>
      <c r="AQ569" s="6"/>
      <c r="AR569" s="6"/>
    </row>
    <row r="570" spans="1:44" s="200" customFormat="1" ht="19.5" customHeight="1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  <c r="AJ570" s="6"/>
      <c r="AK570" s="6"/>
      <c r="AL570" s="6"/>
      <c r="AM570" s="6"/>
      <c r="AN570" s="6"/>
      <c r="AO570" s="6"/>
      <c r="AP570" s="6"/>
      <c r="AQ570" s="6"/>
      <c r="AR570" s="6"/>
    </row>
    <row r="571" spans="1:44" s="200" customFormat="1" ht="19.5" customHeight="1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  <c r="AJ571" s="6"/>
      <c r="AK571" s="6"/>
      <c r="AL571" s="6"/>
      <c r="AM571" s="6"/>
      <c r="AN571" s="6"/>
      <c r="AO571" s="6"/>
      <c r="AP571" s="6"/>
      <c r="AQ571" s="6"/>
      <c r="AR571" s="6"/>
    </row>
    <row r="572" spans="1:44" s="200" customFormat="1" ht="19.5" customHeight="1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  <c r="AL572" s="6"/>
      <c r="AM572" s="6"/>
      <c r="AN572" s="6"/>
      <c r="AO572" s="6"/>
      <c r="AP572" s="6"/>
      <c r="AQ572" s="6"/>
      <c r="AR572" s="6"/>
    </row>
    <row r="573" spans="1:44" s="200" customFormat="1" ht="19.5" customHeight="1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  <c r="AL573" s="6"/>
      <c r="AM573" s="6"/>
      <c r="AN573" s="6"/>
      <c r="AO573" s="6"/>
      <c r="AP573" s="6"/>
      <c r="AQ573" s="6"/>
      <c r="AR573" s="6"/>
    </row>
    <row r="574" spans="1:44" s="200" customFormat="1" ht="19.5" customHeight="1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  <c r="AJ574" s="6"/>
      <c r="AK574" s="6"/>
      <c r="AL574" s="6"/>
      <c r="AM574" s="6"/>
      <c r="AN574" s="6"/>
      <c r="AO574" s="6"/>
      <c r="AP574" s="6"/>
      <c r="AQ574" s="6"/>
      <c r="AR574" s="6"/>
    </row>
    <row r="575" spans="1:44" s="200" customFormat="1" ht="19.5" customHeight="1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  <c r="AJ575" s="6"/>
      <c r="AK575" s="6"/>
      <c r="AL575" s="6"/>
      <c r="AM575" s="6"/>
      <c r="AN575" s="6"/>
      <c r="AO575" s="6"/>
      <c r="AP575" s="6"/>
      <c r="AQ575" s="6"/>
      <c r="AR575" s="6"/>
    </row>
    <row r="576" spans="1:44" s="200" customFormat="1" ht="19.5" customHeight="1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  <c r="AL576" s="6"/>
      <c r="AM576" s="6"/>
      <c r="AN576" s="6"/>
      <c r="AO576" s="6"/>
      <c r="AP576" s="6"/>
      <c r="AQ576" s="6"/>
      <c r="AR576" s="6"/>
    </row>
    <row r="577" spans="1:44" s="200" customFormat="1" ht="19.5" customHeight="1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  <c r="AL577" s="6"/>
      <c r="AM577" s="6"/>
      <c r="AN577" s="6"/>
      <c r="AO577" s="6"/>
      <c r="AP577" s="6"/>
      <c r="AQ577" s="6"/>
      <c r="AR577" s="6"/>
    </row>
    <row r="578" spans="1:44" s="200" customFormat="1" ht="19.5" customHeight="1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  <c r="AJ578" s="6"/>
      <c r="AK578" s="6"/>
      <c r="AL578" s="6"/>
      <c r="AM578" s="6"/>
      <c r="AN578" s="6"/>
      <c r="AO578" s="6"/>
      <c r="AP578" s="6"/>
      <c r="AQ578" s="6"/>
      <c r="AR578" s="6"/>
    </row>
  </sheetData>
  <sheetProtection insertHyperlinks="0"/>
  <mergeCells count="179">
    <mergeCell ref="B50:G50"/>
    <mergeCell ref="H50:I50"/>
    <mergeCell ref="J50:Q50"/>
    <mergeCell ref="R50:V50"/>
    <mergeCell ref="W50:AD50"/>
    <mergeCell ref="AE50:AJ50"/>
    <mergeCell ref="AK44:AO44"/>
    <mergeCell ref="AP44:AR44"/>
    <mergeCell ref="AK50:AO50"/>
    <mergeCell ref="AP50:AR50"/>
    <mergeCell ref="AK48:AO48"/>
    <mergeCell ref="AP48:AR48"/>
    <mergeCell ref="AK49:AO49"/>
    <mergeCell ref="AP49:AR49"/>
    <mergeCell ref="AK45:AO45"/>
    <mergeCell ref="AP45:AR45"/>
    <mergeCell ref="R48:V48"/>
    <mergeCell ref="W48:AD48"/>
    <mergeCell ref="AE48:AJ48"/>
    <mergeCell ref="R49:V49"/>
    <mergeCell ref="W49:AD49"/>
    <mergeCell ref="AE49:AJ49"/>
    <mergeCell ref="C20:AP20"/>
    <mergeCell ref="C21:AP21"/>
    <mergeCell ref="C22:AP22"/>
    <mergeCell ref="B37:G38"/>
    <mergeCell ref="AL32:AQ32"/>
    <mergeCell ref="I33:Y33"/>
    <mergeCell ref="Z33:AE33"/>
    <mergeCell ref="AF33:AK33"/>
    <mergeCell ref="AL33:AQ33"/>
    <mergeCell ref="H37:I38"/>
    <mergeCell ref="B49:G49"/>
    <mergeCell ref="H49:I49"/>
    <mergeCell ref="J49:Q49"/>
    <mergeCell ref="B47:G47"/>
    <mergeCell ref="H47:I47"/>
    <mergeCell ref="J47:Q47"/>
    <mergeCell ref="B48:G48"/>
    <mergeCell ref="H48:I48"/>
    <mergeCell ref="J48:Q48"/>
    <mergeCell ref="W45:AD45"/>
    <mergeCell ref="AE45:AJ45"/>
    <mergeCell ref="R47:V47"/>
    <mergeCell ref="W47:AD47"/>
    <mergeCell ref="AE47:AJ47"/>
    <mergeCell ref="B46:G46"/>
    <mergeCell ref="H46:I46"/>
    <mergeCell ref="J46:Q46"/>
    <mergeCell ref="R46:V46"/>
    <mergeCell ref="W46:AD46"/>
    <mergeCell ref="AE46:AJ46"/>
    <mergeCell ref="B45:G45"/>
    <mergeCell ref="H45:I45"/>
    <mergeCell ref="B42:G42"/>
    <mergeCell ref="H42:I42"/>
    <mergeCell ref="J42:Q42"/>
    <mergeCell ref="R42:V42"/>
    <mergeCell ref="B44:G44"/>
    <mergeCell ref="H44:I44"/>
    <mergeCell ref="J44:Q44"/>
    <mergeCell ref="R44:V44"/>
    <mergeCell ref="J45:Q45"/>
    <mergeCell ref="R45:V45"/>
    <mergeCell ref="B39:G39"/>
    <mergeCell ref="H39:I39"/>
    <mergeCell ref="R39:V39"/>
    <mergeCell ref="AK40:AO40"/>
    <mergeCell ref="AP40:AR40"/>
    <mergeCell ref="B41:G41"/>
    <mergeCell ref="H41:I41"/>
    <mergeCell ref="J41:Q41"/>
    <mergeCell ref="R41:V41"/>
    <mergeCell ref="W41:AD41"/>
    <mergeCell ref="C53:AP53"/>
    <mergeCell ref="C54:AP54"/>
    <mergeCell ref="W37:AD38"/>
    <mergeCell ref="AK46:AO46"/>
    <mergeCell ref="R37:V38"/>
    <mergeCell ref="AE37:AJ38"/>
    <mergeCell ref="AP39:AR39"/>
    <mergeCell ref="C52:AP52"/>
    <mergeCell ref="AP46:AR46"/>
    <mergeCell ref="AK47:AO47"/>
    <mergeCell ref="AP47:AR47"/>
    <mergeCell ref="R43:V43"/>
    <mergeCell ref="AK41:AO41"/>
    <mergeCell ref="AP42:AR42"/>
    <mergeCell ref="AE41:AJ41"/>
    <mergeCell ref="AP41:AR41"/>
    <mergeCell ref="W44:AD44"/>
    <mergeCell ref="AE44:AJ44"/>
    <mergeCell ref="J43:Q43"/>
    <mergeCell ref="W43:AD43"/>
    <mergeCell ref="W42:AD42"/>
    <mergeCell ref="AE39:AJ39"/>
    <mergeCell ref="B40:G40"/>
    <mergeCell ref="H40:I40"/>
    <mergeCell ref="H43:I43"/>
    <mergeCell ref="AE43:AJ43"/>
    <mergeCell ref="AK43:AO43"/>
    <mergeCell ref="AP43:AR43"/>
    <mergeCell ref="AK42:AO42"/>
    <mergeCell ref="AL29:AQ29"/>
    <mergeCell ref="O36:U36"/>
    <mergeCell ref="I30:Y30"/>
    <mergeCell ref="AL28:AQ28"/>
    <mergeCell ref="Z30:AE30"/>
    <mergeCell ref="AF30:AK30"/>
    <mergeCell ref="I31:Y31"/>
    <mergeCell ref="AE36:AQ36"/>
    <mergeCell ref="C30:H33"/>
    <mergeCell ref="C26:H29"/>
    <mergeCell ref="AF27:AK27"/>
    <mergeCell ref="AL27:AQ27"/>
    <mergeCell ref="Z28:AE28"/>
    <mergeCell ref="AF28:AK28"/>
    <mergeCell ref="I28:Y28"/>
    <mergeCell ref="I29:Y29"/>
    <mergeCell ref="Z29:AE29"/>
    <mergeCell ref="AF29:AK29"/>
    <mergeCell ref="B43:G43"/>
    <mergeCell ref="AE42:AJ42"/>
    <mergeCell ref="Z32:AE32"/>
    <mergeCell ref="AF32:AK32"/>
    <mergeCell ref="Z31:AE31"/>
    <mergeCell ref="AK37:AO38"/>
    <mergeCell ref="J37:Q38"/>
    <mergeCell ref="AK39:AO39"/>
    <mergeCell ref="AP37:AR38"/>
    <mergeCell ref="AF31:AK31"/>
    <mergeCell ref="AL31:AQ31"/>
    <mergeCell ref="I32:Y32"/>
    <mergeCell ref="J39:Q39"/>
    <mergeCell ref="W39:AD39"/>
    <mergeCell ref="J40:Q40"/>
    <mergeCell ref="R40:V40"/>
    <mergeCell ref="W40:AD40"/>
    <mergeCell ref="AE40:AJ40"/>
    <mergeCell ref="M2:AM2"/>
    <mergeCell ref="C7:O7"/>
    <mergeCell ref="R7:AC7"/>
    <mergeCell ref="AF7:AQ7"/>
    <mergeCell ref="AL30:AQ30"/>
    <mergeCell ref="M3:AM3"/>
    <mergeCell ref="M4:AM4"/>
    <mergeCell ref="AN4:AR4"/>
    <mergeCell ref="C6:O6"/>
    <mergeCell ref="AN2:AR2"/>
    <mergeCell ref="AL24:AQ25"/>
    <mergeCell ref="AF24:AK25"/>
    <mergeCell ref="Z24:AE25"/>
    <mergeCell ref="I24:Y25"/>
    <mergeCell ref="I26:Y26"/>
    <mergeCell ref="Z26:AE26"/>
    <mergeCell ref="AF26:AK26"/>
    <mergeCell ref="AL26:AQ26"/>
    <mergeCell ref="Z27:AE27"/>
    <mergeCell ref="I27:Y27"/>
    <mergeCell ref="AN3:AR3"/>
    <mergeCell ref="AI15:AQ15"/>
    <mergeCell ref="H9:O9"/>
    <mergeCell ref="R9:AC9"/>
    <mergeCell ref="AF9:AQ9"/>
    <mergeCell ref="U10:AC10"/>
    <mergeCell ref="AI10:AQ10"/>
    <mergeCell ref="L11:O11"/>
    <mergeCell ref="U11:AC11"/>
    <mergeCell ref="AI11:AQ11"/>
    <mergeCell ref="S18:U18"/>
    <mergeCell ref="H13:O13"/>
    <mergeCell ref="R13:AC13"/>
    <mergeCell ref="AF13:AQ13"/>
    <mergeCell ref="AC19:AF19"/>
    <mergeCell ref="I14:O14"/>
    <mergeCell ref="U14:AC14"/>
    <mergeCell ref="AI14:AQ14"/>
    <mergeCell ref="M15:O15"/>
    <mergeCell ref="U15:AC15"/>
  </mergeCells>
  <conditionalFormatting sqref="B17 B51">
    <cfRule type="expression" dxfId="37" priority="24" stopIfTrue="1">
      <formula>Annexe_Modification!#REF!&gt;0</formula>
    </cfRule>
  </conditionalFormatting>
  <conditionalFormatting sqref="B36">
    <cfRule type="expression" dxfId="36" priority="25" stopIfTrue="1">
      <formula>Annexe_Modification!#REF!&gt;0</formula>
    </cfRule>
  </conditionalFormatting>
  <dataValidations count="2">
    <dataValidation type="list" allowBlank="1" showInputMessage="1" sqref="K40:K50">
      <formula1>Annexe_Modification!#REF!</formula1>
    </dataValidation>
    <dataValidation type="list" allowBlank="1" showInputMessage="1" sqref="N35 P40:P50 N18:N19 N23 N55">
      <formula1>Annexe_Modification!#REF!</formula1>
    </dataValidation>
  </dataValidations>
  <printOptions horizontalCentered="1" verticalCentered="1"/>
  <pageMargins left="0.35433070866141736" right="0.23622047244094491" top="0.35433070866141736" bottom="0.31496062992125984" header="0.19685039370078741" footer="0.23622047244094491"/>
  <pageSetup paperSize="9" scale="84" orientation="portrait" r:id="rId1"/>
  <headerFooter alignWithMargins="0">
    <oddFooter>&amp;R&amp;8&amp;D_&amp;T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U316"/>
  <sheetViews>
    <sheetView tabSelected="1" workbookViewId="0">
      <selection activeCell="O15" sqref="O15"/>
    </sheetView>
  </sheetViews>
  <sheetFormatPr baseColWidth="10" defaultRowHeight="15"/>
  <cols>
    <col min="1" max="1" width="20.42578125" style="342" customWidth="1"/>
    <col min="2" max="2" width="3.28515625" style="342" customWidth="1"/>
    <col min="3" max="3" width="3.5703125" style="342" customWidth="1"/>
    <col min="4" max="4" width="4" style="342" customWidth="1"/>
    <col min="5" max="7" width="5.28515625" style="342" customWidth="1"/>
    <col min="8" max="8" width="5.7109375" style="342" customWidth="1"/>
    <col min="9" max="9" width="4.85546875" style="342" customWidth="1"/>
    <col min="10" max="10" width="6.140625" style="342" customWidth="1"/>
    <col min="11" max="11" width="6.42578125" style="342" customWidth="1"/>
    <col min="12" max="12" width="5.28515625" style="342" customWidth="1"/>
    <col min="13" max="13" width="6.140625" style="342" customWidth="1"/>
    <col min="14" max="21" width="5.28515625" style="342" customWidth="1"/>
    <col min="22" max="16384" width="11.42578125" style="342"/>
  </cols>
  <sheetData>
    <row r="1" spans="1:21">
      <c r="A1" s="341"/>
      <c r="B1" s="341"/>
      <c r="C1" s="341"/>
    </row>
    <row r="2" spans="1:21">
      <c r="A2" s="341"/>
      <c r="B2" s="341"/>
      <c r="C2" s="341"/>
    </row>
    <row r="3" spans="1:21" ht="15.75">
      <c r="D3" s="343" t="s">
        <v>270</v>
      </c>
      <c r="E3" s="344"/>
      <c r="F3" s="344"/>
      <c r="G3" s="345"/>
      <c r="H3" s="345"/>
      <c r="I3" s="345"/>
      <c r="J3" s="345"/>
      <c r="K3" s="345"/>
      <c r="L3" s="345"/>
    </row>
    <row r="4" spans="1:21" ht="15.75">
      <c r="A4" s="346"/>
      <c r="B4" s="346"/>
      <c r="C4" s="346"/>
    </row>
    <row r="5" spans="1:21" ht="15.75">
      <c r="A5" s="347" t="s">
        <v>401</v>
      </c>
      <c r="B5" s="347"/>
      <c r="C5" s="620"/>
      <c r="D5" s="612"/>
      <c r="E5" s="612"/>
      <c r="F5" s="612"/>
      <c r="G5" s="612"/>
      <c r="H5" s="612"/>
      <c r="I5" s="348"/>
      <c r="J5" s="348"/>
      <c r="K5" s="348" t="s">
        <v>402</v>
      </c>
      <c r="L5" s="624"/>
      <c r="M5" s="624"/>
    </row>
    <row r="6" spans="1:21" ht="15.75">
      <c r="A6" s="346"/>
      <c r="B6" s="346"/>
      <c r="C6" s="346"/>
    </row>
    <row r="7" spans="1:21" ht="15.75">
      <c r="A7" s="346"/>
      <c r="B7" s="347" t="s">
        <v>405</v>
      </c>
      <c r="C7" s="346"/>
      <c r="L7" s="624"/>
      <c r="M7" s="624"/>
    </row>
    <row r="8" spans="1:21" ht="15.75">
      <c r="A8" s="346"/>
      <c r="B8" s="346"/>
      <c r="C8" s="346"/>
    </row>
    <row r="9" spans="1:21" ht="15.75">
      <c r="A9" s="349" t="s">
        <v>271</v>
      </c>
      <c r="B9" s="349"/>
      <c r="C9" s="349"/>
      <c r="D9" s="350"/>
      <c r="E9" s="350"/>
      <c r="F9" s="350"/>
      <c r="G9" s="351"/>
      <c r="H9" s="351"/>
      <c r="I9" s="351"/>
      <c r="J9" s="351"/>
      <c r="K9" s="351"/>
      <c r="L9" s="351"/>
    </row>
    <row r="10" spans="1:21" s="187" customFormat="1" ht="15.75">
      <c r="A10" s="347" t="s">
        <v>403</v>
      </c>
      <c r="B10" s="347"/>
      <c r="C10" s="347"/>
      <c r="D10" s="347"/>
      <c r="E10" s="347"/>
      <c r="F10" s="347"/>
      <c r="G10" s="348"/>
      <c r="H10" s="348"/>
      <c r="I10" s="348"/>
      <c r="J10" s="348"/>
      <c r="K10" s="348"/>
      <c r="L10" s="348"/>
      <c r="Q10" s="342"/>
      <c r="R10" s="342"/>
      <c r="S10" s="342"/>
      <c r="T10" s="342"/>
      <c r="U10" s="342"/>
    </row>
    <row r="11" spans="1:21" ht="15.75">
      <c r="A11" s="347" t="s">
        <v>404</v>
      </c>
      <c r="B11" s="347"/>
      <c r="C11" s="347"/>
    </row>
    <row r="12" spans="1:21" ht="15.75">
      <c r="B12" s="346"/>
      <c r="C12" s="346"/>
    </row>
    <row r="13" spans="1:21" ht="15.75">
      <c r="B13" s="346"/>
      <c r="C13" s="346"/>
    </row>
    <row r="14" spans="1:21" ht="15.75">
      <c r="A14" s="352" t="s">
        <v>285</v>
      </c>
      <c r="B14" s="352"/>
      <c r="C14" s="352"/>
      <c r="D14" s="352"/>
    </row>
    <row r="15" spans="1:21" ht="15.75">
      <c r="A15" s="329"/>
      <c r="B15" s="329"/>
      <c r="C15" s="329"/>
    </row>
    <row r="16" spans="1:21" ht="15.75">
      <c r="A16" s="336" t="s">
        <v>286</v>
      </c>
      <c r="B16" s="336"/>
      <c r="C16" s="335" t="s">
        <v>7</v>
      </c>
      <c r="E16" s="362" t="s">
        <v>6</v>
      </c>
      <c r="G16" s="362" t="s">
        <v>78</v>
      </c>
      <c r="I16" s="595"/>
      <c r="J16" s="595"/>
      <c r="K16" s="595"/>
    </row>
    <row r="17" spans="1:12" ht="15.75">
      <c r="A17" s="330"/>
      <c r="B17" s="330"/>
      <c r="C17" s="330"/>
    </row>
    <row r="18" spans="1:12" ht="15.75">
      <c r="A18" s="336" t="s">
        <v>324</v>
      </c>
      <c r="B18" s="336"/>
      <c r="D18" s="335" t="s">
        <v>84</v>
      </c>
      <c r="E18" s="336"/>
      <c r="H18" s="363" t="s">
        <v>85</v>
      </c>
      <c r="I18" s="187"/>
      <c r="J18" s="187"/>
    </row>
    <row r="19" spans="1:12" ht="15.75">
      <c r="A19" s="336"/>
      <c r="B19" s="336"/>
      <c r="C19" s="335"/>
      <c r="D19" s="335" t="s">
        <v>124</v>
      </c>
      <c r="F19" s="363"/>
      <c r="G19" s="187"/>
      <c r="H19" s="363" t="s">
        <v>406</v>
      </c>
      <c r="J19" s="613"/>
      <c r="K19" s="597"/>
      <c r="L19" s="597"/>
    </row>
    <row r="20" spans="1:12" ht="15.75">
      <c r="A20" s="335"/>
      <c r="B20" s="335"/>
      <c r="C20" s="335"/>
      <c r="D20" s="187"/>
      <c r="E20" s="187"/>
      <c r="F20" s="187"/>
      <c r="G20" s="187"/>
      <c r="H20" s="187"/>
    </row>
    <row r="21" spans="1:12" ht="15.75">
      <c r="A21" s="336" t="s">
        <v>287</v>
      </c>
      <c r="B21" s="336"/>
      <c r="C21" s="361" t="s">
        <v>7</v>
      </c>
      <c r="D21" s="187"/>
      <c r="E21" s="363" t="s">
        <v>6</v>
      </c>
      <c r="F21" s="187"/>
      <c r="G21" s="362" t="s">
        <v>325</v>
      </c>
      <c r="I21" s="595"/>
      <c r="J21" s="595"/>
      <c r="K21" s="595"/>
    </row>
    <row r="22" spans="1:12" ht="15.75">
      <c r="A22" s="335"/>
      <c r="B22" s="335"/>
      <c r="C22" s="335"/>
      <c r="D22" s="187"/>
      <c r="E22" s="187"/>
      <c r="F22" s="187"/>
      <c r="G22" s="363"/>
      <c r="H22" s="187"/>
    </row>
    <row r="23" spans="1:12" ht="15.75">
      <c r="A23" s="331" t="s">
        <v>288</v>
      </c>
      <c r="B23" s="331"/>
      <c r="C23" s="331"/>
      <c r="D23" s="187"/>
      <c r="E23" s="187"/>
      <c r="F23" s="187"/>
      <c r="G23" s="187"/>
      <c r="H23" s="187"/>
    </row>
    <row r="24" spans="1:12" ht="16.5" thickBot="1">
      <c r="A24" s="331"/>
      <c r="B24" s="331"/>
      <c r="C24" s="331"/>
      <c r="D24" s="187"/>
      <c r="E24" s="187"/>
      <c r="F24" s="187"/>
      <c r="G24" s="187"/>
      <c r="H24" s="187"/>
    </row>
    <row r="25" spans="1:12" ht="16.5" thickBot="1">
      <c r="A25" s="332" t="s">
        <v>272</v>
      </c>
      <c r="B25" s="621" t="s">
        <v>273</v>
      </c>
      <c r="C25" s="622"/>
      <c r="D25" s="622"/>
      <c r="E25" s="622"/>
      <c r="F25" s="623"/>
      <c r="G25" s="625" t="s">
        <v>307</v>
      </c>
      <c r="H25" s="626"/>
      <c r="I25" s="626"/>
      <c r="J25" s="622"/>
      <c r="K25" s="623"/>
    </row>
    <row r="26" spans="1:12" ht="16.5" thickBot="1">
      <c r="A26" s="333" t="s">
        <v>17</v>
      </c>
      <c r="B26" s="617"/>
      <c r="C26" s="618"/>
      <c r="D26" s="618"/>
      <c r="E26" s="618"/>
      <c r="F26" s="619"/>
      <c r="G26" s="614"/>
      <c r="H26" s="615"/>
      <c r="I26" s="615"/>
      <c r="J26" s="615"/>
      <c r="K26" s="616"/>
    </row>
    <row r="27" spans="1:12" ht="16.5" thickBot="1">
      <c r="A27" s="333" t="s">
        <v>18</v>
      </c>
      <c r="B27" s="617"/>
      <c r="C27" s="618"/>
      <c r="D27" s="618"/>
      <c r="E27" s="618"/>
      <c r="F27" s="619"/>
      <c r="G27" s="614"/>
      <c r="H27" s="615"/>
      <c r="I27" s="615"/>
      <c r="J27" s="615"/>
      <c r="K27" s="616"/>
    </row>
    <row r="28" spans="1:12" ht="16.5" thickBot="1">
      <c r="A28" s="333" t="s">
        <v>274</v>
      </c>
      <c r="B28" s="617"/>
      <c r="C28" s="618"/>
      <c r="D28" s="618"/>
      <c r="E28" s="618"/>
      <c r="F28" s="619"/>
      <c r="G28" s="614"/>
      <c r="H28" s="615"/>
      <c r="I28" s="615"/>
      <c r="J28" s="615"/>
      <c r="K28" s="616"/>
    </row>
    <row r="29" spans="1:12" ht="16.5" thickBot="1">
      <c r="A29" s="333" t="s">
        <v>275</v>
      </c>
      <c r="B29" s="617"/>
      <c r="C29" s="618"/>
      <c r="D29" s="618"/>
      <c r="E29" s="618"/>
      <c r="F29" s="619"/>
      <c r="G29" s="614"/>
      <c r="H29" s="615"/>
      <c r="I29" s="615"/>
      <c r="J29" s="615"/>
      <c r="K29" s="616"/>
    </row>
    <row r="30" spans="1:12" ht="16.5" thickBot="1">
      <c r="A30" s="333" t="s">
        <v>276</v>
      </c>
      <c r="B30" s="617"/>
      <c r="C30" s="618"/>
      <c r="D30" s="618"/>
      <c r="E30" s="618"/>
      <c r="F30" s="619"/>
      <c r="G30" s="614"/>
      <c r="H30" s="615"/>
      <c r="I30" s="615"/>
      <c r="J30" s="615"/>
      <c r="K30" s="616"/>
    </row>
    <row r="31" spans="1:12" ht="16.5" thickBot="1">
      <c r="A31" s="333" t="s">
        <v>277</v>
      </c>
      <c r="B31" s="617"/>
      <c r="C31" s="618"/>
      <c r="D31" s="618"/>
      <c r="E31" s="618"/>
      <c r="F31" s="619"/>
      <c r="G31" s="614"/>
      <c r="H31" s="615"/>
      <c r="I31" s="615"/>
      <c r="J31" s="615"/>
      <c r="K31" s="616"/>
    </row>
    <row r="32" spans="1:12" ht="16.5" thickBot="1">
      <c r="A32" s="333" t="s">
        <v>278</v>
      </c>
      <c r="B32" s="617"/>
      <c r="C32" s="618"/>
      <c r="D32" s="618"/>
      <c r="E32" s="618"/>
      <c r="F32" s="619"/>
      <c r="G32" s="614"/>
      <c r="H32" s="615"/>
      <c r="I32" s="615"/>
      <c r="J32" s="615"/>
      <c r="K32" s="616"/>
    </row>
    <row r="33" spans="1:12" ht="15.75">
      <c r="A33" s="329"/>
      <c r="B33" s="329"/>
      <c r="C33" s="329"/>
      <c r="D33" s="187"/>
      <c r="E33" s="187"/>
      <c r="F33" s="187"/>
      <c r="G33" s="187"/>
      <c r="H33" s="187"/>
    </row>
    <row r="34" spans="1:12" ht="15.75">
      <c r="A34" s="335" t="s">
        <v>323</v>
      </c>
      <c r="B34" s="335"/>
      <c r="C34" s="335"/>
      <c r="D34" s="335"/>
      <c r="E34" s="335"/>
      <c r="F34" s="335"/>
      <c r="G34" s="187"/>
      <c r="H34" s="187"/>
      <c r="I34" s="595"/>
      <c r="J34" s="595"/>
      <c r="K34" s="595"/>
      <c r="L34" s="595"/>
    </row>
    <row r="35" spans="1:12" ht="15.75">
      <c r="A35" s="606"/>
      <c r="B35" s="606"/>
      <c r="C35" s="606"/>
      <c r="D35" s="606"/>
      <c r="E35" s="606"/>
      <c r="F35" s="606"/>
      <c r="G35" s="606"/>
      <c r="H35" s="606"/>
      <c r="I35" s="606"/>
      <c r="J35" s="606"/>
      <c r="K35" s="606"/>
      <c r="L35" s="606"/>
    </row>
    <row r="36" spans="1:12" ht="15.75">
      <c r="A36" s="334"/>
      <c r="B36" s="334"/>
      <c r="C36" s="334"/>
      <c r="D36" s="334"/>
      <c r="E36" s="334"/>
      <c r="F36" s="187"/>
      <c r="G36" s="187"/>
      <c r="H36" s="187"/>
    </row>
    <row r="37" spans="1:12" ht="15.75">
      <c r="A37" s="338" t="s">
        <v>407</v>
      </c>
      <c r="C37" s="338"/>
      <c r="E37" s="338"/>
      <c r="F37" s="598"/>
      <c r="G37" s="597"/>
      <c r="H37" s="597"/>
      <c r="I37" s="597"/>
      <c r="J37" s="597"/>
      <c r="K37" s="597"/>
      <c r="L37" s="597"/>
    </row>
    <row r="38" spans="1:12" ht="15.75">
      <c r="A38" s="336" t="s">
        <v>322</v>
      </c>
      <c r="B38" s="336"/>
      <c r="C38" s="336"/>
      <c r="D38" s="595"/>
      <c r="E38" s="595"/>
      <c r="F38" s="595"/>
      <c r="G38" s="595"/>
      <c r="H38" s="187"/>
    </row>
    <row r="39" spans="1:12" ht="15.75">
      <c r="A39" s="338" t="s">
        <v>321</v>
      </c>
      <c r="B39" s="338"/>
      <c r="C39" s="338"/>
      <c r="D39" s="338"/>
      <c r="E39" s="338"/>
      <c r="F39" s="187"/>
      <c r="G39" s="187"/>
      <c r="H39" s="187"/>
      <c r="I39" s="595"/>
      <c r="J39" s="595"/>
      <c r="K39" s="595"/>
      <c r="L39" s="595"/>
    </row>
    <row r="40" spans="1:12" ht="15.75">
      <c r="A40" s="336" t="s">
        <v>313</v>
      </c>
      <c r="B40" s="336"/>
      <c r="C40" s="336"/>
      <c r="D40" s="336"/>
      <c r="E40" s="336"/>
      <c r="F40" s="187"/>
      <c r="G40" s="187"/>
      <c r="H40" s="363" t="s">
        <v>7</v>
      </c>
      <c r="I40" s="362"/>
      <c r="J40" s="362" t="s">
        <v>6</v>
      </c>
    </row>
    <row r="41" spans="1:12" ht="15.75">
      <c r="A41" s="335"/>
      <c r="B41" s="335"/>
      <c r="C41" s="335"/>
      <c r="D41" s="187"/>
      <c r="E41" s="187"/>
      <c r="F41" s="187"/>
      <c r="G41" s="187"/>
      <c r="H41" s="187"/>
    </row>
    <row r="42" spans="1:12" ht="15.75">
      <c r="A42" s="336" t="s">
        <v>433</v>
      </c>
      <c r="B42" s="335" t="s">
        <v>7</v>
      </c>
      <c r="C42" s="335"/>
      <c r="D42" s="363" t="s">
        <v>6</v>
      </c>
      <c r="E42" s="187"/>
    </row>
    <row r="43" spans="1:12" ht="15.75">
      <c r="A43" s="335" t="s">
        <v>279</v>
      </c>
      <c r="B43" s="335"/>
      <c r="C43" s="335"/>
      <c r="D43" s="187"/>
      <c r="E43" s="187"/>
      <c r="F43" s="187"/>
      <c r="G43" s="187"/>
      <c r="H43" s="187"/>
    </row>
    <row r="44" spans="1:12" ht="15.75">
      <c r="A44" s="337" t="s">
        <v>326</v>
      </c>
      <c r="B44" s="595"/>
      <c r="C44" s="595"/>
      <c r="D44" s="595"/>
      <c r="E44" s="595"/>
      <c r="F44" s="187"/>
      <c r="G44" s="187"/>
      <c r="H44" s="187"/>
    </row>
    <row r="45" spans="1:12" ht="15.75">
      <c r="A45" s="364" t="s">
        <v>320</v>
      </c>
      <c r="B45" s="364"/>
      <c r="C45" s="364"/>
      <c r="D45" s="329"/>
      <c r="E45" s="329"/>
      <c r="F45" s="187"/>
      <c r="G45" s="187"/>
      <c r="H45" s="187"/>
      <c r="K45" s="627"/>
      <c r="L45" s="627"/>
    </row>
    <row r="46" spans="1:12" ht="15.75">
      <c r="A46" s="606"/>
      <c r="B46" s="606"/>
      <c r="C46" s="606"/>
      <c r="D46" s="606"/>
      <c r="E46" s="606"/>
      <c r="F46" s="606"/>
      <c r="G46" s="606"/>
      <c r="H46" s="606"/>
      <c r="I46" s="606"/>
      <c r="J46" s="606"/>
      <c r="K46" s="606"/>
      <c r="L46" s="606"/>
    </row>
    <row r="47" spans="1:12" ht="15.75">
      <c r="A47" s="364" t="s">
        <v>413</v>
      </c>
      <c r="B47" s="364"/>
      <c r="C47" s="364"/>
      <c r="D47" s="329"/>
      <c r="E47" s="329"/>
      <c r="F47" s="187"/>
      <c r="G47" s="363" t="s">
        <v>7</v>
      </c>
      <c r="H47" s="187"/>
      <c r="I47" s="362" t="s">
        <v>6</v>
      </c>
      <c r="K47" s="362"/>
    </row>
    <row r="48" spans="1:12" ht="15.75">
      <c r="A48" s="364"/>
      <c r="B48" s="364"/>
      <c r="C48" s="364"/>
      <c r="D48" s="329"/>
      <c r="E48" s="329"/>
      <c r="F48" s="187"/>
      <c r="G48" s="363"/>
      <c r="H48" s="187"/>
      <c r="I48" s="362"/>
      <c r="K48" s="362"/>
    </row>
    <row r="49" spans="1:18" ht="15.75">
      <c r="A49" s="336" t="s">
        <v>434</v>
      </c>
      <c r="B49" s="364"/>
      <c r="C49" s="606" t="s">
        <v>435</v>
      </c>
      <c r="D49" s="606"/>
      <c r="E49" s="606"/>
      <c r="F49" s="606"/>
      <c r="G49" s="363"/>
      <c r="H49" s="187"/>
      <c r="I49" s="362" t="s">
        <v>436</v>
      </c>
      <c r="K49" s="362"/>
    </row>
    <row r="50" spans="1:18" ht="15.75">
      <c r="A50" s="335"/>
      <c r="B50" s="335"/>
      <c r="C50" s="335"/>
      <c r="D50" s="187"/>
      <c r="E50" s="187"/>
      <c r="F50" s="187"/>
      <c r="G50" s="187"/>
      <c r="H50" s="187"/>
    </row>
    <row r="51" spans="1:18" ht="15.75">
      <c r="A51" s="336" t="s">
        <v>412</v>
      </c>
      <c r="B51" s="335" t="s">
        <v>7</v>
      </c>
      <c r="C51" s="335"/>
      <c r="D51" s="363" t="s">
        <v>6</v>
      </c>
      <c r="E51" s="187"/>
      <c r="H51" s="187"/>
    </row>
    <row r="52" spans="1:18" ht="15.75">
      <c r="A52" s="337" t="s">
        <v>408</v>
      </c>
      <c r="B52" s="337"/>
      <c r="C52" s="610"/>
      <c r="D52" s="597"/>
      <c r="E52" s="597"/>
      <c r="F52" s="597"/>
      <c r="G52" s="597"/>
      <c r="H52" s="187"/>
      <c r="K52" s="362"/>
    </row>
    <row r="53" spans="1:18" ht="15.75">
      <c r="A53" s="337" t="s">
        <v>409</v>
      </c>
      <c r="B53" s="611"/>
      <c r="C53" s="612"/>
      <c r="D53" s="612"/>
      <c r="E53" s="612"/>
      <c r="F53" s="612"/>
      <c r="G53" s="187"/>
      <c r="H53" s="187"/>
      <c r="K53" s="362"/>
    </row>
    <row r="54" spans="1:18" ht="15.75">
      <c r="A54" s="337" t="s">
        <v>410</v>
      </c>
      <c r="B54" s="611"/>
      <c r="C54" s="597"/>
      <c r="D54" s="597"/>
      <c r="E54" s="597"/>
      <c r="F54" s="597"/>
      <c r="G54" s="597"/>
      <c r="H54" s="187"/>
      <c r="K54" s="362"/>
    </row>
    <row r="55" spans="1:18" ht="15.75">
      <c r="A55" s="337" t="s">
        <v>411</v>
      </c>
      <c r="B55" s="337"/>
      <c r="C55" s="337"/>
      <c r="D55" s="339"/>
      <c r="E55" s="610"/>
      <c r="F55" s="597"/>
      <c r="G55" s="597"/>
      <c r="H55" s="597"/>
      <c r="I55" s="597"/>
      <c r="K55" s="362"/>
    </row>
    <row r="56" spans="1:18" ht="15.75">
      <c r="A56" s="337"/>
      <c r="B56" s="337"/>
      <c r="C56" s="337"/>
      <c r="D56" s="339"/>
      <c r="E56" s="339"/>
      <c r="F56" s="339"/>
      <c r="G56" s="187"/>
      <c r="H56" s="187"/>
      <c r="K56" s="362"/>
    </row>
    <row r="57" spans="1:18" ht="15.75">
      <c r="A57" s="337" t="s">
        <v>309</v>
      </c>
      <c r="B57" s="337"/>
      <c r="C57" s="335" t="s">
        <v>7</v>
      </c>
      <c r="D57" s="363"/>
      <c r="E57" s="363" t="s">
        <v>6</v>
      </c>
      <c r="F57" s="363"/>
    </row>
    <row r="58" spans="1:18" ht="15.75">
      <c r="A58" s="337"/>
      <c r="B58" s="337"/>
      <c r="C58" s="362" t="s">
        <v>311</v>
      </c>
      <c r="D58" s="362"/>
      <c r="G58" s="362" t="s">
        <v>310</v>
      </c>
      <c r="J58" s="362" t="s">
        <v>308</v>
      </c>
      <c r="L58" s="362"/>
      <c r="M58" s="362"/>
      <c r="O58" s="362"/>
    </row>
    <row r="59" spans="1:18" ht="15.75">
      <c r="A59" s="337" t="s">
        <v>319</v>
      </c>
      <c r="B59" s="337"/>
      <c r="C59" s="337"/>
      <c r="D59" s="335"/>
      <c r="E59" s="335"/>
      <c r="F59" s="605"/>
      <c r="G59" s="604"/>
      <c r="H59" s="604"/>
    </row>
    <row r="60" spans="1:18" ht="15.75">
      <c r="A60" s="329"/>
      <c r="B60" s="329"/>
      <c r="C60" s="329"/>
      <c r="D60" s="187"/>
      <c r="E60" s="187"/>
      <c r="F60" s="187"/>
      <c r="G60" s="187"/>
      <c r="H60" s="187"/>
    </row>
    <row r="61" spans="1:18" ht="15.75">
      <c r="A61" s="336" t="s">
        <v>312</v>
      </c>
      <c r="B61" s="336"/>
      <c r="C61" s="335" t="s">
        <v>7</v>
      </c>
      <c r="D61" s="363"/>
      <c r="E61" s="363" t="s">
        <v>6</v>
      </c>
      <c r="F61" s="363"/>
      <c r="G61" s="362" t="s">
        <v>69</v>
      </c>
      <c r="H61" s="362"/>
      <c r="I61" s="362" t="s">
        <v>70</v>
      </c>
      <c r="J61" s="362"/>
      <c r="K61" s="362" t="s">
        <v>71</v>
      </c>
    </row>
    <row r="62" spans="1:18" ht="15.75">
      <c r="A62" s="337" t="s">
        <v>318</v>
      </c>
      <c r="B62" s="337"/>
      <c r="C62" s="337"/>
      <c r="D62" s="335"/>
      <c r="E62" s="595"/>
      <c r="F62" s="595"/>
      <c r="G62" s="595"/>
      <c r="H62" s="595"/>
    </row>
    <row r="63" spans="1:18" ht="15.75">
      <c r="A63" s="335"/>
      <c r="B63" s="335"/>
      <c r="C63" s="335"/>
      <c r="D63" s="187"/>
      <c r="E63" s="187"/>
      <c r="F63" s="187"/>
      <c r="G63" s="187"/>
      <c r="H63" s="187"/>
    </row>
    <row r="64" spans="1:18" ht="15.75">
      <c r="A64" s="336" t="s">
        <v>327</v>
      </c>
      <c r="B64" s="336"/>
      <c r="C64" s="336"/>
      <c r="D64" s="336"/>
      <c r="E64" s="335"/>
      <c r="F64" s="335"/>
      <c r="G64" s="329" t="s">
        <v>6</v>
      </c>
      <c r="H64" s="363"/>
      <c r="P64" s="362"/>
      <c r="R64" s="362"/>
    </row>
    <row r="65" spans="1:18" ht="15.75">
      <c r="A65" s="336"/>
      <c r="B65" s="362" t="s">
        <v>314</v>
      </c>
      <c r="C65" s="336"/>
      <c r="D65" s="336"/>
      <c r="F65" s="362" t="s">
        <v>414</v>
      </c>
      <c r="I65" s="362" t="s">
        <v>315</v>
      </c>
      <c r="L65" s="362"/>
      <c r="M65" s="362"/>
      <c r="N65" s="362"/>
      <c r="O65" s="362"/>
      <c r="P65" s="362"/>
      <c r="R65" s="362"/>
    </row>
    <row r="66" spans="1:18" ht="15.75">
      <c r="A66" s="370"/>
      <c r="B66" s="370" t="s">
        <v>415</v>
      </c>
      <c r="C66" s="337"/>
      <c r="D66" s="335"/>
      <c r="E66" s="335"/>
      <c r="F66" s="335"/>
      <c r="G66" s="363"/>
      <c r="H66" s="187"/>
    </row>
    <row r="67" spans="1:18" ht="15.75">
      <c r="A67" s="335" t="s">
        <v>420</v>
      </c>
      <c r="B67" s="335"/>
      <c r="C67" s="335"/>
      <c r="D67" s="335" t="s">
        <v>316</v>
      </c>
      <c r="E67" s="335"/>
      <c r="F67" s="335"/>
      <c r="G67" s="187"/>
      <c r="H67" s="187"/>
      <c r="J67" s="624"/>
      <c r="K67" s="624"/>
    </row>
    <row r="68" spans="1:18" ht="15.75">
      <c r="A68" s="337" t="s">
        <v>317</v>
      </c>
      <c r="B68" s="337"/>
      <c r="C68" s="337"/>
      <c r="D68" s="335"/>
      <c r="E68" s="363" t="s">
        <v>7</v>
      </c>
      <c r="F68" s="363"/>
      <c r="G68" s="363" t="s">
        <v>6</v>
      </c>
      <c r="H68" s="187"/>
    </row>
    <row r="69" spans="1:18" ht="15.75">
      <c r="A69" s="337" t="s">
        <v>328</v>
      </c>
      <c r="B69" s="624"/>
      <c r="C69" s="624"/>
      <c r="D69" s="624"/>
      <c r="E69" s="624"/>
      <c r="F69" s="624"/>
      <c r="G69" s="624"/>
      <c r="H69" s="624"/>
      <c r="I69" s="624"/>
      <c r="J69" s="624"/>
      <c r="K69" s="624"/>
      <c r="L69" s="624"/>
    </row>
    <row r="70" spans="1:18" ht="15.75">
      <c r="A70" s="335"/>
      <c r="B70" s="335"/>
      <c r="C70" s="335"/>
      <c r="D70" s="187"/>
      <c r="E70" s="187"/>
      <c r="F70" s="187"/>
      <c r="G70" s="187"/>
      <c r="H70" s="187"/>
    </row>
    <row r="71" spans="1:18" ht="15.75">
      <c r="A71" s="336" t="s">
        <v>329</v>
      </c>
      <c r="B71" s="336"/>
      <c r="C71" s="336"/>
      <c r="D71" s="336"/>
      <c r="E71" s="363" t="s">
        <v>7</v>
      </c>
      <c r="F71" s="363"/>
      <c r="G71" s="363" t="s">
        <v>6</v>
      </c>
      <c r="H71" s="187"/>
    </row>
    <row r="72" spans="1:18" ht="15.75">
      <c r="A72" s="370" t="s">
        <v>416</v>
      </c>
      <c r="B72" s="337"/>
      <c r="C72" s="337"/>
      <c r="D72" s="603"/>
      <c r="E72" s="597"/>
      <c r="F72" s="597"/>
      <c r="G72" s="597"/>
      <c r="H72" s="597"/>
      <c r="I72" s="597"/>
      <c r="J72" s="597"/>
      <c r="K72" s="597"/>
      <c r="L72" s="597"/>
    </row>
    <row r="73" spans="1:18" ht="15.75">
      <c r="A73" s="337" t="s">
        <v>330</v>
      </c>
      <c r="B73" s="337"/>
      <c r="C73" s="337"/>
      <c r="D73" s="603"/>
      <c r="E73" s="597"/>
      <c r="F73" s="597"/>
      <c r="G73" s="597"/>
      <c r="H73" s="597"/>
      <c r="I73" s="597"/>
      <c r="J73" s="597"/>
      <c r="K73" s="597"/>
      <c r="L73" s="597"/>
    </row>
    <row r="74" spans="1:18" ht="15.75">
      <c r="A74" s="337" t="s">
        <v>331</v>
      </c>
      <c r="B74" s="337"/>
      <c r="C74" s="337"/>
      <c r="D74" s="335"/>
      <c r="E74" s="363" t="s">
        <v>7</v>
      </c>
      <c r="F74" s="363"/>
      <c r="G74" s="363" t="s">
        <v>6</v>
      </c>
      <c r="H74" s="187"/>
    </row>
    <row r="75" spans="1:18" ht="15.75">
      <c r="A75" s="337" t="s">
        <v>332</v>
      </c>
      <c r="B75" s="337"/>
      <c r="C75" s="337"/>
      <c r="D75" s="335"/>
      <c r="E75" s="363" t="s">
        <v>7</v>
      </c>
      <c r="F75" s="363"/>
      <c r="G75" s="363" t="s">
        <v>6</v>
      </c>
      <c r="H75" s="187"/>
    </row>
    <row r="76" spans="1:18" ht="15.75">
      <c r="A76" s="335"/>
      <c r="B76" s="335"/>
      <c r="C76" s="335"/>
      <c r="D76" s="187"/>
      <c r="E76" s="187"/>
      <c r="F76" s="187"/>
      <c r="G76" s="187"/>
      <c r="H76" s="187"/>
    </row>
    <row r="77" spans="1:18" ht="15.75">
      <c r="A77" s="336" t="s">
        <v>333</v>
      </c>
      <c r="B77" s="336"/>
      <c r="C77" s="336"/>
      <c r="D77" s="336"/>
      <c r="E77" s="363" t="s">
        <v>7</v>
      </c>
      <c r="F77" s="363"/>
      <c r="G77" s="363" t="s">
        <v>6</v>
      </c>
      <c r="H77" s="187"/>
    </row>
    <row r="78" spans="1:18" ht="15.75">
      <c r="A78" s="337" t="s">
        <v>334</v>
      </c>
      <c r="B78" s="337"/>
      <c r="C78" s="337"/>
      <c r="D78" s="603"/>
      <c r="E78" s="597"/>
      <c r="F78" s="597"/>
      <c r="G78" s="597"/>
      <c r="H78" s="597"/>
      <c r="I78" s="597"/>
      <c r="J78" s="597"/>
      <c r="K78" s="597"/>
    </row>
    <row r="79" spans="1:18" ht="15.75">
      <c r="A79" s="337" t="s">
        <v>335</v>
      </c>
      <c r="B79" s="337"/>
      <c r="C79" s="337"/>
      <c r="D79" s="603"/>
      <c r="E79" s="597"/>
      <c r="F79" s="597"/>
      <c r="G79" s="597"/>
      <c r="H79" s="597"/>
      <c r="I79" s="597"/>
      <c r="J79" s="597"/>
      <c r="K79" s="597"/>
    </row>
    <row r="80" spans="1:18" ht="15.75">
      <c r="A80" s="335"/>
      <c r="B80" s="335"/>
      <c r="C80" s="335"/>
      <c r="D80" s="187"/>
      <c r="E80" s="187"/>
      <c r="F80" s="187"/>
      <c r="G80" s="187"/>
      <c r="H80" s="187"/>
    </row>
    <row r="81" spans="1:12" ht="15.75">
      <c r="A81" s="338" t="s">
        <v>336</v>
      </c>
      <c r="B81" s="338"/>
      <c r="C81" s="338"/>
      <c r="D81" s="338"/>
      <c r="E81" s="365" t="s">
        <v>61</v>
      </c>
      <c r="F81" s="365"/>
      <c r="G81" s="365" t="s">
        <v>62</v>
      </c>
      <c r="H81" s="365"/>
      <c r="I81" s="366" t="s">
        <v>417</v>
      </c>
    </row>
    <row r="82" spans="1:12" ht="15.75">
      <c r="A82" s="338"/>
      <c r="B82" s="338"/>
      <c r="C82" s="338"/>
      <c r="D82" s="338"/>
      <c r="E82" s="365" t="s">
        <v>239</v>
      </c>
      <c r="F82" s="365"/>
      <c r="G82" s="365" t="s">
        <v>128</v>
      </c>
      <c r="H82" s="365"/>
      <c r="I82" s="366"/>
    </row>
    <row r="83" spans="1:12" ht="15.75">
      <c r="A83" s="355" t="s">
        <v>440</v>
      </c>
      <c r="B83" s="355"/>
      <c r="C83" s="355"/>
      <c r="E83" s="609"/>
      <c r="F83" s="609"/>
      <c r="G83" s="609"/>
      <c r="H83" s="609"/>
    </row>
    <row r="84" spans="1:12" ht="15.75">
      <c r="A84" s="335"/>
      <c r="B84" s="335"/>
      <c r="C84" s="335"/>
      <c r="D84" s="187"/>
      <c r="E84" s="187"/>
      <c r="F84" s="187"/>
      <c r="G84" s="187"/>
      <c r="H84" s="187"/>
    </row>
    <row r="85" spans="1:12" ht="15.75">
      <c r="A85" s="336" t="s">
        <v>337</v>
      </c>
      <c r="B85" s="336"/>
      <c r="C85" s="336"/>
      <c r="D85" s="336"/>
      <c r="E85" s="363" t="s">
        <v>7</v>
      </c>
      <c r="F85" s="363"/>
      <c r="G85" s="363" t="s">
        <v>6</v>
      </c>
      <c r="H85" s="187"/>
    </row>
    <row r="86" spans="1:12" ht="15.75">
      <c r="A86" s="337" t="s">
        <v>338</v>
      </c>
      <c r="B86" s="624"/>
      <c r="C86" s="624"/>
      <c r="D86" s="624"/>
      <c r="E86" s="624"/>
      <c r="F86" s="624"/>
      <c r="G86" s="624"/>
      <c r="H86" s="624"/>
      <c r="I86" s="624"/>
      <c r="J86" s="624"/>
      <c r="K86" s="624"/>
      <c r="L86" s="624"/>
    </row>
    <row r="87" spans="1:12" ht="15.75">
      <c r="A87" s="335"/>
      <c r="B87" s="335"/>
      <c r="C87" s="335"/>
      <c r="D87" s="187"/>
      <c r="E87" s="187"/>
      <c r="F87" s="187"/>
      <c r="G87" s="187"/>
      <c r="H87" s="187"/>
    </row>
    <row r="88" spans="1:12" ht="15.75">
      <c r="A88" s="336" t="s">
        <v>339</v>
      </c>
      <c r="B88" s="336"/>
      <c r="C88" s="336"/>
      <c r="D88" s="336"/>
      <c r="E88" s="363" t="s">
        <v>7</v>
      </c>
      <c r="F88" s="363"/>
      <c r="G88" s="363" t="s">
        <v>6</v>
      </c>
      <c r="H88" s="187"/>
    </row>
    <row r="89" spans="1:12" ht="15.75">
      <c r="A89" s="337" t="s">
        <v>340</v>
      </c>
      <c r="B89" s="337"/>
      <c r="C89" s="337"/>
      <c r="D89" s="335"/>
      <c r="E89" s="335"/>
      <c r="F89" s="335"/>
      <c r="G89" s="187"/>
      <c r="H89" s="187"/>
    </row>
    <row r="90" spans="1:12" ht="15.75">
      <c r="A90" s="606"/>
      <c r="B90" s="606"/>
      <c r="C90" s="606"/>
      <c r="D90" s="606"/>
      <c r="E90" s="606"/>
      <c r="F90" s="606"/>
      <c r="G90" s="606"/>
      <c r="H90" s="606"/>
      <c r="I90" s="606"/>
      <c r="J90" s="606"/>
      <c r="K90" s="606"/>
      <c r="L90" s="606"/>
    </row>
    <row r="91" spans="1:12" ht="15.75">
      <c r="A91" s="335"/>
      <c r="B91" s="335"/>
      <c r="C91" s="335"/>
      <c r="D91" s="187"/>
      <c r="E91" s="187"/>
      <c r="F91" s="187"/>
      <c r="G91" s="187"/>
      <c r="H91" s="187"/>
    </row>
    <row r="92" spans="1:12" ht="15.75">
      <c r="A92" s="335"/>
      <c r="B92" s="335"/>
      <c r="C92" s="335"/>
      <c r="D92" s="335"/>
      <c r="E92" s="335"/>
      <c r="F92" s="187"/>
      <c r="G92" s="187"/>
      <c r="H92" s="187"/>
    </row>
    <row r="93" spans="1:12" ht="15.75">
      <c r="A93" s="352" t="s">
        <v>289</v>
      </c>
      <c r="B93" s="352"/>
      <c r="C93" s="352"/>
      <c r="D93" s="352"/>
      <c r="E93" s="367" t="s">
        <v>7</v>
      </c>
      <c r="F93" s="367"/>
      <c r="G93" s="367" t="s">
        <v>6</v>
      </c>
      <c r="H93" s="187"/>
    </row>
    <row r="94" spans="1:12">
      <c r="A94" s="341"/>
      <c r="B94" s="341"/>
      <c r="C94" s="341"/>
      <c r="D94" s="187"/>
      <c r="E94" s="187"/>
      <c r="F94" s="187"/>
      <c r="G94" s="187"/>
      <c r="H94" s="187"/>
    </row>
    <row r="95" spans="1:12" ht="15.75">
      <c r="A95" s="371" t="s">
        <v>418</v>
      </c>
      <c r="B95" s="596"/>
      <c r="C95" s="597"/>
      <c r="D95" s="597"/>
      <c r="E95" s="597"/>
      <c r="F95" s="597"/>
      <c r="G95" s="597"/>
      <c r="H95" s="597"/>
      <c r="I95" s="597"/>
      <c r="J95" s="597"/>
      <c r="K95" s="597"/>
      <c r="L95" s="597"/>
    </row>
    <row r="96" spans="1:12" ht="15.75">
      <c r="A96" s="371" t="s">
        <v>419</v>
      </c>
      <c r="B96" s="357"/>
      <c r="C96" s="357"/>
      <c r="D96" s="353"/>
      <c r="E96" s="607"/>
      <c r="F96" s="607"/>
      <c r="G96" s="607"/>
      <c r="H96" s="607"/>
      <c r="I96" s="607"/>
      <c r="J96" s="607"/>
      <c r="K96" s="607"/>
      <c r="L96" s="607"/>
    </row>
    <row r="97" spans="1:12" ht="15.75">
      <c r="A97" s="329"/>
      <c r="B97" s="329"/>
      <c r="C97" s="329"/>
      <c r="D97" s="187"/>
      <c r="E97" s="187"/>
      <c r="F97" s="187"/>
      <c r="G97" s="187"/>
      <c r="H97" s="187"/>
    </row>
    <row r="98" spans="1:12" ht="15.75">
      <c r="A98" s="329"/>
      <c r="B98" s="329"/>
      <c r="C98" s="329"/>
      <c r="D98" s="187"/>
      <c r="E98" s="187"/>
      <c r="F98" s="187"/>
      <c r="G98" s="187"/>
      <c r="H98" s="187"/>
    </row>
    <row r="99" spans="1:12" ht="15.75">
      <c r="A99" s="329"/>
      <c r="B99" s="329"/>
      <c r="C99" s="329"/>
      <c r="D99" s="187"/>
      <c r="E99" s="187"/>
      <c r="F99" s="187"/>
      <c r="G99" s="187"/>
      <c r="H99" s="187"/>
    </row>
    <row r="100" spans="1:12" ht="15.75">
      <c r="A100" s="329"/>
      <c r="B100" s="329"/>
      <c r="C100" s="329"/>
      <c r="D100" s="187"/>
      <c r="E100" s="187"/>
      <c r="F100" s="187"/>
      <c r="G100" s="187"/>
      <c r="H100" s="187"/>
    </row>
    <row r="101" spans="1:12" ht="15.75">
      <c r="A101" s="352" t="s">
        <v>290</v>
      </c>
      <c r="B101" s="352"/>
      <c r="C101" s="352"/>
      <c r="D101" s="352"/>
      <c r="E101" s="187"/>
      <c r="F101" s="187"/>
      <c r="G101" s="187"/>
      <c r="H101" s="187"/>
    </row>
    <row r="102" spans="1:12" ht="15.75">
      <c r="A102" s="354"/>
      <c r="B102" s="354"/>
      <c r="C102" s="354"/>
      <c r="D102" s="187"/>
      <c r="E102" s="187"/>
      <c r="F102" s="187"/>
      <c r="G102" s="187"/>
      <c r="H102" s="187"/>
    </row>
    <row r="103" spans="1:12" ht="15.75">
      <c r="A103" s="349" t="s">
        <v>341</v>
      </c>
      <c r="B103" s="349"/>
      <c r="C103" s="349"/>
      <c r="D103" s="349"/>
      <c r="E103" s="365" t="s">
        <v>7</v>
      </c>
      <c r="F103" s="365"/>
      <c r="G103" s="365" t="s">
        <v>6</v>
      </c>
      <c r="H103" s="187"/>
    </row>
    <row r="104" spans="1:12" ht="15.75">
      <c r="A104" s="349" t="s">
        <v>280</v>
      </c>
      <c r="B104" s="349"/>
      <c r="C104" s="349"/>
      <c r="D104" s="349"/>
      <c r="E104" s="187"/>
      <c r="F104" s="187"/>
      <c r="G104" s="187"/>
      <c r="H104" s="187"/>
    </row>
    <row r="105" spans="1:12" ht="15.75">
      <c r="A105" s="355" t="s">
        <v>342</v>
      </c>
      <c r="B105" s="355"/>
      <c r="C105" s="355"/>
      <c r="D105" s="598"/>
      <c r="E105" s="597"/>
      <c r="F105" s="597"/>
      <c r="G105" s="597"/>
      <c r="H105" s="597"/>
      <c r="I105" s="597"/>
      <c r="J105" s="597"/>
    </row>
    <row r="106" spans="1:12" ht="15.75">
      <c r="A106" s="355" t="s">
        <v>343</v>
      </c>
      <c r="B106" s="355"/>
      <c r="C106" s="355"/>
      <c r="D106" s="598"/>
      <c r="E106" s="597"/>
      <c r="F106" s="597"/>
      <c r="G106" s="597"/>
      <c r="H106" s="597"/>
      <c r="I106" s="597"/>
      <c r="J106" s="597"/>
    </row>
    <row r="107" spans="1:12" ht="15.75">
      <c r="A107" s="355" t="s">
        <v>421</v>
      </c>
      <c r="B107" s="355"/>
      <c r="C107" s="355"/>
      <c r="D107" s="598"/>
      <c r="E107" s="597"/>
      <c r="F107" s="597"/>
      <c r="G107" s="597"/>
      <c r="H107" s="597"/>
      <c r="I107" s="597"/>
      <c r="J107" s="597"/>
    </row>
    <row r="108" spans="1:12" ht="15.75">
      <c r="A108" s="349" t="s">
        <v>344</v>
      </c>
      <c r="B108" s="349"/>
      <c r="C108" s="349"/>
      <c r="D108" s="349"/>
      <c r="E108" s="349"/>
      <c r="F108" s="187"/>
      <c r="G108" s="594"/>
      <c r="H108" s="594"/>
      <c r="I108" s="594"/>
      <c r="J108" s="594"/>
      <c r="K108" s="594"/>
      <c r="L108" s="594"/>
    </row>
    <row r="109" spans="1:12" ht="15.75">
      <c r="A109" s="349" t="s">
        <v>345</v>
      </c>
      <c r="B109" s="349"/>
      <c r="C109" s="349"/>
      <c r="D109" s="349"/>
      <c r="E109" s="349"/>
      <c r="F109" s="187"/>
      <c r="G109" s="594"/>
      <c r="H109" s="594"/>
      <c r="I109" s="594"/>
      <c r="J109" s="594"/>
      <c r="K109" s="594"/>
      <c r="L109" s="594"/>
    </row>
    <row r="110" spans="1:12" ht="15.75">
      <c r="A110" s="349" t="s">
        <v>346</v>
      </c>
      <c r="B110" s="349"/>
      <c r="C110" s="349"/>
      <c r="D110" s="349"/>
      <c r="E110" s="349"/>
      <c r="F110" s="349"/>
      <c r="G110" s="187"/>
      <c r="H110" s="187"/>
      <c r="I110" s="594"/>
      <c r="J110" s="594"/>
      <c r="K110" s="594"/>
      <c r="L110" s="594"/>
    </row>
    <row r="111" spans="1:12" ht="15.75">
      <c r="A111" s="349"/>
      <c r="B111" s="349"/>
      <c r="C111" s="349"/>
      <c r="D111" s="349"/>
      <c r="E111" s="349"/>
      <c r="F111" s="349"/>
      <c r="G111" s="187"/>
      <c r="H111" s="187"/>
      <c r="I111" s="373"/>
      <c r="J111" s="373"/>
      <c r="K111" s="373"/>
      <c r="L111" s="373"/>
    </row>
    <row r="112" spans="1:12">
      <c r="A112" s="341"/>
      <c r="B112" s="341"/>
      <c r="C112" s="341"/>
      <c r="D112" s="187"/>
      <c r="E112" s="187"/>
      <c r="F112" s="187"/>
      <c r="G112" s="187"/>
      <c r="H112" s="187"/>
    </row>
    <row r="113" spans="1:12" ht="15.75">
      <c r="A113" s="356" t="s">
        <v>281</v>
      </c>
      <c r="B113" s="367" t="s">
        <v>7</v>
      </c>
      <c r="C113" s="367"/>
      <c r="D113" s="367" t="s">
        <v>6</v>
      </c>
      <c r="E113" s="187"/>
      <c r="F113" s="187"/>
      <c r="G113" s="187"/>
      <c r="H113" s="187"/>
    </row>
    <row r="114" spans="1:12">
      <c r="A114" s="341"/>
      <c r="B114" s="341"/>
      <c r="C114" s="341"/>
      <c r="D114" s="187"/>
      <c r="E114" s="187"/>
      <c r="F114" s="187"/>
      <c r="G114" s="187"/>
      <c r="H114" s="187"/>
    </row>
    <row r="115" spans="1:12" ht="15.75">
      <c r="A115" s="338" t="s">
        <v>351</v>
      </c>
      <c r="B115" s="338"/>
      <c r="C115" s="338"/>
      <c r="D115" s="349" t="s">
        <v>347</v>
      </c>
      <c r="E115" s="338"/>
      <c r="F115" s="187"/>
      <c r="G115" s="187"/>
      <c r="H115" s="366" t="s">
        <v>348</v>
      </c>
      <c r="L115" s="366" t="s">
        <v>349</v>
      </c>
    </row>
    <row r="116" spans="1:12" ht="15.75">
      <c r="A116" s="338"/>
      <c r="B116" s="338"/>
      <c r="C116" s="338"/>
      <c r="D116" s="349" t="s">
        <v>350</v>
      </c>
      <c r="E116" s="338"/>
      <c r="F116" s="187"/>
      <c r="G116" s="187"/>
      <c r="H116" s="366" t="s">
        <v>218</v>
      </c>
      <c r="I116" s="366"/>
      <c r="J116" s="366"/>
      <c r="K116" s="366" t="s">
        <v>227</v>
      </c>
      <c r="L116" s="366"/>
    </row>
    <row r="117" spans="1:12" ht="15.75">
      <c r="A117" s="357" t="s">
        <v>352</v>
      </c>
      <c r="B117" s="357"/>
      <c r="C117" s="357"/>
      <c r="D117" s="353"/>
      <c r="E117" s="187"/>
      <c r="F117" s="595"/>
      <c r="G117" s="595"/>
      <c r="H117" s="595"/>
      <c r="I117" s="595"/>
    </row>
    <row r="118" spans="1:12">
      <c r="A118" s="353"/>
      <c r="B118" s="353"/>
      <c r="C118" s="353"/>
      <c r="D118" s="187"/>
      <c r="E118" s="187"/>
      <c r="F118" s="187"/>
      <c r="G118" s="187"/>
      <c r="H118" s="187"/>
    </row>
    <row r="119" spans="1:12" ht="15.75">
      <c r="A119" s="338" t="s">
        <v>356</v>
      </c>
      <c r="B119" s="338"/>
      <c r="C119" s="338"/>
      <c r="D119" s="338"/>
      <c r="E119" s="365" t="s">
        <v>353</v>
      </c>
      <c r="F119" s="187"/>
      <c r="G119" s="187"/>
      <c r="H119" s="365" t="s">
        <v>354</v>
      </c>
      <c r="K119" s="366" t="s">
        <v>355</v>
      </c>
    </row>
    <row r="120" spans="1:12" ht="15.75">
      <c r="A120" s="355" t="s">
        <v>359</v>
      </c>
      <c r="B120" s="355"/>
      <c r="C120" s="355"/>
      <c r="D120" s="340"/>
      <c r="E120" s="365" t="s">
        <v>357</v>
      </c>
      <c r="F120" s="187"/>
      <c r="G120" s="187"/>
      <c r="H120" s="369" t="s">
        <v>358</v>
      </c>
    </row>
    <row r="121" spans="1:12" ht="15.75">
      <c r="A121" s="357" t="s">
        <v>360</v>
      </c>
      <c r="B121" s="357"/>
      <c r="C121" s="357"/>
      <c r="D121" s="607"/>
      <c r="E121" s="607"/>
      <c r="F121" s="607"/>
      <c r="G121" s="187"/>
      <c r="H121" s="187"/>
    </row>
    <row r="122" spans="1:12">
      <c r="A122" s="353"/>
      <c r="B122" s="353"/>
      <c r="C122" s="353"/>
      <c r="D122" s="187"/>
      <c r="E122" s="187"/>
      <c r="F122" s="187"/>
      <c r="G122" s="187"/>
      <c r="H122" s="187"/>
    </row>
    <row r="123" spans="1:12" ht="15.75">
      <c r="A123" s="336" t="s">
        <v>364</v>
      </c>
      <c r="B123" s="336"/>
      <c r="C123" s="336"/>
      <c r="D123" s="336"/>
      <c r="E123" s="335" t="s">
        <v>361</v>
      </c>
      <c r="F123" s="187"/>
      <c r="G123" s="187"/>
      <c r="H123" s="363" t="s">
        <v>362</v>
      </c>
      <c r="K123" s="362" t="s">
        <v>363</v>
      </c>
    </row>
    <row r="124" spans="1:12">
      <c r="A124" s="353"/>
      <c r="B124" s="353"/>
      <c r="C124" s="353"/>
      <c r="D124" s="187"/>
      <c r="E124" s="187"/>
      <c r="F124" s="187"/>
      <c r="G124" s="187"/>
      <c r="H124" s="187"/>
    </row>
    <row r="125" spans="1:12" ht="15.75">
      <c r="A125" s="338" t="s">
        <v>365</v>
      </c>
      <c r="B125" s="338"/>
      <c r="C125" s="338"/>
      <c r="D125" s="338"/>
      <c r="E125" s="365" t="s">
        <v>233</v>
      </c>
      <c r="F125" s="187"/>
      <c r="G125" s="187"/>
      <c r="H125" s="365" t="s">
        <v>234</v>
      </c>
      <c r="K125" s="366"/>
    </row>
    <row r="126" spans="1:12" ht="15.75">
      <c r="A126" s="357" t="s">
        <v>366</v>
      </c>
      <c r="B126" s="357"/>
      <c r="C126" s="357"/>
      <c r="D126" s="353"/>
      <c r="E126" s="353"/>
      <c r="F126" s="187"/>
      <c r="G126" s="187"/>
      <c r="H126" s="187"/>
      <c r="I126" s="595"/>
      <c r="J126" s="595"/>
      <c r="K126" s="595"/>
    </row>
    <row r="127" spans="1:12">
      <c r="A127" s="353"/>
      <c r="B127" s="353"/>
      <c r="C127" s="353"/>
      <c r="D127" s="187"/>
      <c r="E127" s="187"/>
      <c r="F127" s="187"/>
      <c r="G127" s="187"/>
      <c r="H127" s="187"/>
    </row>
    <row r="128" spans="1:12" ht="15.75">
      <c r="A128" s="336" t="s">
        <v>367</v>
      </c>
      <c r="B128" s="336"/>
      <c r="C128" s="336"/>
      <c r="D128" s="336"/>
      <c r="E128" s="363" t="s">
        <v>7</v>
      </c>
      <c r="F128" s="363"/>
      <c r="G128" s="363" t="s">
        <v>6</v>
      </c>
      <c r="H128" s="187"/>
    </row>
    <row r="129" spans="1:15" ht="15.75">
      <c r="A129" s="357" t="s">
        <v>368</v>
      </c>
      <c r="B129" s="357"/>
      <c r="C129" s="357"/>
      <c r="D129" s="353"/>
      <c r="E129" s="353"/>
      <c r="F129" s="187"/>
      <c r="G129" s="187"/>
      <c r="H129" s="187"/>
      <c r="I129" s="595"/>
      <c r="J129" s="595"/>
      <c r="K129" s="595"/>
    </row>
    <row r="130" spans="1:15">
      <c r="A130" s="353"/>
      <c r="B130" s="353"/>
      <c r="C130" s="353"/>
      <c r="D130" s="187"/>
      <c r="E130" s="187"/>
      <c r="F130" s="187"/>
      <c r="G130" s="187"/>
      <c r="H130" s="187"/>
    </row>
    <row r="131" spans="1:15" ht="15.75">
      <c r="A131" s="338" t="s">
        <v>291</v>
      </c>
      <c r="B131" s="338"/>
      <c r="C131" s="338"/>
      <c r="D131" s="187"/>
      <c r="E131" s="187"/>
      <c r="F131" s="187"/>
      <c r="G131" s="187"/>
      <c r="H131" s="187"/>
    </row>
    <row r="132" spans="1:15" ht="15.75">
      <c r="A132" s="357" t="s">
        <v>369</v>
      </c>
      <c r="B132" s="357"/>
      <c r="C132" s="357"/>
      <c r="D132" s="353"/>
      <c r="E132" s="363" t="s">
        <v>7</v>
      </c>
      <c r="F132" s="363"/>
      <c r="G132" s="363" t="s">
        <v>6</v>
      </c>
      <c r="H132" s="187"/>
    </row>
    <row r="133" spans="1:15" ht="15.75">
      <c r="A133" s="357" t="s">
        <v>373</v>
      </c>
      <c r="B133" s="357"/>
      <c r="C133" s="357"/>
      <c r="D133" s="353"/>
      <c r="E133" s="368" t="s">
        <v>370</v>
      </c>
      <c r="F133" s="187"/>
      <c r="G133" s="187"/>
      <c r="H133" s="363" t="s">
        <v>400</v>
      </c>
    </row>
    <row r="134" spans="1:15" ht="15.75">
      <c r="A134" s="357"/>
      <c r="B134" s="357"/>
      <c r="C134" s="357"/>
      <c r="D134" s="353"/>
      <c r="E134" s="362" t="s">
        <v>371</v>
      </c>
      <c r="H134" s="362" t="s">
        <v>372</v>
      </c>
      <c r="K134" s="362"/>
      <c r="N134" s="362"/>
    </row>
    <row r="135" spans="1:15" ht="15.75">
      <c r="A135" s="357" t="s">
        <v>374</v>
      </c>
      <c r="B135" s="357"/>
      <c r="C135" s="357"/>
      <c r="D135" s="353"/>
      <c r="E135" s="363" t="s">
        <v>7</v>
      </c>
      <c r="F135" s="363"/>
      <c r="G135" s="363" t="s">
        <v>6</v>
      </c>
      <c r="H135" s="187"/>
    </row>
    <row r="136" spans="1:15" ht="15.75">
      <c r="A136" s="357"/>
      <c r="B136" s="357"/>
      <c r="C136" s="357"/>
      <c r="D136" s="353"/>
      <c r="E136" s="362" t="s">
        <v>422</v>
      </c>
      <c r="I136" s="600">
        <v>30</v>
      </c>
      <c r="J136" s="604"/>
      <c r="K136" s="604"/>
      <c r="L136" s="604"/>
      <c r="M136" s="604"/>
      <c r="O136" s="362"/>
    </row>
    <row r="137" spans="1:15" ht="15.75">
      <c r="A137" s="357" t="s">
        <v>377</v>
      </c>
      <c r="B137" s="357"/>
      <c r="C137" s="357"/>
      <c r="D137" s="353"/>
      <c r="E137" s="363" t="s">
        <v>7</v>
      </c>
      <c r="F137" s="363"/>
      <c r="G137" s="363" t="s">
        <v>6</v>
      </c>
      <c r="H137" s="187"/>
      <c r="I137" s="362" t="s">
        <v>121</v>
      </c>
      <c r="K137" s="605">
        <v>31</v>
      </c>
      <c r="L137" s="597"/>
      <c r="M137" s="597"/>
    </row>
    <row r="138" spans="1:15" ht="15.75">
      <c r="A138" s="357" t="s">
        <v>375</v>
      </c>
      <c r="B138" s="357"/>
      <c r="C138" s="357"/>
      <c r="D138" s="353"/>
      <c r="E138" s="363" t="s">
        <v>7</v>
      </c>
      <c r="F138" s="363"/>
      <c r="G138" s="363" t="s">
        <v>6</v>
      </c>
      <c r="H138" s="187"/>
      <c r="I138" s="362" t="s">
        <v>376</v>
      </c>
      <c r="K138" s="605">
        <v>32</v>
      </c>
      <c r="L138" s="597"/>
      <c r="M138" s="597"/>
    </row>
    <row r="139" spans="1:15">
      <c r="A139" s="353"/>
      <c r="B139" s="353"/>
      <c r="C139" s="353"/>
      <c r="D139" s="187"/>
      <c r="E139" s="187"/>
      <c r="F139" s="187"/>
      <c r="G139" s="187"/>
      <c r="H139" s="187"/>
    </row>
    <row r="140" spans="1:15" ht="15.75">
      <c r="A140" s="338" t="s">
        <v>380</v>
      </c>
      <c r="B140" s="338"/>
      <c r="C140" s="338"/>
      <c r="D140" s="338"/>
      <c r="E140" s="349" t="s">
        <v>7</v>
      </c>
      <c r="F140" s="349"/>
      <c r="G140" s="365" t="s">
        <v>6</v>
      </c>
      <c r="H140" s="187"/>
      <c r="I140" s="366" t="s">
        <v>378</v>
      </c>
      <c r="L140" s="366" t="s">
        <v>379</v>
      </c>
    </row>
    <row r="141" spans="1:15" ht="15.75">
      <c r="A141" s="338"/>
      <c r="B141" s="338"/>
      <c r="C141" s="338"/>
      <c r="D141" s="338"/>
      <c r="E141" s="349" t="s">
        <v>382</v>
      </c>
      <c r="F141" s="349"/>
      <c r="G141" s="365"/>
      <c r="H141" s="365" t="s">
        <v>381</v>
      </c>
      <c r="I141" s="366"/>
      <c r="L141" s="366"/>
    </row>
    <row r="142" spans="1:15" ht="15.75">
      <c r="A142" s="357" t="s">
        <v>423</v>
      </c>
      <c r="B142" s="357"/>
      <c r="C142" s="357"/>
      <c r="D142" s="368"/>
      <c r="E142" s="600"/>
      <c r="F142" s="604"/>
      <c r="G142" s="604"/>
      <c r="H142" s="604"/>
      <c r="I142" s="604"/>
      <c r="J142" s="604"/>
      <c r="K142" s="604"/>
    </row>
    <row r="143" spans="1:15" ht="15.75">
      <c r="A143" s="357" t="s">
        <v>424</v>
      </c>
      <c r="B143" s="357"/>
      <c r="C143" s="357"/>
      <c r="D143" s="368"/>
      <c r="E143" s="600"/>
      <c r="F143" s="597"/>
      <c r="G143" s="597"/>
      <c r="H143" s="597"/>
      <c r="I143" s="597"/>
      <c r="J143" s="597"/>
      <c r="K143" s="597"/>
    </row>
    <row r="144" spans="1:15" ht="15.75">
      <c r="A144" s="357" t="s">
        <v>426</v>
      </c>
      <c r="B144" s="357"/>
      <c r="C144" s="357"/>
      <c r="D144" s="368"/>
      <c r="E144" s="600"/>
      <c r="F144" s="597"/>
      <c r="G144" s="597"/>
      <c r="H144" s="597"/>
      <c r="I144" s="597"/>
      <c r="J144" s="597"/>
      <c r="K144" s="597"/>
    </row>
    <row r="145" spans="1:11" ht="15.75">
      <c r="A145" s="357" t="s">
        <v>425</v>
      </c>
      <c r="B145" s="357"/>
      <c r="C145" s="357"/>
      <c r="D145" s="368"/>
      <c r="E145" s="600"/>
      <c r="F145" s="597"/>
      <c r="G145" s="597"/>
      <c r="H145" s="597"/>
      <c r="I145" s="597"/>
      <c r="J145" s="597"/>
      <c r="K145" s="597"/>
    </row>
    <row r="146" spans="1:11" ht="15.75">
      <c r="A146" s="357" t="s">
        <v>383</v>
      </c>
      <c r="B146" s="357"/>
      <c r="C146" s="357"/>
      <c r="D146" s="353"/>
      <c r="E146" s="363" t="s">
        <v>7</v>
      </c>
      <c r="F146" s="363"/>
      <c r="G146" s="363" t="s">
        <v>6</v>
      </c>
      <c r="H146" s="187"/>
    </row>
    <row r="147" spans="1:11" ht="15.75">
      <c r="A147" s="357" t="s">
        <v>384</v>
      </c>
      <c r="B147" s="357"/>
      <c r="C147" s="357"/>
      <c r="D147" s="353"/>
      <c r="E147" s="353"/>
      <c r="F147" s="187"/>
      <c r="G147" s="187"/>
      <c r="H147" s="187"/>
      <c r="I147" s="607"/>
      <c r="J147" s="607"/>
      <c r="K147" s="607"/>
    </row>
    <row r="148" spans="1:11" ht="15.75">
      <c r="A148" s="357" t="s">
        <v>385</v>
      </c>
      <c r="B148" s="357"/>
      <c r="C148" s="357"/>
      <c r="D148" s="353"/>
      <c r="E148" s="363" t="s">
        <v>7</v>
      </c>
      <c r="F148" s="363"/>
      <c r="G148" s="363" t="s">
        <v>6</v>
      </c>
      <c r="H148" s="187"/>
    </row>
    <row r="149" spans="1:11" ht="15.75">
      <c r="A149" s="357" t="s">
        <v>386</v>
      </c>
      <c r="B149" s="357"/>
      <c r="C149" s="357"/>
      <c r="D149" s="353"/>
      <c r="E149" s="363" t="s">
        <v>7</v>
      </c>
      <c r="F149" s="363"/>
      <c r="G149" s="363" t="s">
        <v>6</v>
      </c>
      <c r="H149" s="187"/>
    </row>
    <row r="150" spans="1:11" ht="15.75">
      <c r="A150" s="357"/>
      <c r="B150" s="357"/>
      <c r="C150" s="357"/>
      <c r="D150" s="353"/>
      <c r="E150" s="363"/>
      <c r="F150" s="363"/>
      <c r="G150" s="363"/>
      <c r="H150" s="187"/>
    </row>
    <row r="151" spans="1:11" ht="15.75">
      <c r="A151" s="336" t="s">
        <v>444</v>
      </c>
      <c r="B151" s="374"/>
      <c r="C151" s="374"/>
      <c r="D151" s="374"/>
      <c r="E151" s="187" t="s">
        <v>7</v>
      </c>
      <c r="F151" s="187"/>
      <c r="G151" s="187" t="s">
        <v>6</v>
      </c>
      <c r="H151" s="187"/>
    </row>
    <row r="152" spans="1:11">
      <c r="A152" s="375" t="s">
        <v>441</v>
      </c>
      <c r="B152" s="375"/>
      <c r="C152" s="375"/>
      <c r="D152" s="599"/>
      <c r="E152" s="599"/>
      <c r="F152" s="599"/>
      <c r="G152" s="187"/>
      <c r="H152" s="187"/>
    </row>
    <row r="153" spans="1:11">
      <c r="A153" s="375" t="s">
        <v>442</v>
      </c>
      <c r="B153" s="375"/>
      <c r="C153" s="375"/>
      <c r="D153" s="599"/>
      <c r="E153" s="599"/>
      <c r="F153" s="599"/>
      <c r="G153" s="187"/>
      <c r="H153" s="187"/>
    </row>
    <row r="154" spans="1:11">
      <c r="A154" s="375" t="s">
        <v>443</v>
      </c>
      <c r="B154" s="375"/>
      <c r="C154" s="375"/>
      <c r="D154" s="374"/>
      <c r="E154" s="374"/>
      <c r="F154" s="187"/>
      <c r="G154" s="601"/>
      <c r="H154" s="602"/>
      <c r="I154" s="602"/>
      <c r="J154" s="602"/>
      <c r="K154" s="602"/>
    </row>
    <row r="155" spans="1:11">
      <c r="A155" s="341"/>
      <c r="B155" s="341"/>
      <c r="C155" s="341"/>
      <c r="D155" s="187"/>
      <c r="E155" s="187"/>
      <c r="F155" s="187"/>
      <c r="G155" s="187"/>
      <c r="H155" s="187"/>
    </row>
    <row r="156" spans="1:11">
      <c r="A156" s="341"/>
      <c r="B156" s="341"/>
      <c r="C156" s="341"/>
      <c r="D156" s="187"/>
      <c r="E156" s="187"/>
      <c r="F156" s="187"/>
      <c r="G156" s="187"/>
      <c r="H156" s="187"/>
    </row>
    <row r="157" spans="1:11" ht="15.75">
      <c r="A157" s="352" t="s">
        <v>282</v>
      </c>
      <c r="B157" s="352"/>
      <c r="C157" s="352"/>
      <c r="D157" s="187"/>
      <c r="E157" s="372" t="s">
        <v>7</v>
      </c>
      <c r="F157" s="363"/>
      <c r="G157" s="372" t="s">
        <v>6</v>
      </c>
      <c r="H157" s="187"/>
    </row>
    <row r="158" spans="1:11">
      <c r="A158" s="341" t="s">
        <v>283</v>
      </c>
      <c r="B158" s="341"/>
      <c r="C158" s="341"/>
      <c r="D158" s="187"/>
    </row>
    <row r="159" spans="1:11" ht="14.25" customHeight="1">
      <c r="A159" s="358" t="s">
        <v>390</v>
      </c>
      <c r="B159" s="358"/>
      <c r="C159" s="349" t="s">
        <v>392</v>
      </c>
      <c r="D159" s="338"/>
      <c r="E159" s="187"/>
      <c r="F159" s="365" t="s">
        <v>387</v>
      </c>
      <c r="I159" s="366" t="s">
        <v>391</v>
      </c>
    </row>
    <row r="160" spans="1:11" ht="14.25" customHeight="1">
      <c r="A160" s="338"/>
      <c r="B160" s="338"/>
      <c r="C160" s="349" t="s">
        <v>388</v>
      </c>
      <c r="E160" s="338"/>
      <c r="F160" s="365" t="s">
        <v>389</v>
      </c>
      <c r="J160" s="366" t="s">
        <v>427</v>
      </c>
    </row>
    <row r="161" spans="1:13" ht="14.25" customHeight="1">
      <c r="A161" s="338"/>
      <c r="B161" s="338"/>
      <c r="C161" s="349" t="s">
        <v>428</v>
      </c>
      <c r="E161" s="338"/>
      <c r="F161" s="365"/>
      <c r="G161" s="366" t="s">
        <v>429</v>
      </c>
      <c r="H161" s="366"/>
      <c r="I161" s="366"/>
      <c r="J161" s="366" t="s">
        <v>430</v>
      </c>
      <c r="K161" s="366"/>
    </row>
    <row r="162" spans="1:13" ht="14.25" customHeight="1">
      <c r="A162" s="338"/>
      <c r="B162" s="338"/>
      <c r="C162" s="366" t="s">
        <v>449</v>
      </c>
      <c r="E162" s="338"/>
      <c r="F162" s="365"/>
      <c r="G162" s="366"/>
      <c r="H162" s="366"/>
      <c r="I162" s="366"/>
      <c r="J162" s="366"/>
      <c r="K162" s="366"/>
    </row>
    <row r="163" spans="1:13" ht="15.75">
      <c r="A163" s="338" t="s">
        <v>395</v>
      </c>
      <c r="B163" s="338"/>
      <c r="C163" s="338"/>
      <c r="D163" s="338"/>
      <c r="E163" s="338"/>
      <c r="F163" s="365" t="s">
        <v>7</v>
      </c>
      <c r="G163" s="187"/>
      <c r="H163" s="365" t="s">
        <v>6</v>
      </c>
    </row>
    <row r="164" spans="1:13" ht="15.75">
      <c r="A164" s="338"/>
      <c r="B164" s="338"/>
      <c r="C164" s="338"/>
      <c r="D164" s="338"/>
      <c r="E164" s="338"/>
      <c r="F164" s="366" t="s">
        <v>393</v>
      </c>
      <c r="I164" s="366" t="s">
        <v>394</v>
      </c>
      <c r="J164" s="366"/>
      <c r="M164" s="366"/>
    </row>
    <row r="165" spans="1:13" ht="15.75">
      <c r="A165" s="336" t="s">
        <v>396</v>
      </c>
      <c r="B165" s="336"/>
      <c r="C165" s="336"/>
      <c r="D165" s="336"/>
      <c r="E165" s="336"/>
      <c r="F165" s="595"/>
      <c r="G165" s="595"/>
      <c r="H165" s="595"/>
      <c r="I165" s="595"/>
      <c r="J165" s="595"/>
    </row>
    <row r="166" spans="1:13" ht="15.75">
      <c r="A166" s="336" t="s">
        <v>397</v>
      </c>
      <c r="B166" s="336"/>
      <c r="C166" s="336"/>
      <c r="D166" s="336"/>
      <c r="E166" s="336"/>
      <c r="F166" s="595"/>
      <c r="G166" s="595"/>
      <c r="H166" s="595"/>
      <c r="I166" s="595"/>
      <c r="J166" s="595"/>
    </row>
    <row r="167" spans="1:13" ht="15.75">
      <c r="A167" s="336" t="s">
        <v>398</v>
      </c>
      <c r="B167" s="336"/>
      <c r="C167" s="336"/>
      <c r="D167" s="336"/>
      <c r="E167" s="363" t="s">
        <v>7</v>
      </c>
      <c r="F167" s="363"/>
      <c r="G167" s="363" t="s">
        <v>6</v>
      </c>
      <c r="H167" s="187"/>
    </row>
    <row r="168" spans="1:13" ht="15.75">
      <c r="A168" s="336" t="s">
        <v>399</v>
      </c>
      <c r="B168" s="336"/>
      <c r="C168" s="336"/>
      <c r="D168" s="336"/>
      <c r="E168" s="595"/>
      <c r="F168" s="595"/>
      <c r="G168" s="595"/>
      <c r="H168" s="595"/>
      <c r="I168" s="595"/>
    </row>
    <row r="169" spans="1:13">
      <c r="A169" s="353"/>
      <c r="B169" s="353"/>
      <c r="C169" s="353"/>
      <c r="D169" s="187"/>
      <c r="E169" s="187"/>
      <c r="F169" s="187"/>
      <c r="G169" s="187"/>
      <c r="H169" s="187"/>
    </row>
    <row r="170" spans="1:13" ht="15.75">
      <c r="A170" s="336" t="s">
        <v>445</v>
      </c>
      <c r="B170" s="336"/>
      <c r="C170" s="336"/>
      <c r="D170" s="336"/>
      <c r="E170" s="363" t="s">
        <v>7</v>
      </c>
      <c r="F170" s="363"/>
      <c r="G170" s="363" t="s">
        <v>6</v>
      </c>
      <c r="H170" s="187"/>
    </row>
    <row r="171" spans="1:13" ht="15.75">
      <c r="A171" s="375" t="s">
        <v>446</v>
      </c>
      <c r="B171" s="370"/>
      <c r="C171" s="370"/>
      <c r="D171" s="624"/>
      <c r="E171" s="624"/>
      <c r="F171" s="624"/>
      <c r="G171" s="329"/>
      <c r="H171" s="187"/>
    </row>
    <row r="172" spans="1:13" ht="15.75">
      <c r="A172" s="375" t="s">
        <v>447</v>
      </c>
      <c r="B172" s="370"/>
      <c r="C172" s="370"/>
      <c r="D172" s="624"/>
      <c r="E172" s="624"/>
      <c r="F172" s="624"/>
      <c r="G172" s="329"/>
      <c r="H172" s="187"/>
    </row>
    <row r="173" spans="1:13" ht="15.75">
      <c r="A173" s="375" t="s">
        <v>448</v>
      </c>
      <c r="B173" s="370"/>
      <c r="C173" s="370"/>
      <c r="D173" s="335"/>
      <c r="E173" s="335"/>
      <c r="F173" s="187"/>
      <c r="G173" s="603"/>
      <c r="H173" s="597"/>
      <c r="I173" s="597"/>
      <c r="J173" s="597"/>
      <c r="K173" s="597"/>
    </row>
    <row r="174" spans="1:13">
      <c r="A174" s="353"/>
      <c r="B174" s="353"/>
      <c r="C174" s="353"/>
      <c r="D174" s="187"/>
      <c r="E174" s="187"/>
      <c r="F174" s="187"/>
      <c r="G174" s="187"/>
      <c r="H174" s="187"/>
    </row>
    <row r="175" spans="1:13">
      <c r="A175" s="353"/>
      <c r="B175" s="353"/>
      <c r="C175" s="353"/>
      <c r="D175" s="187"/>
      <c r="E175" s="187"/>
      <c r="F175" s="187"/>
      <c r="G175" s="187"/>
      <c r="H175" s="187"/>
    </row>
    <row r="176" spans="1:13">
      <c r="A176" s="353"/>
      <c r="B176" s="353"/>
      <c r="C176" s="353"/>
      <c r="D176" s="187"/>
      <c r="E176" s="187"/>
      <c r="F176" s="187"/>
      <c r="G176" s="187"/>
      <c r="H176" s="187"/>
    </row>
    <row r="177" spans="1:8">
      <c r="A177" s="353"/>
      <c r="B177" s="353"/>
      <c r="C177" s="353"/>
      <c r="D177" s="187"/>
      <c r="E177" s="187"/>
      <c r="F177" s="187"/>
      <c r="G177" s="187"/>
      <c r="H177" s="187"/>
    </row>
    <row r="178" spans="1:8">
      <c r="A178" s="353"/>
      <c r="B178" s="353"/>
      <c r="C178" s="353"/>
      <c r="D178" s="187"/>
      <c r="E178" s="187"/>
      <c r="F178" s="187"/>
      <c r="G178" s="187"/>
      <c r="H178" s="187"/>
    </row>
    <row r="179" spans="1:8">
      <c r="A179" s="353"/>
      <c r="B179" s="353"/>
      <c r="C179" s="353"/>
      <c r="D179" s="187"/>
      <c r="E179" s="187"/>
      <c r="F179" s="187"/>
      <c r="G179" s="187"/>
      <c r="H179" s="187"/>
    </row>
    <row r="180" spans="1:8">
      <c r="A180" s="353"/>
      <c r="B180" s="353"/>
      <c r="C180" s="353"/>
      <c r="D180" s="187"/>
      <c r="E180" s="187"/>
      <c r="F180" s="187"/>
      <c r="G180" s="187"/>
      <c r="H180" s="187"/>
    </row>
    <row r="181" spans="1:8">
      <c r="A181" s="353"/>
      <c r="B181" s="353"/>
      <c r="C181" s="353"/>
      <c r="D181" s="187"/>
      <c r="E181" s="187"/>
      <c r="F181" s="187"/>
      <c r="G181" s="187"/>
      <c r="H181" s="187"/>
    </row>
    <row r="182" spans="1:8">
      <c r="A182" s="353"/>
      <c r="B182" s="353"/>
      <c r="C182" s="353"/>
      <c r="D182" s="187"/>
      <c r="E182" s="187"/>
      <c r="F182" s="187"/>
      <c r="G182" s="187"/>
      <c r="H182" s="187"/>
    </row>
    <row r="183" spans="1:8">
      <c r="A183" s="353"/>
      <c r="B183" s="353"/>
      <c r="C183" s="353"/>
      <c r="D183" s="187"/>
      <c r="E183" s="187"/>
      <c r="F183" s="187"/>
      <c r="G183" s="187"/>
      <c r="H183" s="187"/>
    </row>
    <row r="184" spans="1:8">
      <c r="A184" s="353"/>
      <c r="B184" s="353"/>
      <c r="C184" s="353"/>
      <c r="D184" s="187"/>
      <c r="E184" s="187"/>
      <c r="F184" s="187"/>
      <c r="G184" s="187"/>
      <c r="H184" s="187"/>
    </row>
    <row r="185" spans="1:8">
      <c r="A185" s="353"/>
      <c r="B185" s="353"/>
      <c r="C185" s="353"/>
      <c r="D185" s="187"/>
      <c r="E185" s="187"/>
      <c r="F185" s="187"/>
      <c r="G185" s="187"/>
      <c r="H185" s="187"/>
    </row>
    <row r="186" spans="1:8">
      <c r="A186" s="353"/>
      <c r="B186" s="353"/>
      <c r="C186" s="353"/>
      <c r="D186" s="187"/>
      <c r="E186" s="187"/>
      <c r="F186" s="187"/>
      <c r="G186" s="187"/>
      <c r="H186" s="187"/>
    </row>
    <row r="187" spans="1:8">
      <c r="A187" s="353"/>
      <c r="B187" s="353"/>
      <c r="C187" s="353"/>
      <c r="D187" s="187"/>
      <c r="E187" s="187"/>
      <c r="F187" s="187"/>
      <c r="G187" s="187"/>
      <c r="H187" s="187"/>
    </row>
    <row r="188" spans="1:8">
      <c r="A188" s="353"/>
      <c r="B188" s="353"/>
      <c r="C188" s="353"/>
      <c r="D188" s="187"/>
      <c r="E188" s="187"/>
      <c r="F188" s="187"/>
      <c r="G188" s="187"/>
      <c r="H188" s="187"/>
    </row>
    <row r="189" spans="1:8">
      <c r="A189" s="353"/>
      <c r="B189" s="353"/>
      <c r="C189" s="353"/>
      <c r="D189" s="187"/>
      <c r="E189" s="187"/>
      <c r="F189" s="187"/>
      <c r="G189" s="187"/>
      <c r="H189" s="187"/>
    </row>
    <row r="190" spans="1:8">
      <c r="A190" s="353"/>
      <c r="B190" s="353"/>
      <c r="C190" s="353"/>
      <c r="D190" s="187"/>
      <c r="E190" s="187"/>
      <c r="F190" s="187"/>
      <c r="G190" s="187"/>
      <c r="H190" s="187"/>
    </row>
    <row r="191" spans="1:8">
      <c r="A191" s="353"/>
      <c r="B191" s="353"/>
      <c r="C191" s="353"/>
      <c r="D191" s="187"/>
      <c r="E191" s="187"/>
      <c r="F191" s="187"/>
      <c r="G191" s="187"/>
      <c r="H191" s="187"/>
    </row>
    <row r="192" spans="1:8">
      <c r="A192" s="353"/>
      <c r="B192" s="353"/>
      <c r="C192" s="353"/>
      <c r="D192" s="187"/>
      <c r="E192" s="187"/>
      <c r="F192" s="187"/>
      <c r="G192" s="187"/>
      <c r="H192" s="187"/>
    </row>
    <row r="193" spans="1:12">
      <c r="A193" s="353"/>
      <c r="B193" s="353"/>
      <c r="C193" s="353"/>
      <c r="D193" s="187"/>
      <c r="E193" s="187"/>
      <c r="F193" s="187"/>
      <c r="G193" s="187"/>
      <c r="H193" s="187"/>
    </row>
    <row r="194" spans="1:12">
      <c r="A194" s="353"/>
      <c r="B194" s="353"/>
      <c r="C194" s="353"/>
      <c r="D194" s="187"/>
      <c r="E194" s="187"/>
      <c r="F194" s="187"/>
      <c r="G194" s="187"/>
      <c r="H194" s="187"/>
    </row>
    <row r="195" spans="1:12">
      <c r="A195" s="353"/>
      <c r="B195" s="353"/>
      <c r="C195" s="353"/>
      <c r="D195" s="187"/>
      <c r="E195" s="187"/>
      <c r="F195" s="187"/>
      <c r="G195" s="187"/>
      <c r="H195" s="187"/>
    </row>
    <row r="196" spans="1:12">
      <c r="A196" s="353"/>
      <c r="B196" s="353"/>
      <c r="C196" s="353"/>
      <c r="D196" s="187"/>
      <c r="E196" s="187"/>
      <c r="F196" s="187"/>
      <c r="G196" s="187"/>
      <c r="H196" s="187"/>
    </row>
    <row r="197" spans="1:12">
      <c r="A197" s="353"/>
      <c r="B197" s="353"/>
      <c r="C197" s="353"/>
      <c r="D197" s="187"/>
      <c r="E197" s="187"/>
      <c r="F197" s="187"/>
      <c r="G197" s="187"/>
      <c r="H197" s="187"/>
    </row>
    <row r="198" spans="1:12">
      <c r="A198" s="353"/>
      <c r="B198" s="353"/>
      <c r="C198" s="353"/>
      <c r="D198" s="187"/>
      <c r="E198" s="187"/>
      <c r="F198" s="187"/>
      <c r="G198" s="187"/>
      <c r="H198" s="187"/>
    </row>
    <row r="199" spans="1:12">
      <c r="A199" s="353"/>
      <c r="B199" s="353"/>
      <c r="C199" s="353"/>
      <c r="D199" s="187"/>
      <c r="E199" s="187"/>
      <c r="F199" s="187"/>
      <c r="G199" s="187"/>
      <c r="H199" s="187"/>
    </row>
    <row r="200" spans="1:12">
      <c r="A200" s="353"/>
      <c r="B200" s="353"/>
      <c r="C200" s="353"/>
      <c r="D200" s="187"/>
      <c r="E200" s="187"/>
      <c r="F200" s="187"/>
      <c r="G200" s="187"/>
      <c r="H200" s="187"/>
    </row>
    <row r="201" spans="1:12">
      <c r="A201" s="353"/>
      <c r="B201" s="353"/>
      <c r="C201" s="353"/>
      <c r="D201" s="187"/>
      <c r="E201" s="187"/>
      <c r="F201" s="187"/>
      <c r="G201" s="187"/>
      <c r="H201" s="187"/>
    </row>
    <row r="202" spans="1:12" ht="15.75">
      <c r="A202" s="352" t="s">
        <v>284</v>
      </c>
      <c r="B202" s="352"/>
      <c r="C202" s="352"/>
      <c r="D202" s="187"/>
      <c r="E202" s="187"/>
      <c r="F202" s="187"/>
      <c r="G202" s="187"/>
      <c r="H202" s="187"/>
    </row>
    <row r="203" spans="1:12">
      <c r="A203" s="341"/>
      <c r="B203" s="341"/>
      <c r="C203" s="341"/>
      <c r="D203" s="187"/>
      <c r="E203" s="187"/>
      <c r="F203" s="187"/>
      <c r="G203" s="187"/>
      <c r="H203" s="187"/>
    </row>
    <row r="204" spans="1:12" ht="15.75">
      <c r="A204" s="336" t="s">
        <v>439</v>
      </c>
      <c r="B204" s="336"/>
      <c r="C204" s="608"/>
      <c r="D204" s="608"/>
      <c r="E204" s="608"/>
      <c r="F204" s="608"/>
      <c r="G204" s="608"/>
      <c r="H204" s="608"/>
      <c r="I204" s="608"/>
      <c r="J204" s="608"/>
      <c r="K204" s="608"/>
      <c r="L204" s="608"/>
    </row>
    <row r="205" spans="1:12">
      <c r="A205" s="353" t="s">
        <v>431</v>
      </c>
      <c r="B205" s="359"/>
      <c r="C205" s="359"/>
      <c r="D205" s="359"/>
      <c r="E205" s="359"/>
      <c r="F205" s="187"/>
      <c r="G205" s="187"/>
      <c r="H205" s="187" t="s">
        <v>432</v>
      </c>
    </row>
    <row r="206" spans="1:12">
      <c r="A206" s="341"/>
      <c r="B206" s="341"/>
      <c r="C206" s="341"/>
      <c r="D206" s="187"/>
      <c r="E206" s="187"/>
      <c r="F206" s="187"/>
      <c r="G206" s="187"/>
      <c r="H206" s="187"/>
    </row>
    <row r="207" spans="1:12">
      <c r="A207" s="341"/>
      <c r="B207" s="341"/>
      <c r="C207" s="341"/>
      <c r="D207" s="187"/>
      <c r="E207" s="187"/>
      <c r="F207" s="187"/>
      <c r="G207" s="187"/>
      <c r="H207" s="187"/>
    </row>
    <row r="208" spans="1:12">
      <c r="A208" s="341"/>
      <c r="B208" s="341"/>
      <c r="C208" s="341"/>
      <c r="D208" s="187"/>
      <c r="E208" s="187"/>
      <c r="F208" s="187"/>
      <c r="G208" s="187"/>
      <c r="H208" s="187"/>
    </row>
    <row r="209" spans="1:12">
      <c r="A209" s="341"/>
      <c r="B209" s="341"/>
      <c r="C209" s="341"/>
      <c r="D209" s="187"/>
      <c r="E209" s="187"/>
      <c r="F209" s="187"/>
      <c r="G209" s="187"/>
      <c r="H209" s="187"/>
    </row>
    <row r="210" spans="1:12">
      <c r="A210" s="341"/>
      <c r="B210" s="341"/>
      <c r="C210" s="341"/>
      <c r="D210" s="187"/>
      <c r="E210" s="187"/>
      <c r="F210" s="187"/>
      <c r="G210" s="187"/>
      <c r="H210" s="187"/>
    </row>
    <row r="211" spans="1:12">
      <c r="A211" s="341"/>
      <c r="B211" s="341"/>
      <c r="C211" s="341"/>
      <c r="D211" s="187"/>
      <c r="E211" s="187"/>
      <c r="F211" s="187"/>
      <c r="G211" s="187"/>
      <c r="H211" s="187"/>
    </row>
    <row r="212" spans="1:12">
      <c r="A212" s="341"/>
      <c r="B212" s="341"/>
      <c r="C212" s="341"/>
      <c r="D212" s="187"/>
      <c r="E212" s="187"/>
      <c r="F212" s="187"/>
      <c r="G212" s="187"/>
      <c r="H212" s="187"/>
    </row>
    <row r="213" spans="1:12">
      <c r="A213" s="341"/>
      <c r="B213" s="341"/>
      <c r="C213" s="341"/>
      <c r="D213" s="187"/>
      <c r="E213" s="187"/>
      <c r="F213" s="187"/>
      <c r="G213" s="187"/>
      <c r="H213" s="187"/>
    </row>
    <row r="214" spans="1:12">
      <c r="A214" s="341"/>
      <c r="B214" s="341"/>
      <c r="C214" s="341"/>
      <c r="D214" s="187"/>
      <c r="E214" s="187"/>
      <c r="F214" s="187"/>
      <c r="G214" s="187"/>
      <c r="H214" s="187"/>
    </row>
    <row r="215" spans="1:12">
      <c r="A215" s="341"/>
      <c r="B215" s="341"/>
      <c r="C215" s="341"/>
      <c r="D215" s="187"/>
      <c r="E215" s="187"/>
      <c r="F215" s="187"/>
      <c r="G215" s="187"/>
      <c r="H215" s="187"/>
    </row>
    <row r="216" spans="1:12">
      <c r="A216" s="353"/>
      <c r="B216" s="353"/>
      <c r="C216" s="353"/>
      <c r="D216" s="187"/>
      <c r="E216" s="187"/>
      <c r="F216" s="187"/>
      <c r="G216" s="187"/>
      <c r="H216" s="187"/>
    </row>
    <row r="217" spans="1:12">
      <c r="A217" s="353"/>
      <c r="B217" s="353"/>
      <c r="C217" s="353"/>
      <c r="D217" s="187"/>
      <c r="E217" s="187"/>
      <c r="F217" s="187"/>
      <c r="G217" s="187"/>
      <c r="H217" s="187"/>
    </row>
    <row r="218" spans="1:12">
      <c r="A218" s="353"/>
      <c r="B218" s="353"/>
      <c r="C218" s="353"/>
      <c r="D218" s="187"/>
      <c r="E218" s="187"/>
      <c r="F218" s="187"/>
      <c r="G218" s="187"/>
      <c r="H218" s="187"/>
    </row>
    <row r="219" spans="1:12">
      <c r="A219" s="353"/>
      <c r="B219" s="353"/>
      <c r="C219" s="353"/>
      <c r="D219" s="187"/>
      <c r="E219" s="187"/>
      <c r="F219" s="187"/>
      <c r="G219" s="187"/>
      <c r="H219" s="187"/>
    </row>
    <row r="220" spans="1:12">
      <c r="A220" s="341"/>
      <c r="B220" s="341"/>
      <c r="C220" s="341"/>
      <c r="D220" s="187"/>
      <c r="E220" s="187"/>
      <c r="F220" s="187"/>
      <c r="G220" s="187"/>
      <c r="H220" s="187"/>
    </row>
    <row r="221" spans="1:12" ht="15.75">
      <c r="A221" s="336" t="s">
        <v>438</v>
      </c>
      <c r="B221" s="336"/>
      <c r="C221" s="336"/>
      <c r="D221" s="608"/>
      <c r="E221" s="608"/>
      <c r="F221" s="608"/>
      <c r="G221" s="608"/>
      <c r="H221" s="608"/>
      <c r="I221" s="608"/>
      <c r="J221" s="608"/>
      <c r="K221" s="608"/>
      <c r="L221" s="608"/>
    </row>
    <row r="222" spans="1:12">
      <c r="A222" s="353" t="s">
        <v>431</v>
      </c>
      <c r="B222" s="359"/>
      <c r="C222" s="359"/>
      <c r="D222" s="359"/>
      <c r="E222" s="359"/>
      <c r="F222" s="187"/>
      <c r="G222" s="187"/>
      <c r="H222" s="187" t="s">
        <v>432</v>
      </c>
    </row>
    <row r="223" spans="1:12">
      <c r="A223" s="353"/>
      <c r="B223" s="353"/>
      <c r="C223" s="353"/>
      <c r="D223" s="187"/>
      <c r="E223" s="187"/>
      <c r="F223" s="187"/>
      <c r="G223" s="187"/>
      <c r="H223" s="187"/>
    </row>
    <row r="224" spans="1:12">
      <c r="A224" s="353"/>
      <c r="B224" s="353"/>
      <c r="C224" s="353"/>
      <c r="D224" s="187"/>
      <c r="E224" s="187"/>
      <c r="F224" s="187"/>
      <c r="G224" s="187"/>
      <c r="H224" s="187"/>
    </row>
    <row r="225" spans="1:12">
      <c r="A225" s="353"/>
      <c r="B225" s="353"/>
      <c r="C225" s="353"/>
      <c r="D225" s="187"/>
      <c r="E225" s="187"/>
      <c r="F225" s="187"/>
      <c r="G225" s="187"/>
      <c r="H225" s="187"/>
    </row>
    <row r="226" spans="1:12">
      <c r="A226" s="353"/>
      <c r="B226" s="353"/>
      <c r="C226" s="353"/>
      <c r="D226" s="187"/>
      <c r="E226" s="187"/>
      <c r="F226" s="187"/>
      <c r="G226" s="187"/>
      <c r="H226" s="187"/>
    </row>
    <row r="227" spans="1:12">
      <c r="A227" s="353"/>
      <c r="B227" s="353"/>
      <c r="C227" s="353"/>
      <c r="D227" s="187"/>
      <c r="E227" s="187"/>
      <c r="F227" s="187"/>
      <c r="G227" s="187"/>
      <c r="H227" s="187"/>
    </row>
    <row r="228" spans="1:12">
      <c r="A228" s="353"/>
      <c r="B228" s="353"/>
      <c r="C228" s="353"/>
      <c r="D228" s="187"/>
      <c r="E228" s="187"/>
      <c r="F228" s="187"/>
      <c r="G228" s="187"/>
      <c r="H228" s="187"/>
    </row>
    <row r="229" spans="1:12">
      <c r="A229" s="353"/>
      <c r="B229" s="353"/>
      <c r="C229" s="353"/>
      <c r="D229" s="187"/>
      <c r="E229" s="187"/>
      <c r="F229" s="187"/>
      <c r="G229" s="187"/>
      <c r="H229" s="187"/>
    </row>
    <row r="230" spans="1:12">
      <c r="A230" s="353"/>
      <c r="B230" s="353"/>
      <c r="C230" s="353"/>
      <c r="D230" s="187"/>
      <c r="E230" s="187"/>
      <c r="F230" s="187"/>
      <c r="G230" s="187"/>
      <c r="H230" s="187"/>
    </row>
    <row r="231" spans="1:12">
      <c r="A231" s="353"/>
      <c r="B231" s="353"/>
      <c r="C231" s="353"/>
      <c r="D231" s="187"/>
      <c r="E231" s="187"/>
      <c r="F231" s="187"/>
      <c r="G231" s="187"/>
      <c r="H231" s="187"/>
    </row>
    <row r="232" spans="1:12">
      <c r="A232" s="353"/>
      <c r="B232" s="353"/>
      <c r="C232" s="353"/>
      <c r="D232" s="187"/>
      <c r="E232" s="187"/>
      <c r="F232" s="187"/>
      <c r="G232" s="187"/>
      <c r="H232" s="187"/>
    </row>
    <row r="233" spans="1:12">
      <c r="A233" s="353"/>
      <c r="B233" s="353"/>
      <c r="C233" s="353"/>
      <c r="D233" s="187"/>
      <c r="E233" s="187"/>
      <c r="F233" s="187"/>
      <c r="G233" s="187"/>
      <c r="H233" s="187"/>
    </row>
    <row r="234" spans="1:12">
      <c r="A234" s="353"/>
      <c r="B234" s="353"/>
      <c r="C234" s="353"/>
      <c r="D234" s="187"/>
      <c r="E234" s="187"/>
      <c r="F234" s="187"/>
      <c r="G234" s="187"/>
      <c r="H234" s="187"/>
    </row>
    <row r="235" spans="1:12">
      <c r="A235" s="353"/>
      <c r="B235" s="353"/>
      <c r="C235" s="353"/>
      <c r="D235" s="187"/>
      <c r="E235" s="187"/>
      <c r="F235" s="187"/>
      <c r="G235" s="187"/>
      <c r="H235" s="187"/>
    </row>
    <row r="236" spans="1:12">
      <c r="A236" s="353"/>
      <c r="B236" s="353"/>
      <c r="C236" s="353"/>
      <c r="D236" s="187"/>
      <c r="E236" s="187"/>
      <c r="F236" s="187"/>
      <c r="G236" s="187"/>
      <c r="H236" s="187"/>
    </row>
    <row r="237" spans="1:12">
      <c r="A237" s="353"/>
      <c r="B237" s="353"/>
      <c r="C237" s="353"/>
      <c r="D237" s="187"/>
      <c r="E237" s="187"/>
      <c r="F237" s="187"/>
      <c r="G237" s="187"/>
      <c r="H237" s="187"/>
    </row>
    <row r="238" spans="1:12" ht="15.75">
      <c r="A238" s="336" t="s">
        <v>437</v>
      </c>
      <c r="B238" s="336"/>
      <c r="C238" s="608"/>
      <c r="D238" s="608"/>
      <c r="E238" s="608"/>
      <c r="F238" s="608"/>
      <c r="G238" s="608"/>
      <c r="H238" s="608"/>
      <c r="I238" s="608"/>
      <c r="J238" s="608"/>
      <c r="K238" s="608"/>
      <c r="L238" s="608"/>
    </row>
    <row r="239" spans="1:12">
      <c r="A239" s="353" t="s">
        <v>431</v>
      </c>
      <c r="B239" s="359"/>
      <c r="C239" s="359"/>
      <c r="D239" s="359"/>
      <c r="E239" s="359"/>
      <c r="F239" s="187"/>
      <c r="G239" s="187"/>
      <c r="H239" s="187" t="s">
        <v>432</v>
      </c>
    </row>
    <row r="240" spans="1:12">
      <c r="A240" s="353"/>
      <c r="B240" s="353"/>
      <c r="C240" s="353"/>
      <c r="D240" s="187"/>
      <c r="E240" s="187"/>
      <c r="F240" s="187"/>
      <c r="G240" s="187"/>
      <c r="H240" s="187"/>
    </row>
    <row r="241" spans="1:13">
      <c r="A241" s="353"/>
      <c r="B241" s="353"/>
      <c r="C241" s="353"/>
      <c r="D241" s="187"/>
      <c r="E241" s="187"/>
      <c r="F241" s="187"/>
      <c r="G241" s="187"/>
      <c r="H241" s="187"/>
    </row>
    <row r="242" spans="1:13">
      <c r="A242" s="353"/>
      <c r="B242" s="353"/>
      <c r="C242" s="353"/>
      <c r="D242" s="187"/>
      <c r="E242" s="187"/>
      <c r="F242" s="187"/>
      <c r="G242" s="187"/>
      <c r="H242" s="187"/>
    </row>
    <row r="243" spans="1:13">
      <c r="A243" s="353"/>
      <c r="B243" s="353"/>
      <c r="C243" s="353"/>
      <c r="D243" s="187"/>
      <c r="E243" s="187"/>
      <c r="F243" s="187"/>
      <c r="G243" s="187"/>
      <c r="H243" s="187"/>
    </row>
    <row r="244" spans="1:13">
      <c r="A244" s="353"/>
      <c r="B244" s="353"/>
      <c r="C244" s="353"/>
      <c r="D244" s="187"/>
      <c r="E244" s="187"/>
      <c r="F244" s="187"/>
      <c r="G244" s="187"/>
      <c r="H244" s="187"/>
    </row>
    <row r="245" spans="1:13">
      <c r="A245" s="353"/>
      <c r="B245" s="353"/>
      <c r="C245" s="353"/>
      <c r="D245" s="187"/>
      <c r="E245" s="187"/>
      <c r="F245" s="187"/>
      <c r="G245" s="187"/>
      <c r="H245" s="187"/>
    </row>
    <row r="246" spans="1:13">
      <c r="A246" s="353"/>
      <c r="B246" s="353"/>
      <c r="C246" s="353"/>
      <c r="D246" s="187"/>
      <c r="E246" s="187"/>
      <c r="F246" s="187"/>
      <c r="G246" s="187"/>
      <c r="H246" s="187"/>
    </row>
    <row r="247" spans="1:13">
      <c r="A247" s="353"/>
      <c r="B247" s="353"/>
      <c r="C247" s="353"/>
      <c r="D247" s="187"/>
      <c r="E247" s="187"/>
      <c r="F247" s="187"/>
      <c r="G247" s="187"/>
      <c r="H247" s="187"/>
    </row>
    <row r="248" spans="1:13">
      <c r="A248" s="353"/>
      <c r="B248" s="353"/>
      <c r="C248" s="353"/>
      <c r="D248" s="187"/>
      <c r="E248" s="187"/>
      <c r="F248" s="187"/>
      <c r="G248" s="187"/>
      <c r="H248" s="187"/>
    </row>
    <row r="249" spans="1:13">
      <c r="A249" s="353"/>
      <c r="B249" s="353"/>
      <c r="C249" s="353"/>
      <c r="D249" s="187"/>
      <c r="E249" s="187"/>
      <c r="F249" s="187"/>
      <c r="G249" s="187"/>
      <c r="H249" s="187"/>
    </row>
    <row r="250" spans="1:13">
      <c r="A250" s="353"/>
      <c r="B250" s="353"/>
      <c r="C250" s="353"/>
      <c r="D250" s="187"/>
      <c r="E250" s="187"/>
      <c r="F250" s="187"/>
      <c r="G250" s="187"/>
      <c r="H250" s="187"/>
    </row>
    <row r="251" spans="1:13">
      <c r="A251" s="353"/>
      <c r="B251" s="353"/>
      <c r="C251" s="353"/>
      <c r="D251" s="187"/>
      <c r="E251" s="187"/>
      <c r="F251" s="187"/>
      <c r="G251" s="187"/>
      <c r="H251" s="187"/>
    </row>
    <row r="252" spans="1:13">
      <c r="A252" s="353"/>
      <c r="B252" s="353"/>
      <c r="C252" s="353"/>
      <c r="D252" s="187"/>
      <c r="E252" s="187"/>
      <c r="F252" s="187"/>
      <c r="G252" s="187"/>
      <c r="H252" s="187"/>
    </row>
    <row r="253" spans="1:13" ht="15.75" thickBot="1">
      <c r="A253" s="353"/>
      <c r="B253" s="353"/>
      <c r="C253" s="353"/>
      <c r="D253" s="187"/>
      <c r="E253" s="187"/>
      <c r="F253" s="187"/>
      <c r="G253" s="187"/>
      <c r="H253" s="187"/>
    </row>
    <row r="254" spans="1:13" ht="16.5" thickBot="1">
      <c r="A254" s="336" t="s">
        <v>292</v>
      </c>
      <c r="B254" s="336"/>
      <c r="C254" s="336"/>
      <c r="D254" s="336"/>
      <c r="E254" s="187"/>
      <c r="G254" s="187"/>
      <c r="H254" s="187"/>
      <c r="I254" s="628"/>
      <c r="J254" s="629"/>
      <c r="K254" s="629"/>
      <c r="L254" s="629"/>
      <c r="M254" s="630"/>
    </row>
    <row r="255" spans="1:13">
      <c r="A255" s="353"/>
      <c r="B255" s="353"/>
      <c r="C255" s="353"/>
      <c r="D255" s="360"/>
      <c r="E255" s="187"/>
      <c r="G255" s="187"/>
      <c r="H255" s="187"/>
      <c r="I255" s="187"/>
    </row>
    <row r="256" spans="1:13" ht="15.75" thickBot="1">
      <c r="A256" s="353"/>
      <c r="B256" s="353"/>
      <c r="C256" s="353"/>
      <c r="D256" s="360"/>
      <c r="E256" s="187"/>
      <c r="G256" s="187"/>
      <c r="H256" s="187"/>
      <c r="I256" s="187"/>
    </row>
    <row r="257" spans="1:13" ht="16.5" thickBot="1">
      <c r="A257" s="336" t="s">
        <v>293</v>
      </c>
      <c r="B257" s="336"/>
      <c r="C257" s="336"/>
      <c r="D257" s="336"/>
      <c r="E257" s="187"/>
      <c r="G257" s="187"/>
      <c r="H257" s="187"/>
      <c r="I257" s="628"/>
      <c r="J257" s="629"/>
      <c r="K257" s="629"/>
      <c r="L257" s="629"/>
      <c r="M257" s="630"/>
    </row>
    <row r="258" spans="1:13">
      <c r="A258" s="353"/>
      <c r="B258" s="353"/>
      <c r="C258" s="353"/>
      <c r="D258" s="360"/>
      <c r="E258" s="187"/>
      <c r="G258" s="187"/>
      <c r="H258" s="187"/>
      <c r="I258" s="187"/>
    </row>
    <row r="259" spans="1:13" ht="15.75" thickBot="1">
      <c r="A259" s="353"/>
      <c r="B259" s="353"/>
      <c r="C259" s="353"/>
      <c r="D259" s="360"/>
      <c r="E259" s="187"/>
      <c r="G259" s="187"/>
      <c r="H259" s="187"/>
      <c r="I259" s="187"/>
    </row>
    <row r="260" spans="1:13" ht="16.5" thickBot="1">
      <c r="A260" s="336" t="s">
        <v>294</v>
      </c>
      <c r="B260" s="336"/>
      <c r="C260" s="336"/>
      <c r="D260" s="336"/>
      <c r="E260" s="187"/>
      <c r="G260" s="187"/>
      <c r="H260" s="187"/>
      <c r="I260" s="628"/>
      <c r="J260" s="629"/>
      <c r="K260" s="629"/>
      <c r="L260" s="629"/>
      <c r="M260" s="630"/>
    </row>
    <row r="261" spans="1:13">
      <c r="A261" s="353"/>
      <c r="B261" s="353"/>
      <c r="C261" s="353"/>
      <c r="D261" s="360"/>
      <c r="E261" s="187"/>
      <c r="G261" s="187"/>
      <c r="H261" s="187"/>
      <c r="I261" s="187"/>
    </row>
    <row r="262" spans="1:13" ht="15.75" thickBot="1">
      <c r="A262" s="353"/>
      <c r="B262" s="353"/>
      <c r="C262" s="353"/>
      <c r="D262" s="360"/>
      <c r="E262" s="187"/>
      <c r="G262" s="187"/>
      <c r="H262" s="187"/>
      <c r="I262" s="187"/>
    </row>
    <row r="263" spans="1:13" ht="16.5" thickBot="1">
      <c r="A263" s="336" t="s">
        <v>295</v>
      </c>
      <c r="B263" s="336"/>
      <c r="C263" s="336"/>
      <c r="D263" s="336"/>
      <c r="E263" s="187"/>
      <c r="G263" s="187"/>
      <c r="H263" s="187"/>
      <c r="I263" s="628"/>
      <c r="J263" s="629"/>
      <c r="K263" s="629"/>
      <c r="L263" s="629"/>
      <c r="M263" s="630"/>
    </row>
    <row r="264" spans="1:13">
      <c r="A264" s="353"/>
      <c r="B264" s="353"/>
      <c r="C264" s="353"/>
      <c r="D264" s="360"/>
      <c r="E264" s="187"/>
      <c r="G264" s="187"/>
      <c r="H264" s="187"/>
      <c r="I264" s="187"/>
    </row>
    <row r="265" spans="1:13" ht="15.75" thickBot="1">
      <c r="A265" s="353"/>
      <c r="B265" s="353"/>
      <c r="C265" s="353"/>
      <c r="D265" s="360"/>
      <c r="E265" s="187"/>
      <c r="G265" s="187"/>
      <c r="H265" s="187"/>
      <c r="I265" s="187"/>
    </row>
    <row r="266" spans="1:13" ht="16.5" thickBot="1">
      <c r="A266" s="336" t="s">
        <v>296</v>
      </c>
      <c r="B266" s="336"/>
      <c r="C266" s="336"/>
      <c r="D266" s="336"/>
      <c r="E266" s="187"/>
      <c r="G266" s="187"/>
      <c r="H266" s="187"/>
      <c r="I266" s="628"/>
      <c r="J266" s="629"/>
      <c r="K266" s="629"/>
      <c r="L266" s="629"/>
      <c r="M266" s="630"/>
    </row>
    <row r="267" spans="1:13">
      <c r="A267" s="353"/>
      <c r="B267" s="353"/>
      <c r="C267" s="353"/>
      <c r="D267" s="360"/>
      <c r="E267" s="187"/>
      <c r="G267" s="187"/>
      <c r="H267" s="187"/>
      <c r="I267" s="187"/>
    </row>
    <row r="268" spans="1:13" ht="15.75" thickBot="1">
      <c r="A268" s="353"/>
      <c r="B268" s="353"/>
      <c r="C268" s="353"/>
      <c r="D268" s="360"/>
      <c r="E268" s="187"/>
      <c r="G268" s="187"/>
      <c r="H268" s="187"/>
      <c r="I268" s="187"/>
    </row>
    <row r="269" spans="1:13" ht="16.5" thickBot="1">
      <c r="A269" s="336" t="s">
        <v>297</v>
      </c>
      <c r="B269" s="336"/>
      <c r="C269" s="336"/>
      <c r="D269" s="336"/>
      <c r="E269" s="187"/>
      <c r="G269" s="187"/>
      <c r="H269" s="187"/>
      <c r="I269" s="628"/>
      <c r="J269" s="629"/>
      <c r="K269" s="629"/>
      <c r="L269" s="629"/>
      <c r="M269" s="630"/>
    </row>
    <row r="270" spans="1:13">
      <c r="A270" s="353"/>
      <c r="B270" s="353"/>
      <c r="C270" s="353"/>
      <c r="D270" s="360"/>
      <c r="E270" s="187"/>
      <c r="G270" s="187"/>
      <c r="H270" s="187"/>
      <c r="I270" s="187"/>
    </row>
    <row r="271" spans="1:13" ht="15.75" thickBot="1">
      <c r="A271" s="353"/>
      <c r="B271" s="353"/>
      <c r="C271" s="353"/>
      <c r="D271" s="360"/>
      <c r="E271" s="187"/>
      <c r="G271" s="187"/>
      <c r="H271" s="187"/>
      <c r="I271" s="187"/>
    </row>
    <row r="272" spans="1:13" ht="16.5" thickBot="1">
      <c r="A272" s="336" t="s">
        <v>298</v>
      </c>
      <c r="B272" s="336"/>
      <c r="C272" s="336"/>
      <c r="D272" s="336"/>
      <c r="E272" s="187"/>
      <c r="G272" s="187"/>
      <c r="H272" s="187"/>
      <c r="I272" s="628"/>
      <c r="J272" s="629"/>
      <c r="K272" s="629"/>
      <c r="L272" s="629"/>
      <c r="M272" s="630"/>
    </row>
    <row r="273" spans="1:13">
      <c r="A273" s="353"/>
      <c r="B273" s="353"/>
      <c r="C273" s="353"/>
      <c r="D273" s="360"/>
      <c r="E273" s="187"/>
      <c r="G273" s="187"/>
      <c r="H273" s="187"/>
      <c r="I273" s="187"/>
    </row>
    <row r="274" spans="1:13" ht="15.75" thickBot="1">
      <c r="A274" s="353"/>
      <c r="B274" s="353"/>
      <c r="C274" s="353"/>
      <c r="D274" s="360"/>
      <c r="E274" s="187"/>
      <c r="G274" s="187"/>
      <c r="H274" s="187"/>
      <c r="I274" s="187"/>
    </row>
    <row r="275" spans="1:13" ht="16.5" thickBot="1">
      <c r="A275" s="336" t="s">
        <v>299</v>
      </c>
      <c r="B275" s="336"/>
      <c r="C275" s="336"/>
      <c r="D275" s="336"/>
      <c r="E275" s="187"/>
      <c r="G275" s="187"/>
      <c r="H275" s="187"/>
      <c r="I275" s="628"/>
      <c r="J275" s="629"/>
      <c r="K275" s="629"/>
      <c r="L275" s="629"/>
      <c r="M275" s="630"/>
    </row>
    <row r="276" spans="1:13">
      <c r="A276" s="353"/>
      <c r="B276" s="353"/>
      <c r="C276" s="353"/>
      <c r="D276" s="360"/>
      <c r="E276" s="187"/>
      <c r="G276" s="187"/>
      <c r="H276" s="187"/>
      <c r="I276" s="187"/>
    </row>
    <row r="277" spans="1:13" ht="15.75" thickBot="1">
      <c r="A277" s="353"/>
      <c r="B277" s="353"/>
      <c r="C277" s="353"/>
      <c r="D277" s="360"/>
      <c r="E277" s="187"/>
      <c r="G277" s="187"/>
      <c r="H277" s="187"/>
      <c r="I277" s="187"/>
    </row>
    <row r="278" spans="1:13" ht="16.5" thickBot="1">
      <c r="A278" s="336" t="s">
        <v>300</v>
      </c>
      <c r="B278" s="336"/>
      <c r="C278" s="336"/>
      <c r="D278" s="336"/>
      <c r="E278" s="187"/>
      <c r="G278" s="187"/>
      <c r="H278" s="187"/>
      <c r="I278" s="628"/>
      <c r="J278" s="629"/>
      <c r="K278" s="629"/>
      <c r="L278" s="629"/>
      <c r="M278" s="630"/>
    </row>
    <row r="279" spans="1:13">
      <c r="A279" s="353"/>
      <c r="B279" s="353"/>
      <c r="C279" s="353"/>
      <c r="D279" s="360"/>
      <c r="E279" s="187"/>
      <c r="G279" s="187"/>
      <c r="H279" s="187"/>
      <c r="I279" s="187"/>
    </row>
    <row r="280" spans="1:13" ht="15.75" thickBot="1">
      <c r="A280" s="353"/>
      <c r="B280" s="353"/>
      <c r="C280" s="353"/>
      <c r="D280" s="360"/>
      <c r="E280" s="187"/>
      <c r="G280" s="187"/>
      <c r="H280" s="187"/>
      <c r="I280" s="187"/>
    </row>
    <row r="281" spans="1:13" ht="16.5" thickBot="1">
      <c r="A281" s="336" t="s">
        <v>301</v>
      </c>
      <c r="B281" s="336"/>
      <c r="C281" s="336"/>
      <c r="D281" s="336"/>
      <c r="E281" s="187"/>
      <c r="G281" s="187"/>
      <c r="H281" s="187"/>
      <c r="I281" s="628"/>
      <c r="J281" s="629"/>
      <c r="K281" s="629"/>
      <c r="L281" s="629"/>
      <c r="M281" s="630"/>
    </row>
    <row r="282" spans="1:13">
      <c r="A282" s="353"/>
      <c r="B282" s="353"/>
      <c r="C282" s="353"/>
      <c r="D282" s="360"/>
      <c r="E282" s="187"/>
      <c r="G282" s="187"/>
      <c r="H282" s="187"/>
      <c r="I282" s="187"/>
    </row>
    <row r="283" spans="1:13" ht="15.75" thickBot="1">
      <c r="A283" s="353"/>
      <c r="B283" s="353"/>
      <c r="C283" s="353"/>
      <c r="D283" s="360"/>
      <c r="E283" s="187"/>
      <c r="G283" s="187"/>
      <c r="H283" s="187"/>
      <c r="I283" s="187"/>
    </row>
    <row r="284" spans="1:13" ht="16.5" thickBot="1">
      <c r="A284" s="336" t="s">
        <v>302</v>
      </c>
      <c r="B284" s="336"/>
      <c r="C284" s="336"/>
      <c r="D284" s="336"/>
      <c r="E284" s="187"/>
      <c r="G284" s="187"/>
      <c r="H284" s="187"/>
      <c r="I284" s="628"/>
      <c r="J284" s="629"/>
      <c r="K284" s="629"/>
      <c r="L284" s="629"/>
      <c r="M284" s="630"/>
    </row>
    <row r="285" spans="1:13">
      <c r="A285" s="353"/>
      <c r="B285" s="353"/>
      <c r="C285" s="353"/>
      <c r="D285" s="360"/>
      <c r="E285" s="187"/>
      <c r="G285" s="187"/>
      <c r="H285" s="187"/>
      <c r="I285" s="187"/>
    </row>
    <row r="286" spans="1:13" ht="15.75" thickBot="1">
      <c r="A286" s="353"/>
      <c r="B286" s="353"/>
      <c r="C286" s="353"/>
      <c r="D286" s="360"/>
      <c r="E286" s="187"/>
      <c r="G286" s="187"/>
      <c r="H286" s="187"/>
      <c r="I286" s="187"/>
    </row>
    <row r="287" spans="1:13" ht="16.5" thickBot="1">
      <c r="A287" s="336" t="s">
        <v>303</v>
      </c>
      <c r="B287" s="336"/>
      <c r="C287" s="336"/>
      <c r="D287" s="336"/>
      <c r="E287" s="187"/>
      <c r="G287" s="187"/>
      <c r="H287" s="187"/>
      <c r="I287" s="628"/>
      <c r="J287" s="629"/>
      <c r="K287" s="629"/>
      <c r="L287" s="629"/>
      <c r="M287" s="630"/>
    </row>
    <row r="288" spans="1:13">
      <c r="A288" s="353"/>
      <c r="B288" s="353"/>
      <c r="C288" s="353"/>
      <c r="D288" s="360"/>
      <c r="E288" s="187"/>
      <c r="G288" s="187"/>
      <c r="H288" s="187"/>
      <c r="I288" s="187"/>
    </row>
    <row r="289" spans="1:13" ht="15.75" thickBot="1">
      <c r="A289" s="353"/>
      <c r="B289" s="353"/>
      <c r="C289" s="353"/>
      <c r="D289" s="360"/>
      <c r="E289" s="187"/>
      <c r="G289" s="187"/>
      <c r="H289" s="187"/>
      <c r="I289" s="187"/>
    </row>
    <row r="290" spans="1:13" ht="16.5" thickBot="1">
      <c r="A290" s="336" t="s">
        <v>304</v>
      </c>
      <c r="B290" s="336"/>
      <c r="C290" s="336"/>
      <c r="D290" s="336"/>
      <c r="E290" s="187"/>
      <c r="G290" s="187"/>
      <c r="H290" s="187"/>
      <c r="I290" s="628"/>
      <c r="J290" s="629"/>
      <c r="K290" s="629"/>
      <c r="L290" s="629"/>
      <c r="M290" s="630"/>
    </row>
    <row r="291" spans="1:13">
      <c r="A291" s="353"/>
      <c r="B291" s="353"/>
      <c r="C291" s="353"/>
      <c r="D291" s="360"/>
      <c r="E291" s="187"/>
      <c r="G291" s="187"/>
      <c r="H291" s="187"/>
      <c r="I291" s="187"/>
    </row>
    <row r="292" spans="1:13" ht="15.75" thickBot="1">
      <c r="A292" s="353"/>
      <c r="B292" s="353"/>
      <c r="C292" s="353"/>
      <c r="D292" s="360"/>
      <c r="E292" s="187"/>
      <c r="G292" s="187"/>
      <c r="H292" s="187"/>
      <c r="I292" s="187"/>
    </row>
    <row r="293" spans="1:13" ht="16.5" thickBot="1">
      <c r="A293" s="336" t="s">
        <v>305</v>
      </c>
      <c r="B293" s="336"/>
      <c r="C293" s="336"/>
      <c r="D293" s="336"/>
      <c r="E293" s="187"/>
      <c r="G293" s="187"/>
      <c r="H293" s="187"/>
      <c r="I293" s="628"/>
      <c r="J293" s="629"/>
      <c r="K293" s="629"/>
      <c r="L293" s="629"/>
      <c r="M293" s="630"/>
    </row>
    <row r="294" spans="1:13">
      <c r="A294" s="353"/>
      <c r="B294" s="353"/>
      <c r="C294" s="353"/>
      <c r="D294" s="360"/>
      <c r="E294" s="187"/>
      <c r="G294" s="187"/>
      <c r="H294" s="187"/>
      <c r="I294" s="187"/>
    </row>
    <row r="295" spans="1:13" ht="15.75" thickBot="1">
      <c r="A295" s="353"/>
      <c r="B295" s="353"/>
      <c r="C295" s="353"/>
      <c r="D295" s="360"/>
      <c r="E295" s="187"/>
      <c r="G295" s="187"/>
      <c r="H295" s="187"/>
      <c r="I295" s="187"/>
    </row>
    <row r="296" spans="1:13" ht="16.5" thickBot="1">
      <c r="A296" s="336" t="s">
        <v>306</v>
      </c>
      <c r="B296" s="336"/>
      <c r="C296" s="336"/>
      <c r="D296" s="336"/>
      <c r="E296" s="187"/>
      <c r="G296" s="187"/>
      <c r="H296" s="187"/>
      <c r="I296" s="628"/>
      <c r="J296" s="629"/>
      <c r="K296" s="629"/>
      <c r="L296" s="629"/>
      <c r="M296" s="630"/>
    </row>
    <row r="297" spans="1:13">
      <c r="A297" s="187"/>
      <c r="B297" s="187"/>
      <c r="C297" s="187"/>
      <c r="D297" s="187"/>
      <c r="E297" s="187"/>
      <c r="F297" s="187"/>
      <c r="G297" s="187"/>
      <c r="H297" s="187"/>
    </row>
    <row r="298" spans="1:13">
      <c r="A298" s="187"/>
      <c r="B298" s="187"/>
      <c r="C298" s="187"/>
      <c r="D298" s="187"/>
      <c r="E298" s="187"/>
      <c r="F298" s="187"/>
      <c r="G298" s="187"/>
      <c r="H298" s="187"/>
    </row>
    <row r="299" spans="1:13">
      <c r="A299" s="187"/>
      <c r="B299" s="187"/>
      <c r="C299" s="187"/>
      <c r="D299" s="187"/>
      <c r="E299" s="187"/>
      <c r="F299" s="187"/>
      <c r="G299" s="187"/>
      <c r="H299" s="187"/>
    </row>
    <row r="300" spans="1:13">
      <c r="A300" s="187"/>
      <c r="B300" s="187"/>
      <c r="C300" s="187"/>
      <c r="D300" s="187"/>
      <c r="E300" s="187"/>
      <c r="F300" s="187"/>
      <c r="G300" s="187"/>
      <c r="H300" s="187"/>
    </row>
    <row r="301" spans="1:13">
      <c r="A301" s="187"/>
      <c r="B301" s="187"/>
      <c r="C301" s="187"/>
      <c r="D301" s="187"/>
      <c r="E301" s="187"/>
      <c r="F301" s="187"/>
      <c r="G301" s="187"/>
      <c r="H301" s="187"/>
    </row>
    <row r="302" spans="1:13">
      <c r="A302" s="187"/>
      <c r="B302" s="187"/>
      <c r="C302" s="187"/>
      <c r="D302" s="187"/>
      <c r="E302" s="187"/>
      <c r="F302" s="187"/>
      <c r="G302" s="187"/>
      <c r="H302" s="187"/>
    </row>
    <row r="303" spans="1:13">
      <c r="A303" s="187"/>
      <c r="B303" s="187"/>
      <c r="C303" s="187"/>
      <c r="D303" s="187"/>
      <c r="E303" s="187"/>
      <c r="F303" s="187"/>
      <c r="G303" s="187"/>
      <c r="H303" s="187"/>
    </row>
    <row r="304" spans="1:13">
      <c r="A304" s="187"/>
      <c r="B304" s="187"/>
      <c r="C304" s="187"/>
      <c r="D304" s="187"/>
      <c r="E304" s="187"/>
      <c r="F304" s="187"/>
      <c r="G304" s="187"/>
      <c r="H304" s="187"/>
    </row>
    <row r="305" spans="1:8">
      <c r="A305" s="187"/>
      <c r="B305" s="187"/>
      <c r="C305" s="187"/>
      <c r="D305" s="187"/>
      <c r="E305" s="187"/>
      <c r="F305" s="187"/>
      <c r="G305" s="187"/>
      <c r="H305" s="187"/>
    </row>
    <row r="306" spans="1:8">
      <c r="A306" s="187"/>
      <c r="B306" s="187"/>
      <c r="C306" s="187"/>
      <c r="D306" s="187"/>
      <c r="E306" s="187"/>
      <c r="F306" s="187"/>
      <c r="G306" s="187"/>
      <c r="H306" s="187"/>
    </row>
    <row r="307" spans="1:8">
      <c r="A307" s="187"/>
      <c r="B307" s="187"/>
      <c r="C307" s="187"/>
      <c r="D307" s="187"/>
      <c r="E307" s="187"/>
      <c r="F307" s="187"/>
      <c r="G307" s="187"/>
      <c r="H307" s="187"/>
    </row>
    <row r="308" spans="1:8">
      <c r="A308" s="187"/>
      <c r="B308" s="187"/>
      <c r="C308" s="187"/>
      <c r="D308" s="187"/>
      <c r="E308" s="187"/>
      <c r="F308" s="187"/>
      <c r="G308" s="187"/>
      <c r="H308" s="187"/>
    </row>
    <row r="309" spans="1:8">
      <c r="A309" s="187"/>
      <c r="B309" s="187"/>
      <c r="C309" s="187"/>
      <c r="D309" s="187"/>
      <c r="E309" s="187"/>
      <c r="F309" s="187"/>
      <c r="G309" s="187"/>
      <c r="H309" s="187"/>
    </row>
    <row r="310" spans="1:8">
      <c r="A310" s="187"/>
      <c r="B310" s="187"/>
      <c r="C310" s="187"/>
      <c r="D310" s="187"/>
      <c r="E310" s="187"/>
      <c r="F310" s="187"/>
      <c r="G310" s="187"/>
      <c r="H310" s="187"/>
    </row>
    <row r="311" spans="1:8">
      <c r="A311" s="187"/>
      <c r="B311" s="187"/>
      <c r="C311" s="187"/>
      <c r="D311" s="187"/>
      <c r="E311" s="187"/>
      <c r="F311" s="187"/>
      <c r="G311" s="187"/>
      <c r="H311" s="187"/>
    </row>
    <row r="312" spans="1:8">
      <c r="A312" s="187"/>
      <c r="B312" s="187"/>
      <c r="C312" s="187"/>
      <c r="D312" s="187"/>
      <c r="E312" s="187"/>
      <c r="F312" s="187"/>
      <c r="G312" s="187"/>
      <c r="H312" s="187"/>
    </row>
    <row r="313" spans="1:8">
      <c r="A313" s="187"/>
      <c r="B313" s="187"/>
      <c r="C313" s="187"/>
      <c r="D313" s="187"/>
      <c r="E313" s="187"/>
      <c r="F313" s="187"/>
      <c r="G313" s="187"/>
      <c r="H313" s="187"/>
    </row>
    <row r="314" spans="1:8">
      <c r="A314" s="187"/>
      <c r="B314" s="187"/>
      <c r="C314" s="187"/>
      <c r="D314" s="187"/>
      <c r="E314" s="187"/>
      <c r="F314" s="187"/>
      <c r="G314" s="187"/>
      <c r="H314" s="187"/>
    </row>
    <row r="315" spans="1:8">
      <c r="A315" s="187"/>
      <c r="B315" s="187"/>
      <c r="C315" s="187"/>
      <c r="D315" s="187"/>
      <c r="E315" s="187"/>
      <c r="F315" s="187"/>
      <c r="G315" s="187"/>
      <c r="H315" s="187"/>
    </row>
    <row r="316" spans="1:8">
      <c r="A316" s="187"/>
      <c r="B316" s="187"/>
      <c r="C316" s="187"/>
      <c r="D316" s="187"/>
      <c r="E316" s="187"/>
      <c r="F316" s="187"/>
      <c r="G316" s="187"/>
      <c r="H316" s="187"/>
    </row>
  </sheetData>
  <mergeCells count="93">
    <mergeCell ref="I293:M293"/>
    <mergeCell ref="I296:M296"/>
    <mergeCell ref="I272:M272"/>
    <mergeCell ref="I275:M275"/>
    <mergeCell ref="I278:M278"/>
    <mergeCell ref="I281:M281"/>
    <mergeCell ref="I284:M284"/>
    <mergeCell ref="I287:M287"/>
    <mergeCell ref="I260:M260"/>
    <mergeCell ref="I263:M263"/>
    <mergeCell ref="I266:M266"/>
    <mergeCell ref="I269:M269"/>
    <mergeCell ref="I290:M290"/>
    <mergeCell ref="I254:M254"/>
    <mergeCell ref="I257:M257"/>
    <mergeCell ref="D171:F171"/>
    <mergeCell ref="D172:F172"/>
    <mergeCell ref="C204:L204"/>
    <mergeCell ref="E62:H62"/>
    <mergeCell ref="J67:K67"/>
    <mergeCell ref="B69:L69"/>
    <mergeCell ref="B86:L86"/>
    <mergeCell ref="F165:J165"/>
    <mergeCell ref="D153:F153"/>
    <mergeCell ref="F59:H59"/>
    <mergeCell ref="G25:K25"/>
    <mergeCell ref="G31:K31"/>
    <mergeCell ref="G32:K32"/>
    <mergeCell ref="G26:K26"/>
    <mergeCell ref="G27:K27"/>
    <mergeCell ref="C49:F49"/>
    <mergeCell ref="B44:E44"/>
    <mergeCell ref="K45:L45"/>
    <mergeCell ref="A46:L46"/>
    <mergeCell ref="E55:I55"/>
    <mergeCell ref="C5:H5"/>
    <mergeCell ref="F37:L37"/>
    <mergeCell ref="B25:F25"/>
    <mergeCell ref="B26:F26"/>
    <mergeCell ref="B27:F27"/>
    <mergeCell ref="B28:F28"/>
    <mergeCell ref="B30:F30"/>
    <mergeCell ref="B31:F31"/>
    <mergeCell ref="L5:M5"/>
    <mergeCell ref="L7:M7"/>
    <mergeCell ref="C52:G52"/>
    <mergeCell ref="B53:F53"/>
    <mergeCell ref="B54:G54"/>
    <mergeCell ref="I16:K16"/>
    <mergeCell ref="I21:K21"/>
    <mergeCell ref="I34:L34"/>
    <mergeCell ref="A35:L35"/>
    <mergeCell ref="D38:G38"/>
    <mergeCell ref="I39:L39"/>
    <mergeCell ref="J19:L19"/>
    <mergeCell ref="G28:K28"/>
    <mergeCell ref="B32:F32"/>
    <mergeCell ref="B29:F29"/>
    <mergeCell ref="G29:K29"/>
    <mergeCell ref="G30:K30"/>
    <mergeCell ref="E83:H83"/>
    <mergeCell ref="D79:K79"/>
    <mergeCell ref="D72:L72"/>
    <mergeCell ref="D73:L73"/>
    <mergeCell ref="D78:K78"/>
    <mergeCell ref="C238:L238"/>
    <mergeCell ref="D121:F121"/>
    <mergeCell ref="I126:K126"/>
    <mergeCell ref="I129:K129"/>
    <mergeCell ref="I147:K147"/>
    <mergeCell ref="E142:K142"/>
    <mergeCell ref="E143:K143"/>
    <mergeCell ref="E144:K144"/>
    <mergeCell ref="F166:J166"/>
    <mergeCell ref="E168:I168"/>
    <mergeCell ref="A90:L90"/>
    <mergeCell ref="E96:L96"/>
    <mergeCell ref="G108:L108"/>
    <mergeCell ref="G109:L109"/>
    <mergeCell ref="D221:L221"/>
    <mergeCell ref="D152:F152"/>
    <mergeCell ref="E145:K145"/>
    <mergeCell ref="G154:K154"/>
    <mergeCell ref="G173:K173"/>
    <mergeCell ref="I136:M136"/>
    <mergeCell ref="K137:M137"/>
    <mergeCell ref="K138:M138"/>
    <mergeCell ref="I110:L110"/>
    <mergeCell ref="F117:I117"/>
    <mergeCell ref="B95:L95"/>
    <mergeCell ref="D105:J105"/>
    <mergeCell ref="D106:J106"/>
    <mergeCell ref="D107:J107"/>
  </mergeCells>
  <conditionalFormatting sqref="L5:M5">
    <cfRule type="expression" dxfId="35" priority="39" stopIfTrue="1">
      <formula>ISBLANK($L$5)</formula>
    </cfRule>
  </conditionalFormatting>
  <conditionalFormatting sqref="J67:K67">
    <cfRule type="expression" dxfId="34" priority="26" stopIfTrue="1">
      <formula>ISBLANK($J$67)</formula>
    </cfRule>
  </conditionalFormatting>
  <conditionalFormatting sqref="L7:M7">
    <cfRule type="expression" dxfId="33" priority="38" stopIfTrue="1">
      <formula>ISBLANK($L$7)</formula>
    </cfRule>
  </conditionalFormatting>
  <conditionalFormatting sqref="I16:K16">
    <cfRule type="expression" dxfId="32" priority="37" stopIfTrue="1">
      <formula>ISBLANK($I$16)</formula>
    </cfRule>
  </conditionalFormatting>
  <conditionalFormatting sqref="I21:K21">
    <cfRule type="expression" dxfId="31" priority="36" stopIfTrue="1">
      <formula>ISBLANK($I$21)</formula>
    </cfRule>
  </conditionalFormatting>
  <conditionalFormatting sqref="I34:L34">
    <cfRule type="expression" dxfId="30" priority="35" stopIfTrue="1">
      <formula>ISBLANK($I$34)</formula>
    </cfRule>
  </conditionalFormatting>
  <conditionalFormatting sqref="A35:L35">
    <cfRule type="expression" dxfId="29" priority="34" stopIfTrue="1">
      <formula>ISBLANK($A$35)</formula>
    </cfRule>
  </conditionalFormatting>
  <conditionalFormatting sqref="D38:G38">
    <cfRule type="expression" dxfId="28" priority="33" stopIfTrue="1">
      <formula>ISBLANK($D$38)</formula>
    </cfRule>
  </conditionalFormatting>
  <conditionalFormatting sqref="I39:L39">
    <cfRule type="expression" dxfId="27" priority="31" stopIfTrue="1">
      <formula>ISBLANK($I$39)</formula>
    </cfRule>
  </conditionalFormatting>
  <conditionalFormatting sqref="B44:E44">
    <cfRule type="expression" dxfId="26" priority="30" stopIfTrue="1">
      <formula>ISBLANK($B$44)</formula>
    </cfRule>
  </conditionalFormatting>
  <conditionalFormatting sqref="K45:L45">
    <cfRule type="expression" dxfId="25" priority="29" stopIfTrue="1">
      <formula>ISBLANK($K$45)</formula>
    </cfRule>
  </conditionalFormatting>
  <conditionalFormatting sqref="A46:L46">
    <cfRule type="expression" dxfId="24" priority="28" stopIfTrue="1">
      <formula>ISBLANK($A$46)</formula>
    </cfRule>
  </conditionalFormatting>
  <conditionalFormatting sqref="E62:H62">
    <cfRule type="expression" dxfId="23" priority="27" stopIfTrue="1">
      <formula>ISBLANK($E$62)</formula>
    </cfRule>
  </conditionalFormatting>
  <conditionalFormatting sqref="B69:L69">
    <cfRule type="expression" dxfId="22" priority="25" stopIfTrue="1">
      <formula>ISBLANK($B$69)</formula>
    </cfRule>
  </conditionalFormatting>
  <conditionalFormatting sqref="B86:L86">
    <cfRule type="expression" dxfId="21" priority="24" stopIfTrue="1">
      <formula>ISBLANK($B$86)</formula>
    </cfRule>
  </conditionalFormatting>
  <conditionalFormatting sqref="E83:H83">
    <cfRule type="expression" dxfId="20" priority="23" stopIfTrue="1">
      <formula>ISBLANK($E$83)</formula>
    </cfRule>
  </conditionalFormatting>
  <conditionalFormatting sqref="A90:L90">
    <cfRule type="expression" dxfId="19" priority="22" stopIfTrue="1">
      <formula>ISBLANK($A$90)</formula>
    </cfRule>
  </conditionalFormatting>
  <conditionalFormatting sqref="E96:L96">
    <cfRule type="expression" dxfId="18" priority="21" stopIfTrue="1">
      <formula>ISBLANK($E$96)</formula>
    </cfRule>
  </conditionalFormatting>
  <conditionalFormatting sqref="G108:L108">
    <cfRule type="expression" dxfId="17" priority="20" stopIfTrue="1">
      <formula>ISBLANK($G$108)</formula>
    </cfRule>
  </conditionalFormatting>
  <conditionalFormatting sqref="G109:L109">
    <cfRule type="expression" dxfId="16" priority="19" stopIfTrue="1">
      <formula>ISBLANK($G$109)</formula>
    </cfRule>
  </conditionalFormatting>
  <conditionalFormatting sqref="F117:I117">
    <cfRule type="expression" dxfId="15" priority="17" stopIfTrue="1">
      <formula>ISBLANK($F$117)</formula>
    </cfRule>
  </conditionalFormatting>
  <conditionalFormatting sqref="I110:L110">
    <cfRule type="expression" dxfId="14" priority="16" stopIfTrue="1">
      <formula>ISBLANK($I$110)</formula>
    </cfRule>
  </conditionalFormatting>
  <conditionalFormatting sqref="D121:F121">
    <cfRule type="expression" dxfId="13" priority="15" stopIfTrue="1">
      <formula>ISBLANK($D$121)</formula>
    </cfRule>
  </conditionalFormatting>
  <conditionalFormatting sqref="I126:K126">
    <cfRule type="expression" dxfId="12" priority="14" stopIfTrue="1">
      <formula>ISBLANK($I$126)</formula>
    </cfRule>
  </conditionalFormatting>
  <conditionalFormatting sqref="I129:K129">
    <cfRule type="expression" dxfId="11" priority="13" stopIfTrue="1">
      <formula>ISBLANK($I$129)</formula>
    </cfRule>
  </conditionalFormatting>
  <conditionalFormatting sqref="I147:K147">
    <cfRule type="expression" dxfId="10" priority="12" stopIfTrue="1">
      <formula>ISBLANK($I$147)</formula>
    </cfRule>
  </conditionalFormatting>
  <conditionalFormatting sqref="D152:F152">
    <cfRule type="expression" dxfId="9" priority="10" stopIfTrue="1">
      <formula>ISBLANK($D$152)</formula>
    </cfRule>
  </conditionalFormatting>
  <conditionalFormatting sqref="D153:F153">
    <cfRule type="expression" dxfId="8" priority="9" stopIfTrue="1">
      <formula>ISBLANK($D$153)</formula>
    </cfRule>
  </conditionalFormatting>
  <conditionalFormatting sqref="F165:J165">
    <cfRule type="expression" dxfId="7" priority="8" stopIfTrue="1">
      <formula>ISBLANK($F$165)</formula>
    </cfRule>
  </conditionalFormatting>
  <conditionalFormatting sqref="F166:J166">
    <cfRule type="expression" dxfId="6" priority="7" stopIfTrue="1">
      <formula>ISBLANK($F$166)</formula>
    </cfRule>
  </conditionalFormatting>
  <conditionalFormatting sqref="E168:I168">
    <cfRule type="expression" dxfId="5" priority="6" stopIfTrue="1">
      <formula>ISBLANK($E$168)</formula>
    </cfRule>
  </conditionalFormatting>
  <conditionalFormatting sqref="D171:F171">
    <cfRule type="expression" dxfId="4" priority="5" stopIfTrue="1">
      <formula>ISBLANK($D$171)</formula>
    </cfRule>
  </conditionalFormatting>
  <conditionalFormatting sqref="D172:F172">
    <cfRule type="expression" dxfId="3" priority="4" stopIfTrue="1">
      <formula>ISBLANK($D$172)</formula>
    </cfRule>
  </conditionalFormatting>
  <conditionalFormatting sqref="C204:L204">
    <cfRule type="expression" dxfId="2" priority="3" stopIfTrue="1">
      <formula>ISBLANK($C$204)</formula>
    </cfRule>
  </conditionalFormatting>
  <conditionalFormatting sqref="D221:L221">
    <cfRule type="expression" dxfId="1" priority="2" stopIfTrue="1">
      <formula>ISBLANK($D$221)</formula>
    </cfRule>
  </conditionalFormatting>
  <conditionalFormatting sqref="C238:L238">
    <cfRule type="expression" dxfId="0" priority="1" stopIfTrue="1">
      <formula>ISBLANK($C$238)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5</vt:i4>
      </vt:variant>
    </vt:vector>
  </HeadingPairs>
  <TitlesOfParts>
    <vt:vector size="13" baseType="lpstr">
      <vt:lpstr>Commercial</vt:lpstr>
      <vt:lpstr>BE</vt:lpstr>
      <vt:lpstr>Options</vt:lpstr>
      <vt:lpstr>Planning</vt:lpstr>
      <vt:lpstr>Conditions commerciales</vt:lpstr>
      <vt:lpstr>Coûts</vt:lpstr>
      <vt:lpstr>Annexe_Modification</vt:lpstr>
      <vt:lpstr>Etudes</vt:lpstr>
      <vt:lpstr>Annexe_Modification!Zone_d_impression</vt:lpstr>
      <vt:lpstr>BE!Zone_d_impression</vt:lpstr>
      <vt:lpstr>Commercial!Zone_d_impression</vt:lpstr>
      <vt:lpstr>Options!Zone_d_impression</vt:lpstr>
      <vt:lpstr>Planning!Zone_d_impression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QUESTIONNAIRE INTERACTIF</dc:title>
  <dc:subject>nouvelle version</dc:subject>
  <dc:creator>Bastian Bruno</dc:creator>
  <cp:keywords>QI</cp:keywords>
  <cp:lastModifiedBy>dlegrand</cp:lastModifiedBy>
  <cp:lastPrinted>2015-11-26T07:34:07Z</cp:lastPrinted>
  <dcterms:created xsi:type="dcterms:W3CDTF">1999-08-17T07:00:15Z</dcterms:created>
  <dcterms:modified xsi:type="dcterms:W3CDTF">2015-11-27T13:00:41Z</dcterms:modified>
</cp:coreProperties>
</file>