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thier\Desktop\"/>
    </mc:Choice>
  </mc:AlternateContent>
  <xr:revisionPtr revIDLastSave="0" documentId="8_{F1BAFB20-14DA-48A1-8953-2B9E6D2D01D9}" xr6:coauthVersionLast="45" xr6:coauthVersionMax="45" xr10:uidLastSave="{00000000-0000-0000-0000-000000000000}"/>
  <bookViews>
    <workbookView xWindow="735" yWindow="735" windowWidth="21690" windowHeight="16950" xr2:uid="{00000000-000D-0000-FFFF-FFFF00000000}"/>
  </bookViews>
  <sheets>
    <sheet name="Liste" sheetId="1" r:id="rId1"/>
    <sheet name="Template_Remplissage" sheetId="2" r:id="rId2"/>
    <sheet name="Database" sheetId="3" r:id="rId3"/>
    <sheet name="PDCA" sheetId="4" r:id="rId4"/>
    <sheet name="CIP" sheetId="6" r:id="rId5"/>
    <sheet name="log-modif" sheetId="5" state="hidden" r:id="rId6"/>
  </sheets>
  <definedNames>
    <definedName name="_xlnm._FilterDatabase" localSheetId="3" hidden="1">PDCA!$A$2:$I$3</definedName>
    <definedName name="_xlnm._FilterDatabase" localSheetId="1" hidden="1">Template_Remplissage!$A$1:$S$2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6" l="1"/>
  <c r="Q6" i="6"/>
  <c r="Q7" i="6"/>
  <c r="Q8" i="6"/>
  <c r="Q4" i="6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O2" i="3" l="1"/>
  <c r="Q2" i="3"/>
  <c r="R30" i="2"/>
  <c r="AI3" i="1" l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V178" i="3"/>
  <c r="V179" i="3"/>
  <c r="V180" i="3"/>
  <c r="V181" i="3"/>
  <c r="V182" i="3"/>
  <c r="V183" i="3"/>
  <c r="V184" i="3"/>
  <c r="V185" i="3"/>
  <c r="V186" i="3"/>
  <c r="V187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V200" i="3"/>
  <c r="V201" i="3"/>
  <c r="V202" i="3"/>
  <c r="V203" i="3"/>
  <c r="V4" i="3"/>
  <c r="U5" i="3"/>
  <c r="Z5" i="3" s="1"/>
  <c r="R4" i="1" s="1"/>
  <c r="U6" i="3"/>
  <c r="U7" i="3"/>
  <c r="Z7" i="3" s="1"/>
  <c r="R6" i="1" s="1"/>
  <c r="U8" i="3"/>
  <c r="U9" i="3"/>
  <c r="U10" i="3"/>
  <c r="Z10" i="3" s="1"/>
  <c r="R9" i="1" s="1"/>
  <c r="U11" i="3"/>
  <c r="U12" i="3"/>
  <c r="U13" i="3"/>
  <c r="U14" i="3"/>
  <c r="U15" i="3"/>
  <c r="U16" i="3"/>
  <c r="U17" i="3"/>
  <c r="Z17" i="3" s="1"/>
  <c r="R16" i="1" s="1"/>
  <c r="U18" i="3"/>
  <c r="Z18" i="3" s="1"/>
  <c r="R17" i="1" s="1"/>
  <c r="U19" i="3"/>
  <c r="Z19" i="3" s="1"/>
  <c r="R18" i="1" s="1"/>
  <c r="U20" i="3"/>
  <c r="U21" i="3"/>
  <c r="Z21" i="3" s="1"/>
  <c r="R20" i="1" s="1"/>
  <c r="U22" i="3"/>
  <c r="U23" i="3"/>
  <c r="Z23" i="3" s="1"/>
  <c r="R22" i="1" s="1"/>
  <c r="U24" i="3"/>
  <c r="U25" i="3"/>
  <c r="U26" i="3"/>
  <c r="U27" i="3"/>
  <c r="U28" i="3"/>
  <c r="U29" i="3"/>
  <c r="U30" i="3"/>
  <c r="U31" i="3"/>
  <c r="U32" i="3"/>
  <c r="U33" i="3"/>
  <c r="Z33" i="3" s="1"/>
  <c r="R32" i="1" s="1"/>
  <c r="U34" i="3"/>
  <c r="Z34" i="3" s="1"/>
  <c r="R33" i="1" s="1"/>
  <c r="U35" i="3"/>
  <c r="Z35" i="3" s="1"/>
  <c r="R34" i="1" s="1"/>
  <c r="U36" i="3"/>
  <c r="U37" i="3"/>
  <c r="Z37" i="3" s="1"/>
  <c r="R36" i="1" s="1"/>
  <c r="U38" i="3"/>
  <c r="U39" i="3"/>
  <c r="Z39" i="3" s="1"/>
  <c r="R38" i="1" s="1"/>
  <c r="U40" i="3"/>
  <c r="U41" i="3"/>
  <c r="U42" i="3"/>
  <c r="U43" i="3"/>
  <c r="U44" i="3"/>
  <c r="U45" i="3"/>
  <c r="U46" i="3"/>
  <c r="U47" i="3"/>
  <c r="U48" i="3"/>
  <c r="U49" i="3"/>
  <c r="Z49" i="3" s="1"/>
  <c r="R48" i="1" s="1"/>
  <c r="U50" i="3"/>
  <c r="Z50" i="3" s="1"/>
  <c r="R49" i="1" s="1"/>
  <c r="U51" i="3"/>
  <c r="Z51" i="3" s="1"/>
  <c r="R50" i="1" s="1"/>
  <c r="U52" i="3"/>
  <c r="U53" i="3"/>
  <c r="Z53" i="3" s="1"/>
  <c r="R52" i="1" s="1"/>
  <c r="U54" i="3"/>
  <c r="U55" i="3"/>
  <c r="Z55" i="3" s="1"/>
  <c r="R54" i="1" s="1"/>
  <c r="U56" i="3"/>
  <c r="U57" i="3"/>
  <c r="U58" i="3"/>
  <c r="Z58" i="3" s="1"/>
  <c r="R57" i="1" s="1"/>
  <c r="U59" i="3"/>
  <c r="U60" i="3"/>
  <c r="U61" i="3"/>
  <c r="U62" i="3"/>
  <c r="U63" i="3"/>
  <c r="U64" i="3"/>
  <c r="U65" i="3"/>
  <c r="Z65" i="3" s="1"/>
  <c r="R64" i="1" s="1"/>
  <c r="U66" i="3"/>
  <c r="Z66" i="3" s="1"/>
  <c r="R65" i="1" s="1"/>
  <c r="U67" i="3"/>
  <c r="Z67" i="3" s="1"/>
  <c r="R66" i="1" s="1"/>
  <c r="U68" i="3"/>
  <c r="U69" i="3"/>
  <c r="Z69" i="3" s="1"/>
  <c r="R68" i="1" s="1"/>
  <c r="U70" i="3"/>
  <c r="U71" i="3"/>
  <c r="Z71" i="3" s="1"/>
  <c r="R70" i="1" s="1"/>
  <c r="U72" i="3"/>
  <c r="U73" i="3"/>
  <c r="U74" i="3"/>
  <c r="Z74" i="3" s="1"/>
  <c r="R73" i="1" s="1"/>
  <c r="U75" i="3"/>
  <c r="U76" i="3"/>
  <c r="U77" i="3"/>
  <c r="U78" i="3"/>
  <c r="Z78" i="3" s="1"/>
  <c r="R77" i="1" s="1"/>
  <c r="U79" i="3"/>
  <c r="U80" i="3"/>
  <c r="U81" i="3"/>
  <c r="Z81" i="3" s="1"/>
  <c r="R80" i="1" s="1"/>
  <c r="U82" i="3"/>
  <c r="Z82" i="3" s="1"/>
  <c r="R81" i="1" s="1"/>
  <c r="U83" i="3"/>
  <c r="Z83" i="3" s="1"/>
  <c r="R82" i="1" s="1"/>
  <c r="U84" i="3"/>
  <c r="U85" i="3"/>
  <c r="Z85" i="3" s="1"/>
  <c r="R84" i="1" s="1"/>
  <c r="U86" i="3"/>
  <c r="Z86" i="3" s="1"/>
  <c r="R85" i="1" s="1"/>
  <c r="U87" i="3"/>
  <c r="Z87" i="3" s="1"/>
  <c r="R86" i="1" s="1"/>
  <c r="U88" i="3"/>
  <c r="U89" i="3"/>
  <c r="U90" i="3"/>
  <c r="Z90" i="3" s="1"/>
  <c r="R89" i="1" s="1"/>
  <c r="U91" i="3"/>
  <c r="U92" i="3"/>
  <c r="U93" i="3"/>
  <c r="U94" i="3"/>
  <c r="Z94" i="3" s="1"/>
  <c r="R93" i="1" s="1"/>
  <c r="U95" i="3"/>
  <c r="U96" i="3"/>
  <c r="U97" i="3"/>
  <c r="Z97" i="3" s="1"/>
  <c r="R96" i="1" s="1"/>
  <c r="U98" i="3"/>
  <c r="Z98" i="3" s="1"/>
  <c r="R97" i="1" s="1"/>
  <c r="U99" i="3"/>
  <c r="Z99" i="3" s="1"/>
  <c r="R98" i="1" s="1"/>
  <c r="U100" i="3"/>
  <c r="U101" i="3"/>
  <c r="Z101" i="3" s="1"/>
  <c r="R100" i="1" s="1"/>
  <c r="U102" i="3"/>
  <c r="Z102" i="3" s="1"/>
  <c r="R101" i="1" s="1"/>
  <c r="U103" i="3"/>
  <c r="Z103" i="3" s="1"/>
  <c r="R102" i="1" s="1"/>
  <c r="U104" i="3"/>
  <c r="U105" i="3"/>
  <c r="U106" i="3"/>
  <c r="Z106" i="3" s="1"/>
  <c r="R105" i="1" s="1"/>
  <c r="U107" i="3"/>
  <c r="U108" i="3"/>
  <c r="U109" i="3"/>
  <c r="U110" i="3"/>
  <c r="U111" i="3"/>
  <c r="U112" i="3"/>
  <c r="U113" i="3"/>
  <c r="Z113" i="3" s="1"/>
  <c r="R112" i="1" s="1"/>
  <c r="U114" i="3"/>
  <c r="U115" i="3"/>
  <c r="Z115" i="3" s="1"/>
  <c r="R114" i="1" s="1"/>
  <c r="U116" i="3"/>
  <c r="U117" i="3"/>
  <c r="Z117" i="3" s="1"/>
  <c r="R116" i="1" s="1"/>
  <c r="U118" i="3"/>
  <c r="U119" i="3"/>
  <c r="Z119" i="3" s="1"/>
  <c r="R118" i="1" s="1"/>
  <c r="U120" i="3"/>
  <c r="U121" i="3"/>
  <c r="U122" i="3"/>
  <c r="Z122" i="3" s="1"/>
  <c r="R121" i="1" s="1"/>
  <c r="U123" i="3"/>
  <c r="U124" i="3"/>
  <c r="U125" i="3"/>
  <c r="U126" i="3"/>
  <c r="U127" i="3"/>
  <c r="U128" i="3"/>
  <c r="U129" i="3"/>
  <c r="Z129" i="3" s="1"/>
  <c r="R128" i="1" s="1"/>
  <c r="U130" i="3"/>
  <c r="U131" i="3"/>
  <c r="Z131" i="3" s="1"/>
  <c r="R130" i="1" s="1"/>
  <c r="U132" i="3"/>
  <c r="U133" i="3"/>
  <c r="Z133" i="3" s="1"/>
  <c r="R132" i="1" s="1"/>
  <c r="U134" i="3"/>
  <c r="U135" i="3"/>
  <c r="Z135" i="3" s="1"/>
  <c r="R134" i="1" s="1"/>
  <c r="U136" i="3"/>
  <c r="U137" i="3"/>
  <c r="U138" i="3"/>
  <c r="Z138" i="3" s="1"/>
  <c r="R137" i="1" s="1"/>
  <c r="U139" i="3"/>
  <c r="U140" i="3"/>
  <c r="U141" i="3"/>
  <c r="U142" i="3"/>
  <c r="U143" i="3"/>
  <c r="U144" i="3"/>
  <c r="U145" i="3"/>
  <c r="Z145" i="3" s="1"/>
  <c r="R144" i="1" s="1"/>
  <c r="U146" i="3"/>
  <c r="Z146" i="3" s="1"/>
  <c r="R145" i="1" s="1"/>
  <c r="U147" i="3"/>
  <c r="Z147" i="3" s="1"/>
  <c r="R146" i="1" s="1"/>
  <c r="U148" i="3"/>
  <c r="U149" i="3"/>
  <c r="Z149" i="3" s="1"/>
  <c r="R148" i="1" s="1"/>
  <c r="U150" i="3"/>
  <c r="U151" i="3"/>
  <c r="Z151" i="3" s="1"/>
  <c r="R150" i="1" s="1"/>
  <c r="U152" i="3"/>
  <c r="U153" i="3"/>
  <c r="U154" i="3"/>
  <c r="U155" i="3"/>
  <c r="U156" i="3"/>
  <c r="U157" i="3"/>
  <c r="U158" i="3"/>
  <c r="U159" i="3"/>
  <c r="U160" i="3"/>
  <c r="U161" i="3"/>
  <c r="Z161" i="3" s="1"/>
  <c r="R160" i="1" s="1"/>
  <c r="U162" i="3"/>
  <c r="Z162" i="3" s="1"/>
  <c r="R161" i="1" s="1"/>
  <c r="U163" i="3"/>
  <c r="Z163" i="3" s="1"/>
  <c r="R162" i="1" s="1"/>
  <c r="U164" i="3"/>
  <c r="U165" i="3"/>
  <c r="Z165" i="3" s="1"/>
  <c r="R164" i="1" s="1"/>
  <c r="U166" i="3"/>
  <c r="U167" i="3"/>
  <c r="Z167" i="3" s="1"/>
  <c r="R166" i="1" s="1"/>
  <c r="U168" i="3"/>
  <c r="U169" i="3"/>
  <c r="U170" i="3"/>
  <c r="U171" i="3"/>
  <c r="U172" i="3"/>
  <c r="U173" i="3"/>
  <c r="U174" i="3"/>
  <c r="U175" i="3"/>
  <c r="U176" i="3"/>
  <c r="U177" i="3"/>
  <c r="U178" i="3"/>
  <c r="Z178" i="3" s="1"/>
  <c r="R177" i="1" s="1"/>
  <c r="U179" i="3"/>
  <c r="Z179" i="3" s="1"/>
  <c r="R178" i="1" s="1"/>
  <c r="U180" i="3"/>
  <c r="U181" i="3"/>
  <c r="Z181" i="3" s="1"/>
  <c r="R180" i="1" s="1"/>
  <c r="U182" i="3"/>
  <c r="U183" i="3"/>
  <c r="U184" i="3"/>
  <c r="U185" i="3"/>
  <c r="Z185" i="3" s="1"/>
  <c r="R184" i="1" s="1"/>
  <c r="U186" i="3"/>
  <c r="Z186" i="3" s="1"/>
  <c r="R185" i="1" s="1"/>
  <c r="U187" i="3"/>
  <c r="Z187" i="3" s="1"/>
  <c r="R186" i="1" s="1"/>
  <c r="U188" i="3"/>
  <c r="U189" i="3"/>
  <c r="U190" i="3"/>
  <c r="U191" i="3"/>
  <c r="U192" i="3"/>
  <c r="U193" i="3"/>
  <c r="U194" i="3"/>
  <c r="Z194" i="3" s="1"/>
  <c r="R193" i="1" s="1"/>
  <c r="U195" i="3"/>
  <c r="Z195" i="3" s="1"/>
  <c r="R194" i="1" s="1"/>
  <c r="U196" i="3"/>
  <c r="U197" i="3"/>
  <c r="Z197" i="3" s="1"/>
  <c r="R196" i="1" s="1"/>
  <c r="U198" i="3"/>
  <c r="U199" i="3"/>
  <c r="U200" i="3"/>
  <c r="U201" i="3"/>
  <c r="Z201" i="3" s="1"/>
  <c r="R200" i="1" s="1"/>
  <c r="U202" i="3"/>
  <c r="Z202" i="3" s="1"/>
  <c r="R201" i="1" s="1"/>
  <c r="U203" i="3"/>
  <c r="Z203" i="3" s="1"/>
  <c r="R202" i="1" s="1"/>
  <c r="U4" i="3"/>
  <c r="N190" i="3"/>
  <c r="O190" i="3"/>
  <c r="N191" i="3"/>
  <c r="O191" i="3"/>
  <c r="N192" i="3"/>
  <c r="O192" i="3"/>
  <c r="N193" i="3"/>
  <c r="O193" i="3"/>
  <c r="N194" i="3"/>
  <c r="S194" i="3" s="1"/>
  <c r="O194" i="3"/>
  <c r="N195" i="3"/>
  <c r="S195" i="3" s="1"/>
  <c r="O195" i="3"/>
  <c r="N196" i="3"/>
  <c r="S196" i="3" s="1"/>
  <c r="O196" i="3"/>
  <c r="N197" i="3"/>
  <c r="S197" i="3" s="1"/>
  <c r="O197" i="3"/>
  <c r="N198" i="3"/>
  <c r="S198" i="3" s="1"/>
  <c r="E197" i="1" s="1"/>
  <c r="O198" i="3"/>
  <c r="N199" i="3"/>
  <c r="O199" i="3"/>
  <c r="N200" i="3"/>
  <c r="S200" i="3" s="1"/>
  <c r="E199" i="1" s="1"/>
  <c r="O200" i="3"/>
  <c r="N201" i="3"/>
  <c r="S201" i="3" s="1"/>
  <c r="O201" i="3"/>
  <c r="N202" i="3"/>
  <c r="O202" i="3"/>
  <c r="N203" i="3"/>
  <c r="O203" i="3"/>
  <c r="N179" i="3"/>
  <c r="S179" i="3" s="1"/>
  <c r="O179" i="3"/>
  <c r="N180" i="3"/>
  <c r="S180" i="3" s="1"/>
  <c r="E179" i="1" s="1"/>
  <c r="O180" i="3"/>
  <c r="N181" i="3"/>
  <c r="O181" i="3"/>
  <c r="N182" i="3"/>
  <c r="O182" i="3"/>
  <c r="N183" i="3"/>
  <c r="O183" i="3"/>
  <c r="N184" i="3"/>
  <c r="S184" i="3" s="1"/>
  <c r="E183" i="1" s="1"/>
  <c r="O184" i="3"/>
  <c r="N185" i="3"/>
  <c r="O185" i="3"/>
  <c r="N186" i="3"/>
  <c r="O186" i="3"/>
  <c r="N187" i="3"/>
  <c r="O187" i="3"/>
  <c r="N188" i="3"/>
  <c r="O188" i="3"/>
  <c r="N189" i="3"/>
  <c r="O189" i="3"/>
  <c r="N5" i="3"/>
  <c r="O5" i="3"/>
  <c r="N6" i="3"/>
  <c r="O6" i="3"/>
  <c r="N7" i="3"/>
  <c r="S7" i="3" s="1"/>
  <c r="O7" i="3"/>
  <c r="N8" i="3"/>
  <c r="O8" i="3"/>
  <c r="N9" i="3"/>
  <c r="O9" i="3"/>
  <c r="N10" i="3"/>
  <c r="O10" i="3"/>
  <c r="N11" i="3"/>
  <c r="O11" i="3"/>
  <c r="N12" i="3"/>
  <c r="O12" i="3"/>
  <c r="N13" i="3"/>
  <c r="O13" i="3"/>
  <c r="N14" i="3"/>
  <c r="O14" i="3"/>
  <c r="N15" i="3"/>
  <c r="S15" i="3" s="1"/>
  <c r="O15" i="3"/>
  <c r="N16" i="3"/>
  <c r="O16" i="3"/>
  <c r="N17" i="3"/>
  <c r="O17" i="3"/>
  <c r="N18" i="3"/>
  <c r="O18" i="3"/>
  <c r="N19" i="3"/>
  <c r="S19" i="3" s="1"/>
  <c r="E18" i="1" s="1"/>
  <c r="O19" i="3"/>
  <c r="N20" i="3"/>
  <c r="O20" i="3"/>
  <c r="N21" i="3"/>
  <c r="O21" i="3"/>
  <c r="N22" i="3"/>
  <c r="O22" i="3"/>
  <c r="N23" i="3"/>
  <c r="S23" i="3" s="1"/>
  <c r="O23" i="3"/>
  <c r="N24" i="3"/>
  <c r="O24" i="3"/>
  <c r="N25" i="3"/>
  <c r="O25" i="3"/>
  <c r="N26" i="3"/>
  <c r="O26" i="3"/>
  <c r="N27" i="3"/>
  <c r="O27" i="3"/>
  <c r="N28" i="3"/>
  <c r="O28" i="3"/>
  <c r="N29" i="3"/>
  <c r="O29" i="3"/>
  <c r="N30" i="3"/>
  <c r="O30" i="3"/>
  <c r="N31" i="3"/>
  <c r="S31" i="3" s="1"/>
  <c r="E30" i="1" s="1"/>
  <c r="O31" i="3"/>
  <c r="N32" i="3"/>
  <c r="O32" i="3"/>
  <c r="N33" i="3"/>
  <c r="O33" i="3"/>
  <c r="N34" i="3"/>
  <c r="O34" i="3"/>
  <c r="N35" i="3"/>
  <c r="S35" i="3" s="1"/>
  <c r="E34" i="1" s="1"/>
  <c r="O35" i="3"/>
  <c r="N36" i="3"/>
  <c r="O36" i="3"/>
  <c r="N37" i="3"/>
  <c r="O37" i="3"/>
  <c r="N38" i="3"/>
  <c r="O38" i="3"/>
  <c r="N39" i="3"/>
  <c r="S39" i="3" s="1"/>
  <c r="O39" i="3"/>
  <c r="N40" i="3"/>
  <c r="O40" i="3"/>
  <c r="N41" i="3"/>
  <c r="O41" i="3"/>
  <c r="N42" i="3"/>
  <c r="O42" i="3"/>
  <c r="N43" i="3"/>
  <c r="O43" i="3"/>
  <c r="N44" i="3"/>
  <c r="O44" i="3"/>
  <c r="N45" i="3"/>
  <c r="O45" i="3"/>
  <c r="N46" i="3"/>
  <c r="O46" i="3"/>
  <c r="N47" i="3"/>
  <c r="S47" i="3" s="1"/>
  <c r="E46" i="1" s="1"/>
  <c r="O47" i="3"/>
  <c r="N48" i="3"/>
  <c r="O48" i="3"/>
  <c r="N49" i="3"/>
  <c r="O49" i="3"/>
  <c r="N50" i="3"/>
  <c r="O50" i="3"/>
  <c r="N51" i="3"/>
  <c r="S51" i="3" s="1"/>
  <c r="E50" i="1" s="1"/>
  <c r="O51" i="3"/>
  <c r="N52" i="3"/>
  <c r="O52" i="3"/>
  <c r="N53" i="3"/>
  <c r="O53" i="3"/>
  <c r="N54" i="3"/>
  <c r="O54" i="3"/>
  <c r="N55" i="3"/>
  <c r="S55" i="3" s="1"/>
  <c r="O55" i="3"/>
  <c r="N56" i="3"/>
  <c r="O56" i="3"/>
  <c r="N57" i="3"/>
  <c r="O57" i="3"/>
  <c r="N58" i="3"/>
  <c r="O58" i="3"/>
  <c r="N59" i="3"/>
  <c r="O59" i="3"/>
  <c r="N60" i="3"/>
  <c r="O60" i="3"/>
  <c r="N61" i="3"/>
  <c r="O61" i="3"/>
  <c r="N62" i="3"/>
  <c r="O62" i="3"/>
  <c r="N63" i="3"/>
  <c r="S63" i="3" s="1"/>
  <c r="E62" i="1" s="1"/>
  <c r="O63" i="3"/>
  <c r="N64" i="3"/>
  <c r="O64" i="3"/>
  <c r="N65" i="3"/>
  <c r="O65" i="3"/>
  <c r="N66" i="3"/>
  <c r="O66" i="3"/>
  <c r="N67" i="3"/>
  <c r="S67" i="3" s="1"/>
  <c r="E66" i="1" s="1"/>
  <c r="O67" i="3"/>
  <c r="N68" i="3"/>
  <c r="O68" i="3"/>
  <c r="N69" i="3"/>
  <c r="O69" i="3"/>
  <c r="N70" i="3"/>
  <c r="O70" i="3"/>
  <c r="N71" i="3"/>
  <c r="S71" i="3" s="1"/>
  <c r="O71" i="3"/>
  <c r="N72" i="3"/>
  <c r="O72" i="3"/>
  <c r="N73" i="3"/>
  <c r="O73" i="3"/>
  <c r="N74" i="3"/>
  <c r="O74" i="3"/>
  <c r="N75" i="3"/>
  <c r="O75" i="3"/>
  <c r="N76" i="3"/>
  <c r="O76" i="3"/>
  <c r="N77" i="3"/>
  <c r="O77" i="3"/>
  <c r="N78" i="3"/>
  <c r="O78" i="3"/>
  <c r="N79" i="3"/>
  <c r="S79" i="3" s="1"/>
  <c r="E78" i="1" s="1"/>
  <c r="O79" i="3"/>
  <c r="N80" i="3"/>
  <c r="O80" i="3"/>
  <c r="N81" i="3"/>
  <c r="O81" i="3"/>
  <c r="N82" i="3"/>
  <c r="O82" i="3"/>
  <c r="N83" i="3"/>
  <c r="S83" i="3" s="1"/>
  <c r="E82" i="1" s="1"/>
  <c r="O83" i="3"/>
  <c r="N84" i="3"/>
  <c r="O84" i="3"/>
  <c r="N85" i="3"/>
  <c r="O85" i="3"/>
  <c r="N86" i="3"/>
  <c r="O86" i="3"/>
  <c r="N87" i="3"/>
  <c r="S87" i="3" s="1"/>
  <c r="O87" i="3"/>
  <c r="N88" i="3"/>
  <c r="O88" i="3"/>
  <c r="N89" i="3"/>
  <c r="O89" i="3"/>
  <c r="N90" i="3"/>
  <c r="O90" i="3"/>
  <c r="N91" i="3"/>
  <c r="O91" i="3"/>
  <c r="N92" i="3"/>
  <c r="O92" i="3"/>
  <c r="N93" i="3"/>
  <c r="O93" i="3"/>
  <c r="N94" i="3"/>
  <c r="O94" i="3"/>
  <c r="N95" i="3"/>
  <c r="S95" i="3" s="1"/>
  <c r="E94" i="1" s="1"/>
  <c r="O95" i="3"/>
  <c r="N96" i="3"/>
  <c r="O96" i="3"/>
  <c r="N97" i="3"/>
  <c r="O97" i="3"/>
  <c r="N98" i="3"/>
  <c r="O98" i="3"/>
  <c r="N99" i="3"/>
  <c r="S99" i="3" s="1"/>
  <c r="E98" i="1" s="1"/>
  <c r="O99" i="3"/>
  <c r="N100" i="3"/>
  <c r="O100" i="3"/>
  <c r="N101" i="3"/>
  <c r="O101" i="3"/>
  <c r="N102" i="3"/>
  <c r="O102" i="3"/>
  <c r="N103" i="3"/>
  <c r="S103" i="3" s="1"/>
  <c r="E102" i="1" s="1"/>
  <c r="O103" i="3"/>
  <c r="N104" i="3"/>
  <c r="O104" i="3"/>
  <c r="N105" i="3"/>
  <c r="O105" i="3"/>
  <c r="N106" i="3"/>
  <c r="O106" i="3"/>
  <c r="N107" i="3"/>
  <c r="O107" i="3"/>
  <c r="N108" i="3"/>
  <c r="O108" i="3"/>
  <c r="N109" i="3"/>
  <c r="O109" i="3"/>
  <c r="N110" i="3"/>
  <c r="O110" i="3"/>
  <c r="N111" i="3"/>
  <c r="S111" i="3" s="1"/>
  <c r="E110" i="1" s="1"/>
  <c r="O111" i="3"/>
  <c r="N112" i="3"/>
  <c r="O112" i="3"/>
  <c r="N113" i="3"/>
  <c r="O113" i="3"/>
  <c r="N114" i="3"/>
  <c r="O114" i="3"/>
  <c r="N115" i="3"/>
  <c r="S115" i="3" s="1"/>
  <c r="E114" i="1" s="1"/>
  <c r="O115" i="3"/>
  <c r="N116" i="3"/>
  <c r="O116" i="3"/>
  <c r="N117" i="3"/>
  <c r="O117" i="3"/>
  <c r="N118" i="3"/>
  <c r="O118" i="3"/>
  <c r="N119" i="3"/>
  <c r="S119" i="3" s="1"/>
  <c r="E118" i="1" s="1"/>
  <c r="O119" i="3"/>
  <c r="N120" i="3"/>
  <c r="O120" i="3"/>
  <c r="N121" i="3"/>
  <c r="O121" i="3"/>
  <c r="N122" i="3"/>
  <c r="O122" i="3"/>
  <c r="N123" i="3"/>
  <c r="O123" i="3"/>
  <c r="N124" i="3"/>
  <c r="O124" i="3"/>
  <c r="N125" i="3"/>
  <c r="O125" i="3"/>
  <c r="N126" i="3"/>
  <c r="O126" i="3"/>
  <c r="N127" i="3"/>
  <c r="S127" i="3" s="1"/>
  <c r="E126" i="1" s="1"/>
  <c r="O127" i="3"/>
  <c r="N128" i="3"/>
  <c r="O128" i="3"/>
  <c r="N129" i="3"/>
  <c r="O129" i="3"/>
  <c r="N130" i="3"/>
  <c r="O130" i="3"/>
  <c r="N131" i="3"/>
  <c r="S131" i="3" s="1"/>
  <c r="E130" i="1" s="1"/>
  <c r="O131" i="3"/>
  <c r="N132" i="3"/>
  <c r="O132" i="3"/>
  <c r="N133" i="3"/>
  <c r="O133" i="3"/>
  <c r="N134" i="3"/>
  <c r="O134" i="3"/>
  <c r="N135" i="3"/>
  <c r="S135" i="3" s="1"/>
  <c r="E134" i="1" s="1"/>
  <c r="O135" i="3"/>
  <c r="N136" i="3"/>
  <c r="O136" i="3"/>
  <c r="N137" i="3"/>
  <c r="O137" i="3"/>
  <c r="N138" i="3"/>
  <c r="O138" i="3"/>
  <c r="N139" i="3"/>
  <c r="O139" i="3"/>
  <c r="N140" i="3"/>
  <c r="O140" i="3"/>
  <c r="N141" i="3"/>
  <c r="O141" i="3"/>
  <c r="N142" i="3"/>
  <c r="O142" i="3"/>
  <c r="N143" i="3"/>
  <c r="S143" i="3" s="1"/>
  <c r="E142" i="1" s="1"/>
  <c r="O143" i="3"/>
  <c r="N144" i="3"/>
  <c r="O144" i="3"/>
  <c r="N145" i="3"/>
  <c r="O145" i="3"/>
  <c r="N146" i="3"/>
  <c r="O146" i="3"/>
  <c r="N147" i="3"/>
  <c r="S147" i="3" s="1"/>
  <c r="E146" i="1" s="1"/>
  <c r="O147" i="3"/>
  <c r="N148" i="3"/>
  <c r="O148" i="3"/>
  <c r="N149" i="3"/>
  <c r="O149" i="3"/>
  <c r="N150" i="3"/>
  <c r="O150" i="3"/>
  <c r="N151" i="3"/>
  <c r="S151" i="3" s="1"/>
  <c r="E150" i="1" s="1"/>
  <c r="O151" i="3"/>
  <c r="N152" i="3"/>
  <c r="O152" i="3"/>
  <c r="N153" i="3"/>
  <c r="O153" i="3"/>
  <c r="N154" i="3"/>
  <c r="O154" i="3"/>
  <c r="N155" i="3"/>
  <c r="O155" i="3"/>
  <c r="N156" i="3"/>
  <c r="O156" i="3"/>
  <c r="N157" i="3"/>
  <c r="O157" i="3"/>
  <c r="N158" i="3"/>
  <c r="O158" i="3"/>
  <c r="N159" i="3"/>
  <c r="S159" i="3" s="1"/>
  <c r="E158" i="1" s="1"/>
  <c r="O159" i="3"/>
  <c r="N160" i="3"/>
  <c r="O160" i="3"/>
  <c r="N161" i="3"/>
  <c r="O161" i="3"/>
  <c r="N162" i="3"/>
  <c r="O162" i="3"/>
  <c r="N163" i="3"/>
  <c r="S163" i="3" s="1"/>
  <c r="E162" i="1" s="1"/>
  <c r="O163" i="3"/>
  <c r="N164" i="3"/>
  <c r="O164" i="3"/>
  <c r="N165" i="3"/>
  <c r="O165" i="3"/>
  <c r="N166" i="3"/>
  <c r="O166" i="3"/>
  <c r="N167" i="3"/>
  <c r="S167" i="3" s="1"/>
  <c r="E166" i="1" s="1"/>
  <c r="O167" i="3"/>
  <c r="N168" i="3"/>
  <c r="O168" i="3"/>
  <c r="N169" i="3"/>
  <c r="O169" i="3"/>
  <c r="N170" i="3"/>
  <c r="O170" i="3"/>
  <c r="N171" i="3"/>
  <c r="O171" i="3"/>
  <c r="N172" i="3"/>
  <c r="O172" i="3"/>
  <c r="N173" i="3"/>
  <c r="O173" i="3"/>
  <c r="N174" i="3"/>
  <c r="O174" i="3"/>
  <c r="N175" i="3"/>
  <c r="O175" i="3"/>
  <c r="N176" i="3"/>
  <c r="O176" i="3"/>
  <c r="N177" i="3"/>
  <c r="O177" i="3"/>
  <c r="N178" i="3"/>
  <c r="O178" i="3"/>
  <c r="O4" i="3"/>
  <c r="N4" i="3"/>
  <c r="AA32" i="1"/>
  <c r="L2" i="2" s="1"/>
  <c r="AA27" i="1"/>
  <c r="AA28" i="1" s="1"/>
  <c r="R51" i="2"/>
  <c r="AH23" i="1" s="1"/>
  <c r="R50" i="2"/>
  <c r="AH22" i="1" s="1"/>
  <c r="R49" i="2"/>
  <c r="AH21" i="1" s="1"/>
  <c r="R44" i="2"/>
  <c r="AH20" i="1" s="1"/>
  <c r="R43" i="2"/>
  <c r="AH19" i="1" s="1"/>
  <c r="R42" i="2"/>
  <c r="AH18" i="1" s="1"/>
  <c r="R37" i="2"/>
  <c r="AH17" i="1" s="1"/>
  <c r="R36" i="2"/>
  <c r="AH16" i="1" s="1"/>
  <c r="R35" i="2"/>
  <c r="AH15" i="1" s="1"/>
  <c r="AH14" i="1"/>
  <c r="R29" i="2"/>
  <c r="AH13" i="1" s="1"/>
  <c r="R28" i="2"/>
  <c r="AH12" i="1" s="1"/>
  <c r="R23" i="2"/>
  <c r="AH11" i="1" s="1"/>
  <c r="R22" i="2"/>
  <c r="AH10" i="1" s="1"/>
  <c r="R21" i="2"/>
  <c r="AH9" i="1" s="1"/>
  <c r="R16" i="2"/>
  <c r="AH8" i="1" s="1"/>
  <c r="R15" i="2"/>
  <c r="AH7" i="1" s="1"/>
  <c r="R14" i="2"/>
  <c r="AH6" i="1" s="1"/>
  <c r="R9" i="2"/>
  <c r="AH5" i="1" s="1"/>
  <c r="R8" i="2"/>
  <c r="AH4" i="1" s="1"/>
  <c r="R7" i="2"/>
  <c r="AH3" i="1" s="1"/>
  <c r="L49" i="2"/>
  <c r="P51" i="2" s="1"/>
  <c r="Q51" i="2" s="1"/>
  <c r="L42" i="2"/>
  <c r="P44" i="2" s="1"/>
  <c r="Q44" i="2" s="1"/>
  <c r="L35" i="2"/>
  <c r="P37" i="2" s="1"/>
  <c r="Q37" i="2" s="1"/>
  <c r="L28" i="2"/>
  <c r="P30" i="2" s="1"/>
  <c r="Q30" i="2" s="1"/>
  <c r="L21" i="2"/>
  <c r="P23" i="2" s="1"/>
  <c r="Q23" i="2" s="1"/>
  <c r="L14" i="2"/>
  <c r="P16" i="2" s="1"/>
  <c r="Q16" i="2" s="1"/>
  <c r="L7" i="2"/>
  <c r="P9" i="2" s="1"/>
  <c r="Q9" i="2" s="1"/>
  <c r="G7" i="2"/>
  <c r="P8" i="2" s="1"/>
  <c r="Q8" i="2" s="1"/>
  <c r="G49" i="2"/>
  <c r="P50" i="2" s="1"/>
  <c r="Q50" i="2" s="1"/>
  <c r="G42" i="2"/>
  <c r="P43" i="2" s="1"/>
  <c r="Q43" i="2" s="1"/>
  <c r="G35" i="2"/>
  <c r="P36" i="2" s="1"/>
  <c r="Q36" i="2" s="1"/>
  <c r="G28" i="2"/>
  <c r="P29" i="2" s="1"/>
  <c r="Q29" i="2" s="1"/>
  <c r="G21" i="2"/>
  <c r="P22" i="2" s="1"/>
  <c r="Q22" i="2" s="1"/>
  <c r="G14" i="2"/>
  <c r="P15" i="2" s="1"/>
  <c r="Q15" i="2" s="1"/>
  <c r="B49" i="2"/>
  <c r="P49" i="2" s="1"/>
  <c r="Q49" i="2" s="1"/>
  <c r="B42" i="2"/>
  <c r="P42" i="2" s="1"/>
  <c r="Q42" i="2" s="1"/>
  <c r="B35" i="2"/>
  <c r="P35" i="2" s="1"/>
  <c r="Q35" i="2" s="1"/>
  <c r="B28" i="2"/>
  <c r="P28" i="2" s="1"/>
  <c r="Q28" i="2" s="1"/>
  <c r="B21" i="2"/>
  <c r="P21" i="2" s="1"/>
  <c r="Q21" i="2" s="1"/>
  <c r="B14" i="2"/>
  <c r="P14" i="2" s="1"/>
  <c r="Q14" i="2" s="1"/>
  <c r="B7" i="2"/>
  <c r="P7" i="2" s="1"/>
  <c r="Q7" i="2" s="1"/>
  <c r="J6" i="1"/>
  <c r="V6" i="1"/>
  <c r="AZ9" i="1"/>
  <c r="AZ8" i="1"/>
  <c r="AZ7" i="1"/>
  <c r="AZ6" i="1"/>
  <c r="AZ5" i="1"/>
  <c r="AZ4" i="1"/>
  <c r="AZ3" i="1"/>
  <c r="P178" i="3" l="1"/>
  <c r="Q178" i="3"/>
  <c r="R178" i="3"/>
  <c r="S178" i="3"/>
  <c r="E177" i="1" s="1"/>
  <c r="P174" i="3"/>
  <c r="Q174" i="3"/>
  <c r="R174" i="3"/>
  <c r="S174" i="3"/>
  <c r="E173" i="1" s="1"/>
  <c r="P170" i="3"/>
  <c r="Q170" i="3"/>
  <c r="R170" i="3"/>
  <c r="S170" i="3"/>
  <c r="E169" i="1" s="1"/>
  <c r="P166" i="3"/>
  <c r="Q166" i="3"/>
  <c r="R166" i="3"/>
  <c r="S166" i="3"/>
  <c r="E165" i="1" s="1"/>
  <c r="P162" i="3"/>
  <c r="Q162" i="3"/>
  <c r="R162" i="3"/>
  <c r="S162" i="3"/>
  <c r="E161" i="1" s="1"/>
  <c r="P158" i="3"/>
  <c r="Q158" i="3"/>
  <c r="R158" i="3"/>
  <c r="S158" i="3"/>
  <c r="E157" i="1" s="1"/>
  <c r="P154" i="3"/>
  <c r="Q154" i="3"/>
  <c r="R154" i="3"/>
  <c r="S154" i="3"/>
  <c r="E153" i="1" s="1"/>
  <c r="P150" i="3"/>
  <c r="Q150" i="3"/>
  <c r="R150" i="3"/>
  <c r="S150" i="3"/>
  <c r="E149" i="1" s="1"/>
  <c r="P146" i="3"/>
  <c r="Q146" i="3"/>
  <c r="R146" i="3"/>
  <c r="S146" i="3"/>
  <c r="E145" i="1" s="1"/>
  <c r="P142" i="3"/>
  <c r="Q142" i="3"/>
  <c r="R142" i="3"/>
  <c r="S142" i="3"/>
  <c r="E141" i="1" s="1"/>
  <c r="P138" i="3"/>
  <c r="Q138" i="3"/>
  <c r="R138" i="3"/>
  <c r="S138" i="3"/>
  <c r="E137" i="1" s="1"/>
  <c r="P134" i="3"/>
  <c r="Q134" i="3"/>
  <c r="R134" i="3"/>
  <c r="S134" i="3"/>
  <c r="E133" i="1" s="1"/>
  <c r="P130" i="3"/>
  <c r="Q130" i="3"/>
  <c r="R130" i="3"/>
  <c r="S130" i="3"/>
  <c r="E129" i="1" s="1"/>
  <c r="P126" i="3"/>
  <c r="Q126" i="3"/>
  <c r="R126" i="3"/>
  <c r="S126" i="3"/>
  <c r="E125" i="1" s="1"/>
  <c r="P122" i="3"/>
  <c r="Q122" i="3"/>
  <c r="R122" i="3"/>
  <c r="S122" i="3"/>
  <c r="E121" i="1" s="1"/>
  <c r="P118" i="3"/>
  <c r="Q118" i="3"/>
  <c r="R118" i="3"/>
  <c r="S118" i="3"/>
  <c r="E117" i="1" s="1"/>
  <c r="P114" i="3"/>
  <c r="Q114" i="3"/>
  <c r="R114" i="3"/>
  <c r="S114" i="3"/>
  <c r="E113" i="1" s="1"/>
  <c r="P110" i="3"/>
  <c r="Q110" i="3"/>
  <c r="R110" i="3"/>
  <c r="S110" i="3"/>
  <c r="E109" i="1" s="1"/>
  <c r="P106" i="3"/>
  <c r="Q106" i="3"/>
  <c r="R106" i="3"/>
  <c r="S106" i="3"/>
  <c r="E105" i="1" s="1"/>
  <c r="P102" i="3"/>
  <c r="Q102" i="3"/>
  <c r="R102" i="3"/>
  <c r="S102" i="3"/>
  <c r="E101" i="1" s="1"/>
  <c r="P98" i="3"/>
  <c r="Q98" i="3"/>
  <c r="R98" i="3"/>
  <c r="S98" i="3"/>
  <c r="E97" i="1" s="1"/>
  <c r="P94" i="3"/>
  <c r="Q94" i="3"/>
  <c r="R94" i="3"/>
  <c r="S94" i="3"/>
  <c r="E93" i="1" s="1"/>
  <c r="P90" i="3"/>
  <c r="Q90" i="3"/>
  <c r="R90" i="3"/>
  <c r="S90" i="3"/>
  <c r="E89" i="1" s="1"/>
  <c r="P86" i="3"/>
  <c r="Q86" i="3"/>
  <c r="R86" i="3"/>
  <c r="S86" i="3"/>
  <c r="E85" i="1" s="1"/>
  <c r="P82" i="3"/>
  <c r="Q82" i="3"/>
  <c r="R82" i="3"/>
  <c r="S82" i="3"/>
  <c r="E81" i="1" s="1"/>
  <c r="P78" i="3"/>
  <c r="Q78" i="3"/>
  <c r="R78" i="3"/>
  <c r="S78" i="3"/>
  <c r="E77" i="1" s="1"/>
  <c r="P74" i="3"/>
  <c r="Q74" i="3"/>
  <c r="R74" i="3"/>
  <c r="S74" i="3"/>
  <c r="E73" i="1" s="1"/>
  <c r="P70" i="3"/>
  <c r="Q70" i="3"/>
  <c r="R70" i="3"/>
  <c r="S70" i="3"/>
  <c r="P66" i="3"/>
  <c r="Q66" i="3"/>
  <c r="R66" i="3"/>
  <c r="S66" i="3"/>
  <c r="E65" i="1" s="1"/>
  <c r="P62" i="3"/>
  <c r="Q62" i="3"/>
  <c r="R62" i="3"/>
  <c r="S62" i="3"/>
  <c r="E61" i="1" s="1"/>
  <c r="P58" i="3"/>
  <c r="Q58" i="3"/>
  <c r="R58" i="3"/>
  <c r="S58" i="3"/>
  <c r="E57" i="1" s="1"/>
  <c r="P54" i="3"/>
  <c r="Q54" i="3"/>
  <c r="R54" i="3"/>
  <c r="S54" i="3"/>
  <c r="E53" i="1" s="1"/>
  <c r="P50" i="3"/>
  <c r="Q50" i="3"/>
  <c r="R50" i="3"/>
  <c r="S50" i="3"/>
  <c r="E49" i="1" s="1"/>
  <c r="P46" i="3"/>
  <c r="Q46" i="3"/>
  <c r="R46" i="3"/>
  <c r="S46" i="3"/>
  <c r="E45" i="1" s="1"/>
  <c r="P42" i="3"/>
  <c r="Q42" i="3"/>
  <c r="R42" i="3"/>
  <c r="S42" i="3"/>
  <c r="E41" i="1" s="1"/>
  <c r="P38" i="3"/>
  <c r="Q38" i="3"/>
  <c r="R38" i="3"/>
  <c r="S38" i="3"/>
  <c r="E37" i="1" s="1"/>
  <c r="P34" i="3"/>
  <c r="Q34" i="3"/>
  <c r="R34" i="3"/>
  <c r="S34" i="3"/>
  <c r="E33" i="1" s="1"/>
  <c r="P30" i="3"/>
  <c r="Q30" i="3"/>
  <c r="R30" i="3"/>
  <c r="S30" i="3"/>
  <c r="E29" i="1" s="1"/>
  <c r="Q26" i="3"/>
  <c r="R26" i="3"/>
  <c r="P26" i="3"/>
  <c r="S26" i="3"/>
  <c r="E25" i="1" s="1"/>
  <c r="P22" i="3"/>
  <c r="Q22" i="3"/>
  <c r="R22" i="3"/>
  <c r="S22" i="3"/>
  <c r="E21" i="1" s="1"/>
  <c r="Q18" i="3"/>
  <c r="R18" i="3"/>
  <c r="P18" i="3"/>
  <c r="S18" i="3"/>
  <c r="E17" i="1" s="1"/>
  <c r="P14" i="3"/>
  <c r="Q14" i="3"/>
  <c r="R14" i="3"/>
  <c r="S14" i="3"/>
  <c r="E13" i="1" s="1"/>
  <c r="Q10" i="3"/>
  <c r="R10" i="3"/>
  <c r="P10" i="3"/>
  <c r="S10" i="3"/>
  <c r="E9" i="1" s="1"/>
  <c r="P6" i="3"/>
  <c r="Q6" i="3"/>
  <c r="R6" i="3"/>
  <c r="S6" i="3"/>
  <c r="E5" i="1" s="1"/>
  <c r="Q187" i="3"/>
  <c r="R187" i="3"/>
  <c r="P187" i="3"/>
  <c r="S187" i="3"/>
  <c r="E186" i="1" s="1"/>
  <c r="P183" i="3"/>
  <c r="Q183" i="3"/>
  <c r="R183" i="3"/>
  <c r="S183" i="3"/>
  <c r="E182" i="1" s="1"/>
  <c r="R176" i="3"/>
  <c r="P176" i="3"/>
  <c r="Q176" i="3"/>
  <c r="S176" i="3"/>
  <c r="E175" i="1" s="1"/>
  <c r="P172" i="3"/>
  <c r="Q172" i="3"/>
  <c r="R172" i="3"/>
  <c r="S172" i="3"/>
  <c r="E171" i="1" s="1"/>
  <c r="R168" i="3"/>
  <c r="P168" i="3"/>
  <c r="Q168" i="3"/>
  <c r="S168" i="3"/>
  <c r="E167" i="1" s="1"/>
  <c r="P164" i="3"/>
  <c r="Q164" i="3"/>
  <c r="R164" i="3"/>
  <c r="S164" i="3"/>
  <c r="E163" i="1" s="1"/>
  <c r="R160" i="3"/>
  <c r="P160" i="3"/>
  <c r="Q160" i="3"/>
  <c r="S160" i="3"/>
  <c r="E159" i="1" s="1"/>
  <c r="P156" i="3"/>
  <c r="Q156" i="3"/>
  <c r="R156" i="3"/>
  <c r="S156" i="3"/>
  <c r="E155" i="1" s="1"/>
  <c r="R152" i="3"/>
  <c r="P152" i="3"/>
  <c r="Q152" i="3"/>
  <c r="S152" i="3"/>
  <c r="E151" i="1" s="1"/>
  <c r="P148" i="3"/>
  <c r="Q148" i="3"/>
  <c r="R148" i="3"/>
  <c r="S148" i="3"/>
  <c r="E147" i="1" s="1"/>
  <c r="R144" i="3"/>
  <c r="P144" i="3"/>
  <c r="Q144" i="3"/>
  <c r="S144" i="3"/>
  <c r="E143" i="1" s="1"/>
  <c r="P140" i="3"/>
  <c r="Q140" i="3"/>
  <c r="R140" i="3"/>
  <c r="S140" i="3"/>
  <c r="R136" i="3"/>
  <c r="P136" i="3"/>
  <c r="Q136" i="3"/>
  <c r="S136" i="3"/>
  <c r="E135" i="1" s="1"/>
  <c r="P132" i="3"/>
  <c r="Q132" i="3"/>
  <c r="R132" i="3"/>
  <c r="S132" i="3"/>
  <c r="E131" i="1" s="1"/>
  <c r="R128" i="3"/>
  <c r="P128" i="3"/>
  <c r="Q128" i="3"/>
  <c r="S128" i="3"/>
  <c r="E127" i="1" s="1"/>
  <c r="P124" i="3"/>
  <c r="Q124" i="3"/>
  <c r="R124" i="3"/>
  <c r="S124" i="3"/>
  <c r="E123" i="1" s="1"/>
  <c r="R120" i="3"/>
  <c r="P120" i="3"/>
  <c r="Q120" i="3"/>
  <c r="S120" i="3"/>
  <c r="E119" i="1" s="1"/>
  <c r="P116" i="3"/>
  <c r="Q116" i="3"/>
  <c r="R116" i="3"/>
  <c r="S116" i="3"/>
  <c r="E115" i="1" s="1"/>
  <c r="R112" i="3"/>
  <c r="P112" i="3"/>
  <c r="Q112" i="3"/>
  <c r="S112" i="3"/>
  <c r="E111" i="1" s="1"/>
  <c r="P108" i="3"/>
  <c r="Q108" i="3"/>
  <c r="R108" i="3"/>
  <c r="S108" i="3"/>
  <c r="E107" i="1" s="1"/>
  <c r="R104" i="3"/>
  <c r="P104" i="3"/>
  <c r="Q104" i="3"/>
  <c r="S104" i="3"/>
  <c r="E103" i="1" s="1"/>
  <c r="P100" i="3"/>
  <c r="Q100" i="3"/>
  <c r="R100" i="3"/>
  <c r="S100" i="3"/>
  <c r="E99" i="1" s="1"/>
  <c r="R96" i="3"/>
  <c r="P96" i="3"/>
  <c r="Q96" i="3"/>
  <c r="S96" i="3"/>
  <c r="E95" i="1" s="1"/>
  <c r="P92" i="3"/>
  <c r="Q92" i="3"/>
  <c r="R92" i="3"/>
  <c r="S92" i="3"/>
  <c r="E91" i="1" s="1"/>
  <c r="R88" i="3"/>
  <c r="P88" i="3"/>
  <c r="Q88" i="3"/>
  <c r="S88" i="3"/>
  <c r="E87" i="1" s="1"/>
  <c r="P84" i="3"/>
  <c r="Q84" i="3"/>
  <c r="R84" i="3"/>
  <c r="S84" i="3"/>
  <c r="E83" i="1" s="1"/>
  <c r="R80" i="3"/>
  <c r="P80" i="3"/>
  <c r="Q80" i="3"/>
  <c r="S80" i="3"/>
  <c r="E79" i="1" s="1"/>
  <c r="P76" i="3"/>
  <c r="Q76" i="3"/>
  <c r="R76" i="3"/>
  <c r="S76" i="3"/>
  <c r="E75" i="1" s="1"/>
  <c r="R72" i="3"/>
  <c r="P72" i="3"/>
  <c r="Q72" i="3"/>
  <c r="S72" i="3"/>
  <c r="E71" i="1" s="1"/>
  <c r="P68" i="3"/>
  <c r="Q68" i="3"/>
  <c r="R68" i="3"/>
  <c r="S68" i="3"/>
  <c r="E67" i="1" s="1"/>
  <c r="R64" i="3"/>
  <c r="Q64" i="3"/>
  <c r="P64" i="3"/>
  <c r="S64" i="3"/>
  <c r="E63" i="1" s="1"/>
  <c r="P60" i="3"/>
  <c r="Q60" i="3"/>
  <c r="R60" i="3"/>
  <c r="S60" i="3"/>
  <c r="E59" i="1" s="1"/>
  <c r="R56" i="3"/>
  <c r="P56" i="3"/>
  <c r="Q56" i="3"/>
  <c r="S56" i="3"/>
  <c r="E55" i="1" s="1"/>
  <c r="P52" i="3"/>
  <c r="Q52" i="3"/>
  <c r="R52" i="3"/>
  <c r="S52" i="3"/>
  <c r="E51" i="1" s="1"/>
  <c r="R48" i="3"/>
  <c r="Q48" i="3"/>
  <c r="P48" i="3"/>
  <c r="S48" i="3"/>
  <c r="E47" i="1" s="1"/>
  <c r="P44" i="3"/>
  <c r="Q44" i="3"/>
  <c r="R44" i="3"/>
  <c r="S44" i="3"/>
  <c r="E43" i="1" s="1"/>
  <c r="R40" i="3"/>
  <c r="P40" i="3"/>
  <c r="Q40" i="3"/>
  <c r="S40" i="3"/>
  <c r="E39" i="1" s="1"/>
  <c r="P36" i="3"/>
  <c r="Q36" i="3"/>
  <c r="R36" i="3"/>
  <c r="S36" i="3"/>
  <c r="R32" i="3"/>
  <c r="Q32" i="3"/>
  <c r="P32" i="3"/>
  <c r="S32" i="3"/>
  <c r="E31" i="1" s="1"/>
  <c r="P28" i="3"/>
  <c r="Q28" i="3"/>
  <c r="R28" i="3"/>
  <c r="S28" i="3"/>
  <c r="E27" i="1" s="1"/>
  <c r="P24" i="3"/>
  <c r="Q24" i="3"/>
  <c r="R24" i="3"/>
  <c r="S24" i="3"/>
  <c r="E23" i="1" s="1"/>
  <c r="P20" i="3"/>
  <c r="Q20" i="3"/>
  <c r="R20" i="3"/>
  <c r="S20" i="3"/>
  <c r="E19" i="1" s="1"/>
  <c r="P16" i="3"/>
  <c r="Q16" i="3"/>
  <c r="R16" i="3"/>
  <c r="S16" i="3"/>
  <c r="E15" i="1" s="1"/>
  <c r="P12" i="3"/>
  <c r="Q12" i="3"/>
  <c r="R12" i="3"/>
  <c r="S12" i="3"/>
  <c r="E11" i="1" s="1"/>
  <c r="P8" i="3"/>
  <c r="Q8" i="3"/>
  <c r="R8" i="3"/>
  <c r="S8" i="3"/>
  <c r="E7" i="1" s="1"/>
  <c r="P189" i="3"/>
  <c r="Q189" i="3"/>
  <c r="R189" i="3"/>
  <c r="S189" i="3"/>
  <c r="E188" i="1" s="1"/>
  <c r="P185" i="3"/>
  <c r="Q185" i="3"/>
  <c r="R185" i="3"/>
  <c r="S185" i="3"/>
  <c r="E184" i="1" s="1"/>
  <c r="P181" i="3"/>
  <c r="Q181" i="3"/>
  <c r="R181" i="3"/>
  <c r="S181" i="3"/>
  <c r="E180" i="1" s="1"/>
  <c r="Q202" i="3"/>
  <c r="P202" i="3"/>
  <c r="R202" i="3"/>
  <c r="S202" i="3"/>
  <c r="E201" i="1" s="1"/>
  <c r="E193" i="1"/>
  <c r="R4" i="3"/>
  <c r="P4" i="3"/>
  <c r="Q4" i="3"/>
  <c r="E38" i="1"/>
  <c r="E6" i="1"/>
  <c r="E69" i="1"/>
  <c r="E139" i="1"/>
  <c r="E86" i="1"/>
  <c r="E194" i="1"/>
  <c r="E70" i="1"/>
  <c r="S4" i="3"/>
  <c r="E3" i="1" s="1"/>
  <c r="E35" i="1"/>
  <c r="E54" i="1"/>
  <c r="E196" i="1"/>
  <c r="E200" i="1"/>
  <c r="E178" i="1"/>
  <c r="E22" i="1"/>
  <c r="E14" i="1"/>
  <c r="Y4" i="3"/>
  <c r="X4" i="3"/>
  <c r="W4" i="3"/>
  <c r="Z4" i="3"/>
  <c r="R3" i="1" s="1"/>
  <c r="W196" i="3"/>
  <c r="X196" i="3"/>
  <c r="Y196" i="3"/>
  <c r="Z196" i="3"/>
  <c r="R195" i="1" s="1"/>
  <c r="W188" i="3"/>
  <c r="X188" i="3"/>
  <c r="Y188" i="3"/>
  <c r="Z188" i="3"/>
  <c r="R187" i="1" s="1"/>
  <c r="W180" i="3"/>
  <c r="X180" i="3"/>
  <c r="Y180" i="3"/>
  <c r="Z180" i="3"/>
  <c r="R179" i="1" s="1"/>
  <c r="W172" i="3"/>
  <c r="X172" i="3"/>
  <c r="Y172" i="3"/>
  <c r="Z172" i="3"/>
  <c r="R171" i="1" s="1"/>
  <c r="W164" i="3"/>
  <c r="X164" i="3"/>
  <c r="Y164" i="3"/>
  <c r="Z164" i="3"/>
  <c r="R163" i="1" s="1"/>
  <c r="W156" i="3"/>
  <c r="X156" i="3"/>
  <c r="Y156" i="3"/>
  <c r="Z156" i="3"/>
  <c r="R155" i="1" s="1"/>
  <c r="W148" i="3"/>
  <c r="X148" i="3"/>
  <c r="Y148" i="3"/>
  <c r="Z148" i="3"/>
  <c r="R147" i="1" s="1"/>
  <c r="W140" i="3"/>
  <c r="X140" i="3"/>
  <c r="Y140" i="3"/>
  <c r="Z140" i="3"/>
  <c r="R139" i="1" s="1"/>
  <c r="W132" i="3"/>
  <c r="X132" i="3"/>
  <c r="Y132" i="3"/>
  <c r="Z132" i="3"/>
  <c r="R131" i="1" s="1"/>
  <c r="W124" i="3"/>
  <c r="X124" i="3"/>
  <c r="Y124" i="3"/>
  <c r="Z124" i="3"/>
  <c r="R123" i="1" s="1"/>
  <c r="W116" i="3"/>
  <c r="X116" i="3"/>
  <c r="Y116" i="3"/>
  <c r="Z116" i="3"/>
  <c r="R115" i="1" s="1"/>
  <c r="W108" i="3"/>
  <c r="X108" i="3"/>
  <c r="Y108" i="3"/>
  <c r="Z108" i="3"/>
  <c r="R107" i="1" s="1"/>
  <c r="W100" i="3"/>
  <c r="X100" i="3"/>
  <c r="Y100" i="3"/>
  <c r="Z100" i="3"/>
  <c r="R99" i="1" s="1"/>
  <c r="W92" i="3"/>
  <c r="X92" i="3"/>
  <c r="Y92" i="3"/>
  <c r="Z92" i="3"/>
  <c r="R91" i="1" s="1"/>
  <c r="W84" i="3"/>
  <c r="X84" i="3"/>
  <c r="Y84" i="3"/>
  <c r="Z84" i="3"/>
  <c r="R83" i="1" s="1"/>
  <c r="W76" i="3"/>
  <c r="X76" i="3"/>
  <c r="Y76" i="3"/>
  <c r="Z76" i="3"/>
  <c r="R75" i="1" s="1"/>
  <c r="W68" i="3"/>
  <c r="X68" i="3"/>
  <c r="Y68" i="3"/>
  <c r="Z68" i="3"/>
  <c r="R67" i="1" s="1"/>
  <c r="W60" i="3"/>
  <c r="X60" i="3"/>
  <c r="Y60" i="3"/>
  <c r="Z60" i="3"/>
  <c r="R59" i="1" s="1"/>
  <c r="W52" i="3"/>
  <c r="X52" i="3"/>
  <c r="Y52" i="3"/>
  <c r="Z52" i="3"/>
  <c r="R51" i="1" s="1"/>
  <c r="W44" i="3"/>
  <c r="X44" i="3"/>
  <c r="Y44" i="3"/>
  <c r="Z44" i="3"/>
  <c r="R43" i="1" s="1"/>
  <c r="W36" i="3"/>
  <c r="X36" i="3"/>
  <c r="Y36" i="3"/>
  <c r="Z36" i="3"/>
  <c r="R35" i="1" s="1"/>
  <c r="W28" i="3"/>
  <c r="X28" i="3"/>
  <c r="Y28" i="3"/>
  <c r="Z28" i="3"/>
  <c r="R27" i="1" s="1"/>
  <c r="W20" i="3"/>
  <c r="X20" i="3"/>
  <c r="Y20" i="3"/>
  <c r="Z20" i="3"/>
  <c r="R19" i="1" s="1"/>
  <c r="W12" i="3"/>
  <c r="X12" i="3"/>
  <c r="Y12" i="3"/>
  <c r="Z12" i="3"/>
  <c r="R11" i="1" s="1"/>
  <c r="E195" i="1"/>
  <c r="W200" i="3"/>
  <c r="X200" i="3"/>
  <c r="Y200" i="3"/>
  <c r="W192" i="3"/>
  <c r="X192" i="3"/>
  <c r="Y192" i="3"/>
  <c r="W184" i="3"/>
  <c r="X184" i="3"/>
  <c r="Y184" i="3"/>
  <c r="W176" i="3"/>
  <c r="X176" i="3"/>
  <c r="Y176" i="3"/>
  <c r="W168" i="3"/>
  <c r="X168" i="3"/>
  <c r="Y168" i="3"/>
  <c r="W160" i="3"/>
  <c r="X160" i="3"/>
  <c r="Y160" i="3"/>
  <c r="W152" i="3"/>
  <c r="X152" i="3"/>
  <c r="Y152" i="3"/>
  <c r="W144" i="3"/>
  <c r="X144" i="3"/>
  <c r="Y144" i="3"/>
  <c r="W136" i="3"/>
  <c r="X136" i="3"/>
  <c r="Y136" i="3"/>
  <c r="W128" i="3"/>
  <c r="X128" i="3"/>
  <c r="Y128" i="3"/>
  <c r="W120" i="3"/>
  <c r="X120" i="3"/>
  <c r="Y120" i="3"/>
  <c r="W112" i="3"/>
  <c r="X112" i="3"/>
  <c r="Y112" i="3"/>
  <c r="W104" i="3"/>
  <c r="X104" i="3"/>
  <c r="Y104" i="3"/>
  <c r="W96" i="3"/>
  <c r="X96" i="3"/>
  <c r="Y96" i="3"/>
  <c r="W88" i="3"/>
  <c r="X88" i="3"/>
  <c r="Y88" i="3"/>
  <c r="W80" i="3"/>
  <c r="X80" i="3"/>
  <c r="Y80" i="3"/>
  <c r="W72" i="3"/>
  <c r="X72" i="3"/>
  <c r="Y72" i="3"/>
  <c r="W64" i="3"/>
  <c r="X64" i="3"/>
  <c r="Y64" i="3"/>
  <c r="W56" i="3"/>
  <c r="X56" i="3"/>
  <c r="Y56" i="3"/>
  <c r="W48" i="3"/>
  <c r="X48" i="3"/>
  <c r="Y48" i="3"/>
  <c r="W40" i="3"/>
  <c r="X40" i="3"/>
  <c r="Y40" i="3"/>
  <c r="W32" i="3"/>
  <c r="X32" i="3"/>
  <c r="Y32" i="3"/>
  <c r="W24" i="3"/>
  <c r="X24" i="3"/>
  <c r="Y24" i="3"/>
  <c r="W16" i="3"/>
  <c r="X16" i="3"/>
  <c r="Y16" i="3"/>
  <c r="W8" i="3"/>
  <c r="X8" i="3"/>
  <c r="Y8" i="3"/>
  <c r="Z112" i="3"/>
  <c r="R111" i="1" s="1"/>
  <c r="Z8" i="3"/>
  <c r="R7" i="1" s="1"/>
  <c r="Z136" i="3"/>
  <c r="R135" i="1" s="1"/>
  <c r="P177" i="3"/>
  <c r="Q177" i="3"/>
  <c r="R177" i="3"/>
  <c r="P173" i="3"/>
  <c r="Q173" i="3"/>
  <c r="R173" i="3"/>
  <c r="P169" i="3"/>
  <c r="Q169" i="3"/>
  <c r="R169" i="3"/>
  <c r="P165" i="3"/>
  <c r="Q165" i="3"/>
  <c r="R165" i="3"/>
  <c r="P161" i="3"/>
  <c r="Q161" i="3"/>
  <c r="R161" i="3"/>
  <c r="P157" i="3"/>
  <c r="Q157" i="3"/>
  <c r="R157" i="3"/>
  <c r="P153" i="3"/>
  <c r="Q153" i="3"/>
  <c r="R153" i="3"/>
  <c r="P149" i="3"/>
  <c r="Q149" i="3"/>
  <c r="R149" i="3"/>
  <c r="P145" i="3"/>
  <c r="Q145" i="3"/>
  <c r="R145" i="3"/>
  <c r="P141" i="3"/>
  <c r="Q141" i="3"/>
  <c r="R141" i="3"/>
  <c r="P137" i="3"/>
  <c r="Q137" i="3"/>
  <c r="R137" i="3"/>
  <c r="P133" i="3"/>
  <c r="Q133" i="3"/>
  <c r="R133" i="3"/>
  <c r="P129" i="3"/>
  <c r="Q129" i="3"/>
  <c r="R129" i="3"/>
  <c r="P125" i="3"/>
  <c r="Q125" i="3"/>
  <c r="R125" i="3"/>
  <c r="P121" i="3"/>
  <c r="Q121" i="3"/>
  <c r="R121" i="3"/>
  <c r="P117" i="3"/>
  <c r="Q117" i="3"/>
  <c r="R117" i="3"/>
  <c r="P113" i="3"/>
  <c r="Q113" i="3"/>
  <c r="R113" i="3"/>
  <c r="P109" i="3"/>
  <c r="Q109" i="3"/>
  <c r="R109" i="3"/>
  <c r="P105" i="3"/>
  <c r="Q105" i="3"/>
  <c r="R105" i="3"/>
  <c r="P101" i="3"/>
  <c r="Q101" i="3"/>
  <c r="R101" i="3"/>
  <c r="P97" i="3"/>
  <c r="Q97" i="3"/>
  <c r="R97" i="3"/>
  <c r="P93" i="3"/>
  <c r="Q93" i="3"/>
  <c r="R93" i="3"/>
  <c r="P89" i="3"/>
  <c r="Q89" i="3"/>
  <c r="R89" i="3"/>
  <c r="P85" i="3"/>
  <c r="Q85" i="3"/>
  <c r="R85" i="3"/>
  <c r="P81" i="3"/>
  <c r="Q81" i="3"/>
  <c r="R81" i="3"/>
  <c r="P77" i="3"/>
  <c r="Q77" i="3"/>
  <c r="R77" i="3"/>
  <c r="P73" i="3"/>
  <c r="Q73" i="3"/>
  <c r="R73" i="3"/>
  <c r="P69" i="3"/>
  <c r="Q69" i="3"/>
  <c r="R69" i="3"/>
  <c r="P65" i="3"/>
  <c r="Q65" i="3"/>
  <c r="R65" i="3"/>
  <c r="P61" i="3"/>
  <c r="Q61" i="3"/>
  <c r="R61" i="3"/>
  <c r="P57" i="3"/>
  <c r="Q57" i="3"/>
  <c r="R57" i="3"/>
  <c r="R53" i="3"/>
  <c r="P53" i="3"/>
  <c r="Q53" i="3"/>
  <c r="P49" i="3"/>
  <c r="Q49" i="3"/>
  <c r="R49" i="3"/>
  <c r="P45" i="3"/>
  <c r="Q45" i="3"/>
  <c r="R45" i="3"/>
  <c r="P41" i="3"/>
  <c r="Q41" i="3"/>
  <c r="R41" i="3"/>
  <c r="R37" i="3"/>
  <c r="P37" i="3"/>
  <c r="Q37" i="3"/>
  <c r="P33" i="3"/>
  <c r="Q33" i="3"/>
  <c r="R33" i="3"/>
  <c r="P29" i="3"/>
  <c r="Q29" i="3"/>
  <c r="R29" i="3"/>
  <c r="P25" i="3"/>
  <c r="Q25" i="3"/>
  <c r="R25" i="3"/>
  <c r="P21" i="3"/>
  <c r="Q21" i="3"/>
  <c r="R21" i="3"/>
  <c r="P17" i="3"/>
  <c r="Q17" i="3"/>
  <c r="R17" i="3"/>
  <c r="P13" i="3"/>
  <c r="Q13" i="3"/>
  <c r="R13" i="3"/>
  <c r="P9" i="3"/>
  <c r="Q9" i="3"/>
  <c r="R9" i="3"/>
  <c r="P5" i="3"/>
  <c r="Q5" i="3"/>
  <c r="R5" i="3"/>
  <c r="P186" i="3"/>
  <c r="Q186" i="3"/>
  <c r="R186" i="3"/>
  <c r="P182" i="3"/>
  <c r="Q182" i="3"/>
  <c r="R182" i="3"/>
  <c r="Q203" i="3"/>
  <c r="R203" i="3"/>
  <c r="P203" i="3"/>
  <c r="Q199" i="3"/>
  <c r="P199" i="3"/>
  <c r="R199" i="3"/>
  <c r="Q195" i="3"/>
  <c r="R195" i="3"/>
  <c r="P195" i="3"/>
  <c r="R191" i="3"/>
  <c r="Q191" i="3"/>
  <c r="P191" i="3"/>
  <c r="Y199" i="3"/>
  <c r="W199" i="3"/>
  <c r="X199" i="3"/>
  <c r="Y191" i="3"/>
  <c r="W191" i="3"/>
  <c r="X191" i="3"/>
  <c r="Y183" i="3"/>
  <c r="W183" i="3"/>
  <c r="X183" i="3"/>
  <c r="Y175" i="3"/>
  <c r="W175" i="3"/>
  <c r="X175" i="3"/>
  <c r="Y167" i="3"/>
  <c r="W167" i="3"/>
  <c r="X167" i="3"/>
  <c r="Y159" i="3"/>
  <c r="W159" i="3"/>
  <c r="X159" i="3"/>
  <c r="Y151" i="3"/>
  <c r="W151" i="3"/>
  <c r="X151" i="3"/>
  <c r="Y143" i="3"/>
  <c r="W143" i="3"/>
  <c r="X143" i="3"/>
  <c r="Y135" i="3"/>
  <c r="W135" i="3"/>
  <c r="X135" i="3"/>
  <c r="Y127" i="3"/>
  <c r="W127" i="3"/>
  <c r="X127" i="3"/>
  <c r="Y119" i="3"/>
  <c r="W119" i="3"/>
  <c r="X119" i="3"/>
  <c r="Y111" i="3"/>
  <c r="W111" i="3"/>
  <c r="X111" i="3"/>
  <c r="Y103" i="3"/>
  <c r="W103" i="3"/>
  <c r="X103" i="3"/>
  <c r="Y95" i="3"/>
  <c r="W95" i="3"/>
  <c r="X95" i="3"/>
  <c r="Y87" i="3"/>
  <c r="W87" i="3"/>
  <c r="X87" i="3"/>
  <c r="Y79" i="3"/>
  <c r="W79" i="3"/>
  <c r="X79" i="3"/>
  <c r="Y71" i="3"/>
  <c r="W71" i="3"/>
  <c r="X71" i="3"/>
  <c r="Y63" i="3"/>
  <c r="W63" i="3"/>
  <c r="X63" i="3"/>
  <c r="Y55" i="3"/>
  <c r="W55" i="3"/>
  <c r="X55" i="3"/>
  <c r="Y47" i="3"/>
  <c r="W47" i="3"/>
  <c r="X47" i="3"/>
  <c r="Y39" i="3"/>
  <c r="W39" i="3"/>
  <c r="X39" i="3"/>
  <c r="Y31" i="3"/>
  <c r="W31" i="3"/>
  <c r="X31" i="3"/>
  <c r="Y23" i="3"/>
  <c r="W23" i="3"/>
  <c r="X23" i="3"/>
  <c r="Y15" i="3"/>
  <c r="W15" i="3"/>
  <c r="X15" i="3"/>
  <c r="Y7" i="3"/>
  <c r="W7" i="3"/>
  <c r="X7" i="3"/>
  <c r="S165" i="3"/>
  <c r="E164" i="1" s="1"/>
  <c r="S149" i="3"/>
  <c r="E148" i="1" s="1"/>
  <c r="S133" i="3"/>
  <c r="E132" i="1" s="1"/>
  <c r="S117" i="3"/>
  <c r="E116" i="1" s="1"/>
  <c r="S101" i="3"/>
  <c r="E100" i="1" s="1"/>
  <c r="S85" i="3"/>
  <c r="E84" i="1" s="1"/>
  <c r="S69" i="3"/>
  <c r="E68" i="1" s="1"/>
  <c r="S53" i="3"/>
  <c r="E52" i="1" s="1"/>
  <c r="S37" i="3"/>
  <c r="E36" i="1" s="1"/>
  <c r="S21" i="3"/>
  <c r="E20" i="1" s="1"/>
  <c r="S5" i="3"/>
  <c r="E4" i="1" s="1"/>
  <c r="Z128" i="3"/>
  <c r="R127" i="1" s="1"/>
  <c r="Z24" i="3"/>
  <c r="R23" i="1" s="1"/>
  <c r="Z152" i="3"/>
  <c r="R151" i="1" s="1"/>
  <c r="W198" i="3"/>
  <c r="X198" i="3"/>
  <c r="Y198" i="3"/>
  <c r="W190" i="3"/>
  <c r="X190" i="3"/>
  <c r="Y190" i="3"/>
  <c r="W182" i="3"/>
  <c r="X182" i="3"/>
  <c r="Y182" i="3"/>
  <c r="W174" i="3"/>
  <c r="X174" i="3"/>
  <c r="Y174" i="3"/>
  <c r="W166" i="3"/>
  <c r="X166" i="3"/>
  <c r="Y166" i="3"/>
  <c r="W158" i="3"/>
  <c r="X158" i="3"/>
  <c r="Y158" i="3"/>
  <c r="W150" i="3"/>
  <c r="X150" i="3"/>
  <c r="Y150" i="3"/>
  <c r="W142" i="3"/>
  <c r="X142" i="3"/>
  <c r="Y142" i="3"/>
  <c r="W134" i="3"/>
  <c r="X134" i="3"/>
  <c r="Y134" i="3"/>
  <c r="W126" i="3"/>
  <c r="X126" i="3"/>
  <c r="Y126" i="3"/>
  <c r="W118" i="3"/>
  <c r="X118" i="3"/>
  <c r="Y118" i="3"/>
  <c r="W110" i="3"/>
  <c r="X110" i="3"/>
  <c r="Y110" i="3"/>
  <c r="W102" i="3"/>
  <c r="X102" i="3"/>
  <c r="Y102" i="3"/>
  <c r="W94" i="3"/>
  <c r="X94" i="3"/>
  <c r="Y94" i="3"/>
  <c r="W86" i="3"/>
  <c r="X86" i="3"/>
  <c r="Y86" i="3"/>
  <c r="W78" i="3"/>
  <c r="X78" i="3"/>
  <c r="Y78" i="3"/>
  <c r="W70" i="3"/>
  <c r="X70" i="3"/>
  <c r="Y70" i="3"/>
  <c r="W62" i="3"/>
  <c r="X62" i="3"/>
  <c r="Y62" i="3"/>
  <c r="W54" i="3"/>
  <c r="X54" i="3"/>
  <c r="Y54" i="3"/>
  <c r="W46" i="3"/>
  <c r="X46" i="3"/>
  <c r="Y46" i="3"/>
  <c r="W38" i="3"/>
  <c r="X38" i="3"/>
  <c r="Y38" i="3"/>
  <c r="W30" i="3"/>
  <c r="X30" i="3"/>
  <c r="Y30" i="3"/>
  <c r="W22" i="3"/>
  <c r="X22" i="3"/>
  <c r="Y22" i="3"/>
  <c r="W14" i="3"/>
  <c r="X14" i="3"/>
  <c r="Y14" i="3"/>
  <c r="W6" i="3"/>
  <c r="X6" i="3"/>
  <c r="Y6" i="3"/>
  <c r="S182" i="3"/>
  <c r="E181" i="1" s="1"/>
  <c r="S199" i="3"/>
  <c r="E198" i="1" s="1"/>
  <c r="Z16" i="3"/>
  <c r="R15" i="1" s="1"/>
  <c r="Z144" i="3"/>
  <c r="R143" i="1" s="1"/>
  <c r="Z110" i="3"/>
  <c r="R109" i="1" s="1"/>
  <c r="Z182" i="3"/>
  <c r="R181" i="1" s="1"/>
  <c r="Z198" i="3"/>
  <c r="R197" i="1" s="1"/>
  <c r="Z40" i="3"/>
  <c r="R39" i="1" s="1"/>
  <c r="Z168" i="3"/>
  <c r="R167" i="1" s="1"/>
  <c r="Z118" i="3"/>
  <c r="R117" i="1" s="1"/>
  <c r="Z183" i="3"/>
  <c r="R182" i="1" s="1"/>
  <c r="Z199" i="3"/>
  <c r="R198" i="1" s="1"/>
  <c r="P198" i="3"/>
  <c r="R198" i="3"/>
  <c r="Q198" i="3"/>
  <c r="P194" i="3"/>
  <c r="Q194" i="3"/>
  <c r="R194" i="3"/>
  <c r="P190" i="3"/>
  <c r="Q190" i="3"/>
  <c r="R190" i="3"/>
  <c r="W197" i="3"/>
  <c r="X197" i="3"/>
  <c r="Y197" i="3"/>
  <c r="W189" i="3"/>
  <c r="X189" i="3"/>
  <c r="Y189" i="3"/>
  <c r="W181" i="3"/>
  <c r="X181" i="3"/>
  <c r="Y181" i="3"/>
  <c r="W173" i="3"/>
  <c r="X173" i="3"/>
  <c r="Y173" i="3"/>
  <c r="W165" i="3"/>
  <c r="X165" i="3"/>
  <c r="Y165" i="3"/>
  <c r="W157" i="3"/>
  <c r="X157" i="3"/>
  <c r="Y157" i="3"/>
  <c r="W149" i="3"/>
  <c r="X149" i="3"/>
  <c r="Y149" i="3"/>
  <c r="W141" i="3"/>
  <c r="X141" i="3"/>
  <c r="Y141" i="3"/>
  <c r="W133" i="3"/>
  <c r="X133" i="3"/>
  <c r="Y133" i="3"/>
  <c r="W125" i="3"/>
  <c r="X125" i="3"/>
  <c r="Y125" i="3"/>
  <c r="W117" i="3"/>
  <c r="X117" i="3"/>
  <c r="Y117" i="3"/>
  <c r="W109" i="3"/>
  <c r="X109" i="3"/>
  <c r="Y109" i="3"/>
  <c r="W101" i="3"/>
  <c r="X101" i="3"/>
  <c r="Y101" i="3"/>
  <c r="W93" i="3"/>
  <c r="X93" i="3"/>
  <c r="Y93" i="3"/>
  <c r="W85" i="3"/>
  <c r="X85" i="3"/>
  <c r="Y85" i="3"/>
  <c r="W77" i="3"/>
  <c r="X77" i="3"/>
  <c r="Y77" i="3"/>
  <c r="W69" i="3"/>
  <c r="X69" i="3"/>
  <c r="Y69" i="3"/>
  <c r="W61" i="3"/>
  <c r="X61" i="3"/>
  <c r="Y61" i="3"/>
  <c r="W53" i="3"/>
  <c r="X53" i="3"/>
  <c r="Y53" i="3"/>
  <c r="W45" i="3"/>
  <c r="X45" i="3"/>
  <c r="Y45" i="3"/>
  <c r="W37" i="3"/>
  <c r="X37" i="3"/>
  <c r="Y37" i="3"/>
  <c r="W29" i="3"/>
  <c r="X29" i="3"/>
  <c r="Y29" i="3"/>
  <c r="W21" i="3"/>
  <c r="X21" i="3"/>
  <c r="Y21" i="3"/>
  <c r="W13" i="3"/>
  <c r="X13" i="3"/>
  <c r="Y13" i="3"/>
  <c r="W5" i="3"/>
  <c r="X5" i="3"/>
  <c r="Y5" i="3"/>
  <c r="S161" i="3"/>
  <c r="E160" i="1" s="1"/>
  <c r="S145" i="3"/>
  <c r="E144" i="1" s="1"/>
  <c r="S129" i="3"/>
  <c r="E128" i="1" s="1"/>
  <c r="S113" i="3"/>
  <c r="E112" i="1" s="1"/>
  <c r="S97" i="3"/>
  <c r="E96" i="1" s="1"/>
  <c r="S81" i="3"/>
  <c r="E80" i="1" s="1"/>
  <c r="S65" i="3"/>
  <c r="E64" i="1" s="1"/>
  <c r="S49" i="3"/>
  <c r="E48" i="1" s="1"/>
  <c r="S33" i="3"/>
  <c r="E32" i="1" s="1"/>
  <c r="S17" i="3"/>
  <c r="E16" i="1" s="1"/>
  <c r="Z32" i="3"/>
  <c r="R31" i="1" s="1"/>
  <c r="Z160" i="3"/>
  <c r="R159" i="1" s="1"/>
  <c r="Z126" i="3"/>
  <c r="R125" i="1" s="1"/>
  <c r="Z184" i="3"/>
  <c r="R183" i="1" s="1"/>
  <c r="Z200" i="3"/>
  <c r="R199" i="1" s="1"/>
  <c r="Z56" i="3"/>
  <c r="R55" i="1" s="1"/>
  <c r="Z6" i="3"/>
  <c r="R5" i="1" s="1"/>
  <c r="Z134" i="3"/>
  <c r="R133" i="1" s="1"/>
  <c r="S186" i="3"/>
  <c r="E185" i="1" s="1"/>
  <c r="S203" i="3"/>
  <c r="E202" i="1" s="1"/>
  <c r="Z48" i="3"/>
  <c r="R47" i="1" s="1"/>
  <c r="Z14" i="3"/>
  <c r="R13" i="1" s="1"/>
  <c r="Z142" i="3"/>
  <c r="R141" i="1" s="1"/>
  <c r="Z159" i="3"/>
  <c r="R158" i="1" s="1"/>
  <c r="Z143" i="3"/>
  <c r="R142" i="1" s="1"/>
  <c r="Z127" i="3"/>
  <c r="R126" i="1" s="1"/>
  <c r="Z111" i="3"/>
  <c r="R110" i="1" s="1"/>
  <c r="Z95" i="3"/>
  <c r="R94" i="1" s="1"/>
  <c r="Z79" i="3"/>
  <c r="R78" i="1" s="1"/>
  <c r="Z63" i="3"/>
  <c r="R62" i="1" s="1"/>
  <c r="Z47" i="3"/>
  <c r="R46" i="1" s="1"/>
  <c r="Z31" i="3"/>
  <c r="R30" i="1" s="1"/>
  <c r="Z15" i="3"/>
  <c r="R14" i="1" s="1"/>
  <c r="Z72" i="3"/>
  <c r="R71" i="1" s="1"/>
  <c r="Z22" i="3"/>
  <c r="R21" i="1" s="1"/>
  <c r="Z150" i="3"/>
  <c r="R149" i="1" s="1"/>
  <c r="P175" i="3"/>
  <c r="Q175" i="3"/>
  <c r="R175" i="3"/>
  <c r="Q171" i="3"/>
  <c r="R171" i="3"/>
  <c r="P171" i="3"/>
  <c r="P167" i="3"/>
  <c r="Q167" i="3"/>
  <c r="R167" i="3"/>
  <c r="Q163" i="3"/>
  <c r="R163" i="3"/>
  <c r="P163" i="3"/>
  <c r="P159" i="3"/>
  <c r="Q159" i="3"/>
  <c r="R159" i="3"/>
  <c r="Q155" i="3"/>
  <c r="R155" i="3"/>
  <c r="P155" i="3"/>
  <c r="P151" i="3"/>
  <c r="Q151" i="3"/>
  <c r="R151" i="3"/>
  <c r="Q147" i="3"/>
  <c r="R147" i="3"/>
  <c r="P147" i="3"/>
  <c r="P143" i="3"/>
  <c r="Q143" i="3"/>
  <c r="R143" i="3"/>
  <c r="Q139" i="3"/>
  <c r="R139" i="3"/>
  <c r="P139" i="3"/>
  <c r="P135" i="3"/>
  <c r="Q135" i="3"/>
  <c r="R135" i="3"/>
  <c r="Q131" i="3"/>
  <c r="R131" i="3"/>
  <c r="P131" i="3"/>
  <c r="P127" i="3"/>
  <c r="Q127" i="3"/>
  <c r="R127" i="3"/>
  <c r="Q123" i="3"/>
  <c r="R123" i="3"/>
  <c r="P123" i="3"/>
  <c r="P119" i="3"/>
  <c r="Q119" i="3"/>
  <c r="R119" i="3"/>
  <c r="Q115" i="3"/>
  <c r="R115" i="3"/>
  <c r="P115" i="3"/>
  <c r="P111" i="3"/>
  <c r="Q111" i="3"/>
  <c r="R111" i="3"/>
  <c r="Q107" i="3"/>
  <c r="R107" i="3"/>
  <c r="P107" i="3"/>
  <c r="P103" i="3"/>
  <c r="Q103" i="3"/>
  <c r="R103" i="3"/>
  <c r="Q99" i="3"/>
  <c r="R99" i="3"/>
  <c r="P99" i="3"/>
  <c r="P95" i="3"/>
  <c r="Q95" i="3"/>
  <c r="R95" i="3"/>
  <c r="Q91" i="3"/>
  <c r="R91" i="3"/>
  <c r="P91" i="3"/>
  <c r="P87" i="3"/>
  <c r="Q87" i="3"/>
  <c r="R87" i="3"/>
  <c r="Q83" i="3"/>
  <c r="R83" i="3"/>
  <c r="P83" i="3"/>
  <c r="P79" i="3"/>
  <c r="Q79" i="3"/>
  <c r="R79" i="3"/>
  <c r="Q75" i="3"/>
  <c r="R75" i="3"/>
  <c r="P75" i="3"/>
  <c r="P71" i="3"/>
  <c r="Q71" i="3"/>
  <c r="R71" i="3"/>
  <c r="Q67" i="3"/>
  <c r="R67" i="3"/>
  <c r="P67" i="3"/>
  <c r="P63" i="3"/>
  <c r="Q63" i="3"/>
  <c r="R63" i="3"/>
  <c r="Q59" i="3"/>
  <c r="R59" i="3"/>
  <c r="P59" i="3"/>
  <c r="P55" i="3"/>
  <c r="Q55" i="3"/>
  <c r="R55" i="3"/>
  <c r="Q51" i="3"/>
  <c r="R51" i="3"/>
  <c r="P51" i="3"/>
  <c r="P47" i="3"/>
  <c r="Q47" i="3"/>
  <c r="R47" i="3"/>
  <c r="Q43" i="3"/>
  <c r="R43" i="3"/>
  <c r="P43" i="3"/>
  <c r="P39" i="3"/>
  <c r="Q39" i="3"/>
  <c r="R39" i="3"/>
  <c r="Q35" i="3"/>
  <c r="R35" i="3"/>
  <c r="P35" i="3"/>
  <c r="P31" i="3"/>
  <c r="Q31" i="3"/>
  <c r="R31" i="3"/>
  <c r="P27" i="3"/>
  <c r="Q27" i="3"/>
  <c r="R27" i="3"/>
  <c r="R23" i="3"/>
  <c r="P23" i="3"/>
  <c r="Q23" i="3"/>
  <c r="P19" i="3"/>
  <c r="Q19" i="3"/>
  <c r="R19" i="3"/>
  <c r="R15" i="3"/>
  <c r="P15" i="3"/>
  <c r="Q15" i="3"/>
  <c r="P11" i="3"/>
  <c r="Q11" i="3"/>
  <c r="R11" i="3"/>
  <c r="R7" i="3"/>
  <c r="P7" i="3"/>
  <c r="Q7" i="3"/>
  <c r="P188" i="3"/>
  <c r="Q188" i="3"/>
  <c r="R188" i="3"/>
  <c r="R184" i="3"/>
  <c r="P184" i="3"/>
  <c r="Q184" i="3"/>
  <c r="R180" i="3"/>
  <c r="P180" i="3"/>
  <c r="Q180" i="3"/>
  <c r="P201" i="3"/>
  <c r="Q201" i="3"/>
  <c r="R201" i="3"/>
  <c r="P197" i="3"/>
  <c r="Q197" i="3"/>
  <c r="R197" i="3"/>
  <c r="P193" i="3"/>
  <c r="Q193" i="3"/>
  <c r="R193" i="3"/>
  <c r="W203" i="3"/>
  <c r="X203" i="3"/>
  <c r="Y203" i="3"/>
  <c r="W195" i="3"/>
  <c r="X195" i="3"/>
  <c r="Y195" i="3"/>
  <c r="W187" i="3"/>
  <c r="X187" i="3"/>
  <c r="Y187" i="3"/>
  <c r="W179" i="3"/>
  <c r="X179" i="3"/>
  <c r="Y179" i="3"/>
  <c r="W171" i="3"/>
  <c r="X171" i="3"/>
  <c r="Y171" i="3"/>
  <c r="W163" i="3"/>
  <c r="X163" i="3"/>
  <c r="Y163" i="3"/>
  <c r="W155" i="3"/>
  <c r="X155" i="3"/>
  <c r="Y155" i="3"/>
  <c r="W147" i="3"/>
  <c r="X147" i="3"/>
  <c r="Y147" i="3"/>
  <c r="W139" i="3"/>
  <c r="X139" i="3"/>
  <c r="Y139" i="3"/>
  <c r="W131" i="3"/>
  <c r="X131" i="3"/>
  <c r="Y131" i="3"/>
  <c r="W123" i="3"/>
  <c r="X123" i="3"/>
  <c r="Y123" i="3"/>
  <c r="W115" i="3"/>
  <c r="X115" i="3"/>
  <c r="Y115" i="3"/>
  <c r="W107" i="3"/>
  <c r="X107" i="3"/>
  <c r="Y107" i="3"/>
  <c r="W99" i="3"/>
  <c r="X99" i="3"/>
  <c r="Y99" i="3"/>
  <c r="W91" i="3"/>
  <c r="X91" i="3"/>
  <c r="Y91" i="3"/>
  <c r="W83" i="3"/>
  <c r="X83" i="3"/>
  <c r="Y83" i="3"/>
  <c r="W75" i="3"/>
  <c r="X75" i="3"/>
  <c r="Y75" i="3"/>
  <c r="W67" i="3"/>
  <c r="X67" i="3"/>
  <c r="Y67" i="3"/>
  <c r="W59" i="3"/>
  <c r="X59" i="3"/>
  <c r="Y59" i="3"/>
  <c r="W51" i="3"/>
  <c r="X51" i="3"/>
  <c r="Y51" i="3"/>
  <c r="W43" i="3"/>
  <c r="X43" i="3"/>
  <c r="Y43" i="3"/>
  <c r="W35" i="3"/>
  <c r="X35" i="3"/>
  <c r="Y35" i="3"/>
  <c r="W27" i="3"/>
  <c r="X27" i="3"/>
  <c r="Y27" i="3"/>
  <c r="W19" i="3"/>
  <c r="X19" i="3"/>
  <c r="Y19" i="3"/>
  <c r="W11" i="3"/>
  <c r="X11" i="3"/>
  <c r="Y11" i="3"/>
  <c r="S188" i="3"/>
  <c r="E187" i="1" s="1"/>
  <c r="S173" i="3"/>
  <c r="E172" i="1" s="1"/>
  <c r="S157" i="3"/>
  <c r="E156" i="1" s="1"/>
  <c r="S141" i="3"/>
  <c r="E140" i="1" s="1"/>
  <c r="S125" i="3"/>
  <c r="E124" i="1" s="1"/>
  <c r="S109" i="3"/>
  <c r="E108" i="1" s="1"/>
  <c r="S93" i="3"/>
  <c r="E92" i="1" s="1"/>
  <c r="S77" i="3"/>
  <c r="E76" i="1" s="1"/>
  <c r="S61" i="3"/>
  <c r="E60" i="1" s="1"/>
  <c r="S45" i="3"/>
  <c r="E44" i="1" s="1"/>
  <c r="S29" i="3"/>
  <c r="E28" i="1" s="1"/>
  <c r="S13" i="3"/>
  <c r="E12" i="1" s="1"/>
  <c r="Z64" i="3"/>
  <c r="R63" i="1" s="1"/>
  <c r="Z30" i="3"/>
  <c r="R29" i="1" s="1"/>
  <c r="Z158" i="3"/>
  <c r="R157" i="1" s="1"/>
  <c r="Z173" i="3"/>
  <c r="R172" i="1" s="1"/>
  <c r="Z157" i="3"/>
  <c r="R156" i="1" s="1"/>
  <c r="Z141" i="3"/>
  <c r="R140" i="1" s="1"/>
  <c r="Z125" i="3"/>
  <c r="R124" i="1" s="1"/>
  <c r="Z109" i="3"/>
  <c r="R108" i="1" s="1"/>
  <c r="Z93" i="3"/>
  <c r="R92" i="1" s="1"/>
  <c r="Z77" i="3"/>
  <c r="R76" i="1" s="1"/>
  <c r="Z61" i="3"/>
  <c r="R60" i="1" s="1"/>
  <c r="Z45" i="3"/>
  <c r="R44" i="1" s="1"/>
  <c r="Z29" i="3"/>
  <c r="R28" i="1" s="1"/>
  <c r="Z13" i="3"/>
  <c r="R12" i="1" s="1"/>
  <c r="Z88" i="3"/>
  <c r="R87" i="1" s="1"/>
  <c r="Z38" i="3"/>
  <c r="R37" i="1" s="1"/>
  <c r="Z166" i="3"/>
  <c r="R165" i="1" s="1"/>
  <c r="Z189" i="3"/>
  <c r="R188" i="1" s="1"/>
  <c r="X202" i="3"/>
  <c r="Y202" i="3"/>
  <c r="W202" i="3"/>
  <c r="X194" i="3"/>
  <c r="Y194" i="3"/>
  <c r="W194" i="3"/>
  <c r="X186" i="3"/>
  <c r="Y186" i="3"/>
  <c r="W186" i="3"/>
  <c r="X178" i="3"/>
  <c r="Y178" i="3"/>
  <c r="W178" i="3"/>
  <c r="X170" i="3"/>
  <c r="Y170" i="3"/>
  <c r="W170" i="3"/>
  <c r="X162" i="3"/>
  <c r="Y162" i="3"/>
  <c r="W162" i="3"/>
  <c r="X154" i="3"/>
  <c r="Y154" i="3"/>
  <c r="W154" i="3"/>
  <c r="X146" i="3"/>
  <c r="Y146" i="3"/>
  <c r="W146" i="3"/>
  <c r="X138" i="3"/>
  <c r="Y138" i="3"/>
  <c r="W138" i="3"/>
  <c r="X130" i="3"/>
  <c r="Y130" i="3"/>
  <c r="W130" i="3"/>
  <c r="X122" i="3"/>
  <c r="Y122" i="3"/>
  <c r="W122" i="3"/>
  <c r="X114" i="3"/>
  <c r="Y114" i="3"/>
  <c r="W114" i="3"/>
  <c r="X106" i="3"/>
  <c r="Y106" i="3"/>
  <c r="W106" i="3"/>
  <c r="X98" i="3"/>
  <c r="Y98" i="3"/>
  <c r="W98" i="3"/>
  <c r="X90" i="3"/>
  <c r="Y90" i="3"/>
  <c r="W90" i="3"/>
  <c r="X82" i="3"/>
  <c r="Y82" i="3"/>
  <c r="W82" i="3"/>
  <c r="X74" i="3"/>
  <c r="Y74" i="3"/>
  <c r="W74" i="3"/>
  <c r="X66" i="3"/>
  <c r="Y66" i="3"/>
  <c r="W66" i="3"/>
  <c r="X58" i="3"/>
  <c r="Y58" i="3"/>
  <c r="W58" i="3"/>
  <c r="X50" i="3"/>
  <c r="Y50" i="3"/>
  <c r="W50" i="3"/>
  <c r="X42" i="3"/>
  <c r="Y42" i="3"/>
  <c r="W42" i="3"/>
  <c r="X34" i="3"/>
  <c r="Y34" i="3"/>
  <c r="W34" i="3"/>
  <c r="X26" i="3"/>
  <c r="Y26" i="3"/>
  <c r="W26" i="3"/>
  <c r="X18" i="3"/>
  <c r="Y18" i="3"/>
  <c r="W18" i="3"/>
  <c r="X10" i="3"/>
  <c r="Y10" i="3"/>
  <c r="W10" i="3"/>
  <c r="S190" i="3"/>
  <c r="E189" i="1" s="1"/>
  <c r="S171" i="3"/>
  <c r="E170" i="1" s="1"/>
  <c r="S155" i="3"/>
  <c r="E154" i="1" s="1"/>
  <c r="S139" i="3"/>
  <c r="E138" i="1" s="1"/>
  <c r="S123" i="3"/>
  <c r="E122" i="1" s="1"/>
  <c r="S107" i="3"/>
  <c r="E106" i="1" s="1"/>
  <c r="S91" i="3"/>
  <c r="E90" i="1" s="1"/>
  <c r="S75" i="3"/>
  <c r="E74" i="1" s="1"/>
  <c r="S59" i="3"/>
  <c r="E58" i="1" s="1"/>
  <c r="S43" i="3"/>
  <c r="E42" i="1" s="1"/>
  <c r="S27" i="3"/>
  <c r="E26" i="1" s="1"/>
  <c r="S11" i="3"/>
  <c r="E10" i="1" s="1"/>
  <c r="S175" i="3"/>
  <c r="E174" i="1" s="1"/>
  <c r="S191" i="3"/>
  <c r="E190" i="1" s="1"/>
  <c r="Z114" i="3"/>
  <c r="R113" i="1" s="1"/>
  <c r="Z80" i="3"/>
  <c r="R79" i="1" s="1"/>
  <c r="Z46" i="3"/>
  <c r="R45" i="1" s="1"/>
  <c r="Z174" i="3"/>
  <c r="R173" i="1" s="1"/>
  <c r="Z190" i="3"/>
  <c r="R189" i="1" s="1"/>
  <c r="Z171" i="3"/>
  <c r="R170" i="1" s="1"/>
  <c r="Z155" i="3"/>
  <c r="R154" i="1" s="1"/>
  <c r="Z139" i="3"/>
  <c r="R138" i="1" s="1"/>
  <c r="Z123" i="3"/>
  <c r="R122" i="1" s="1"/>
  <c r="Z107" i="3"/>
  <c r="R106" i="1" s="1"/>
  <c r="Z91" i="3"/>
  <c r="R90" i="1" s="1"/>
  <c r="Z75" i="3"/>
  <c r="R74" i="1" s="1"/>
  <c r="Z59" i="3"/>
  <c r="R58" i="1" s="1"/>
  <c r="Z43" i="3"/>
  <c r="R42" i="1" s="1"/>
  <c r="Z27" i="3"/>
  <c r="R26" i="1" s="1"/>
  <c r="Z11" i="3"/>
  <c r="R10" i="1" s="1"/>
  <c r="Z26" i="3"/>
  <c r="R25" i="1" s="1"/>
  <c r="Z154" i="3"/>
  <c r="R153" i="1" s="1"/>
  <c r="Z104" i="3"/>
  <c r="R103" i="1" s="1"/>
  <c r="Z54" i="3"/>
  <c r="R53" i="1" s="1"/>
  <c r="Z175" i="3"/>
  <c r="R174" i="1" s="1"/>
  <c r="Z191" i="3"/>
  <c r="R190" i="1" s="1"/>
  <c r="Q179" i="3"/>
  <c r="R179" i="3"/>
  <c r="P179" i="3"/>
  <c r="R200" i="3"/>
  <c r="P200" i="3"/>
  <c r="Q200" i="3"/>
  <c r="R196" i="3"/>
  <c r="P196" i="3"/>
  <c r="Q196" i="3"/>
  <c r="R192" i="3"/>
  <c r="P192" i="3"/>
  <c r="Q192" i="3"/>
  <c r="W201" i="3"/>
  <c r="X201" i="3"/>
  <c r="Y201" i="3"/>
  <c r="W193" i="3"/>
  <c r="X193" i="3"/>
  <c r="Y193" i="3"/>
  <c r="W185" i="3"/>
  <c r="X185" i="3"/>
  <c r="Y185" i="3"/>
  <c r="W177" i="3"/>
  <c r="X177" i="3"/>
  <c r="Y177" i="3"/>
  <c r="W169" i="3"/>
  <c r="X169" i="3"/>
  <c r="Y169" i="3"/>
  <c r="W161" i="3"/>
  <c r="X161" i="3"/>
  <c r="Y161" i="3"/>
  <c r="W153" i="3"/>
  <c r="X153" i="3"/>
  <c r="Y153" i="3"/>
  <c r="W145" i="3"/>
  <c r="X145" i="3"/>
  <c r="Y145" i="3"/>
  <c r="W137" i="3"/>
  <c r="X137" i="3"/>
  <c r="Y137" i="3"/>
  <c r="W129" i="3"/>
  <c r="X129" i="3"/>
  <c r="Y129" i="3"/>
  <c r="W121" i="3"/>
  <c r="X121" i="3"/>
  <c r="Y121" i="3"/>
  <c r="W113" i="3"/>
  <c r="X113" i="3"/>
  <c r="Y113" i="3"/>
  <c r="W105" i="3"/>
  <c r="X105" i="3"/>
  <c r="Y105" i="3"/>
  <c r="W97" i="3"/>
  <c r="X97" i="3"/>
  <c r="Y97" i="3"/>
  <c r="W89" i="3"/>
  <c r="X89" i="3"/>
  <c r="Y89" i="3"/>
  <c r="W81" i="3"/>
  <c r="X81" i="3"/>
  <c r="Y81" i="3"/>
  <c r="W73" i="3"/>
  <c r="X73" i="3"/>
  <c r="Y73" i="3"/>
  <c r="W65" i="3"/>
  <c r="X65" i="3"/>
  <c r="Y65" i="3"/>
  <c r="W57" i="3"/>
  <c r="X57" i="3"/>
  <c r="Y57" i="3"/>
  <c r="W49" i="3"/>
  <c r="X49" i="3"/>
  <c r="Y49" i="3"/>
  <c r="W41" i="3"/>
  <c r="X41" i="3"/>
  <c r="Y41" i="3"/>
  <c r="W33" i="3"/>
  <c r="X33" i="3"/>
  <c r="Y33" i="3"/>
  <c r="W25" i="3"/>
  <c r="X25" i="3"/>
  <c r="Y25" i="3"/>
  <c r="W17" i="3"/>
  <c r="X17" i="3"/>
  <c r="Y17" i="3"/>
  <c r="W9" i="3"/>
  <c r="X9" i="3"/>
  <c r="Y9" i="3"/>
  <c r="S192" i="3"/>
  <c r="E191" i="1" s="1"/>
  <c r="S169" i="3"/>
  <c r="E168" i="1" s="1"/>
  <c r="S153" i="3"/>
  <c r="E152" i="1" s="1"/>
  <c r="S137" i="3"/>
  <c r="E136" i="1" s="1"/>
  <c r="S121" i="3"/>
  <c r="E120" i="1" s="1"/>
  <c r="S105" i="3"/>
  <c r="E104" i="1" s="1"/>
  <c r="S89" i="3"/>
  <c r="E88" i="1" s="1"/>
  <c r="S73" i="3"/>
  <c r="E72" i="1" s="1"/>
  <c r="S57" i="3"/>
  <c r="E56" i="1" s="1"/>
  <c r="S41" i="3"/>
  <c r="E40" i="1" s="1"/>
  <c r="S25" i="3"/>
  <c r="E24" i="1" s="1"/>
  <c r="S9" i="3"/>
  <c r="E8" i="1" s="1"/>
  <c r="S177" i="3"/>
  <c r="E176" i="1" s="1"/>
  <c r="S193" i="3"/>
  <c r="E192" i="1" s="1"/>
  <c r="Z130" i="3"/>
  <c r="R129" i="1" s="1"/>
  <c r="Z96" i="3"/>
  <c r="R95" i="1" s="1"/>
  <c r="Z62" i="3"/>
  <c r="R61" i="1" s="1"/>
  <c r="Z176" i="3"/>
  <c r="R175" i="1" s="1"/>
  <c r="Z192" i="3"/>
  <c r="R191" i="1" s="1"/>
  <c r="Z169" i="3"/>
  <c r="R168" i="1" s="1"/>
  <c r="Z153" i="3"/>
  <c r="R152" i="1" s="1"/>
  <c r="Z137" i="3"/>
  <c r="R136" i="1" s="1"/>
  <c r="Z121" i="3"/>
  <c r="R120" i="1" s="1"/>
  <c r="Z105" i="3"/>
  <c r="R104" i="1" s="1"/>
  <c r="Z89" i="3"/>
  <c r="R88" i="1" s="1"/>
  <c r="Z73" i="3"/>
  <c r="R72" i="1" s="1"/>
  <c r="Z57" i="3"/>
  <c r="R56" i="1" s="1"/>
  <c r="Z41" i="3"/>
  <c r="R40" i="1" s="1"/>
  <c r="Z25" i="3"/>
  <c r="R24" i="1" s="1"/>
  <c r="Z9" i="3"/>
  <c r="R8" i="1" s="1"/>
  <c r="Z42" i="3"/>
  <c r="R41" i="1" s="1"/>
  <c r="Z170" i="3"/>
  <c r="R169" i="1" s="1"/>
  <c r="Z120" i="3"/>
  <c r="R119" i="1" s="1"/>
  <c r="Z70" i="3"/>
  <c r="R69" i="1" s="1"/>
  <c r="Z177" i="3"/>
  <c r="R176" i="1" s="1"/>
  <c r="Z193" i="3"/>
  <c r="R192" i="1" s="1"/>
  <c r="AA29" i="1"/>
  <c r="V16" i="1" a="1"/>
  <c r="V16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0" i="1" a="1"/>
  <c r="V10" i="1" s="1"/>
  <c r="V5" i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AA30" i="1" l="1"/>
  <c r="AA33" i="1" s="1"/>
  <c r="J5" i="1"/>
  <c r="P6" i="2" l="1"/>
  <c r="AA39" i="1"/>
  <c r="AA34" i="1"/>
  <c r="AA38" i="1"/>
  <c r="AA35" i="1"/>
  <c r="AA37" i="1"/>
  <c r="AA36" i="1"/>
  <c r="T9" i="2" l="1"/>
  <c r="U9" i="2" s="1"/>
  <c r="Q6" i="2"/>
  <c r="T7" i="2"/>
  <c r="U7" i="2" s="1"/>
  <c r="T8" i="2"/>
  <c r="U8" i="2" s="1"/>
  <c r="P48" i="2"/>
  <c r="Q48" i="2" s="1"/>
  <c r="P41" i="2"/>
  <c r="Q41" i="2" s="1"/>
  <c r="P34" i="2"/>
  <c r="Q34" i="2" s="1"/>
  <c r="P27" i="2"/>
  <c r="Q27" i="2" s="1"/>
  <c r="P20" i="2"/>
  <c r="Q20" i="2" s="1"/>
  <c r="P13" i="2"/>
  <c r="Q13" i="2" s="1"/>
  <c r="T51" i="2" l="1"/>
  <c r="U51" i="2" s="1"/>
  <c r="T50" i="2"/>
  <c r="U50" i="2" s="1"/>
  <c r="T49" i="2"/>
  <c r="U49" i="2" s="1"/>
  <c r="T44" i="2"/>
  <c r="U44" i="2" s="1"/>
  <c r="T43" i="2"/>
  <c r="U43" i="2" s="1"/>
  <c r="T42" i="2"/>
  <c r="U42" i="2" s="1"/>
  <c r="T37" i="2"/>
  <c r="U37" i="2" s="1"/>
  <c r="T36" i="2"/>
  <c r="U36" i="2" s="1"/>
  <c r="T35" i="2"/>
  <c r="U35" i="2" s="1"/>
  <c r="T30" i="2"/>
  <c r="U30" i="2" s="1"/>
  <c r="T29" i="2"/>
  <c r="U29" i="2" s="1"/>
  <c r="T28" i="2"/>
  <c r="U28" i="2" s="1"/>
  <c r="T23" i="2"/>
  <c r="U23" i="2" s="1"/>
  <c r="T22" i="2"/>
  <c r="U22" i="2" s="1"/>
  <c r="T21" i="2"/>
  <c r="U21" i="2" s="1"/>
  <c r="T16" i="2"/>
  <c r="U16" i="2" s="1"/>
  <c r="T15" i="2"/>
  <c r="U15" i="2" s="1"/>
  <c r="T14" i="2"/>
  <c r="U14" i="2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0" i="1" a="1"/>
  <c r="J10" i="1" s="1"/>
</calcChain>
</file>

<file path=xl/sharedStrings.xml><?xml version="1.0" encoding="utf-8"?>
<sst xmlns="http://schemas.openxmlformats.org/spreadsheetml/2006/main" count="791" uniqueCount="559">
  <si>
    <t>Date</t>
  </si>
  <si>
    <t>Item</t>
  </si>
  <si>
    <t>Auditeur</t>
  </si>
  <si>
    <t>Q1</t>
  </si>
  <si>
    <t>Q2</t>
  </si>
  <si>
    <t>Q3</t>
  </si>
  <si>
    <t>Rep Q1</t>
  </si>
  <si>
    <t>Rep Q2</t>
  </si>
  <si>
    <t>Rep Q3</t>
  </si>
  <si>
    <t>x</t>
  </si>
  <si>
    <t>HSE</t>
  </si>
  <si>
    <t>Sureté</t>
  </si>
  <si>
    <t>5S</t>
  </si>
  <si>
    <t>Production</t>
  </si>
  <si>
    <t>Menu Déroul</t>
  </si>
  <si>
    <t>Reponse</t>
  </si>
  <si>
    <t>NA</t>
  </si>
  <si>
    <t>Liste d'avertissement</t>
  </si>
  <si>
    <t>Reponses</t>
  </si>
  <si>
    <t>N°</t>
  </si>
  <si>
    <t>Etat du dash</t>
  </si>
  <si>
    <t>v1,01</t>
  </si>
  <si>
    <t>création</t>
  </si>
  <si>
    <t>Liste de question Prod</t>
  </si>
  <si>
    <t>Liste de question Qualité</t>
  </si>
  <si>
    <t>Abaque M1</t>
  </si>
  <si>
    <t>Abaque M2</t>
  </si>
  <si>
    <t>Abaque M3</t>
  </si>
  <si>
    <t>Abaque M4</t>
  </si>
  <si>
    <t>Zone appro</t>
  </si>
  <si>
    <t>Planning nettoyage M1</t>
  </si>
  <si>
    <t>Planning nettoyage M2</t>
  </si>
  <si>
    <t>Planning nettoyage M3</t>
  </si>
  <si>
    <t>Planning nettoyage M4</t>
  </si>
  <si>
    <t>Planning nettoyage rabouteuse</t>
  </si>
  <si>
    <t>Pancarte préventuf</t>
  </si>
  <si>
    <t>Procédure changement de lot M1</t>
  </si>
  <si>
    <t>Procédure changement de lot M2</t>
  </si>
  <si>
    <t>Procédure changement de lot M3</t>
  </si>
  <si>
    <t>Procédure changement de lot M4</t>
  </si>
  <si>
    <t>Cause Variable M1</t>
  </si>
  <si>
    <t>Cause Variable M2</t>
  </si>
  <si>
    <t>Cause Variable M3</t>
  </si>
  <si>
    <t>Cause Variable M4</t>
  </si>
  <si>
    <t>Présence Cartes tests</t>
  </si>
  <si>
    <t>Suivi tête inno M1</t>
  </si>
  <si>
    <t>Suivi tête inno M2</t>
  </si>
  <si>
    <t>Suivi tête inno M3</t>
  </si>
  <si>
    <t>Suivi tête inno M4</t>
  </si>
  <si>
    <t>Etat de la cale</t>
  </si>
  <si>
    <t>Procédure changement de config M1</t>
  </si>
  <si>
    <t>Procédure changement de config M2</t>
  </si>
  <si>
    <t>Procédure changement de config M3</t>
  </si>
  <si>
    <t>Procédure changement de config M4</t>
  </si>
  <si>
    <t>Procédure utilisation Nikon M1</t>
  </si>
  <si>
    <t>Procédure utilisation Nikon M2</t>
  </si>
  <si>
    <t>Procédure utilisation Nikon M3</t>
  </si>
  <si>
    <t>Procédure utilisation Nikon M4</t>
  </si>
  <si>
    <t>Ecran affichage</t>
  </si>
  <si>
    <t>Ecran MES</t>
  </si>
  <si>
    <t>MAJ Totem</t>
  </si>
  <si>
    <t>Prod-1</t>
  </si>
  <si>
    <t>Prod-2</t>
  </si>
  <si>
    <t>Prod-3</t>
  </si>
  <si>
    <t>Prod-4</t>
  </si>
  <si>
    <t>Prod-5</t>
  </si>
  <si>
    <t>Prod-6</t>
  </si>
  <si>
    <t>Prod-7</t>
  </si>
  <si>
    <t>Prod-8</t>
  </si>
  <si>
    <t>Prod-9</t>
  </si>
  <si>
    <t>Prod-10</t>
  </si>
  <si>
    <t>Prod-11</t>
  </si>
  <si>
    <t>Prod-12</t>
  </si>
  <si>
    <t>Prod-13</t>
  </si>
  <si>
    <t>Prod-14</t>
  </si>
  <si>
    <t>Prod-15</t>
  </si>
  <si>
    <t>Prod-16</t>
  </si>
  <si>
    <t>Prod-17</t>
  </si>
  <si>
    <t>Prod-18</t>
  </si>
  <si>
    <t>Prod-19</t>
  </si>
  <si>
    <t>Prod-20</t>
  </si>
  <si>
    <t>Prod-21</t>
  </si>
  <si>
    <t>Prod-22</t>
  </si>
  <si>
    <t>Prod-23</t>
  </si>
  <si>
    <t>Prod-24</t>
  </si>
  <si>
    <t>Prod-25</t>
  </si>
  <si>
    <t>Prod-26</t>
  </si>
  <si>
    <t>Prod-27</t>
  </si>
  <si>
    <t>Prod-28</t>
  </si>
  <si>
    <t>Prod-29</t>
  </si>
  <si>
    <t>Prod-30</t>
  </si>
  <si>
    <t>Prod-31</t>
  </si>
  <si>
    <t>Prod-32</t>
  </si>
  <si>
    <t>Prod-33</t>
  </si>
  <si>
    <t>Prod-34</t>
  </si>
  <si>
    <t>Prod-35</t>
  </si>
  <si>
    <t>Prod-36</t>
  </si>
  <si>
    <t>Prod-37</t>
  </si>
  <si>
    <t>Prod-38</t>
  </si>
  <si>
    <t>Prod-39</t>
  </si>
  <si>
    <t>Prod-40</t>
  </si>
  <si>
    <t>Prod-41</t>
  </si>
  <si>
    <t>Prod-42</t>
  </si>
  <si>
    <t>Prod-43</t>
  </si>
  <si>
    <t>Prod-44</t>
  </si>
  <si>
    <t>Prod-45</t>
  </si>
  <si>
    <t>Prod-46</t>
  </si>
  <si>
    <t>Prod-47</t>
  </si>
  <si>
    <t>Prod-48</t>
  </si>
  <si>
    <t>Prod-49</t>
  </si>
  <si>
    <t>Prod-50</t>
  </si>
  <si>
    <t>Prod-51</t>
  </si>
  <si>
    <t>Prod-52</t>
  </si>
  <si>
    <t>Prod-53</t>
  </si>
  <si>
    <t>Prod-54</t>
  </si>
  <si>
    <t>Prod-55</t>
  </si>
  <si>
    <t>Prod-56</t>
  </si>
  <si>
    <t>Prod-57</t>
  </si>
  <si>
    <t>Prod-58</t>
  </si>
  <si>
    <t>Prod-59</t>
  </si>
  <si>
    <t>Prod-60</t>
  </si>
  <si>
    <t>Prod-61</t>
  </si>
  <si>
    <t>Prod-62</t>
  </si>
  <si>
    <t>Prod-63</t>
  </si>
  <si>
    <t>Prod-64</t>
  </si>
  <si>
    <t>Prod-65</t>
  </si>
  <si>
    <t>Prod-66</t>
  </si>
  <si>
    <t>Prod-67</t>
  </si>
  <si>
    <t>Prod-68</t>
  </si>
  <si>
    <t>Prod-69</t>
  </si>
  <si>
    <t>Prod-70</t>
  </si>
  <si>
    <t>Prod-71</t>
  </si>
  <si>
    <t>Prod-72</t>
  </si>
  <si>
    <t>Prod-73</t>
  </si>
  <si>
    <t>Prod-74</t>
  </si>
  <si>
    <t>Prod-75</t>
  </si>
  <si>
    <t>Prod-76</t>
  </si>
  <si>
    <t>Prod-77</t>
  </si>
  <si>
    <t>Prod-78</t>
  </si>
  <si>
    <t>Prod-79</t>
  </si>
  <si>
    <t>Prod-80</t>
  </si>
  <si>
    <t>Prod-81</t>
  </si>
  <si>
    <t>Prod-82</t>
  </si>
  <si>
    <t>Prod-83</t>
  </si>
  <si>
    <t>Prod-84</t>
  </si>
  <si>
    <t>Prod-85</t>
  </si>
  <si>
    <t>Prod-86</t>
  </si>
  <si>
    <t>Prod-87</t>
  </si>
  <si>
    <t>Prod-88</t>
  </si>
  <si>
    <t>Prod-89</t>
  </si>
  <si>
    <t>Prod-90</t>
  </si>
  <si>
    <t>Prod-91</t>
  </si>
  <si>
    <t>Prod-92</t>
  </si>
  <si>
    <t>Prod-93</t>
  </si>
  <si>
    <t>Prod-94</t>
  </si>
  <si>
    <t>Prod-95</t>
  </si>
  <si>
    <t>Prod-96</t>
  </si>
  <si>
    <t>Prod-97</t>
  </si>
  <si>
    <t>Prod-98</t>
  </si>
  <si>
    <t>Prod-99</t>
  </si>
  <si>
    <t>Prod-100</t>
  </si>
  <si>
    <t>Prod-101</t>
  </si>
  <si>
    <t>Prod-102</t>
  </si>
  <si>
    <t>Prod-103</t>
  </si>
  <si>
    <t>Prod-104</t>
  </si>
  <si>
    <t>Prod-105</t>
  </si>
  <si>
    <t>Prod-106</t>
  </si>
  <si>
    <t>Prod-107</t>
  </si>
  <si>
    <t>Prod-108</t>
  </si>
  <si>
    <t>Prod-109</t>
  </si>
  <si>
    <t>Prod-110</t>
  </si>
  <si>
    <t>Prod-111</t>
  </si>
  <si>
    <t>Prod-112</t>
  </si>
  <si>
    <t>Prod-113</t>
  </si>
  <si>
    <t>Prod-114</t>
  </si>
  <si>
    <t>Prod-115</t>
  </si>
  <si>
    <t>Prod-116</t>
  </si>
  <si>
    <t>Prod-117</t>
  </si>
  <si>
    <t>Prod-118</t>
  </si>
  <si>
    <t>Prod-119</t>
  </si>
  <si>
    <t>Prod-120</t>
  </si>
  <si>
    <t>Prod-121</t>
  </si>
  <si>
    <t>Prod-122</t>
  </si>
  <si>
    <t>Prod-123</t>
  </si>
  <si>
    <t>Prod-124</t>
  </si>
  <si>
    <t>Prod-125</t>
  </si>
  <si>
    <t>Prod-126</t>
  </si>
  <si>
    <t>Prod-127</t>
  </si>
  <si>
    <t>Prod-128</t>
  </si>
  <si>
    <t>Prod-129</t>
  </si>
  <si>
    <t>Prod-130</t>
  </si>
  <si>
    <t>Prod-131</t>
  </si>
  <si>
    <t>Prod-132</t>
  </si>
  <si>
    <t>Prod-133</t>
  </si>
  <si>
    <t>Prod-134</t>
  </si>
  <si>
    <t>Prod-135</t>
  </si>
  <si>
    <t>Prod-136</t>
  </si>
  <si>
    <t>Prod-137</t>
  </si>
  <si>
    <t>Prod-138</t>
  </si>
  <si>
    <t>Prod-139</t>
  </si>
  <si>
    <t>Prod-140</t>
  </si>
  <si>
    <t>Prod-141</t>
  </si>
  <si>
    <t>Prod-142</t>
  </si>
  <si>
    <t>Prod-143</t>
  </si>
  <si>
    <t>Prod-144</t>
  </si>
  <si>
    <t>Prod-145</t>
  </si>
  <si>
    <t>Prod-146</t>
  </si>
  <si>
    <t>Prod-147</t>
  </si>
  <si>
    <t>Prod-148</t>
  </si>
  <si>
    <t>Prod-149</t>
  </si>
  <si>
    <t>Prod-150</t>
  </si>
  <si>
    <t>Prod-151</t>
  </si>
  <si>
    <t>Prod-152</t>
  </si>
  <si>
    <t>Prod-153</t>
  </si>
  <si>
    <t>Prod-154</t>
  </si>
  <si>
    <t>Prod-155</t>
  </si>
  <si>
    <t>Prod-156</t>
  </si>
  <si>
    <t>Prod-157</t>
  </si>
  <si>
    <t>Prod-158</t>
  </si>
  <si>
    <t>Prod-159</t>
  </si>
  <si>
    <t>Prod-160</t>
  </si>
  <si>
    <t>Prod-161</t>
  </si>
  <si>
    <t>Prod-162</t>
  </si>
  <si>
    <t>Prod-163</t>
  </si>
  <si>
    <t>Prod-164</t>
  </si>
  <si>
    <t>Prod-165</t>
  </si>
  <si>
    <t>Prod-166</t>
  </si>
  <si>
    <t>Prod-167</t>
  </si>
  <si>
    <t>Prod-168</t>
  </si>
  <si>
    <t>Prod-169</t>
  </si>
  <si>
    <t>Prod-170</t>
  </si>
  <si>
    <t>Prod-171</t>
  </si>
  <si>
    <t>Prod-172</t>
  </si>
  <si>
    <t>Prod-173</t>
  </si>
  <si>
    <t>Prod-174</t>
  </si>
  <si>
    <t>Prod-175</t>
  </si>
  <si>
    <t>Prod-176</t>
  </si>
  <si>
    <t>Prod-177</t>
  </si>
  <si>
    <t>Prod-178</t>
  </si>
  <si>
    <t>Prod-179</t>
  </si>
  <si>
    <t>Prod-180</t>
  </si>
  <si>
    <t>Prod-181</t>
  </si>
  <si>
    <t>Prod-182</t>
  </si>
  <si>
    <t>Prod-183</t>
  </si>
  <si>
    <t>Prod-184</t>
  </si>
  <si>
    <t>Prod-185</t>
  </si>
  <si>
    <t>Prod-186</t>
  </si>
  <si>
    <t>Prod-187</t>
  </si>
  <si>
    <t>Prod-188</t>
  </si>
  <si>
    <t>Prod-189</t>
  </si>
  <si>
    <t>Prod-190</t>
  </si>
  <si>
    <t>Prod-191</t>
  </si>
  <si>
    <t>Prod-192</t>
  </si>
  <si>
    <t>Prod-193</t>
  </si>
  <si>
    <t>Prod-194</t>
  </si>
  <si>
    <t>Prod-195</t>
  </si>
  <si>
    <t>Prod-196</t>
  </si>
  <si>
    <t>Prod-197</t>
  </si>
  <si>
    <t>Prod-198</t>
  </si>
  <si>
    <t>Prod-199</t>
  </si>
  <si>
    <t>Prod-200</t>
  </si>
  <si>
    <t>ABAQ</t>
  </si>
  <si>
    <t>ZONE</t>
  </si>
  <si>
    <t>PLNT</t>
  </si>
  <si>
    <t>PANC</t>
  </si>
  <si>
    <t>CHGL</t>
  </si>
  <si>
    <t>CAUV</t>
  </si>
  <si>
    <t>CRTT</t>
  </si>
  <si>
    <t>TINO</t>
  </si>
  <si>
    <t>CALE</t>
  </si>
  <si>
    <t>CHGC</t>
  </si>
  <si>
    <t>NIKN</t>
  </si>
  <si>
    <t>ECRN</t>
  </si>
  <si>
    <t>TOTM</t>
  </si>
  <si>
    <t>Activation Vision M1</t>
  </si>
  <si>
    <t>Activation Vision M2</t>
  </si>
  <si>
    <t>Activation Vision M3</t>
  </si>
  <si>
    <t>Activation Vision M4</t>
  </si>
  <si>
    <t>Réglage Planéité M1</t>
  </si>
  <si>
    <t>Réglage Planéité M2</t>
  </si>
  <si>
    <t>Réglage Planéité M3</t>
  </si>
  <si>
    <t>Réglage Planéité M4</t>
  </si>
  <si>
    <t>Edge Carte Tests M1</t>
  </si>
  <si>
    <t>Edge Carte Tests M2</t>
  </si>
  <si>
    <t>Edge Carte Tests M3</t>
  </si>
  <si>
    <t>Edge Carte Tests M4</t>
  </si>
  <si>
    <t>Activation Data M1</t>
  </si>
  <si>
    <t>Activation Data M2</t>
  </si>
  <si>
    <t>Activation Data M3</t>
  </si>
  <si>
    <t>Activation Data M4</t>
  </si>
  <si>
    <t>Checklist M1</t>
  </si>
  <si>
    <t>Checklist M2</t>
  </si>
  <si>
    <t>Checklist M3</t>
  </si>
  <si>
    <t>Checklist M4</t>
  </si>
  <si>
    <t>VISO</t>
  </si>
  <si>
    <t>PLANE</t>
  </si>
  <si>
    <t>EDGC</t>
  </si>
  <si>
    <t>DATA</t>
  </si>
  <si>
    <t>CHKL</t>
  </si>
  <si>
    <t>AUDIT KAMISHIBAI TOTEM</t>
  </si>
  <si>
    <t>Lundi</t>
  </si>
  <si>
    <t>Mardi</t>
  </si>
  <si>
    <t>Mercredi</t>
  </si>
  <si>
    <t>Jeudi</t>
  </si>
  <si>
    <t>Vendredi</t>
  </si>
  <si>
    <t>Samedi</t>
  </si>
  <si>
    <t>Dimanche</t>
  </si>
  <si>
    <t>Planifié</t>
  </si>
  <si>
    <t>OK</t>
  </si>
  <si>
    <t>NOK</t>
  </si>
  <si>
    <t>Non réalisé</t>
  </si>
  <si>
    <t>commentaire si NOK</t>
  </si>
  <si>
    <t>Qual-1</t>
  </si>
  <si>
    <t>Qual-2</t>
  </si>
  <si>
    <t>Qual-3</t>
  </si>
  <si>
    <t>Qual-4</t>
  </si>
  <si>
    <t>Qual-5</t>
  </si>
  <si>
    <t>Qual-6</t>
  </si>
  <si>
    <t>Qual-7</t>
  </si>
  <si>
    <t>Qual-8</t>
  </si>
  <si>
    <t>Qual-9</t>
  </si>
  <si>
    <t>Qual-10</t>
  </si>
  <si>
    <t>Qual-11</t>
  </si>
  <si>
    <t>Qual-12</t>
  </si>
  <si>
    <t>Qual-13</t>
  </si>
  <si>
    <t>Qual-14</t>
  </si>
  <si>
    <t>Qual-15</t>
  </si>
  <si>
    <t>Qual-16</t>
  </si>
  <si>
    <t>Qual-17</t>
  </si>
  <si>
    <t>Qual-18</t>
  </si>
  <si>
    <t>Qual-19</t>
  </si>
  <si>
    <t>Qual-20</t>
  </si>
  <si>
    <t>Qual-21</t>
  </si>
  <si>
    <t>Qual-22</t>
  </si>
  <si>
    <t>Qual-23</t>
  </si>
  <si>
    <t>Qual-24</t>
  </si>
  <si>
    <t>Qual-25</t>
  </si>
  <si>
    <t>Qual-26</t>
  </si>
  <si>
    <t>Qual-27</t>
  </si>
  <si>
    <t>Qual-28</t>
  </si>
  <si>
    <t>Qual-29</t>
  </si>
  <si>
    <t>Qual-30</t>
  </si>
  <si>
    <t>Qual-31</t>
  </si>
  <si>
    <t>Qual-32</t>
  </si>
  <si>
    <t>Qual-33</t>
  </si>
  <si>
    <t>Qual-34</t>
  </si>
  <si>
    <t>Qual-35</t>
  </si>
  <si>
    <t>Qual-36</t>
  </si>
  <si>
    <t>Qual-37</t>
  </si>
  <si>
    <t>Qual-38</t>
  </si>
  <si>
    <t>Qual-39</t>
  </si>
  <si>
    <t>Qual-40</t>
  </si>
  <si>
    <t>Qual-41</t>
  </si>
  <si>
    <t>Qual-42</t>
  </si>
  <si>
    <t>Qual-43</t>
  </si>
  <si>
    <t>Qual-44</t>
  </si>
  <si>
    <t>Qual-45</t>
  </si>
  <si>
    <t>Qual-46</t>
  </si>
  <si>
    <t>Qual-47</t>
  </si>
  <si>
    <t>Qual-48</t>
  </si>
  <si>
    <t>Qual-49</t>
  </si>
  <si>
    <t>Qual-50</t>
  </si>
  <si>
    <t>Qual-51</t>
  </si>
  <si>
    <t>Qual-52</t>
  </si>
  <si>
    <t>Qual-53</t>
  </si>
  <si>
    <t>Qual-54</t>
  </si>
  <si>
    <t>Qual-55</t>
  </si>
  <si>
    <t>Qual-56</t>
  </si>
  <si>
    <t>Qual-57</t>
  </si>
  <si>
    <t>Qual-58</t>
  </si>
  <si>
    <t>Qual-59</t>
  </si>
  <si>
    <t>Qual-60</t>
  </si>
  <si>
    <t>Qual-61</t>
  </si>
  <si>
    <t>Qual-62</t>
  </si>
  <si>
    <t>Qual-63</t>
  </si>
  <si>
    <t>Qual-64</t>
  </si>
  <si>
    <t>Qual-65</t>
  </si>
  <si>
    <t>Qual-66</t>
  </si>
  <si>
    <t>Qual-67</t>
  </si>
  <si>
    <t>Qual-68</t>
  </si>
  <si>
    <t>Qual-69</t>
  </si>
  <si>
    <t>Qual-70</t>
  </si>
  <si>
    <t>Qual-71</t>
  </si>
  <si>
    <t>Qual-72</t>
  </si>
  <si>
    <t>Qual-73</t>
  </si>
  <si>
    <t>Qual-74</t>
  </si>
  <si>
    <t>Qual-75</t>
  </si>
  <si>
    <t>Qual-76</t>
  </si>
  <si>
    <t>Qual-77</t>
  </si>
  <si>
    <t>Qual-78</t>
  </si>
  <si>
    <t>Qual-79</t>
  </si>
  <si>
    <t>Qual-80</t>
  </si>
  <si>
    <t>Qual-81</t>
  </si>
  <si>
    <t>Qual-82</t>
  </si>
  <si>
    <t>Qual-83</t>
  </si>
  <si>
    <t>Qual-84</t>
  </si>
  <si>
    <t>Qual-85</t>
  </si>
  <si>
    <t>Qual-86</t>
  </si>
  <si>
    <t>Qual-87</t>
  </si>
  <si>
    <t>Qual-88</t>
  </si>
  <si>
    <t>Qual-89</t>
  </si>
  <si>
    <t>Qual-90</t>
  </si>
  <si>
    <t>Qual-91</t>
  </si>
  <si>
    <t>Qual-92</t>
  </si>
  <si>
    <t>Qual-93</t>
  </si>
  <si>
    <t>Qual-94</t>
  </si>
  <si>
    <t>Qual-95</t>
  </si>
  <si>
    <t>Qual-96</t>
  </si>
  <si>
    <t>Qual-97</t>
  </si>
  <si>
    <t>Qual-98</t>
  </si>
  <si>
    <t>Qual-99</t>
  </si>
  <si>
    <t>Qual-100</t>
  </si>
  <si>
    <t>Qual-101</t>
  </si>
  <si>
    <t>Qual-102</t>
  </si>
  <si>
    <t>Qual-103</t>
  </si>
  <si>
    <t>Qual-104</t>
  </si>
  <si>
    <t>Qual-105</t>
  </si>
  <si>
    <t>Qual-106</t>
  </si>
  <si>
    <t>Qual-107</t>
  </si>
  <si>
    <t>Qual-108</t>
  </si>
  <si>
    <t>Qual-109</t>
  </si>
  <si>
    <t>Qual-110</t>
  </si>
  <si>
    <t>Qual-111</t>
  </si>
  <si>
    <t>Qual-112</t>
  </si>
  <si>
    <t>Qual-113</t>
  </si>
  <si>
    <t>Qual-114</t>
  </si>
  <si>
    <t>Qual-115</t>
  </si>
  <si>
    <t>Qual-116</t>
  </si>
  <si>
    <t>Qual-117</t>
  </si>
  <si>
    <t>Qual-118</t>
  </si>
  <si>
    <t>Qual-119</t>
  </si>
  <si>
    <t>Qual-120</t>
  </si>
  <si>
    <t>Qual-121</t>
  </si>
  <si>
    <t>Qual-122</t>
  </si>
  <si>
    <t>Qual-123</t>
  </si>
  <si>
    <t>Qual-124</t>
  </si>
  <si>
    <t>Qual-125</t>
  </si>
  <si>
    <t>Qual-126</t>
  </si>
  <si>
    <t>Qual-127</t>
  </si>
  <si>
    <t>Qual-128</t>
  </si>
  <si>
    <t>Qual-129</t>
  </si>
  <si>
    <t>Qual-130</t>
  </si>
  <si>
    <t>Qual-131</t>
  </si>
  <si>
    <t>Qual-132</t>
  </si>
  <si>
    <t>Qual-133</t>
  </si>
  <si>
    <t>Qual-134</t>
  </si>
  <si>
    <t>Qual-135</t>
  </si>
  <si>
    <t>Qual-136</t>
  </si>
  <si>
    <t>Qual-137</t>
  </si>
  <si>
    <t>Qual-138</t>
  </si>
  <si>
    <t>Qual-139</t>
  </si>
  <si>
    <t>Qual-140</t>
  </si>
  <si>
    <t>Qual-141</t>
  </si>
  <si>
    <t>Qual-142</t>
  </si>
  <si>
    <t>Qual-143</t>
  </si>
  <si>
    <t>Qual-144</t>
  </si>
  <si>
    <t>Qual-145</t>
  </si>
  <si>
    <t>Qual-146</t>
  </si>
  <si>
    <t>Qual-147</t>
  </si>
  <si>
    <t>Qual-148</t>
  </si>
  <si>
    <t>Qual-149</t>
  </si>
  <si>
    <t>Qual-150</t>
  </si>
  <si>
    <t>Qual-151</t>
  </si>
  <si>
    <t>Qual-152</t>
  </si>
  <si>
    <t>Qual-153</t>
  </si>
  <si>
    <t>Qual-154</t>
  </si>
  <si>
    <t>Qual-155</t>
  </si>
  <si>
    <t>Qual-156</t>
  </si>
  <si>
    <t>Qual-157</t>
  </si>
  <si>
    <t>Qual-158</t>
  </si>
  <si>
    <t>Qual-159</t>
  </si>
  <si>
    <t>Qual-160</t>
  </si>
  <si>
    <t>Qual-161</t>
  </si>
  <si>
    <t>Qual-162</t>
  </si>
  <si>
    <t>Qual-163</t>
  </si>
  <si>
    <t>Qual-164</t>
  </si>
  <si>
    <t>Qual-165</t>
  </si>
  <si>
    <t>Qual-166</t>
  </si>
  <si>
    <t>Qual-167</t>
  </si>
  <si>
    <t>Qual-168</t>
  </si>
  <si>
    <t>Qual-169</t>
  </si>
  <si>
    <t>Qual-170</t>
  </si>
  <si>
    <t>Qual-171</t>
  </si>
  <si>
    <t>Qual-172</t>
  </si>
  <si>
    <t>Qual-173</t>
  </si>
  <si>
    <t>Qual-174</t>
  </si>
  <si>
    <t>Qual-175</t>
  </si>
  <si>
    <t>Qual-176</t>
  </si>
  <si>
    <t>Qual-177</t>
  </si>
  <si>
    <t>Qual-178</t>
  </si>
  <si>
    <t>Qual-179</t>
  </si>
  <si>
    <t>Qual-180</t>
  </si>
  <si>
    <t>Qual-181</t>
  </si>
  <si>
    <t>Qual-182</t>
  </si>
  <si>
    <t>Qual-183</t>
  </si>
  <si>
    <t>Qual-184</t>
  </si>
  <si>
    <t>Qual-185</t>
  </si>
  <si>
    <t>Qual-186</t>
  </si>
  <si>
    <t>Qual-187</t>
  </si>
  <si>
    <t>Qual-188</t>
  </si>
  <si>
    <t>Qual-189</t>
  </si>
  <si>
    <t>Qual-190</t>
  </si>
  <si>
    <t>Qual-191</t>
  </si>
  <si>
    <t>Qual-192</t>
  </si>
  <si>
    <t>Qual-193</t>
  </si>
  <si>
    <t>Qual-194</t>
  </si>
  <si>
    <t>Qual-195</t>
  </si>
  <si>
    <t>Qual-196</t>
  </si>
  <si>
    <t>Qual-197</t>
  </si>
  <si>
    <t>Qual-198</t>
  </si>
  <si>
    <t>Qual-199</t>
  </si>
  <si>
    <t>Qual-200</t>
  </si>
  <si>
    <t>num</t>
  </si>
  <si>
    <t>Nom</t>
  </si>
  <si>
    <t>Famille</t>
  </si>
  <si>
    <t>RandVal</t>
  </si>
  <si>
    <t>Activée</t>
  </si>
  <si>
    <t>Déjà faite</t>
  </si>
  <si>
    <t>Pondération</t>
  </si>
  <si>
    <t>ocuppées:</t>
  </si>
  <si>
    <t>Activation</t>
  </si>
  <si>
    <t>X</t>
  </si>
  <si>
    <t>√</t>
  </si>
  <si>
    <t>Semaine:</t>
  </si>
  <si>
    <t>Date auto</t>
  </si>
  <si>
    <t>jour (US)</t>
  </si>
  <si>
    <t>complément</t>
  </si>
  <si>
    <t>1er jour année</t>
  </si>
  <si>
    <t>cette année</t>
  </si>
  <si>
    <t>1er J année</t>
  </si>
  <si>
    <t>1er Lundi</t>
  </si>
  <si>
    <t>S 1er Lundi</t>
  </si>
  <si>
    <t>cette S</t>
  </si>
  <si>
    <t>F1</t>
  </si>
  <si>
    <t>F2</t>
  </si>
  <si>
    <t>F3</t>
  </si>
  <si>
    <t>Suivi par Date</t>
  </si>
  <si>
    <t>Suivi par question</t>
  </si>
  <si>
    <t>Non Réalisé</t>
  </si>
  <si>
    <t>Famile</t>
  </si>
  <si>
    <t>commentaire</t>
  </si>
  <si>
    <t>IsNokLastWeek</t>
  </si>
  <si>
    <t>LastWeek</t>
  </si>
  <si>
    <t>ThisWeek</t>
  </si>
  <si>
    <t>Week</t>
  </si>
  <si>
    <t>P</t>
  </si>
  <si>
    <t>D</t>
  </si>
  <si>
    <t>C</t>
  </si>
  <si>
    <t>A</t>
  </si>
  <si>
    <t>Suivi par famille</t>
  </si>
  <si>
    <t>PROD</t>
  </si>
  <si>
    <t>QUAL</t>
  </si>
  <si>
    <t>Pilote</t>
  </si>
  <si>
    <t>Action</t>
  </si>
  <si>
    <t>Délais</t>
  </si>
  <si>
    <t>Question</t>
  </si>
  <si>
    <t>-</t>
  </si>
  <si>
    <t>Prod</t>
  </si>
  <si>
    <t>Qual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</si>
</sst>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48"/>
      <color theme="1"/>
      <name val="Calibri"/>
      <family val="2"/>
      <scheme val="minor"/>
    </font>
    <font>
      <sz val="48"/>
      <color theme="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alibri"/>
      <family val="2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492CA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FFCC9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darkUp">
        <fgColor auto="1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4" fillId="4" borderId="5" applyNumberFormat="0" applyAlignment="0" applyProtection="0"/>
    <xf numFmtId="0" fontId="6" fillId="0" borderId="0" applyNumberFormat="0" applyFill="0" applyBorder="0" applyAlignment="0" applyProtection="0"/>
    <xf numFmtId="0" fontId="7" fillId="6" borderId="6" applyNumberFormat="0" applyAlignment="0" applyProtection="0"/>
  </cellStyleXfs>
  <cellXfs count="46">
    <xf numFmtId="0" fontId="0" fillId="0" borderId="0" xfId="0"/>
    <xf numFmtId="0" fontId="0" fillId="0" borderId="0" xfId="0" applyAlignment="1">
      <alignment wrapText="1"/>
    </xf>
    <xf numFmtId="0" fontId="0" fillId="3" borderId="0" xfId="0" applyFill="1"/>
    <xf numFmtId="0" fontId="4" fillId="4" borderId="5" xfId="2"/>
    <xf numFmtId="0" fontId="6" fillId="0" borderId="0" xfId="3"/>
    <xf numFmtId="0" fontId="8" fillId="5" borderId="0" xfId="0" applyFont="1" applyFill="1"/>
    <xf numFmtId="0" fontId="7" fillId="6" borderId="6" xfId="4"/>
    <xf numFmtId="0" fontId="6" fillId="0" borderId="0" xfId="3" applyAlignment="1">
      <alignment vertical="center"/>
    </xf>
    <xf numFmtId="0" fontId="0" fillId="7" borderId="0" xfId="0" applyFill="1"/>
    <xf numFmtId="0" fontId="0" fillId="8" borderId="0" xfId="0" applyFill="1"/>
    <xf numFmtId="14" fontId="8" fillId="5" borderId="0" xfId="0" applyNumberFormat="1" applyFont="1" applyFill="1"/>
    <xf numFmtId="14" fontId="0" fillId="0" borderId="0" xfId="0" applyNumberFormat="1"/>
    <xf numFmtId="0" fontId="5" fillId="5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9" fillId="9" borderId="8" xfId="0" applyFont="1" applyFill="1" applyBorder="1"/>
    <xf numFmtId="0" fontId="9" fillId="9" borderId="9" xfId="0" applyFont="1" applyFill="1" applyBorder="1"/>
    <xf numFmtId="0" fontId="9" fillId="9" borderId="10" xfId="0" applyFont="1" applyFill="1" applyBorder="1"/>
    <xf numFmtId="0" fontId="11" fillId="9" borderId="9" xfId="0" applyFont="1" applyFill="1" applyBorder="1" applyAlignment="1">
      <alignment vertical="center"/>
    </xf>
    <xf numFmtId="0" fontId="0" fillId="0" borderId="7" xfId="0" applyBorder="1"/>
    <xf numFmtId="0" fontId="10" fillId="8" borderId="0" xfId="0" applyFont="1" applyFill="1" applyAlignment="1">
      <alignment horizontal="center" vertical="center"/>
    </xf>
    <xf numFmtId="0" fontId="0" fillId="0" borderId="0" xfId="0" applyBorder="1"/>
    <xf numFmtId="0" fontId="12" fillId="0" borderId="0" xfId="0" applyFont="1"/>
    <xf numFmtId="0" fontId="0" fillId="10" borderId="7" xfId="0" applyFill="1" applyBorder="1"/>
    <xf numFmtId="0" fontId="0" fillId="0" borderId="0" xfId="0" applyNumberFormat="1"/>
    <xf numFmtId="0" fontId="13" fillId="0" borderId="0" xfId="0" applyFont="1" applyAlignment="1">
      <alignment vertical="center"/>
    </xf>
    <xf numFmtId="1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0" xfId="0" applyFont="1"/>
    <xf numFmtId="14" fontId="5" fillId="0" borderId="0" xfId="0" applyNumberFormat="1" applyFont="1"/>
    <xf numFmtId="0" fontId="0" fillId="0" borderId="0" xfId="0" quotePrefix="1"/>
    <xf numFmtId="0" fontId="8" fillId="5" borderId="0" xfId="0" applyNumberFormat="1" applyFont="1" applyFill="1"/>
    <xf numFmtId="0" fontId="5" fillId="0" borderId="0" xfId="0" quotePrefix="1" applyFont="1"/>
    <xf numFmtId="0" fontId="5" fillId="5" borderId="0" xfId="0" applyFont="1" applyFill="1" applyAlignment="1">
      <alignment horizontal="center"/>
    </xf>
    <xf numFmtId="0" fontId="4" fillId="4" borderId="5" xfId="2" applyAlignment="1">
      <alignment horizont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0" fillId="8" borderId="0" xfId="0" applyFill="1" applyAlignment="1">
      <alignment horizontal="center"/>
    </xf>
  </cellXfs>
  <cellStyles count="5">
    <cellStyle name="%" xfId="1" xr:uid="{00000000-0005-0000-0000-000000000000}"/>
    <cellStyle name="Entrée" xfId="4" builtinId="20"/>
    <cellStyle name="Lien hypertexte" xfId="3" builtinId="8"/>
    <cellStyle name="Normal" xfId="0" builtinId="0"/>
    <cellStyle name="Sortie" xfId="2" builtinId="21"/>
  </cellStyles>
  <dxfs count="15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203647</xdr:colOff>
      <xdr:row>0</xdr:row>
      <xdr:rowOff>20243</xdr:rowOff>
    </xdr:from>
    <xdr:ext cx="2129298" cy="596471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3647" y="20243"/>
          <a:ext cx="2129298" cy="596471"/>
        </a:xfrm>
        <a:prstGeom prst="rect">
          <a:avLst/>
        </a:prstGeom>
      </xdr:spPr>
    </xdr:pic>
    <xdr:clientData/>
  </xdr:oneCellAnchor>
  <xdr:twoCellAnchor>
    <xdr:from>
      <xdr:col>17</xdr:col>
      <xdr:colOff>775607</xdr:colOff>
      <xdr:row>0</xdr:row>
      <xdr:rowOff>170089</xdr:rowOff>
    </xdr:from>
    <xdr:to>
      <xdr:col>18</xdr:col>
      <xdr:colOff>4395106</xdr:colOff>
      <xdr:row>0</xdr:row>
      <xdr:rowOff>564697</xdr:rowOff>
    </xdr:to>
    <xdr:sp macro="[0]!mast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3022036" y="170089"/>
          <a:ext cx="4503963" cy="39460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Dasher et générer une nouvelle feuille</a:t>
          </a:r>
          <a:r>
            <a:rPr lang="fr-FR" sz="1800" baseline="0"/>
            <a:t> d'audit</a:t>
          </a:r>
          <a:endParaRPr lang="fr-FR" sz="1800"/>
        </a:p>
      </xdr:txBody>
    </xdr:sp>
    <xdr:clientData/>
  </xdr:twoCellAnchor>
  <xdr:twoCellAnchor>
    <xdr:from>
      <xdr:col>0</xdr:col>
      <xdr:colOff>0</xdr:colOff>
      <xdr:row>6</xdr:row>
      <xdr:rowOff>19731</xdr:rowOff>
    </xdr:from>
    <xdr:to>
      <xdr:col>17</xdr:col>
      <xdr:colOff>884463</xdr:colOff>
      <xdr:row>9</xdr:row>
      <xdr:rowOff>408214</xdr:rowOff>
    </xdr:to>
    <xdr:sp macro="[0]!damit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0" y="2999695"/>
          <a:ext cx="13947320" cy="16947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16328</xdr:colOff>
      <xdr:row>13</xdr:row>
      <xdr:rowOff>22452</xdr:rowOff>
    </xdr:from>
    <xdr:to>
      <xdr:col>17</xdr:col>
      <xdr:colOff>870857</xdr:colOff>
      <xdr:row>16</xdr:row>
      <xdr:rowOff>410935</xdr:rowOff>
    </xdr:to>
    <xdr:sp macro="[0]!damit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6328" y="6390595"/>
          <a:ext cx="13917386" cy="16947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5442</xdr:colOff>
      <xdr:row>20</xdr:row>
      <xdr:rowOff>38781</xdr:rowOff>
    </xdr:from>
    <xdr:to>
      <xdr:col>17</xdr:col>
      <xdr:colOff>870857</xdr:colOff>
      <xdr:row>23</xdr:row>
      <xdr:rowOff>427265</xdr:rowOff>
    </xdr:to>
    <xdr:sp macro="[0]!damit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5442" y="9795102"/>
          <a:ext cx="13928272" cy="1694770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27</xdr:row>
      <xdr:rowOff>27215</xdr:rowOff>
    </xdr:from>
    <xdr:to>
      <xdr:col>17</xdr:col>
      <xdr:colOff>870857</xdr:colOff>
      <xdr:row>30</xdr:row>
      <xdr:rowOff>415698</xdr:rowOff>
    </xdr:to>
    <xdr:sp macro="[0]!damit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0" y="13171715"/>
          <a:ext cx="13933714" cy="16947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34</xdr:row>
      <xdr:rowOff>27214</xdr:rowOff>
    </xdr:from>
    <xdr:to>
      <xdr:col>17</xdr:col>
      <xdr:colOff>857250</xdr:colOff>
      <xdr:row>37</xdr:row>
      <xdr:rowOff>415698</xdr:rowOff>
    </xdr:to>
    <xdr:sp macro="[0]!damit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0" y="16559893"/>
          <a:ext cx="13920107" cy="16947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41</xdr:row>
      <xdr:rowOff>0</xdr:rowOff>
    </xdr:from>
    <xdr:to>
      <xdr:col>18</xdr:col>
      <xdr:colOff>27215</xdr:colOff>
      <xdr:row>44</xdr:row>
      <xdr:rowOff>388483</xdr:rowOff>
    </xdr:to>
    <xdr:sp macro="[0]!damit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0" y="19920857"/>
          <a:ext cx="13974536" cy="16947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48</xdr:row>
      <xdr:rowOff>0</xdr:rowOff>
    </xdr:from>
    <xdr:to>
      <xdr:col>17</xdr:col>
      <xdr:colOff>884463</xdr:colOff>
      <xdr:row>53</xdr:row>
      <xdr:rowOff>7483</xdr:rowOff>
    </xdr:to>
    <xdr:sp macro="[0]!damit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0" y="23309036"/>
          <a:ext cx="13947320" cy="1694768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751114</xdr:colOff>
      <xdr:row>5</xdr:row>
      <xdr:rowOff>22452</xdr:rowOff>
    </xdr:from>
    <xdr:to>
      <xdr:col>18</xdr:col>
      <xdr:colOff>27215</xdr:colOff>
      <xdr:row>5</xdr:row>
      <xdr:rowOff>421821</xdr:rowOff>
    </xdr:to>
    <xdr:sp macro="[0]!damit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11419114" y="2566988"/>
          <a:ext cx="2555422" cy="3993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12</xdr:row>
      <xdr:rowOff>0</xdr:rowOff>
    </xdr:from>
    <xdr:to>
      <xdr:col>18</xdr:col>
      <xdr:colOff>38101</xdr:colOff>
      <xdr:row>12</xdr:row>
      <xdr:rowOff>399369</xdr:rowOff>
    </xdr:to>
    <xdr:sp macro="[0]!damit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1430000" y="5932714"/>
          <a:ext cx="2555422" cy="3993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19</xdr:row>
      <xdr:rowOff>0</xdr:rowOff>
    </xdr:from>
    <xdr:to>
      <xdr:col>18</xdr:col>
      <xdr:colOff>38101</xdr:colOff>
      <xdr:row>19</xdr:row>
      <xdr:rowOff>399369</xdr:rowOff>
    </xdr:to>
    <xdr:sp macro="[0]!damit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1430000" y="9320893"/>
          <a:ext cx="2555422" cy="3993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26</xdr:row>
      <xdr:rowOff>0</xdr:rowOff>
    </xdr:from>
    <xdr:to>
      <xdr:col>18</xdr:col>
      <xdr:colOff>38101</xdr:colOff>
      <xdr:row>26</xdr:row>
      <xdr:rowOff>399369</xdr:rowOff>
    </xdr:to>
    <xdr:sp macro="[0]!damit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1430000" y="12709071"/>
          <a:ext cx="2555422" cy="3993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33</xdr:row>
      <xdr:rowOff>0</xdr:rowOff>
    </xdr:from>
    <xdr:to>
      <xdr:col>18</xdr:col>
      <xdr:colOff>38101</xdr:colOff>
      <xdr:row>33</xdr:row>
      <xdr:rowOff>399369</xdr:rowOff>
    </xdr:to>
    <xdr:sp macro="[0]!damit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00" y="16097250"/>
          <a:ext cx="2555422" cy="3993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40</xdr:row>
      <xdr:rowOff>0</xdr:rowOff>
    </xdr:from>
    <xdr:to>
      <xdr:col>18</xdr:col>
      <xdr:colOff>38101</xdr:colOff>
      <xdr:row>40</xdr:row>
      <xdr:rowOff>399369</xdr:rowOff>
    </xdr:to>
    <xdr:sp macro="[0]!damit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1430000" y="19485429"/>
          <a:ext cx="2555422" cy="3993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47</xdr:row>
      <xdr:rowOff>0</xdr:rowOff>
    </xdr:from>
    <xdr:to>
      <xdr:col>18</xdr:col>
      <xdr:colOff>38101</xdr:colOff>
      <xdr:row>47</xdr:row>
      <xdr:rowOff>399369</xdr:rowOff>
    </xdr:to>
    <xdr:sp macro="[0]!damit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11430000" y="22873607"/>
          <a:ext cx="2555422" cy="399369"/>
        </a:xfrm>
        <a:prstGeom prst="rect">
          <a:avLst/>
        </a:prstGeom>
        <a:solidFill>
          <a:schemeClr val="accent2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27216</xdr:colOff>
      <xdr:row>3</xdr:row>
      <xdr:rowOff>299358</xdr:rowOff>
    </xdr:from>
    <xdr:to>
      <xdr:col>21</xdr:col>
      <xdr:colOff>13608</xdr:colOff>
      <xdr:row>51</xdr:row>
      <xdr:rowOff>13608</xdr:rowOff>
    </xdr:to>
    <xdr:sp macro="[0]!dami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546537" y="1632858"/>
          <a:ext cx="1510392" cy="22996071"/>
        </a:xfrm>
        <a:prstGeom prst="rect">
          <a:avLst/>
        </a:prstGeom>
        <a:solidFill>
          <a:schemeClr val="accent1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203"/>
  <sheetViews>
    <sheetView tabSelected="1" workbookViewId="0">
      <selection activeCell="AD14" sqref="AD14"/>
    </sheetView>
  </sheetViews>
  <sheetFormatPr baseColWidth="10" defaultRowHeight="15" x14ac:dyDescent="0.25"/>
  <cols>
    <col min="2" max="2" width="90.140625" customWidth="1"/>
    <col min="6" max="12" width="11.42578125" customWidth="1"/>
    <col min="13" max="13" width="1.85546875" style="8" customWidth="1"/>
    <col min="15" max="15" width="90.140625" customWidth="1"/>
    <col min="17" max="24" width="11.42578125" customWidth="1"/>
    <col min="25" max="25" width="2.140625" style="8" customWidth="1"/>
    <col min="27" max="27" width="16.28515625" bestFit="1" customWidth="1"/>
    <col min="28" max="28" width="2" style="8" customWidth="1"/>
    <col min="33" max="33" width="1.7109375" style="9" customWidth="1"/>
    <col min="34" max="49" width="11.42578125" customWidth="1"/>
    <col min="50" max="50" width="1.85546875" style="8" customWidth="1"/>
    <col min="51" max="52" width="11.42578125" customWidth="1"/>
  </cols>
  <sheetData>
    <row r="1" spans="1:52" x14ac:dyDescent="0.25">
      <c r="A1" s="32" t="s">
        <v>23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N1" s="32" t="s">
        <v>24</v>
      </c>
      <c r="O1" s="32"/>
      <c r="P1" s="32"/>
      <c r="Q1" s="32"/>
      <c r="R1" s="32"/>
      <c r="S1" s="32"/>
      <c r="T1" s="32"/>
      <c r="U1" s="32"/>
      <c r="V1" s="32"/>
      <c r="W1" s="32"/>
      <c r="X1" s="32"/>
      <c r="Z1" s="32" t="s">
        <v>14</v>
      </c>
      <c r="AA1" s="32"/>
      <c r="AC1" s="32" t="s">
        <v>17</v>
      </c>
      <c r="AD1" s="32"/>
      <c r="AE1" s="32"/>
      <c r="AF1" s="32"/>
      <c r="AH1" s="32" t="s">
        <v>18</v>
      </c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Y1" s="32" t="s">
        <v>20</v>
      </c>
      <c r="AZ1" s="32"/>
    </row>
    <row r="2" spans="1:52" x14ac:dyDescent="0.25">
      <c r="A2" t="s">
        <v>512</v>
      </c>
      <c r="B2" t="s">
        <v>513</v>
      </c>
      <c r="C2" t="s">
        <v>514</v>
      </c>
      <c r="D2" t="s">
        <v>516</v>
      </c>
      <c r="E2" t="s">
        <v>518</v>
      </c>
      <c r="F2" t="s">
        <v>515</v>
      </c>
      <c r="G2" t="s">
        <v>517</v>
      </c>
      <c r="N2" t="s">
        <v>512</v>
      </c>
      <c r="O2" t="s">
        <v>513</v>
      </c>
      <c r="P2" t="s">
        <v>514</v>
      </c>
      <c r="Q2" t="s">
        <v>516</v>
      </c>
      <c r="R2" t="s">
        <v>518</v>
      </c>
      <c r="S2" t="s">
        <v>515</v>
      </c>
      <c r="T2" t="s">
        <v>517</v>
      </c>
      <c r="Z2" s="12"/>
      <c r="AA2" s="12"/>
      <c r="AC2" s="12"/>
      <c r="AD2" s="12"/>
      <c r="AE2" s="12"/>
      <c r="AF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Y2" s="12"/>
      <c r="AZ2" s="12"/>
    </row>
    <row r="3" spans="1:52" ht="30.75" customHeight="1" x14ac:dyDescent="0.25">
      <c r="A3" t="s">
        <v>61</v>
      </c>
      <c r="B3" s="1" t="s">
        <v>25</v>
      </c>
      <c r="C3" t="s">
        <v>261</v>
      </c>
      <c r="D3" t="s">
        <v>522</v>
      </c>
      <c r="E3">
        <f ca="1">INDEX(Database!$N$4:$S$203,MATCH(Liste!A3,Database!$N$4:$N$203,0),6)</f>
        <v>0</v>
      </c>
      <c r="F3">
        <v>90</v>
      </c>
      <c r="G3" t="s">
        <v>9</v>
      </c>
      <c r="N3" t="s">
        <v>312</v>
      </c>
      <c r="O3" s="1" t="s">
        <v>274</v>
      </c>
      <c r="P3" t="s">
        <v>294</v>
      </c>
      <c r="Q3" t="s">
        <v>522</v>
      </c>
      <c r="R3">
        <f ca="1">INDEX(Database!$U$4:$AA$203,MATCH(Liste!N3,Database!$U$4:$U$203,0),6)</f>
        <v>0</v>
      </c>
      <c r="S3">
        <v>140</v>
      </c>
      <c r="T3" t="s">
        <v>9</v>
      </c>
      <c r="Z3" s="3" t="s">
        <v>15</v>
      </c>
      <c r="AA3" s="3" t="s">
        <v>2</v>
      </c>
      <c r="AC3" t="s">
        <v>10</v>
      </c>
      <c r="AD3" s="4"/>
      <c r="AH3" t="str">
        <f>Template_Remplissage!R7</f>
        <v>Planifié</v>
      </c>
      <c r="AI3">
        <f>Template_Remplissage!S7</f>
        <v>0</v>
      </c>
      <c r="AY3" t="s">
        <v>300</v>
      </c>
      <c r="AZ3">
        <f>COUNTIF(Template_Remplissage!B6:L6,"Planifié")</f>
        <v>3</v>
      </c>
    </row>
    <row r="4" spans="1:52" x14ac:dyDescent="0.25">
      <c r="A4" t="s">
        <v>62</v>
      </c>
      <c r="B4" s="1" t="s">
        <v>26</v>
      </c>
      <c r="C4" t="s">
        <v>261</v>
      </c>
      <c r="D4" t="s">
        <v>522</v>
      </c>
      <c r="E4">
        <f ca="1">INDEX(Database!$N$4:$S$203,MATCH(Liste!A4,Database!$N$4:$N$203,0),6)</f>
        <v>0</v>
      </c>
      <c r="F4">
        <v>8</v>
      </c>
      <c r="N4" t="s">
        <v>313</v>
      </c>
      <c r="O4" s="1" t="s">
        <v>275</v>
      </c>
      <c r="P4" t="s">
        <v>294</v>
      </c>
      <c r="Q4" t="s">
        <v>522</v>
      </c>
      <c r="R4">
        <f ca="1">INDEX(Database!$U$4:$AA$203,MATCH(Liste!N4,Database!$U$4:$U$203,0),6)</f>
        <v>0</v>
      </c>
      <c r="S4">
        <v>180</v>
      </c>
      <c r="T4" t="s">
        <v>9</v>
      </c>
      <c r="Z4" t="s">
        <v>307</v>
      </c>
      <c r="AC4" t="s">
        <v>13</v>
      </c>
      <c r="AD4" s="4"/>
      <c r="AH4" t="str">
        <f>Template_Remplissage!R8</f>
        <v>Planifié</v>
      </c>
      <c r="AI4">
        <f>Template_Remplissage!S8</f>
        <v>0</v>
      </c>
      <c r="AY4" t="s">
        <v>301</v>
      </c>
      <c r="AZ4">
        <f>COUNTIF(Template_Remplissage!B13:L13,"Planifié")</f>
        <v>3</v>
      </c>
    </row>
    <row r="5" spans="1:52" x14ac:dyDescent="0.25">
      <c r="A5" t="s">
        <v>63</v>
      </c>
      <c r="B5" s="1" t="s">
        <v>27</v>
      </c>
      <c r="C5" t="s">
        <v>261</v>
      </c>
      <c r="D5" t="s">
        <v>522</v>
      </c>
      <c r="E5">
        <f ca="1">INDEX(Database!$N$4:$S$203,MATCH(Liste!A5,Database!$N$4:$N$203,0),6)</f>
        <v>0</v>
      </c>
      <c r="F5">
        <v>183</v>
      </c>
      <c r="G5" t="s">
        <v>9</v>
      </c>
      <c r="I5" s="13" t="s">
        <v>519</v>
      </c>
      <c r="J5" s="20">
        <f>201-COUNTIF($F$3:$F$202,0)</f>
        <v>37</v>
      </c>
      <c r="N5" t="s">
        <v>314</v>
      </c>
      <c r="O5" s="1" t="s">
        <v>276</v>
      </c>
      <c r="P5" t="s">
        <v>294</v>
      </c>
      <c r="Q5" t="s">
        <v>522</v>
      </c>
      <c r="R5">
        <f ca="1">INDEX(Database!$U$4:$AA$203,MATCH(Liste!N5,Database!$U$4:$U$203,0),6)</f>
        <v>0</v>
      </c>
      <c r="S5">
        <v>104</v>
      </c>
      <c r="T5" t="s">
        <v>9</v>
      </c>
      <c r="U5" s="13" t="s">
        <v>519</v>
      </c>
      <c r="V5">
        <f>200-COUNTIF($S$3:$S$202,0)</f>
        <v>20</v>
      </c>
      <c r="Z5" t="s">
        <v>310</v>
      </c>
      <c r="AC5" t="s">
        <v>11</v>
      </c>
      <c r="AD5" s="4"/>
      <c r="AH5" t="str">
        <f>Template_Remplissage!R9</f>
        <v>Planifié</v>
      </c>
      <c r="AI5">
        <f>Template_Remplissage!S9</f>
        <v>0</v>
      </c>
      <c r="AY5" t="s">
        <v>302</v>
      </c>
      <c r="AZ5">
        <f>COUNTIF(Template_Remplissage!B20:L20,"Planifié")</f>
        <v>3</v>
      </c>
    </row>
    <row r="6" spans="1:52" x14ac:dyDescent="0.25">
      <c r="A6" t="s">
        <v>64</v>
      </c>
      <c r="B6" s="1" t="s">
        <v>28</v>
      </c>
      <c r="C6" t="s">
        <v>261</v>
      </c>
      <c r="D6" t="s">
        <v>522</v>
      </c>
      <c r="E6">
        <f ca="1">INDEX(Database!$N$4:$S$203,MATCH(Liste!A6,Database!$N$4:$N$203,0),6)</f>
        <v>0</v>
      </c>
      <c r="F6">
        <v>99</v>
      </c>
      <c r="G6" t="s">
        <v>9</v>
      </c>
      <c r="I6" t="s">
        <v>517</v>
      </c>
      <c r="J6" s="20">
        <f>COUNTIF(G3:G203,"*")</f>
        <v>28</v>
      </c>
      <c r="N6" t="s">
        <v>315</v>
      </c>
      <c r="O6" s="1" t="s">
        <v>277</v>
      </c>
      <c r="P6" t="s">
        <v>294</v>
      </c>
      <c r="Q6" t="s">
        <v>522</v>
      </c>
      <c r="R6">
        <f ca="1">INDEX(Database!$U$4:$AA$203,MATCH(Liste!N6,Database!$U$4:$U$203,0),6)</f>
        <v>0</v>
      </c>
      <c r="S6">
        <v>150</v>
      </c>
      <c r="T6" t="s">
        <v>9</v>
      </c>
      <c r="U6" t="s">
        <v>517</v>
      </c>
      <c r="V6">
        <f>COUNTIF(T3:T203,"*")</f>
        <v>14</v>
      </c>
      <c r="Z6" t="s">
        <v>308</v>
      </c>
      <c r="AC6" t="s">
        <v>12</v>
      </c>
      <c r="AD6" s="7"/>
      <c r="AH6" t="str">
        <f>Template_Remplissage!R14</f>
        <v>Planifié</v>
      </c>
      <c r="AI6">
        <f>Template_Remplissage!S14</f>
        <v>0</v>
      </c>
      <c r="AY6" t="s">
        <v>303</v>
      </c>
      <c r="AZ6">
        <f>COUNTIF(Template_Remplissage!B27:L27,"Planifié")</f>
        <v>3</v>
      </c>
    </row>
    <row r="7" spans="1:52" x14ac:dyDescent="0.25">
      <c r="A7" t="s">
        <v>65</v>
      </c>
      <c r="B7" s="1" t="s">
        <v>29</v>
      </c>
      <c r="C7" t="s">
        <v>262</v>
      </c>
      <c r="D7" t="s">
        <v>522</v>
      </c>
      <c r="E7">
        <f ca="1">INDEX(Database!$N$4:$S$203,MATCH(Liste!A7,Database!$N$4:$N$203,0),6)</f>
        <v>0</v>
      </c>
      <c r="F7">
        <v>67</v>
      </c>
      <c r="G7" t="s">
        <v>9</v>
      </c>
      <c r="N7" t="s">
        <v>316</v>
      </c>
      <c r="O7" s="1" t="s">
        <v>278</v>
      </c>
      <c r="P7" t="s">
        <v>295</v>
      </c>
      <c r="Q7" t="s">
        <v>522</v>
      </c>
      <c r="R7">
        <f ca="1">INDEX(Database!$U$4:$AA$203,MATCH(Liste!N7,Database!$U$4:$U$203,0),6)</f>
        <v>0</v>
      </c>
      <c r="S7">
        <v>44</v>
      </c>
      <c r="T7" t="s">
        <v>9</v>
      </c>
      <c r="Z7" t="s">
        <v>309</v>
      </c>
      <c r="AH7" t="str">
        <f>Template_Remplissage!R15</f>
        <v>Planifié</v>
      </c>
      <c r="AI7">
        <f>Template_Remplissage!S15</f>
        <v>0</v>
      </c>
      <c r="AY7" t="s">
        <v>304</v>
      </c>
      <c r="AZ7">
        <f>COUNTIF(Template_Remplissage!B34:L34,"Planifié")</f>
        <v>3</v>
      </c>
    </row>
    <row r="8" spans="1:52" x14ac:dyDescent="0.25">
      <c r="A8" t="s">
        <v>66</v>
      </c>
      <c r="B8" s="1" t="s">
        <v>30</v>
      </c>
      <c r="C8" t="s">
        <v>263</v>
      </c>
      <c r="D8" t="s">
        <v>522</v>
      </c>
      <c r="E8">
        <f ca="1">INDEX(Database!$N$4:$S$203,MATCH(Liste!A8,Database!$N$4:$N$203,0),6)</f>
        <v>0</v>
      </c>
      <c r="F8">
        <v>165</v>
      </c>
      <c r="G8" t="s">
        <v>9</v>
      </c>
      <c r="N8" t="s">
        <v>317</v>
      </c>
      <c r="O8" s="1" t="s">
        <v>279</v>
      </c>
      <c r="P8" t="s">
        <v>295</v>
      </c>
      <c r="Q8" t="s">
        <v>522</v>
      </c>
      <c r="R8">
        <f ca="1">INDEX(Database!$U$4:$AA$203,MATCH(Liste!N8,Database!$U$4:$U$203,0),6)</f>
        <v>0</v>
      </c>
      <c r="S8">
        <v>31</v>
      </c>
      <c r="T8" t="s">
        <v>9</v>
      </c>
      <c r="Z8" t="s">
        <v>16</v>
      </c>
      <c r="AH8" t="str">
        <f>Template_Remplissage!R16</f>
        <v>Planifié</v>
      </c>
      <c r="AI8">
        <f>Template_Remplissage!S16</f>
        <v>0</v>
      </c>
      <c r="AY8" t="s">
        <v>305</v>
      </c>
      <c r="AZ8">
        <f>COUNTIF(Template_Remplissage!B41:L41,"Planifié")</f>
        <v>3</v>
      </c>
    </row>
    <row r="9" spans="1:52" x14ac:dyDescent="0.25">
      <c r="A9" t="s">
        <v>67</v>
      </c>
      <c r="B9" s="1" t="s">
        <v>31</v>
      </c>
      <c r="C9" t="s">
        <v>263</v>
      </c>
      <c r="D9" t="s">
        <v>522</v>
      </c>
      <c r="E9">
        <f ca="1">INDEX(Database!$N$4:$S$203,MATCH(Liste!A9,Database!$N$4:$N$203,0),6)</f>
        <v>0</v>
      </c>
      <c r="F9">
        <v>95</v>
      </c>
      <c r="N9" t="s">
        <v>318</v>
      </c>
      <c r="O9" s="1" t="s">
        <v>280</v>
      </c>
      <c r="P9" t="s">
        <v>295</v>
      </c>
      <c r="Q9" t="s">
        <v>522</v>
      </c>
      <c r="R9">
        <f ca="1">INDEX(Database!$U$4:$AA$203,MATCH(Liste!N9,Database!$U$4:$U$203,0),6)</f>
        <v>0</v>
      </c>
      <c r="S9">
        <v>62</v>
      </c>
      <c r="T9" t="s">
        <v>9</v>
      </c>
      <c r="AH9" t="str">
        <f>Template_Remplissage!R21</f>
        <v>Planifié</v>
      </c>
      <c r="AI9">
        <f>Template_Remplissage!S21</f>
        <v>0</v>
      </c>
      <c r="AY9" t="s">
        <v>306</v>
      </c>
      <c r="AZ9">
        <f>COUNTIF(Template_Remplissage!B48:L48,"Planifié")</f>
        <v>3</v>
      </c>
    </row>
    <row r="10" spans="1:52" x14ac:dyDescent="0.25">
      <c r="A10" t="s">
        <v>68</v>
      </c>
      <c r="B10" s="1" t="s">
        <v>32</v>
      </c>
      <c r="C10" t="s">
        <v>263</v>
      </c>
      <c r="D10" t="s">
        <v>522</v>
      </c>
      <c r="E10">
        <f ca="1">INDEX(Database!$N$4:$S$203,MATCH(Liste!A10,Database!$N$4:$N$203,0),6)</f>
        <v>0</v>
      </c>
      <c r="F10">
        <v>111</v>
      </c>
      <c r="G10" t="s">
        <v>9</v>
      </c>
      <c r="I10">
        <v>1</v>
      </c>
      <c r="J10">
        <f t="array" ref="J10">MATCH(LARGE($F$3:$F$203*($G$3:$G$203=""),I10),$F$3:$F$203,0)</f>
        <v>7</v>
      </c>
      <c r="K10">
        <v>13</v>
      </c>
      <c r="N10" t="s">
        <v>319</v>
      </c>
      <c r="O10" s="1" t="s">
        <v>281</v>
      </c>
      <c r="P10" t="s">
        <v>295</v>
      </c>
      <c r="Q10" t="s">
        <v>522</v>
      </c>
      <c r="R10">
        <f ca="1">INDEX(Database!$U$4:$AA$203,MATCH(Liste!N10,Database!$U$4:$U$203,0),6)</f>
        <v>0</v>
      </c>
      <c r="S10">
        <v>19</v>
      </c>
      <c r="U10">
        <v>1</v>
      </c>
      <c r="V10">
        <f t="array" ref="V10">MATCH(LARGE($S$3:$S$203*($T$3:$T$203=""),U10),$S$3:$S$203,0)</f>
        <v>18</v>
      </c>
      <c r="W10">
        <v>12</v>
      </c>
      <c r="AH10" t="str">
        <f>Template_Remplissage!R22</f>
        <v>Planifié</v>
      </c>
      <c r="AI10">
        <f>Template_Remplissage!S22</f>
        <v>0</v>
      </c>
    </row>
    <row r="11" spans="1:52" x14ac:dyDescent="0.25">
      <c r="A11" t="s">
        <v>69</v>
      </c>
      <c r="B11" s="1" t="s">
        <v>33</v>
      </c>
      <c r="C11" t="s">
        <v>263</v>
      </c>
      <c r="D11" t="s">
        <v>522</v>
      </c>
      <c r="E11">
        <f ca="1">INDEX(Database!$N$4:$S$203,MATCH(Liste!A11,Database!$N$4:$N$203,0),6)</f>
        <v>0</v>
      </c>
      <c r="F11">
        <v>191</v>
      </c>
      <c r="G11" t="s">
        <v>9</v>
      </c>
      <c r="I11">
        <v>2</v>
      </c>
      <c r="J11">
        <f t="array" ref="J11">MATCH(LARGE($F$3:$F$203*($G$3:$G$203=""),I11),$F$3:$F$203,0)</f>
        <v>14</v>
      </c>
      <c r="K11">
        <v>9</v>
      </c>
      <c r="N11" t="s">
        <v>320</v>
      </c>
      <c r="O11" s="1" t="s">
        <v>282</v>
      </c>
      <c r="P11" t="s">
        <v>296</v>
      </c>
      <c r="Q11" t="s">
        <v>522</v>
      </c>
      <c r="R11">
        <f ca="1">INDEX(Database!$U$4:$AA$203,MATCH(Liste!N11,Database!$U$4:$U$203,0),6)</f>
        <v>0</v>
      </c>
      <c r="S11">
        <v>124</v>
      </c>
      <c r="T11" t="s">
        <v>9</v>
      </c>
      <c r="U11">
        <v>2</v>
      </c>
      <c r="V11">
        <f t="array" ref="V11">MATCH(LARGE($S$3:$S$203*($T$3:$T$203=""),U11),$S$3:$S$203,0)</f>
        <v>15</v>
      </c>
      <c r="W11">
        <v>2</v>
      </c>
      <c r="AH11" t="str">
        <f>Template_Remplissage!R23</f>
        <v>Planifié</v>
      </c>
      <c r="AI11">
        <f>Template_Remplissage!S23</f>
        <v>0</v>
      </c>
    </row>
    <row r="12" spans="1:52" x14ac:dyDescent="0.25">
      <c r="A12" t="s">
        <v>70</v>
      </c>
      <c r="B12" s="1" t="s">
        <v>34</v>
      </c>
      <c r="C12" t="s">
        <v>263</v>
      </c>
      <c r="D12" t="s">
        <v>522</v>
      </c>
      <c r="E12">
        <f ca="1">INDEX(Database!$N$4:$S$203,MATCH(Liste!A12,Database!$N$4:$N$203,0),6)</f>
        <v>0</v>
      </c>
      <c r="F12">
        <v>20</v>
      </c>
      <c r="G12" t="s">
        <v>9</v>
      </c>
      <c r="I12">
        <v>3</v>
      </c>
      <c r="J12">
        <f t="array" ref="J12">MATCH(LARGE($F$3:$F$203*($G$3:$G$203=""),I12),$F$3:$F$203,0)</f>
        <v>21</v>
      </c>
      <c r="K12">
        <v>36</v>
      </c>
      <c r="N12" t="s">
        <v>321</v>
      </c>
      <c r="O12" s="1" t="s">
        <v>283</v>
      </c>
      <c r="P12" t="s">
        <v>296</v>
      </c>
      <c r="Q12" t="s">
        <v>522</v>
      </c>
      <c r="R12">
        <f ca="1">INDEX(Database!$U$4:$AA$203,MATCH(Liste!N12,Database!$U$4:$U$203,0),6)</f>
        <v>0</v>
      </c>
      <c r="S12">
        <v>172</v>
      </c>
      <c r="T12" t="s">
        <v>9</v>
      </c>
      <c r="U12">
        <v>3</v>
      </c>
      <c r="V12">
        <f t="array" ref="V12">MATCH(LARGE($S$3:$S$203*($T$3:$T$203=""),U12),$S$3:$S$203,0)</f>
        <v>16</v>
      </c>
      <c r="W12">
        <v>10</v>
      </c>
      <c r="AH12" t="str">
        <f>Template_Remplissage!R28</f>
        <v>Planifié</v>
      </c>
      <c r="AI12">
        <f>Template_Remplissage!S28</f>
        <v>0</v>
      </c>
    </row>
    <row r="13" spans="1:52" x14ac:dyDescent="0.25">
      <c r="A13" t="s">
        <v>71</v>
      </c>
      <c r="B13" s="1" t="s">
        <v>35</v>
      </c>
      <c r="C13" t="s">
        <v>264</v>
      </c>
      <c r="D13" t="s">
        <v>522</v>
      </c>
      <c r="E13">
        <f ca="1">INDEX(Database!$N$4:$S$203,MATCH(Liste!A13,Database!$N$4:$N$203,0),6)</f>
        <v>0</v>
      </c>
      <c r="F13">
        <v>134</v>
      </c>
      <c r="G13" t="s">
        <v>9</v>
      </c>
      <c r="I13">
        <v>4</v>
      </c>
      <c r="J13">
        <f t="array" ref="J13">MATCH(LARGE($F$3:$F$203*($G$3:$G$203=""),I13),$F$3:$F$203,0)</f>
        <v>19</v>
      </c>
      <c r="K13">
        <v>3</v>
      </c>
      <c r="N13" t="s">
        <v>322</v>
      </c>
      <c r="O13" s="1" t="s">
        <v>284</v>
      </c>
      <c r="P13" t="s">
        <v>296</v>
      </c>
      <c r="Q13" t="s">
        <v>522</v>
      </c>
      <c r="R13">
        <f ca="1">INDEX(Database!$U$4:$AA$203,MATCH(Liste!N13,Database!$U$4:$U$203,0),6)</f>
        <v>0</v>
      </c>
      <c r="S13">
        <v>27</v>
      </c>
      <c r="U13">
        <v>4</v>
      </c>
      <c r="V13">
        <f t="array" ref="V13">MATCH(LARGE($S$3:$S$203*($T$3:$T$203=""),U13),$S$3:$S$203,0)</f>
        <v>14</v>
      </c>
      <c r="W13">
        <v>4</v>
      </c>
      <c r="Z13" s="3" t="s">
        <v>520</v>
      </c>
      <c r="AH13" t="str">
        <f>Template_Remplissage!R29</f>
        <v>Planifié</v>
      </c>
      <c r="AI13">
        <f>Template_Remplissage!S29</f>
        <v>0</v>
      </c>
    </row>
    <row r="14" spans="1:52" x14ac:dyDescent="0.25">
      <c r="A14" t="s">
        <v>72</v>
      </c>
      <c r="B14" s="1" t="s">
        <v>36</v>
      </c>
      <c r="C14" t="s">
        <v>265</v>
      </c>
      <c r="D14" t="s">
        <v>522</v>
      </c>
      <c r="E14">
        <f ca="1">INDEX(Database!$N$4:$S$203,MATCH(Liste!A14,Database!$N$4:$N$203,0),6)</f>
        <v>0</v>
      </c>
      <c r="F14">
        <v>121</v>
      </c>
      <c r="G14" t="s">
        <v>9</v>
      </c>
      <c r="I14">
        <v>5</v>
      </c>
      <c r="J14">
        <f t="array" ref="J14">MATCH(LARGE($F$3:$F$203*($G$3:$G$203=""),I14),$F$3:$F$203,0)</f>
        <v>31</v>
      </c>
      <c r="K14">
        <v>32</v>
      </c>
      <c r="N14" t="s">
        <v>323</v>
      </c>
      <c r="O14" s="1" t="s">
        <v>285</v>
      </c>
      <c r="P14" t="s">
        <v>296</v>
      </c>
      <c r="Q14" t="s">
        <v>522</v>
      </c>
      <c r="R14">
        <f ca="1">INDEX(Database!$U$4:$AA$203,MATCH(Liste!N14,Database!$U$4:$U$203,0),6)</f>
        <v>0</v>
      </c>
      <c r="S14">
        <v>192</v>
      </c>
      <c r="T14" t="s">
        <v>9</v>
      </c>
      <c r="U14">
        <v>5</v>
      </c>
      <c r="V14">
        <f t="array" ref="V14">MATCH(LARGE($S$3:$S$203*($T$3:$T$203=""),U14),$S$3:$S$203,0)</f>
        <v>11</v>
      </c>
      <c r="W14">
        <v>13</v>
      </c>
      <c r="Z14" t="s">
        <v>521</v>
      </c>
      <c r="AH14" t="str">
        <f>Template_Remplissage!R30</f>
        <v>Planifié</v>
      </c>
      <c r="AI14">
        <f>Template_Remplissage!S30</f>
        <v>0</v>
      </c>
    </row>
    <row r="15" spans="1:52" x14ac:dyDescent="0.25">
      <c r="A15" t="s">
        <v>73</v>
      </c>
      <c r="B15" s="1" t="s">
        <v>37</v>
      </c>
      <c r="C15" t="s">
        <v>265</v>
      </c>
      <c r="D15" t="s">
        <v>522</v>
      </c>
      <c r="E15">
        <f ca="1">INDEX(Database!$N$4:$S$203,MATCH(Liste!A15,Database!$N$4:$N$203,0),6)</f>
        <v>0</v>
      </c>
      <c r="F15">
        <v>200</v>
      </c>
      <c r="G15" t="s">
        <v>9</v>
      </c>
      <c r="I15">
        <v>6</v>
      </c>
      <c r="J15">
        <f t="array" ref="J15">MATCH(LARGE($F$3:$F$203*($G$3:$G$203=""),I15),$F$3:$F$203,0)</f>
        <v>2</v>
      </c>
      <c r="K15">
        <v>6</v>
      </c>
      <c r="N15" t="s">
        <v>324</v>
      </c>
      <c r="O15" s="1" t="s">
        <v>286</v>
      </c>
      <c r="P15" t="s">
        <v>297</v>
      </c>
      <c r="Q15" t="s">
        <v>522</v>
      </c>
      <c r="R15">
        <f ca="1">INDEX(Database!$U$4:$AA$203,MATCH(Liste!N15,Database!$U$4:$U$203,0),6)</f>
        <v>0</v>
      </c>
      <c r="S15">
        <v>116</v>
      </c>
      <c r="T15" t="s">
        <v>9</v>
      </c>
      <c r="U15">
        <v>6</v>
      </c>
      <c r="V15">
        <f t="array" ref="V15">MATCH(LARGE($S$3:$S$203*($T$3:$T$203=""),U15),$S$3:$S$203,0)</f>
        <v>8</v>
      </c>
      <c r="W15">
        <v>3</v>
      </c>
      <c r="Z15" s="21" t="s">
        <v>522</v>
      </c>
      <c r="AH15" t="str">
        <f>Template_Remplissage!R35</f>
        <v>Planifié</v>
      </c>
      <c r="AI15">
        <f>Template_Remplissage!S35</f>
        <v>0</v>
      </c>
    </row>
    <row r="16" spans="1:52" x14ac:dyDescent="0.25">
      <c r="A16" t="s">
        <v>74</v>
      </c>
      <c r="B16" s="1" t="s">
        <v>38</v>
      </c>
      <c r="C16" t="s">
        <v>265</v>
      </c>
      <c r="D16" t="s">
        <v>522</v>
      </c>
      <c r="E16">
        <f ca="1">INDEX(Database!$N$4:$S$203,MATCH(Liste!A16,Database!$N$4:$N$203,0),6)</f>
        <v>0</v>
      </c>
      <c r="F16">
        <v>70</v>
      </c>
      <c r="I16">
        <v>7</v>
      </c>
      <c r="J16">
        <f t="array" ref="J16">MATCH(LARGE($F$3:$F$203*($G$3:$G$203=""),I16),$F$3:$F$203,0)</f>
        <v>35</v>
      </c>
      <c r="K16">
        <v>22</v>
      </c>
      <c r="N16" t="s">
        <v>325</v>
      </c>
      <c r="O16" s="1" t="s">
        <v>287</v>
      </c>
      <c r="P16" t="s">
        <v>297</v>
      </c>
      <c r="Q16" t="s">
        <v>522</v>
      </c>
      <c r="R16">
        <f ca="1">INDEX(Database!$U$4:$AA$203,MATCH(Liste!N16,Database!$U$4:$U$203,0),6)</f>
        <v>0</v>
      </c>
      <c r="S16">
        <v>47</v>
      </c>
      <c r="U16">
        <v>7</v>
      </c>
      <c r="V16">
        <f t="array" ref="V16">MATCH(LARGE($S$3:$S$203*($T$3:$T$203=""),U16),$S$3:$S$203,0)</f>
        <v>21</v>
      </c>
      <c r="W16">
        <v>20</v>
      </c>
      <c r="AH16" t="str">
        <f>Template_Remplissage!R36</f>
        <v>Planifié</v>
      </c>
      <c r="AI16">
        <f>Template_Remplissage!S36</f>
        <v>0</v>
      </c>
    </row>
    <row r="17" spans="1:35" x14ac:dyDescent="0.25">
      <c r="A17" t="s">
        <v>75</v>
      </c>
      <c r="B17" s="1" t="s">
        <v>39</v>
      </c>
      <c r="C17" t="s">
        <v>265</v>
      </c>
      <c r="D17" t="s">
        <v>522</v>
      </c>
      <c r="E17">
        <f ca="1">INDEX(Database!$N$4:$S$203,MATCH(Liste!A17,Database!$N$4:$N$203,0),6)</f>
        <v>0</v>
      </c>
      <c r="F17">
        <v>118</v>
      </c>
      <c r="G17" t="s">
        <v>9</v>
      </c>
      <c r="I17">
        <v>8</v>
      </c>
      <c r="J17">
        <f t="array" ref="J17">MATCH(LARGE($F$3:$F$203*($G$3:$G$203=""),I17),$F$3:$F$203,0)</f>
        <v>29</v>
      </c>
      <c r="K17">
        <v>33</v>
      </c>
      <c r="N17" t="s">
        <v>326</v>
      </c>
      <c r="O17" s="1" t="s">
        <v>288</v>
      </c>
      <c r="P17" t="s">
        <v>297</v>
      </c>
      <c r="Q17" t="s">
        <v>522</v>
      </c>
      <c r="R17">
        <f ca="1">INDEX(Database!$U$4:$AA$203,MATCH(Liste!N17,Database!$U$4:$U$203,0),6)</f>
        <v>0</v>
      </c>
      <c r="S17">
        <v>85</v>
      </c>
      <c r="Z17" s="33" t="s">
        <v>524</v>
      </c>
      <c r="AA17" s="33"/>
      <c r="AH17" t="str">
        <f>Template_Remplissage!R37</f>
        <v>Planifié</v>
      </c>
      <c r="AI17">
        <f>Template_Remplissage!S37</f>
        <v>0</v>
      </c>
    </row>
    <row r="18" spans="1:35" x14ac:dyDescent="0.25">
      <c r="A18" t="s">
        <v>76</v>
      </c>
      <c r="B18" s="1" t="s">
        <v>40</v>
      </c>
      <c r="C18" t="s">
        <v>266</v>
      </c>
      <c r="D18" t="s">
        <v>522</v>
      </c>
      <c r="E18">
        <f ca="1">INDEX(Database!$N$4:$S$203,MATCH(Liste!A18,Database!$N$4:$N$203,0),6)</f>
        <v>0</v>
      </c>
      <c r="F18">
        <v>58</v>
      </c>
      <c r="G18" t="s">
        <v>9</v>
      </c>
      <c r="I18">
        <v>9</v>
      </c>
      <c r="J18">
        <f t="array" ref="J18">MATCH(LARGE($F$3:$F$203*($G$3:$G$203=""),I18),$F$3:$F$203,0)</f>
        <v>37</v>
      </c>
      <c r="K18">
        <v>18</v>
      </c>
      <c r="N18" t="s">
        <v>327</v>
      </c>
      <c r="O18" s="1" t="s">
        <v>289</v>
      </c>
      <c r="P18" t="s">
        <v>297</v>
      </c>
      <c r="Q18" t="s">
        <v>522</v>
      </c>
      <c r="R18">
        <f ca="1">INDEX(Database!$U$4:$AA$203,MATCH(Liste!N18,Database!$U$4:$U$203,0),6)</f>
        <v>0</v>
      </c>
      <c r="S18">
        <v>54</v>
      </c>
      <c r="Z18" t="s">
        <v>525</v>
      </c>
      <c r="AA18" t="s">
        <v>526</v>
      </c>
      <c r="AH18" t="str">
        <f>Template_Remplissage!R42</f>
        <v>Planifié</v>
      </c>
      <c r="AI18">
        <f>Template_Remplissage!S42</f>
        <v>0</v>
      </c>
    </row>
    <row r="19" spans="1:35" x14ac:dyDescent="0.25">
      <c r="A19" t="s">
        <v>77</v>
      </c>
      <c r="B19" s="1" t="s">
        <v>41</v>
      </c>
      <c r="C19" t="s">
        <v>266</v>
      </c>
      <c r="D19" t="s">
        <v>522</v>
      </c>
      <c r="E19">
        <f ca="1">INDEX(Database!$N$4:$S$203,MATCH(Liste!A19,Database!$N$4:$N$203,0),6)</f>
        <v>0</v>
      </c>
      <c r="F19">
        <v>171</v>
      </c>
      <c r="G19" t="s">
        <v>9</v>
      </c>
      <c r="I19">
        <v>10</v>
      </c>
      <c r="J19">
        <f t="array" ref="J19">MATCH(LARGE($F$3:$F$203*($G$3:$G$203=""),I19),$F$3:$F$203,0)</f>
        <v>37</v>
      </c>
      <c r="K19">
        <v>20</v>
      </c>
      <c r="N19" t="s">
        <v>328</v>
      </c>
      <c r="O19" s="1" t="s">
        <v>290</v>
      </c>
      <c r="P19" t="s">
        <v>298</v>
      </c>
      <c r="Q19" t="s">
        <v>522</v>
      </c>
      <c r="R19">
        <f ca="1">INDEX(Database!$U$4:$AA$203,MATCH(Liste!N19,Database!$U$4:$U$203,0),6)</f>
        <v>0</v>
      </c>
      <c r="S19">
        <v>24</v>
      </c>
      <c r="T19" t="s">
        <v>9</v>
      </c>
      <c r="Z19">
        <v>2</v>
      </c>
      <c r="AA19">
        <v>0</v>
      </c>
      <c r="AH19" t="str">
        <f>Template_Remplissage!R43</f>
        <v>Planifié</v>
      </c>
      <c r="AI19">
        <f>Template_Remplissage!S43</f>
        <v>0</v>
      </c>
    </row>
    <row r="20" spans="1:35" x14ac:dyDescent="0.25">
      <c r="A20" t="s">
        <v>78</v>
      </c>
      <c r="B20" s="1" t="s">
        <v>42</v>
      </c>
      <c r="C20" t="s">
        <v>266</v>
      </c>
      <c r="D20" t="s">
        <v>522</v>
      </c>
      <c r="E20">
        <f ca="1">INDEX(Database!$N$4:$S$203,MATCH(Liste!A20,Database!$N$4:$N$203,0),6)</f>
        <v>0</v>
      </c>
      <c r="F20">
        <v>140</v>
      </c>
      <c r="G20" t="s">
        <v>9</v>
      </c>
      <c r="I20">
        <v>11</v>
      </c>
      <c r="J20">
        <f t="array" ref="J20">MATCH(LARGE($F$3:$F$203*($G$3:$G$203=""),I20),$F$3:$F$203,0)</f>
        <v>37</v>
      </c>
      <c r="K20">
        <v>12</v>
      </c>
      <c r="N20" t="s">
        <v>329</v>
      </c>
      <c r="O20" s="1" t="s">
        <v>291</v>
      </c>
      <c r="P20" t="s">
        <v>298</v>
      </c>
      <c r="Q20" t="s">
        <v>522</v>
      </c>
      <c r="R20">
        <f ca="1">INDEX(Database!$U$4:$AA$203,MATCH(Liste!N20,Database!$U$4:$U$203,0),6)</f>
        <v>0</v>
      </c>
      <c r="S20">
        <v>87</v>
      </c>
      <c r="Z20">
        <v>3</v>
      </c>
      <c r="AA20">
        <v>6</v>
      </c>
      <c r="AH20" t="str">
        <f>Template_Remplissage!R44</f>
        <v>Planifié</v>
      </c>
      <c r="AI20">
        <f>Template_Remplissage!S44</f>
        <v>0</v>
      </c>
    </row>
    <row r="21" spans="1:35" x14ac:dyDescent="0.25">
      <c r="A21" t="s">
        <v>79</v>
      </c>
      <c r="B21" s="1" t="s">
        <v>43</v>
      </c>
      <c r="C21" t="s">
        <v>266</v>
      </c>
      <c r="D21" t="s">
        <v>522</v>
      </c>
      <c r="E21">
        <f ca="1">INDEX(Database!$N$4:$S$203,MATCH(Liste!A21,Database!$N$4:$N$203,0),6)</f>
        <v>0</v>
      </c>
      <c r="F21">
        <v>32</v>
      </c>
      <c r="I21">
        <v>12</v>
      </c>
      <c r="J21">
        <f t="array" ref="J21">MATCH(LARGE($F$3:$F$203*($G$3:$G$203=""),I21),$F$3:$F$203,0)</f>
        <v>37</v>
      </c>
      <c r="K21">
        <v>15</v>
      </c>
      <c r="N21" t="s">
        <v>330</v>
      </c>
      <c r="O21" s="1" t="s">
        <v>292</v>
      </c>
      <c r="P21" t="s">
        <v>298</v>
      </c>
      <c r="Q21" t="s">
        <v>522</v>
      </c>
      <c r="R21">
        <f ca="1">INDEX(Database!$U$4:$AA$203,MATCH(Liste!N21,Database!$U$4:$U$203,0),6)</f>
        <v>0</v>
      </c>
      <c r="S21">
        <v>151</v>
      </c>
      <c r="T21" t="s">
        <v>9</v>
      </c>
      <c r="Z21">
        <v>4</v>
      </c>
      <c r="AA21">
        <v>5</v>
      </c>
      <c r="AH21" t="str">
        <f>Template_Remplissage!R49</f>
        <v>Planifié</v>
      </c>
      <c r="AI21">
        <f>Template_Remplissage!S49</f>
        <v>0</v>
      </c>
    </row>
    <row r="22" spans="1:35" x14ac:dyDescent="0.25">
      <c r="A22" t="s">
        <v>80</v>
      </c>
      <c r="B22" s="1" t="s">
        <v>44</v>
      </c>
      <c r="C22" t="s">
        <v>267</v>
      </c>
      <c r="D22" t="s">
        <v>522</v>
      </c>
      <c r="E22">
        <f ca="1">INDEX(Database!$N$4:$S$203,MATCH(Liste!A22,Database!$N$4:$N$203,0),6)</f>
        <v>0</v>
      </c>
      <c r="F22">
        <v>131</v>
      </c>
      <c r="G22" t="s">
        <v>9</v>
      </c>
      <c r="I22">
        <v>13</v>
      </c>
      <c r="J22">
        <f t="array" ref="J22">MATCH(LARGE($F$3:$F$203*($G$3:$G$203=""),I22),$F$3:$F$203,0)</f>
        <v>37</v>
      </c>
      <c r="K22">
        <v>34</v>
      </c>
      <c r="N22" t="s">
        <v>331</v>
      </c>
      <c r="O22" s="1" t="s">
        <v>293</v>
      </c>
      <c r="P22" t="s">
        <v>298</v>
      </c>
      <c r="Q22" t="s">
        <v>522</v>
      </c>
      <c r="R22">
        <f ca="1">INDEX(Database!$U$4:$AA$203,MATCH(Liste!N22,Database!$U$4:$U$203,0),6)</f>
        <v>0</v>
      </c>
      <c r="S22">
        <v>92</v>
      </c>
      <c r="T22" t="s">
        <v>9</v>
      </c>
      <c r="Z22">
        <v>5</v>
      </c>
      <c r="AA22">
        <v>4</v>
      </c>
      <c r="AH22" t="str">
        <f>Template_Remplissage!R50</f>
        <v>Planifié</v>
      </c>
      <c r="AI22">
        <f>Template_Remplissage!S50</f>
        <v>0</v>
      </c>
    </row>
    <row r="23" spans="1:35" x14ac:dyDescent="0.25">
      <c r="A23" t="s">
        <v>81</v>
      </c>
      <c r="B23" s="1" t="s">
        <v>45</v>
      </c>
      <c r="C23" t="s">
        <v>268</v>
      </c>
      <c r="D23" t="s">
        <v>522</v>
      </c>
      <c r="E23">
        <f ca="1">INDEX(Database!$N$4:$S$203,MATCH(Liste!A23,Database!$N$4:$N$203,0),6)</f>
        <v>0</v>
      </c>
      <c r="F23">
        <v>34</v>
      </c>
      <c r="I23">
        <v>14</v>
      </c>
      <c r="J23">
        <f t="array" ref="J23">MATCH(LARGE($F$3:$F$203*($G$3:$G$203=""),I23),$F$3:$F$203,0)</f>
        <v>37</v>
      </c>
      <c r="K23">
        <v>4</v>
      </c>
      <c r="N23" t="s">
        <v>332</v>
      </c>
      <c r="O23" s="1"/>
      <c r="R23">
        <f ca="1">INDEX(Database!$U$4:$AA$203,MATCH(Liste!N23,Database!$U$4:$U$203,0),6)</f>
        <v>0</v>
      </c>
      <c r="S23">
        <v>0</v>
      </c>
      <c r="Z23">
        <v>6</v>
      </c>
      <c r="AA23">
        <v>3</v>
      </c>
      <c r="AH23" t="str">
        <f>Template_Remplissage!R51</f>
        <v>Planifié</v>
      </c>
      <c r="AI23">
        <f>Template_Remplissage!S51</f>
        <v>0</v>
      </c>
    </row>
    <row r="24" spans="1:35" x14ac:dyDescent="0.25">
      <c r="A24" t="s">
        <v>82</v>
      </c>
      <c r="B24" s="1" t="s">
        <v>46</v>
      </c>
      <c r="C24" t="s">
        <v>268</v>
      </c>
      <c r="D24" t="s">
        <v>522</v>
      </c>
      <c r="E24">
        <f ca="1">INDEX(Database!$N$4:$S$203,MATCH(Liste!A24,Database!$N$4:$N$203,0),6)</f>
        <v>0</v>
      </c>
      <c r="F24">
        <v>150</v>
      </c>
      <c r="G24" t="s">
        <v>9</v>
      </c>
      <c r="N24" t="s">
        <v>333</v>
      </c>
      <c r="O24" s="1"/>
      <c r="R24">
        <f ca="1">INDEX(Database!$U$4:$AA$203,MATCH(Liste!N24,Database!$U$4:$U$203,0),6)</f>
        <v>0</v>
      </c>
      <c r="S24">
        <v>0</v>
      </c>
      <c r="Z24">
        <v>7</v>
      </c>
      <c r="AA24">
        <v>2</v>
      </c>
    </row>
    <row r="25" spans="1:35" x14ac:dyDescent="0.25">
      <c r="A25" t="s">
        <v>83</v>
      </c>
      <c r="B25" s="1" t="s">
        <v>47</v>
      </c>
      <c r="C25" t="s">
        <v>268</v>
      </c>
      <c r="D25" t="s">
        <v>522</v>
      </c>
      <c r="E25">
        <f ca="1">INDEX(Database!$N$4:$S$203,MATCH(Liste!A25,Database!$N$4:$N$203,0),6)</f>
        <v>0</v>
      </c>
      <c r="F25">
        <v>180</v>
      </c>
      <c r="G25" t="s">
        <v>9</v>
      </c>
      <c r="N25" t="s">
        <v>334</v>
      </c>
      <c r="O25" s="1"/>
      <c r="R25">
        <f ca="1">INDEX(Database!$U$4:$AA$203,MATCH(Liste!N25,Database!$U$4:$U$203,0),6)</f>
        <v>0</v>
      </c>
      <c r="S25">
        <v>0</v>
      </c>
      <c r="Z25">
        <v>1</v>
      </c>
      <c r="AA25">
        <v>1</v>
      </c>
    </row>
    <row r="26" spans="1:35" x14ac:dyDescent="0.25">
      <c r="A26" t="s">
        <v>84</v>
      </c>
      <c r="B26" s="1" t="s">
        <v>48</v>
      </c>
      <c r="C26" t="s">
        <v>268</v>
      </c>
      <c r="D26" t="s">
        <v>522</v>
      </c>
      <c r="E26">
        <f ca="1">INDEX(Database!$N$4:$S$203,MATCH(Liste!A26,Database!$N$4:$N$203,0),6)</f>
        <v>0</v>
      </c>
      <c r="F26">
        <v>84</v>
      </c>
      <c r="G26" t="s">
        <v>9</v>
      </c>
      <c r="N26" t="s">
        <v>335</v>
      </c>
      <c r="O26" s="1"/>
      <c r="R26">
        <f ca="1">INDEX(Database!$U$4:$AA$203,MATCH(Liste!N26,Database!$U$4:$U$203,0),6)</f>
        <v>0</v>
      </c>
      <c r="S26">
        <v>0</v>
      </c>
      <c r="Z26" t="s">
        <v>527</v>
      </c>
    </row>
    <row r="27" spans="1:35" x14ac:dyDescent="0.25">
      <c r="A27" t="s">
        <v>85</v>
      </c>
      <c r="B27" s="1" t="s">
        <v>49</v>
      </c>
      <c r="C27" t="s">
        <v>269</v>
      </c>
      <c r="D27" t="s">
        <v>522</v>
      </c>
      <c r="E27">
        <f ca="1">INDEX(Database!$N$4:$S$203,MATCH(Liste!A27,Database!$N$4:$N$203,0),6)</f>
        <v>0</v>
      </c>
      <c r="F27">
        <v>41</v>
      </c>
      <c r="G27" t="s">
        <v>9</v>
      </c>
      <c r="N27" t="s">
        <v>336</v>
      </c>
      <c r="O27" s="1"/>
      <c r="R27">
        <f ca="1">INDEX(Database!$U$4:$AA$203,MATCH(Liste!N27,Database!$U$4:$U$203,0),6)</f>
        <v>0</v>
      </c>
      <c r="S27">
        <v>0</v>
      </c>
      <c r="Z27" t="s">
        <v>528</v>
      </c>
      <c r="AA27">
        <f ca="1">YEAR(TODAY())</f>
        <v>2020</v>
      </c>
    </row>
    <row r="28" spans="1:35" x14ac:dyDescent="0.25">
      <c r="A28" t="s">
        <v>86</v>
      </c>
      <c r="B28" s="1" t="s">
        <v>50</v>
      </c>
      <c r="C28" t="s">
        <v>270</v>
      </c>
      <c r="D28" t="s">
        <v>522</v>
      </c>
      <c r="E28">
        <f ca="1">INDEX(Database!$N$4:$S$203,MATCH(Liste!A28,Database!$N$4:$N$203,0),6)</f>
        <v>0</v>
      </c>
      <c r="F28">
        <v>79</v>
      </c>
      <c r="G28" t="s">
        <v>9</v>
      </c>
      <c r="N28" t="s">
        <v>337</v>
      </c>
      <c r="O28" s="1"/>
      <c r="R28">
        <f ca="1">INDEX(Database!$U$4:$AA$203,MATCH(Liste!N28,Database!$U$4:$U$203,0),6)</f>
        <v>0</v>
      </c>
      <c r="S28">
        <v>0</v>
      </c>
      <c r="Z28" t="s">
        <v>529</v>
      </c>
      <c r="AA28">
        <f ca="1">WEEKDAY(DATE(AA27,1,1))</f>
        <v>4</v>
      </c>
    </row>
    <row r="29" spans="1:35" x14ac:dyDescent="0.25">
      <c r="A29" t="s">
        <v>87</v>
      </c>
      <c r="B29" s="1" t="s">
        <v>51</v>
      </c>
      <c r="C29" t="s">
        <v>270</v>
      </c>
      <c r="D29" t="s">
        <v>522</v>
      </c>
      <c r="E29">
        <f ca="1">INDEX(Database!$N$4:$S$203,MATCH(Liste!A29,Database!$N$4:$N$203,0),6)</f>
        <v>0</v>
      </c>
      <c r="F29">
        <v>156</v>
      </c>
      <c r="G29" t="s">
        <v>9</v>
      </c>
      <c r="N29" t="s">
        <v>338</v>
      </c>
      <c r="O29" s="1"/>
      <c r="R29">
        <f ca="1">INDEX(Database!$U$4:$AA$203,MATCH(Liste!N29,Database!$U$4:$U$203,0),6)</f>
        <v>0</v>
      </c>
      <c r="S29">
        <v>0</v>
      </c>
      <c r="Z29" t="s">
        <v>530</v>
      </c>
      <c r="AA29" s="11">
        <f ca="1">DATE(AA27,1,1)+VLOOKUP(AA28,Z19:AA25,2,FALSE)</f>
        <v>43836</v>
      </c>
    </row>
    <row r="30" spans="1:35" x14ac:dyDescent="0.25">
      <c r="A30" t="s">
        <v>88</v>
      </c>
      <c r="B30" s="1" t="s">
        <v>52</v>
      </c>
      <c r="C30" t="s">
        <v>270</v>
      </c>
      <c r="D30" t="s">
        <v>522</v>
      </c>
      <c r="E30">
        <f ca="1">INDEX(Database!$N$4:$S$203,MATCH(Liste!A30,Database!$N$4:$N$203,0),6)</f>
        <v>0</v>
      </c>
      <c r="F30">
        <v>16</v>
      </c>
      <c r="G30" t="s">
        <v>9</v>
      </c>
      <c r="N30" t="s">
        <v>339</v>
      </c>
      <c r="O30" s="1"/>
      <c r="R30">
        <f ca="1">INDEX(Database!$U$4:$AA$203,MATCH(Liste!N30,Database!$U$4:$U$203,0),6)</f>
        <v>0</v>
      </c>
      <c r="S30">
        <v>0</v>
      </c>
      <c r="Z30" t="s">
        <v>531</v>
      </c>
      <c r="AA30" s="23">
        <f ca="1">WEEKNUM(AA29,1)</f>
        <v>2</v>
      </c>
    </row>
    <row r="31" spans="1:35" x14ac:dyDescent="0.25">
      <c r="A31" t="s">
        <v>89</v>
      </c>
      <c r="B31" s="1" t="s">
        <v>53</v>
      </c>
      <c r="C31" t="s">
        <v>270</v>
      </c>
      <c r="D31" t="s">
        <v>522</v>
      </c>
      <c r="E31">
        <f ca="1">INDEX(Database!$N$4:$S$203,MATCH(Liste!A31,Database!$N$4:$N$203,0),6)</f>
        <v>0</v>
      </c>
      <c r="F31">
        <v>2</v>
      </c>
      <c r="N31" t="s">
        <v>340</v>
      </c>
      <c r="O31" s="1"/>
      <c r="R31">
        <f ca="1">INDEX(Database!$U$4:$AA$203,MATCH(Liste!N31,Database!$U$4:$U$203,0),6)</f>
        <v>0</v>
      </c>
      <c r="S31">
        <v>0</v>
      </c>
    </row>
    <row r="32" spans="1:35" x14ac:dyDescent="0.25">
      <c r="A32" t="s">
        <v>90</v>
      </c>
      <c r="B32" s="1" t="s">
        <v>54</v>
      </c>
      <c r="C32" t="s">
        <v>271</v>
      </c>
      <c r="D32" t="s">
        <v>522</v>
      </c>
      <c r="E32">
        <f ca="1">INDEX(Database!$N$4:$S$203,MATCH(Liste!A32,Database!$N$4:$N$203,0),6)</f>
        <v>0</v>
      </c>
      <c r="F32">
        <v>12</v>
      </c>
      <c r="G32" t="s">
        <v>9</v>
      </c>
      <c r="N32" t="s">
        <v>341</v>
      </c>
      <c r="O32" s="1"/>
      <c r="R32">
        <f ca="1">INDEX(Database!$U$4:$AA$203,MATCH(Liste!N32,Database!$U$4:$U$203,0),6)</f>
        <v>0</v>
      </c>
      <c r="S32">
        <v>0</v>
      </c>
      <c r="Z32" t="s">
        <v>532</v>
      </c>
      <c r="AA32">
        <f ca="1">+WEEKNUM(TODAY(),1)</f>
        <v>44</v>
      </c>
    </row>
    <row r="33" spans="1:27" x14ac:dyDescent="0.25">
      <c r="A33" t="s">
        <v>91</v>
      </c>
      <c r="B33" s="1" t="s">
        <v>55</v>
      </c>
      <c r="C33" t="s">
        <v>271</v>
      </c>
      <c r="D33" t="s">
        <v>522</v>
      </c>
      <c r="E33">
        <f ca="1">INDEX(Database!$N$4:$S$203,MATCH(Liste!A33,Database!$N$4:$N$203,0),6)</f>
        <v>0</v>
      </c>
      <c r="F33">
        <v>22</v>
      </c>
      <c r="N33" t="s">
        <v>342</v>
      </c>
      <c r="O33" s="1"/>
      <c r="R33">
        <f ca="1">INDEX(Database!$U$4:$AA$203,MATCH(Liste!N33,Database!$U$4:$U$203,0),6)</f>
        <v>0</v>
      </c>
      <c r="S33">
        <v>0</v>
      </c>
      <c r="Z33" t="s">
        <v>300</v>
      </c>
      <c r="AA33" s="11">
        <f ca="1">+$AA$29+($AA$32-$AA$30)*7-2+Z19</f>
        <v>44130</v>
      </c>
    </row>
    <row r="34" spans="1:27" x14ac:dyDescent="0.25">
      <c r="A34" t="s">
        <v>92</v>
      </c>
      <c r="B34" s="1" t="s">
        <v>56</v>
      </c>
      <c r="C34" t="s">
        <v>271</v>
      </c>
      <c r="D34" t="s">
        <v>522</v>
      </c>
      <c r="E34">
        <f ca="1">INDEX(Database!$N$4:$S$203,MATCH(Liste!A34,Database!$N$4:$N$203,0),6)</f>
        <v>0</v>
      </c>
      <c r="F34">
        <v>177</v>
      </c>
      <c r="G34" t="s">
        <v>9</v>
      </c>
      <c r="N34" t="s">
        <v>343</v>
      </c>
      <c r="O34" s="1"/>
      <c r="R34">
        <f ca="1">INDEX(Database!$U$4:$AA$203,MATCH(Liste!N34,Database!$U$4:$U$203,0),6)</f>
        <v>0</v>
      </c>
      <c r="S34">
        <v>0</v>
      </c>
      <c r="Z34" t="s">
        <v>301</v>
      </c>
      <c r="AA34" s="11">
        <f t="shared" ref="AA34:AA38" ca="1" si="0">+$AA$29+($AA$32-$AA$30)*7-2+Z20</f>
        <v>44131</v>
      </c>
    </row>
    <row r="35" spans="1:27" x14ac:dyDescent="0.25">
      <c r="A35" t="s">
        <v>93</v>
      </c>
      <c r="B35" s="1" t="s">
        <v>57</v>
      </c>
      <c r="C35" t="s">
        <v>271</v>
      </c>
      <c r="D35" t="s">
        <v>522</v>
      </c>
      <c r="E35">
        <f ca="1">INDEX(Database!$N$4:$S$203,MATCH(Liste!A35,Database!$N$4:$N$203,0),6)</f>
        <v>0</v>
      </c>
      <c r="F35">
        <v>142</v>
      </c>
      <c r="G35" t="s">
        <v>9</v>
      </c>
      <c r="N35" t="s">
        <v>344</v>
      </c>
      <c r="O35" s="1"/>
      <c r="R35">
        <f ca="1">INDEX(Database!$U$4:$AA$203,MATCH(Liste!N35,Database!$U$4:$U$203,0),6)</f>
        <v>0</v>
      </c>
      <c r="S35">
        <v>0</v>
      </c>
      <c r="Z35" t="s">
        <v>302</v>
      </c>
      <c r="AA35" s="11">
        <f t="shared" ca="1" si="0"/>
        <v>44132</v>
      </c>
    </row>
    <row r="36" spans="1:27" x14ac:dyDescent="0.25">
      <c r="A36" t="s">
        <v>94</v>
      </c>
      <c r="B36" s="1" t="s">
        <v>58</v>
      </c>
      <c r="C36" t="s">
        <v>272</v>
      </c>
      <c r="D36" t="s">
        <v>522</v>
      </c>
      <c r="E36">
        <f ca="1">INDEX(Database!$N$4:$S$203,MATCH(Liste!A36,Database!$N$4:$N$203,0),6)</f>
        <v>0</v>
      </c>
      <c r="F36">
        <v>108</v>
      </c>
      <c r="G36" t="s">
        <v>9</v>
      </c>
      <c r="N36" t="s">
        <v>345</v>
      </c>
      <c r="O36" s="1"/>
      <c r="R36">
        <f ca="1">INDEX(Database!$U$4:$AA$203,MATCH(Liste!N36,Database!$U$4:$U$203,0),6)</f>
        <v>0</v>
      </c>
      <c r="S36">
        <v>0</v>
      </c>
      <c r="Z36" t="s">
        <v>303</v>
      </c>
      <c r="AA36" s="11">
        <f t="shared" ca="1" si="0"/>
        <v>44133</v>
      </c>
    </row>
    <row r="37" spans="1:27" x14ac:dyDescent="0.25">
      <c r="A37" t="s">
        <v>95</v>
      </c>
      <c r="B37" s="1" t="s">
        <v>59</v>
      </c>
      <c r="C37" t="s">
        <v>272</v>
      </c>
      <c r="D37" t="s">
        <v>522</v>
      </c>
      <c r="E37">
        <f ca="1">INDEX(Database!$N$4:$S$203,MATCH(Liste!A37,Database!$N$4:$N$203,0),6)</f>
        <v>0</v>
      </c>
      <c r="F37">
        <v>7</v>
      </c>
      <c r="N37" t="s">
        <v>346</v>
      </c>
      <c r="O37" s="1"/>
      <c r="R37">
        <f ca="1">INDEX(Database!$U$4:$AA$203,MATCH(Liste!N37,Database!$U$4:$U$203,0),6)</f>
        <v>0</v>
      </c>
      <c r="S37">
        <v>0</v>
      </c>
      <c r="Z37" t="s">
        <v>304</v>
      </c>
      <c r="AA37" s="11">
        <f t="shared" ca="1" si="0"/>
        <v>44134</v>
      </c>
    </row>
    <row r="38" spans="1:27" x14ac:dyDescent="0.25">
      <c r="A38" t="s">
        <v>96</v>
      </c>
      <c r="B38" s="1" t="s">
        <v>60</v>
      </c>
      <c r="C38" t="s">
        <v>273</v>
      </c>
      <c r="D38" t="s">
        <v>522</v>
      </c>
      <c r="E38">
        <f ca="1">INDEX(Database!$N$4:$S$203,MATCH(Liste!A38,Database!$N$4:$N$203,0),6)</f>
        <v>0</v>
      </c>
      <c r="F38">
        <v>187</v>
      </c>
      <c r="G38" t="s">
        <v>9</v>
      </c>
      <c r="N38" t="s">
        <v>347</v>
      </c>
      <c r="O38" s="1"/>
      <c r="R38">
        <f ca="1">INDEX(Database!$U$4:$AA$203,MATCH(Liste!N38,Database!$U$4:$U$203,0),6)</f>
        <v>0</v>
      </c>
      <c r="S38">
        <v>0</v>
      </c>
      <c r="Z38" t="s">
        <v>305</v>
      </c>
      <c r="AA38" s="11">
        <f t="shared" ca="1" si="0"/>
        <v>44135</v>
      </c>
    </row>
    <row r="39" spans="1:27" x14ac:dyDescent="0.25">
      <c r="A39" t="s">
        <v>97</v>
      </c>
      <c r="B39" s="1"/>
      <c r="E39">
        <f ca="1">INDEX(Database!$N$4:$S$203,MATCH(Liste!A39,Database!$N$4:$N$203,0),6)</f>
        <v>0</v>
      </c>
      <c r="F39">
        <v>0</v>
      </c>
      <c r="N39" t="s">
        <v>348</v>
      </c>
      <c r="R39">
        <f ca="1">INDEX(Database!$U$4:$AA$203,MATCH(Liste!N39,Database!$U$4:$U$203,0),6)</f>
        <v>0</v>
      </c>
      <c r="S39">
        <v>0</v>
      </c>
      <c r="Z39" t="s">
        <v>306</v>
      </c>
      <c r="AA39" s="11">
        <f ca="1">+$AA$29+($AA$32-$AA$30+1)*7-2+Z25</f>
        <v>44136</v>
      </c>
    </row>
    <row r="40" spans="1:27" x14ac:dyDescent="0.25">
      <c r="A40" t="s">
        <v>98</v>
      </c>
      <c r="B40" s="1"/>
      <c r="E40">
        <f ca="1">INDEX(Database!$N$4:$S$203,MATCH(Liste!A40,Database!$N$4:$N$203,0),6)</f>
        <v>0</v>
      </c>
      <c r="F40">
        <v>0</v>
      </c>
      <c r="N40" t="s">
        <v>349</v>
      </c>
      <c r="R40">
        <f ca="1">INDEX(Database!$U$4:$AA$203,MATCH(Liste!N40,Database!$U$4:$U$203,0),6)</f>
        <v>0</v>
      </c>
      <c r="S40">
        <v>0</v>
      </c>
    </row>
    <row r="41" spans="1:27" x14ac:dyDescent="0.25">
      <c r="A41" t="s">
        <v>99</v>
      </c>
      <c r="B41" s="1"/>
      <c r="E41">
        <f ca="1">INDEX(Database!$N$4:$S$203,MATCH(Liste!A41,Database!$N$4:$N$203,0),6)</f>
        <v>0</v>
      </c>
      <c r="F41">
        <v>0</v>
      </c>
      <c r="N41" t="s">
        <v>350</v>
      </c>
      <c r="O41" s="1"/>
      <c r="R41">
        <f ca="1">INDEX(Database!$U$4:$AA$203,MATCH(Liste!N41,Database!$U$4:$U$203,0),6)</f>
        <v>0</v>
      </c>
      <c r="S41">
        <v>0</v>
      </c>
    </row>
    <row r="42" spans="1:27" x14ac:dyDescent="0.25">
      <c r="A42" t="s">
        <v>100</v>
      </c>
      <c r="B42" s="1"/>
      <c r="E42">
        <f ca="1">INDEX(Database!$N$4:$S$203,MATCH(Liste!A42,Database!$N$4:$N$203,0),6)</f>
        <v>0</v>
      </c>
      <c r="F42">
        <v>0</v>
      </c>
      <c r="N42" t="s">
        <v>351</v>
      </c>
      <c r="O42" s="1"/>
      <c r="R42">
        <f ca="1">INDEX(Database!$U$4:$AA$203,MATCH(Liste!N42,Database!$U$4:$U$203,0),6)</f>
        <v>0</v>
      </c>
      <c r="S42">
        <v>0</v>
      </c>
    </row>
    <row r="43" spans="1:27" x14ac:dyDescent="0.25">
      <c r="A43" t="s">
        <v>101</v>
      </c>
      <c r="B43" s="1"/>
      <c r="E43">
        <f ca="1">INDEX(Database!$N$4:$S$203,MATCH(Liste!A43,Database!$N$4:$N$203,0),6)</f>
        <v>0</v>
      </c>
      <c r="F43">
        <v>0</v>
      </c>
      <c r="N43" t="s">
        <v>352</v>
      </c>
      <c r="O43" s="1"/>
      <c r="R43">
        <f ca="1">INDEX(Database!$U$4:$AA$203,MATCH(Liste!N43,Database!$U$4:$U$203,0),6)</f>
        <v>0</v>
      </c>
      <c r="S43">
        <v>0</v>
      </c>
    </row>
    <row r="44" spans="1:27" x14ac:dyDescent="0.25">
      <c r="A44" t="s">
        <v>102</v>
      </c>
      <c r="B44" s="1"/>
      <c r="E44">
        <f ca="1">INDEX(Database!$N$4:$S$203,MATCH(Liste!A44,Database!$N$4:$N$203,0),6)</f>
        <v>0</v>
      </c>
      <c r="F44">
        <v>0</v>
      </c>
      <c r="N44" t="s">
        <v>353</v>
      </c>
      <c r="O44" s="1"/>
      <c r="R44">
        <f ca="1">INDEX(Database!$U$4:$AA$203,MATCH(Liste!N44,Database!$U$4:$U$203,0),6)</f>
        <v>0</v>
      </c>
      <c r="S44">
        <v>0</v>
      </c>
    </row>
    <row r="45" spans="1:27" x14ac:dyDescent="0.25">
      <c r="A45" t="s">
        <v>103</v>
      </c>
      <c r="B45" s="1"/>
      <c r="E45">
        <f ca="1">INDEX(Database!$N$4:$S$203,MATCH(Liste!A45,Database!$N$4:$N$203,0),6)</f>
        <v>0</v>
      </c>
      <c r="F45">
        <v>0</v>
      </c>
      <c r="N45" t="s">
        <v>354</v>
      </c>
      <c r="O45" s="1"/>
      <c r="R45">
        <f ca="1">INDEX(Database!$U$4:$AA$203,MATCH(Liste!N45,Database!$U$4:$U$203,0),6)</f>
        <v>0</v>
      </c>
      <c r="S45">
        <v>0</v>
      </c>
    </row>
    <row r="46" spans="1:27" x14ac:dyDescent="0.25">
      <c r="A46" t="s">
        <v>104</v>
      </c>
      <c r="B46" s="1"/>
      <c r="E46">
        <f ca="1">INDEX(Database!$N$4:$S$203,MATCH(Liste!A46,Database!$N$4:$N$203,0),6)</f>
        <v>0</v>
      </c>
      <c r="F46">
        <v>0</v>
      </c>
      <c r="N46" t="s">
        <v>355</v>
      </c>
      <c r="O46" s="1"/>
      <c r="R46">
        <f ca="1">INDEX(Database!$U$4:$AA$203,MATCH(Liste!N46,Database!$U$4:$U$203,0),6)</f>
        <v>0</v>
      </c>
      <c r="S46">
        <v>0</v>
      </c>
    </row>
    <row r="47" spans="1:27" x14ac:dyDescent="0.25">
      <c r="A47" t="s">
        <v>105</v>
      </c>
      <c r="B47" s="1"/>
      <c r="E47">
        <f ca="1">INDEX(Database!$N$4:$S$203,MATCH(Liste!A47,Database!$N$4:$N$203,0),6)</f>
        <v>0</v>
      </c>
      <c r="F47">
        <v>0</v>
      </c>
      <c r="N47" t="s">
        <v>356</v>
      </c>
      <c r="O47" s="1"/>
      <c r="R47">
        <f ca="1">INDEX(Database!$U$4:$AA$203,MATCH(Liste!N47,Database!$U$4:$U$203,0),6)</f>
        <v>0</v>
      </c>
      <c r="S47">
        <v>0</v>
      </c>
    </row>
    <row r="48" spans="1:27" x14ac:dyDescent="0.25">
      <c r="A48" t="s">
        <v>106</v>
      </c>
      <c r="B48" s="1"/>
      <c r="E48">
        <f ca="1">INDEX(Database!$N$4:$S$203,MATCH(Liste!A48,Database!$N$4:$N$203,0),6)</f>
        <v>0</v>
      </c>
      <c r="F48">
        <v>0</v>
      </c>
      <c r="N48" t="s">
        <v>357</v>
      </c>
      <c r="O48" s="1"/>
      <c r="R48">
        <f ca="1">INDEX(Database!$U$4:$AA$203,MATCH(Liste!N48,Database!$U$4:$U$203,0),6)</f>
        <v>0</v>
      </c>
      <c r="S48">
        <v>0</v>
      </c>
    </row>
    <row r="49" spans="1:19" x14ac:dyDescent="0.25">
      <c r="A49" t="s">
        <v>107</v>
      </c>
      <c r="B49" s="1"/>
      <c r="E49">
        <f ca="1">INDEX(Database!$N$4:$S$203,MATCH(Liste!A49,Database!$N$4:$N$203,0),6)</f>
        <v>0</v>
      </c>
      <c r="F49">
        <v>0</v>
      </c>
      <c r="N49" t="s">
        <v>358</v>
      </c>
      <c r="O49" s="1"/>
      <c r="R49">
        <f ca="1">INDEX(Database!$U$4:$AA$203,MATCH(Liste!N49,Database!$U$4:$U$203,0),6)</f>
        <v>0</v>
      </c>
      <c r="S49">
        <v>0</v>
      </c>
    </row>
    <row r="50" spans="1:19" x14ac:dyDescent="0.25">
      <c r="A50" t="s">
        <v>108</v>
      </c>
      <c r="B50" s="1"/>
      <c r="E50">
        <f ca="1">INDEX(Database!$N$4:$S$203,MATCH(Liste!A50,Database!$N$4:$N$203,0),6)</f>
        <v>0</v>
      </c>
      <c r="F50">
        <v>0</v>
      </c>
      <c r="N50" t="s">
        <v>359</v>
      </c>
      <c r="O50" s="1"/>
      <c r="R50">
        <f ca="1">INDEX(Database!$U$4:$AA$203,MATCH(Liste!N50,Database!$U$4:$U$203,0),6)</f>
        <v>0</v>
      </c>
      <c r="S50">
        <v>0</v>
      </c>
    </row>
    <row r="51" spans="1:19" x14ac:dyDescent="0.25">
      <c r="A51" t="s">
        <v>109</v>
      </c>
      <c r="B51" s="1"/>
      <c r="E51">
        <f ca="1">INDEX(Database!$N$4:$S$203,MATCH(Liste!A51,Database!$N$4:$N$203,0),6)</f>
        <v>0</v>
      </c>
      <c r="F51">
        <v>0</v>
      </c>
      <c r="N51" t="s">
        <v>360</v>
      </c>
      <c r="O51" s="1"/>
      <c r="R51">
        <f ca="1">INDEX(Database!$U$4:$AA$203,MATCH(Liste!N51,Database!$U$4:$U$203,0),6)</f>
        <v>0</v>
      </c>
      <c r="S51">
        <v>0</v>
      </c>
    </row>
    <row r="52" spans="1:19" x14ac:dyDescent="0.25">
      <c r="A52" t="s">
        <v>110</v>
      </c>
      <c r="B52" s="1"/>
      <c r="E52">
        <f ca="1">INDEX(Database!$N$4:$S$203,MATCH(Liste!A52,Database!$N$4:$N$203,0),6)</f>
        <v>0</v>
      </c>
      <c r="F52">
        <v>0</v>
      </c>
      <c r="N52" t="s">
        <v>361</v>
      </c>
      <c r="O52" s="1"/>
      <c r="R52">
        <f ca="1">INDEX(Database!$U$4:$AA$203,MATCH(Liste!N52,Database!$U$4:$U$203,0),6)</f>
        <v>0</v>
      </c>
      <c r="S52">
        <v>0</v>
      </c>
    </row>
    <row r="53" spans="1:19" x14ac:dyDescent="0.25">
      <c r="A53" t="s">
        <v>111</v>
      </c>
      <c r="B53" s="1"/>
      <c r="E53">
        <f ca="1">INDEX(Database!$N$4:$S$203,MATCH(Liste!A53,Database!$N$4:$N$203,0),6)</f>
        <v>0</v>
      </c>
      <c r="F53">
        <v>0</v>
      </c>
      <c r="N53" t="s">
        <v>362</v>
      </c>
      <c r="O53" s="1"/>
      <c r="R53">
        <f ca="1">INDEX(Database!$U$4:$AA$203,MATCH(Liste!N53,Database!$U$4:$U$203,0),6)</f>
        <v>0</v>
      </c>
      <c r="S53">
        <v>0</v>
      </c>
    </row>
    <row r="54" spans="1:19" x14ac:dyDescent="0.25">
      <c r="A54" t="s">
        <v>112</v>
      </c>
      <c r="B54" s="1"/>
      <c r="E54">
        <f ca="1">INDEX(Database!$N$4:$S$203,MATCH(Liste!A54,Database!$N$4:$N$203,0),6)</f>
        <v>0</v>
      </c>
      <c r="F54">
        <v>0</v>
      </c>
      <c r="N54" t="s">
        <v>363</v>
      </c>
      <c r="O54" s="1"/>
      <c r="R54">
        <f ca="1">INDEX(Database!$U$4:$AA$203,MATCH(Liste!N54,Database!$U$4:$U$203,0),6)</f>
        <v>0</v>
      </c>
      <c r="S54">
        <v>0</v>
      </c>
    </row>
    <row r="55" spans="1:19" x14ac:dyDescent="0.25">
      <c r="A55" t="s">
        <v>113</v>
      </c>
      <c r="B55" s="1"/>
      <c r="E55">
        <f ca="1">INDEX(Database!$N$4:$S$203,MATCH(Liste!A55,Database!$N$4:$N$203,0),6)</f>
        <v>0</v>
      </c>
      <c r="F55">
        <v>0</v>
      </c>
      <c r="N55" t="s">
        <v>364</v>
      </c>
      <c r="O55" s="1"/>
      <c r="R55">
        <f ca="1">INDEX(Database!$U$4:$AA$203,MATCH(Liste!N55,Database!$U$4:$U$203,0),6)</f>
        <v>0</v>
      </c>
      <c r="S55">
        <v>0</v>
      </c>
    </row>
    <row r="56" spans="1:19" x14ac:dyDescent="0.25">
      <c r="A56" t="s">
        <v>114</v>
      </c>
      <c r="B56" s="1"/>
      <c r="E56">
        <f ca="1">INDEX(Database!$N$4:$S$203,MATCH(Liste!A56,Database!$N$4:$N$203,0),6)</f>
        <v>0</v>
      </c>
      <c r="F56">
        <v>0</v>
      </c>
      <c r="N56" t="s">
        <v>365</v>
      </c>
      <c r="O56" s="1"/>
      <c r="R56">
        <f ca="1">INDEX(Database!$U$4:$AA$203,MATCH(Liste!N56,Database!$U$4:$U$203,0),6)</f>
        <v>0</v>
      </c>
      <c r="S56">
        <v>0</v>
      </c>
    </row>
    <row r="57" spans="1:19" x14ac:dyDescent="0.25">
      <c r="A57" t="s">
        <v>115</v>
      </c>
      <c r="B57" s="1"/>
      <c r="E57">
        <f ca="1">INDEX(Database!$N$4:$S$203,MATCH(Liste!A57,Database!$N$4:$N$203,0),6)</f>
        <v>0</v>
      </c>
      <c r="F57">
        <v>0</v>
      </c>
      <c r="N57" t="s">
        <v>366</v>
      </c>
      <c r="O57" s="1"/>
      <c r="R57">
        <f ca="1">INDEX(Database!$U$4:$AA$203,MATCH(Liste!N57,Database!$U$4:$U$203,0),6)</f>
        <v>0</v>
      </c>
      <c r="S57">
        <v>0</v>
      </c>
    </row>
    <row r="58" spans="1:19" x14ac:dyDescent="0.25">
      <c r="A58" t="s">
        <v>116</v>
      </c>
      <c r="B58" s="1"/>
      <c r="E58">
        <f ca="1">INDEX(Database!$N$4:$S$203,MATCH(Liste!A58,Database!$N$4:$N$203,0),6)</f>
        <v>0</v>
      </c>
      <c r="F58">
        <v>0</v>
      </c>
      <c r="N58" t="s">
        <v>367</v>
      </c>
      <c r="O58" s="1"/>
      <c r="R58">
        <f ca="1">INDEX(Database!$U$4:$AA$203,MATCH(Liste!N58,Database!$U$4:$U$203,0),6)</f>
        <v>0</v>
      </c>
      <c r="S58">
        <v>0</v>
      </c>
    </row>
    <row r="59" spans="1:19" x14ac:dyDescent="0.25">
      <c r="A59" t="s">
        <v>117</v>
      </c>
      <c r="B59" s="1"/>
      <c r="E59">
        <f ca="1">INDEX(Database!$N$4:$S$203,MATCH(Liste!A59,Database!$N$4:$N$203,0),6)</f>
        <v>0</v>
      </c>
      <c r="F59">
        <v>0</v>
      </c>
      <c r="N59" t="s">
        <v>368</v>
      </c>
      <c r="O59" s="1"/>
      <c r="R59">
        <f ca="1">INDEX(Database!$U$4:$AA$203,MATCH(Liste!N59,Database!$U$4:$U$203,0),6)</f>
        <v>0</v>
      </c>
      <c r="S59">
        <v>0</v>
      </c>
    </row>
    <row r="60" spans="1:19" x14ac:dyDescent="0.25">
      <c r="A60" t="s">
        <v>118</v>
      </c>
      <c r="B60" s="1"/>
      <c r="E60">
        <f ca="1">INDEX(Database!$N$4:$S$203,MATCH(Liste!A60,Database!$N$4:$N$203,0),6)</f>
        <v>0</v>
      </c>
      <c r="F60">
        <v>0</v>
      </c>
      <c r="N60" t="s">
        <v>369</v>
      </c>
      <c r="O60" s="1"/>
      <c r="R60">
        <f ca="1">INDEX(Database!$U$4:$AA$203,MATCH(Liste!N60,Database!$U$4:$U$203,0),6)</f>
        <v>0</v>
      </c>
      <c r="S60">
        <v>0</v>
      </c>
    </row>
    <row r="61" spans="1:19" x14ac:dyDescent="0.25">
      <c r="A61" t="s">
        <v>119</v>
      </c>
      <c r="B61" s="1"/>
      <c r="E61">
        <f ca="1">INDEX(Database!$N$4:$S$203,MATCH(Liste!A61,Database!$N$4:$N$203,0),6)</f>
        <v>0</v>
      </c>
      <c r="F61">
        <v>0</v>
      </c>
      <c r="N61" t="s">
        <v>370</v>
      </c>
      <c r="O61" s="1"/>
      <c r="R61">
        <f ca="1">INDEX(Database!$U$4:$AA$203,MATCH(Liste!N61,Database!$U$4:$U$203,0),6)</f>
        <v>0</v>
      </c>
      <c r="S61">
        <v>0</v>
      </c>
    </row>
    <row r="62" spans="1:19" x14ac:dyDescent="0.25">
      <c r="A62" t="s">
        <v>120</v>
      </c>
      <c r="B62" s="1"/>
      <c r="E62">
        <f ca="1">INDEX(Database!$N$4:$S$203,MATCH(Liste!A62,Database!$N$4:$N$203,0),6)</f>
        <v>0</v>
      </c>
      <c r="F62">
        <v>0</v>
      </c>
      <c r="N62" t="s">
        <v>371</v>
      </c>
      <c r="O62" s="1"/>
      <c r="R62">
        <f ca="1">INDEX(Database!$U$4:$AA$203,MATCH(Liste!N62,Database!$U$4:$U$203,0),6)</f>
        <v>0</v>
      </c>
      <c r="S62">
        <v>0</v>
      </c>
    </row>
    <row r="63" spans="1:19" x14ac:dyDescent="0.25">
      <c r="A63" t="s">
        <v>121</v>
      </c>
      <c r="B63" s="1"/>
      <c r="E63">
        <f ca="1">INDEX(Database!$N$4:$S$203,MATCH(Liste!A63,Database!$N$4:$N$203,0),6)</f>
        <v>0</v>
      </c>
      <c r="F63">
        <v>0</v>
      </c>
      <c r="N63" t="s">
        <v>372</v>
      </c>
      <c r="O63" s="1"/>
      <c r="R63">
        <f ca="1">INDEX(Database!$U$4:$AA$203,MATCH(Liste!N63,Database!$U$4:$U$203,0),6)</f>
        <v>0</v>
      </c>
      <c r="S63">
        <v>0</v>
      </c>
    </row>
    <row r="64" spans="1:19" x14ac:dyDescent="0.25">
      <c r="A64" t="s">
        <v>122</v>
      </c>
      <c r="B64" s="1"/>
      <c r="E64">
        <f ca="1">INDEX(Database!$N$4:$S$203,MATCH(Liste!A64,Database!$N$4:$N$203,0),6)</f>
        <v>0</v>
      </c>
      <c r="F64">
        <v>0</v>
      </c>
      <c r="N64" t="s">
        <v>373</v>
      </c>
      <c r="O64" s="1"/>
      <c r="R64">
        <f ca="1">INDEX(Database!$U$4:$AA$203,MATCH(Liste!N64,Database!$U$4:$U$203,0),6)</f>
        <v>0</v>
      </c>
      <c r="S64">
        <v>0</v>
      </c>
    </row>
    <row r="65" spans="1:19" x14ac:dyDescent="0.25">
      <c r="A65" t="s">
        <v>123</v>
      </c>
      <c r="B65" s="1"/>
      <c r="E65">
        <f ca="1">INDEX(Database!$N$4:$S$203,MATCH(Liste!A65,Database!$N$4:$N$203,0),6)</f>
        <v>0</v>
      </c>
      <c r="F65">
        <v>0</v>
      </c>
      <c r="N65" t="s">
        <v>374</v>
      </c>
      <c r="O65" s="1"/>
      <c r="R65">
        <f ca="1">INDEX(Database!$U$4:$AA$203,MATCH(Liste!N65,Database!$U$4:$U$203,0),6)</f>
        <v>0</v>
      </c>
      <c r="S65">
        <v>0</v>
      </c>
    </row>
    <row r="66" spans="1:19" x14ac:dyDescent="0.25">
      <c r="A66" t="s">
        <v>124</v>
      </c>
      <c r="B66" s="1"/>
      <c r="E66">
        <f ca="1">INDEX(Database!$N$4:$S$203,MATCH(Liste!A66,Database!$N$4:$N$203,0),6)</f>
        <v>0</v>
      </c>
      <c r="F66">
        <v>0</v>
      </c>
      <c r="N66" t="s">
        <v>375</v>
      </c>
      <c r="O66" s="1"/>
      <c r="R66">
        <f ca="1">INDEX(Database!$U$4:$AA$203,MATCH(Liste!N66,Database!$U$4:$U$203,0),6)</f>
        <v>0</v>
      </c>
      <c r="S66">
        <v>0</v>
      </c>
    </row>
    <row r="67" spans="1:19" x14ac:dyDescent="0.25">
      <c r="A67" t="s">
        <v>125</v>
      </c>
      <c r="B67" s="1"/>
      <c r="E67">
        <f ca="1">INDEX(Database!$N$4:$S$203,MATCH(Liste!A67,Database!$N$4:$N$203,0),6)</f>
        <v>0</v>
      </c>
      <c r="F67">
        <v>0</v>
      </c>
      <c r="N67" t="s">
        <v>376</v>
      </c>
      <c r="O67" s="1"/>
      <c r="R67">
        <f ca="1">INDEX(Database!$U$4:$AA$203,MATCH(Liste!N67,Database!$U$4:$U$203,0),6)</f>
        <v>0</v>
      </c>
      <c r="S67">
        <v>0</v>
      </c>
    </row>
    <row r="68" spans="1:19" x14ac:dyDescent="0.25">
      <c r="A68" t="s">
        <v>126</v>
      </c>
      <c r="B68" s="1"/>
      <c r="E68">
        <f ca="1">INDEX(Database!$N$4:$S$203,MATCH(Liste!A68,Database!$N$4:$N$203,0),6)</f>
        <v>0</v>
      </c>
      <c r="F68">
        <v>0</v>
      </c>
      <c r="N68" t="s">
        <v>377</v>
      </c>
      <c r="O68" s="1"/>
      <c r="R68">
        <f ca="1">INDEX(Database!$U$4:$AA$203,MATCH(Liste!N68,Database!$U$4:$U$203,0),6)</f>
        <v>0</v>
      </c>
      <c r="S68">
        <v>0</v>
      </c>
    </row>
    <row r="69" spans="1:19" x14ac:dyDescent="0.25">
      <c r="A69" t="s">
        <v>127</v>
      </c>
      <c r="B69" s="1"/>
      <c r="E69">
        <f ca="1">INDEX(Database!$N$4:$S$203,MATCH(Liste!A69,Database!$N$4:$N$203,0),6)</f>
        <v>0</v>
      </c>
      <c r="F69">
        <v>0</v>
      </c>
      <c r="N69" t="s">
        <v>378</v>
      </c>
      <c r="O69" s="1"/>
      <c r="R69">
        <f ca="1">INDEX(Database!$U$4:$AA$203,MATCH(Liste!N69,Database!$U$4:$U$203,0),6)</f>
        <v>0</v>
      </c>
      <c r="S69">
        <v>0</v>
      </c>
    </row>
    <row r="70" spans="1:19" x14ac:dyDescent="0.25">
      <c r="A70" t="s">
        <v>128</v>
      </c>
      <c r="B70" s="1"/>
      <c r="E70">
        <f ca="1">INDEX(Database!$N$4:$S$203,MATCH(Liste!A70,Database!$N$4:$N$203,0),6)</f>
        <v>0</v>
      </c>
      <c r="F70">
        <v>0</v>
      </c>
      <c r="N70" t="s">
        <v>379</v>
      </c>
      <c r="O70" s="1"/>
      <c r="R70">
        <f ca="1">INDEX(Database!$U$4:$AA$203,MATCH(Liste!N70,Database!$U$4:$U$203,0),6)</f>
        <v>0</v>
      </c>
      <c r="S70">
        <v>0</v>
      </c>
    </row>
    <row r="71" spans="1:19" x14ac:dyDescent="0.25">
      <c r="A71" t="s">
        <v>129</v>
      </c>
      <c r="B71" s="1"/>
      <c r="E71">
        <f ca="1">INDEX(Database!$N$4:$S$203,MATCH(Liste!A71,Database!$N$4:$N$203,0),6)</f>
        <v>0</v>
      </c>
      <c r="F71">
        <v>0</v>
      </c>
      <c r="N71" t="s">
        <v>380</v>
      </c>
      <c r="O71" s="1"/>
      <c r="R71">
        <f ca="1">INDEX(Database!$U$4:$AA$203,MATCH(Liste!N71,Database!$U$4:$U$203,0),6)</f>
        <v>0</v>
      </c>
      <c r="S71">
        <v>0</v>
      </c>
    </row>
    <row r="72" spans="1:19" x14ac:dyDescent="0.25">
      <c r="A72" t="s">
        <v>130</v>
      </c>
      <c r="B72" s="1"/>
      <c r="E72">
        <f ca="1">INDEX(Database!$N$4:$S$203,MATCH(Liste!A72,Database!$N$4:$N$203,0),6)</f>
        <v>0</v>
      </c>
      <c r="F72">
        <v>0</v>
      </c>
      <c r="N72" t="s">
        <v>381</v>
      </c>
      <c r="O72" s="1"/>
      <c r="R72">
        <f ca="1">INDEX(Database!$U$4:$AA$203,MATCH(Liste!N72,Database!$U$4:$U$203,0),6)</f>
        <v>0</v>
      </c>
      <c r="S72">
        <v>0</v>
      </c>
    </row>
    <row r="73" spans="1:19" x14ac:dyDescent="0.25">
      <c r="A73" t="s">
        <v>131</v>
      </c>
      <c r="B73" s="1"/>
      <c r="E73">
        <f ca="1">INDEX(Database!$N$4:$S$203,MATCH(Liste!A73,Database!$N$4:$N$203,0),6)</f>
        <v>0</v>
      </c>
      <c r="F73">
        <v>0</v>
      </c>
      <c r="N73" t="s">
        <v>382</v>
      </c>
      <c r="O73" s="1"/>
      <c r="R73">
        <f ca="1">INDEX(Database!$U$4:$AA$203,MATCH(Liste!N73,Database!$U$4:$U$203,0),6)</f>
        <v>0</v>
      </c>
      <c r="S73">
        <v>0</v>
      </c>
    </row>
    <row r="74" spans="1:19" x14ac:dyDescent="0.25">
      <c r="A74" t="s">
        <v>132</v>
      </c>
      <c r="B74" s="1"/>
      <c r="E74">
        <f ca="1">INDEX(Database!$N$4:$S$203,MATCH(Liste!A74,Database!$N$4:$N$203,0),6)</f>
        <v>0</v>
      </c>
      <c r="F74">
        <v>0</v>
      </c>
      <c r="N74" t="s">
        <v>383</v>
      </c>
      <c r="O74" s="1"/>
      <c r="R74">
        <f ca="1">INDEX(Database!$U$4:$AA$203,MATCH(Liste!N74,Database!$U$4:$U$203,0),6)</f>
        <v>0</v>
      </c>
      <c r="S74">
        <v>0</v>
      </c>
    </row>
    <row r="75" spans="1:19" x14ac:dyDescent="0.25">
      <c r="A75" t="s">
        <v>133</v>
      </c>
      <c r="B75" s="1"/>
      <c r="E75">
        <f ca="1">INDEX(Database!$N$4:$S$203,MATCH(Liste!A75,Database!$N$4:$N$203,0),6)</f>
        <v>0</v>
      </c>
      <c r="F75">
        <v>0</v>
      </c>
      <c r="N75" t="s">
        <v>384</v>
      </c>
      <c r="O75" s="1"/>
      <c r="R75">
        <f ca="1">INDEX(Database!$U$4:$AA$203,MATCH(Liste!N75,Database!$U$4:$U$203,0),6)</f>
        <v>0</v>
      </c>
      <c r="S75">
        <v>0</v>
      </c>
    </row>
    <row r="76" spans="1:19" x14ac:dyDescent="0.25">
      <c r="A76" t="s">
        <v>134</v>
      </c>
      <c r="B76" s="1"/>
      <c r="E76">
        <f ca="1">INDEX(Database!$N$4:$S$203,MATCH(Liste!A76,Database!$N$4:$N$203,0),6)</f>
        <v>0</v>
      </c>
      <c r="F76">
        <v>0</v>
      </c>
      <c r="N76" t="s">
        <v>385</v>
      </c>
      <c r="O76" s="1"/>
      <c r="R76">
        <f ca="1">INDEX(Database!$U$4:$AA$203,MATCH(Liste!N76,Database!$U$4:$U$203,0),6)</f>
        <v>0</v>
      </c>
      <c r="S76">
        <v>0</v>
      </c>
    </row>
    <row r="77" spans="1:19" x14ac:dyDescent="0.25">
      <c r="A77" t="s">
        <v>135</v>
      </c>
      <c r="B77" s="1"/>
      <c r="E77">
        <f ca="1">INDEX(Database!$N$4:$S$203,MATCH(Liste!A77,Database!$N$4:$N$203,0),6)</f>
        <v>0</v>
      </c>
      <c r="F77">
        <v>0</v>
      </c>
      <c r="N77" t="s">
        <v>386</v>
      </c>
      <c r="R77">
        <f ca="1">INDEX(Database!$U$4:$AA$203,MATCH(Liste!N77,Database!$U$4:$U$203,0),6)</f>
        <v>0</v>
      </c>
      <c r="S77">
        <v>0</v>
      </c>
    </row>
    <row r="78" spans="1:19" x14ac:dyDescent="0.25">
      <c r="A78" t="s">
        <v>136</v>
      </c>
      <c r="B78" s="1"/>
      <c r="E78">
        <f ca="1">INDEX(Database!$N$4:$S$203,MATCH(Liste!A78,Database!$N$4:$N$203,0),6)</f>
        <v>0</v>
      </c>
      <c r="F78">
        <v>0</v>
      </c>
      <c r="N78" t="s">
        <v>387</v>
      </c>
      <c r="R78">
        <f ca="1">INDEX(Database!$U$4:$AA$203,MATCH(Liste!N78,Database!$U$4:$U$203,0),6)</f>
        <v>0</v>
      </c>
      <c r="S78">
        <v>0</v>
      </c>
    </row>
    <row r="79" spans="1:19" x14ac:dyDescent="0.25">
      <c r="A79" t="s">
        <v>137</v>
      </c>
      <c r="B79" s="1"/>
      <c r="E79">
        <f ca="1">INDEX(Database!$N$4:$S$203,MATCH(Liste!A79,Database!$N$4:$N$203,0),6)</f>
        <v>0</v>
      </c>
      <c r="F79">
        <v>0</v>
      </c>
      <c r="N79" t="s">
        <v>388</v>
      </c>
      <c r="R79">
        <f ca="1">INDEX(Database!$U$4:$AA$203,MATCH(Liste!N79,Database!$U$4:$U$203,0),6)</f>
        <v>0</v>
      </c>
      <c r="S79">
        <v>0</v>
      </c>
    </row>
    <row r="80" spans="1:19" x14ac:dyDescent="0.25">
      <c r="A80" t="s">
        <v>138</v>
      </c>
      <c r="B80" s="1"/>
      <c r="E80">
        <f ca="1">INDEX(Database!$N$4:$S$203,MATCH(Liste!A80,Database!$N$4:$N$203,0),6)</f>
        <v>0</v>
      </c>
      <c r="F80">
        <v>0</v>
      </c>
      <c r="N80" t="s">
        <v>389</v>
      </c>
      <c r="R80">
        <f ca="1">INDEX(Database!$U$4:$AA$203,MATCH(Liste!N80,Database!$U$4:$U$203,0),6)</f>
        <v>0</v>
      </c>
      <c r="S80">
        <v>0</v>
      </c>
    </row>
    <row r="81" spans="1:19" x14ac:dyDescent="0.25">
      <c r="A81" t="s">
        <v>139</v>
      </c>
      <c r="B81" s="1"/>
      <c r="E81">
        <f ca="1">INDEX(Database!$N$4:$S$203,MATCH(Liste!A81,Database!$N$4:$N$203,0),6)</f>
        <v>0</v>
      </c>
      <c r="F81">
        <v>0</v>
      </c>
      <c r="N81" t="s">
        <v>390</v>
      </c>
      <c r="R81">
        <f ca="1">INDEX(Database!$U$4:$AA$203,MATCH(Liste!N81,Database!$U$4:$U$203,0),6)</f>
        <v>0</v>
      </c>
      <c r="S81">
        <v>0</v>
      </c>
    </row>
    <row r="82" spans="1:19" x14ac:dyDescent="0.25">
      <c r="A82" t="s">
        <v>140</v>
      </c>
      <c r="B82" s="1"/>
      <c r="E82">
        <f ca="1">INDEX(Database!$N$4:$S$203,MATCH(Liste!A82,Database!$N$4:$N$203,0),6)</f>
        <v>0</v>
      </c>
      <c r="F82">
        <v>0</v>
      </c>
      <c r="N82" t="s">
        <v>391</v>
      </c>
      <c r="R82">
        <f ca="1">INDEX(Database!$U$4:$AA$203,MATCH(Liste!N82,Database!$U$4:$U$203,0),6)</f>
        <v>0</v>
      </c>
      <c r="S82">
        <v>0</v>
      </c>
    </row>
    <row r="83" spans="1:19" x14ac:dyDescent="0.25">
      <c r="A83" t="s">
        <v>141</v>
      </c>
      <c r="B83" s="1"/>
      <c r="E83">
        <f ca="1">INDEX(Database!$N$4:$S$203,MATCH(Liste!A83,Database!$N$4:$N$203,0),6)</f>
        <v>0</v>
      </c>
      <c r="F83">
        <v>0</v>
      </c>
      <c r="N83" t="s">
        <v>392</v>
      </c>
      <c r="R83">
        <f ca="1">INDEX(Database!$U$4:$AA$203,MATCH(Liste!N83,Database!$U$4:$U$203,0),6)</f>
        <v>0</v>
      </c>
      <c r="S83">
        <v>0</v>
      </c>
    </row>
    <row r="84" spans="1:19" x14ac:dyDescent="0.25">
      <c r="A84" t="s">
        <v>142</v>
      </c>
      <c r="B84" s="1"/>
      <c r="E84">
        <f ca="1">INDEX(Database!$N$4:$S$203,MATCH(Liste!A84,Database!$N$4:$N$203,0),6)</f>
        <v>0</v>
      </c>
      <c r="F84">
        <v>0</v>
      </c>
      <c r="N84" t="s">
        <v>393</v>
      </c>
      <c r="R84">
        <f ca="1">INDEX(Database!$U$4:$AA$203,MATCH(Liste!N84,Database!$U$4:$U$203,0),6)</f>
        <v>0</v>
      </c>
      <c r="S84">
        <v>0</v>
      </c>
    </row>
    <row r="85" spans="1:19" x14ac:dyDescent="0.25">
      <c r="A85" t="s">
        <v>143</v>
      </c>
      <c r="B85" s="1"/>
      <c r="E85">
        <f ca="1">INDEX(Database!$N$4:$S$203,MATCH(Liste!A85,Database!$N$4:$N$203,0),6)</f>
        <v>0</v>
      </c>
      <c r="F85">
        <v>0</v>
      </c>
      <c r="N85" t="s">
        <v>394</v>
      </c>
      <c r="R85">
        <f ca="1">INDEX(Database!$U$4:$AA$203,MATCH(Liste!N85,Database!$U$4:$U$203,0),6)</f>
        <v>0</v>
      </c>
      <c r="S85">
        <v>0</v>
      </c>
    </row>
    <row r="86" spans="1:19" x14ac:dyDescent="0.25">
      <c r="A86" t="s">
        <v>144</v>
      </c>
      <c r="B86" s="1"/>
      <c r="E86">
        <f ca="1">INDEX(Database!$N$4:$S$203,MATCH(Liste!A86,Database!$N$4:$N$203,0),6)</f>
        <v>0</v>
      </c>
      <c r="F86">
        <v>0</v>
      </c>
      <c r="N86" t="s">
        <v>395</v>
      </c>
      <c r="R86">
        <f ca="1">INDEX(Database!$U$4:$AA$203,MATCH(Liste!N86,Database!$U$4:$U$203,0),6)</f>
        <v>0</v>
      </c>
      <c r="S86">
        <v>0</v>
      </c>
    </row>
    <row r="87" spans="1:19" x14ac:dyDescent="0.25">
      <c r="A87" t="s">
        <v>145</v>
      </c>
      <c r="B87" s="1"/>
      <c r="E87">
        <f ca="1">INDEX(Database!$N$4:$S$203,MATCH(Liste!A87,Database!$N$4:$N$203,0),6)</f>
        <v>0</v>
      </c>
      <c r="F87">
        <v>0</v>
      </c>
      <c r="N87" t="s">
        <v>396</v>
      </c>
      <c r="R87">
        <f ca="1">INDEX(Database!$U$4:$AA$203,MATCH(Liste!N87,Database!$U$4:$U$203,0),6)</f>
        <v>0</v>
      </c>
      <c r="S87">
        <v>0</v>
      </c>
    </row>
    <row r="88" spans="1:19" x14ac:dyDescent="0.25">
      <c r="A88" t="s">
        <v>146</v>
      </c>
      <c r="B88" s="1"/>
      <c r="E88">
        <f ca="1">INDEX(Database!$N$4:$S$203,MATCH(Liste!A88,Database!$N$4:$N$203,0),6)</f>
        <v>0</v>
      </c>
      <c r="F88">
        <v>0</v>
      </c>
      <c r="N88" t="s">
        <v>397</v>
      </c>
      <c r="R88">
        <f ca="1">INDEX(Database!$U$4:$AA$203,MATCH(Liste!N88,Database!$U$4:$U$203,0),6)</f>
        <v>0</v>
      </c>
      <c r="S88">
        <v>0</v>
      </c>
    </row>
    <row r="89" spans="1:19" x14ac:dyDescent="0.25">
      <c r="A89" t="s">
        <v>147</v>
      </c>
      <c r="B89" s="1"/>
      <c r="E89">
        <f ca="1">INDEX(Database!$N$4:$S$203,MATCH(Liste!A89,Database!$N$4:$N$203,0),6)</f>
        <v>0</v>
      </c>
      <c r="F89">
        <v>0</v>
      </c>
      <c r="N89" t="s">
        <v>398</v>
      </c>
      <c r="R89">
        <f ca="1">INDEX(Database!$U$4:$AA$203,MATCH(Liste!N89,Database!$U$4:$U$203,0),6)</f>
        <v>0</v>
      </c>
      <c r="S89">
        <v>0</v>
      </c>
    </row>
    <row r="90" spans="1:19" x14ac:dyDescent="0.25">
      <c r="A90" t="s">
        <v>148</v>
      </c>
      <c r="B90" s="1"/>
      <c r="E90">
        <f ca="1">INDEX(Database!$N$4:$S$203,MATCH(Liste!A90,Database!$N$4:$N$203,0),6)</f>
        <v>0</v>
      </c>
      <c r="F90">
        <v>0</v>
      </c>
      <c r="N90" t="s">
        <v>399</v>
      </c>
      <c r="R90">
        <f ca="1">INDEX(Database!$U$4:$AA$203,MATCH(Liste!N90,Database!$U$4:$U$203,0),6)</f>
        <v>0</v>
      </c>
      <c r="S90">
        <v>0</v>
      </c>
    </row>
    <row r="91" spans="1:19" x14ac:dyDescent="0.25">
      <c r="A91" t="s">
        <v>149</v>
      </c>
      <c r="B91" s="1"/>
      <c r="E91">
        <f ca="1">INDEX(Database!$N$4:$S$203,MATCH(Liste!A91,Database!$N$4:$N$203,0),6)</f>
        <v>0</v>
      </c>
      <c r="F91">
        <v>0</v>
      </c>
      <c r="N91" t="s">
        <v>400</v>
      </c>
      <c r="R91">
        <f ca="1">INDEX(Database!$U$4:$AA$203,MATCH(Liste!N91,Database!$U$4:$U$203,0),6)</f>
        <v>0</v>
      </c>
      <c r="S91">
        <v>0</v>
      </c>
    </row>
    <row r="92" spans="1:19" x14ac:dyDescent="0.25">
      <c r="A92" t="s">
        <v>150</v>
      </c>
      <c r="B92" s="1"/>
      <c r="E92">
        <f ca="1">INDEX(Database!$N$4:$S$203,MATCH(Liste!A92,Database!$N$4:$N$203,0),6)</f>
        <v>0</v>
      </c>
      <c r="F92">
        <v>0</v>
      </c>
      <c r="N92" t="s">
        <v>401</v>
      </c>
      <c r="R92">
        <f ca="1">INDEX(Database!$U$4:$AA$203,MATCH(Liste!N92,Database!$U$4:$U$203,0),6)</f>
        <v>0</v>
      </c>
      <c r="S92">
        <v>0</v>
      </c>
    </row>
    <row r="93" spans="1:19" x14ac:dyDescent="0.25">
      <c r="A93" t="s">
        <v>151</v>
      </c>
      <c r="B93" s="1"/>
      <c r="E93">
        <f ca="1">INDEX(Database!$N$4:$S$203,MATCH(Liste!A93,Database!$N$4:$N$203,0),6)</f>
        <v>0</v>
      </c>
      <c r="F93">
        <v>0</v>
      </c>
      <c r="N93" t="s">
        <v>402</v>
      </c>
      <c r="R93">
        <f ca="1">INDEX(Database!$U$4:$AA$203,MATCH(Liste!N93,Database!$U$4:$U$203,0),6)</f>
        <v>0</v>
      </c>
      <c r="S93">
        <v>0</v>
      </c>
    </row>
    <row r="94" spans="1:19" x14ac:dyDescent="0.25">
      <c r="A94" t="s">
        <v>152</v>
      </c>
      <c r="B94" s="1"/>
      <c r="E94">
        <f ca="1">INDEX(Database!$N$4:$S$203,MATCH(Liste!A94,Database!$N$4:$N$203,0),6)</f>
        <v>0</v>
      </c>
      <c r="F94">
        <v>0</v>
      </c>
      <c r="N94" t="s">
        <v>403</v>
      </c>
      <c r="R94">
        <f ca="1">INDEX(Database!$U$4:$AA$203,MATCH(Liste!N94,Database!$U$4:$U$203,0),6)</f>
        <v>0</v>
      </c>
      <c r="S94">
        <v>0</v>
      </c>
    </row>
    <row r="95" spans="1:19" x14ac:dyDescent="0.25">
      <c r="A95" t="s">
        <v>153</v>
      </c>
      <c r="B95" s="1"/>
      <c r="E95">
        <f ca="1">INDEX(Database!$N$4:$S$203,MATCH(Liste!A95,Database!$N$4:$N$203,0),6)</f>
        <v>0</v>
      </c>
      <c r="F95">
        <v>0</v>
      </c>
      <c r="N95" t="s">
        <v>404</v>
      </c>
      <c r="R95">
        <f ca="1">INDEX(Database!$U$4:$AA$203,MATCH(Liste!N95,Database!$U$4:$U$203,0),6)</f>
        <v>0</v>
      </c>
      <c r="S95">
        <v>0</v>
      </c>
    </row>
    <row r="96" spans="1:19" x14ac:dyDescent="0.25">
      <c r="A96" t="s">
        <v>154</v>
      </c>
      <c r="B96" s="1"/>
      <c r="E96">
        <f ca="1">INDEX(Database!$N$4:$S$203,MATCH(Liste!A96,Database!$N$4:$N$203,0),6)</f>
        <v>0</v>
      </c>
      <c r="F96">
        <v>0</v>
      </c>
      <c r="N96" t="s">
        <v>405</v>
      </c>
      <c r="R96">
        <f ca="1">INDEX(Database!$U$4:$AA$203,MATCH(Liste!N96,Database!$U$4:$U$203,0),6)</f>
        <v>0</v>
      </c>
      <c r="S96">
        <v>0</v>
      </c>
    </row>
    <row r="97" spans="1:19" x14ac:dyDescent="0.25">
      <c r="A97" t="s">
        <v>155</v>
      </c>
      <c r="B97" s="1"/>
      <c r="E97">
        <f ca="1">INDEX(Database!$N$4:$S$203,MATCH(Liste!A97,Database!$N$4:$N$203,0),6)</f>
        <v>0</v>
      </c>
      <c r="F97">
        <v>0</v>
      </c>
      <c r="N97" t="s">
        <v>406</v>
      </c>
      <c r="R97">
        <f ca="1">INDEX(Database!$U$4:$AA$203,MATCH(Liste!N97,Database!$U$4:$U$203,0),6)</f>
        <v>0</v>
      </c>
      <c r="S97">
        <v>0</v>
      </c>
    </row>
    <row r="98" spans="1:19" x14ac:dyDescent="0.25">
      <c r="A98" t="s">
        <v>156</v>
      </c>
      <c r="B98" s="1"/>
      <c r="E98">
        <f ca="1">INDEX(Database!$N$4:$S$203,MATCH(Liste!A98,Database!$N$4:$N$203,0),6)</f>
        <v>0</v>
      </c>
      <c r="F98">
        <v>0</v>
      </c>
      <c r="N98" t="s">
        <v>407</v>
      </c>
      <c r="R98">
        <f ca="1">INDEX(Database!$U$4:$AA$203,MATCH(Liste!N98,Database!$U$4:$U$203,0),6)</f>
        <v>0</v>
      </c>
      <c r="S98">
        <v>0</v>
      </c>
    </row>
    <row r="99" spans="1:19" x14ac:dyDescent="0.25">
      <c r="A99" t="s">
        <v>157</v>
      </c>
      <c r="E99">
        <f ca="1">INDEX(Database!$N$4:$S$203,MATCH(Liste!A99,Database!$N$4:$N$203,0),6)</f>
        <v>0</v>
      </c>
      <c r="F99">
        <v>0</v>
      </c>
      <c r="N99" t="s">
        <v>408</v>
      </c>
      <c r="R99">
        <f ca="1">INDEX(Database!$U$4:$AA$203,MATCH(Liste!N99,Database!$U$4:$U$203,0),6)</f>
        <v>0</v>
      </c>
      <c r="S99">
        <v>0</v>
      </c>
    </row>
    <row r="100" spans="1:19" x14ac:dyDescent="0.25">
      <c r="A100" t="s">
        <v>158</v>
      </c>
      <c r="E100">
        <f ca="1">INDEX(Database!$N$4:$S$203,MATCH(Liste!A100,Database!$N$4:$N$203,0),6)</f>
        <v>0</v>
      </c>
      <c r="F100">
        <v>0</v>
      </c>
      <c r="N100" t="s">
        <v>409</v>
      </c>
      <c r="R100">
        <f ca="1">INDEX(Database!$U$4:$AA$203,MATCH(Liste!N100,Database!$U$4:$U$203,0),6)</f>
        <v>0</v>
      </c>
      <c r="S100">
        <v>0</v>
      </c>
    </row>
    <row r="101" spans="1:19" x14ac:dyDescent="0.25">
      <c r="A101" t="s">
        <v>159</v>
      </c>
      <c r="E101">
        <f ca="1">INDEX(Database!$N$4:$S$203,MATCH(Liste!A101,Database!$N$4:$N$203,0),6)</f>
        <v>0</v>
      </c>
      <c r="F101">
        <v>0</v>
      </c>
      <c r="N101" t="s">
        <v>410</v>
      </c>
      <c r="R101">
        <f ca="1">INDEX(Database!$U$4:$AA$203,MATCH(Liste!N101,Database!$U$4:$U$203,0),6)</f>
        <v>0</v>
      </c>
      <c r="S101">
        <v>0</v>
      </c>
    </row>
    <row r="102" spans="1:19" x14ac:dyDescent="0.25">
      <c r="A102" t="s">
        <v>160</v>
      </c>
      <c r="E102">
        <f ca="1">INDEX(Database!$N$4:$S$203,MATCH(Liste!A102,Database!$N$4:$N$203,0),6)</f>
        <v>0</v>
      </c>
      <c r="F102">
        <v>0</v>
      </c>
      <c r="N102" t="s">
        <v>411</v>
      </c>
      <c r="R102">
        <f ca="1">INDEX(Database!$U$4:$AA$203,MATCH(Liste!N102,Database!$U$4:$U$203,0),6)</f>
        <v>0</v>
      </c>
      <c r="S102">
        <v>0</v>
      </c>
    </row>
    <row r="103" spans="1:19" x14ac:dyDescent="0.25">
      <c r="A103" t="s">
        <v>161</v>
      </c>
      <c r="E103">
        <f ca="1">INDEX(Database!$N$4:$S$203,MATCH(Liste!A103,Database!$N$4:$N$203,0),6)</f>
        <v>0</v>
      </c>
      <c r="F103">
        <v>0</v>
      </c>
      <c r="N103" t="s">
        <v>412</v>
      </c>
      <c r="R103">
        <f ca="1">INDEX(Database!$U$4:$AA$203,MATCH(Liste!N103,Database!$U$4:$U$203,0),6)</f>
        <v>0</v>
      </c>
      <c r="S103">
        <v>0</v>
      </c>
    </row>
    <row r="104" spans="1:19" x14ac:dyDescent="0.25">
      <c r="A104" t="s">
        <v>162</v>
      </c>
      <c r="E104">
        <f ca="1">INDEX(Database!$N$4:$S$203,MATCH(Liste!A104,Database!$N$4:$N$203,0),6)</f>
        <v>0</v>
      </c>
      <c r="F104">
        <v>0</v>
      </c>
      <c r="N104" t="s">
        <v>413</v>
      </c>
      <c r="R104">
        <f ca="1">INDEX(Database!$U$4:$AA$203,MATCH(Liste!N104,Database!$U$4:$U$203,0),6)</f>
        <v>0</v>
      </c>
      <c r="S104">
        <v>0</v>
      </c>
    </row>
    <row r="105" spans="1:19" x14ac:dyDescent="0.25">
      <c r="A105" t="s">
        <v>163</v>
      </c>
      <c r="E105">
        <f ca="1">INDEX(Database!$N$4:$S$203,MATCH(Liste!A105,Database!$N$4:$N$203,0),6)</f>
        <v>0</v>
      </c>
      <c r="F105">
        <v>0</v>
      </c>
      <c r="N105" t="s">
        <v>414</v>
      </c>
      <c r="R105">
        <f ca="1">INDEX(Database!$U$4:$AA$203,MATCH(Liste!N105,Database!$U$4:$U$203,0),6)</f>
        <v>0</v>
      </c>
      <c r="S105">
        <v>0</v>
      </c>
    </row>
    <row r="106" spans="1:19" x14ac:dyDescent="0.25">
      <c r="A106" t="s">
        <v>164</v>
      </c>
      <c r="E106">
        <f ca="1">INDEX(Database!$N$4:$S$203,MATCH(Liste!A106,Database!$N$4:$N$203,0),6)</f>
        <v>0</v>
      </c>
      <c r="F106">
        <v>0</v>
      </c>
      <c r="N106" t="s">
        <v>415</v>
      </c>
      <c r="R106">
        <f ca="1">INDEX(Database!$U$4:$AA$203,MATCH(Liste!N106,Database!$U$4:$U$203,0),6)</f>
        <v>0</v>
      </c>
      <c r="S106">
        <v>0</v>
      </c>
    </row>
    <row r="107" spans="1:19" x14ac:dyDescent="0.25">
      <c r="A107" t="s">
        <v>165</v>
      </c>
      <c r="E107">
        <f ca="1">INDEX(Database!$N$4:$S$203,MATCH(Liste!A107,Database!$N$4:$N$203,0),6)</f>
        <v>0</v>
      </c>
      <c r="F107">
        <v>0</v>
      </c>
      <c r="N107" t="s">
        <v>416</v>
      </c>
      <c r="R107">
        <f ca="1">INDEX(Database!$U$4:$AA$203,MATCH(Liste!N107,Database!$U$4:$U$203,0),6)</f>
        <v>0</v>
      </c>
      <c r="S107">
        <v>0</v>
      </c>
    </row>
    <row r="108" spans="1:19" x14ac:dyDescent="0.25">
      <c r="A108" t="s">
        <v>166</v>
      </c>
      <c r="E108">
        <f ca="1">INDEX(Database!$N$4:$S$203,MATCH(Liste!A108,Database!$N$4:$N$203,0),6)</f>
        <v>0</v>
      </c>
      <c r="F108">
        <v>0</v>
      </c>
      <c r="N108" t="s">
        <v>417</v>
      </c>
      <c r="R108">
        <f ca="1">INDEX(Database!$U$4:$AA$203,MATCH(Liste!N108,Database!$U$4:$U$203,0),6)</f>
        <v>0</v>
      </c>
      <c r="S108">
        <v>0</v>
      </c>
    </row>
    <row r="109" spans="1:19" x14ac:dyDescent="0.25">
      <c r="A109" t="s">
        <v>167</v>
      </c>
      <c r="E109">
        <f ca="1">INDEX(Database!$N$4:$S$203,MATCH(Liste!A109,Database!$N$4:$N$203,0),6)</f>
        <v>0</v>
      </c>
      <c r="F109">
        <v>0</v>
      </c>
      <c r="N109" t="s">
        <v>418</v>
      </c>
      <c r="R109">
        <f ca="1">INDEX(Database!$U$4:$AA$203,MATCH(Liste!N109,Database!$U$4:$U$203,0),6)</f>
        <v>0</v>
      </c>
      <c r="S109">
        <v>0</v>
      </c>
    </row>
    <row r="110" spans="1:19" x14ac:dyDescent="0.25">
      <c r="A110" t="s">
        <v>168</v>
      </c>
      <c r="E110">
        <f ca="1">INDEX(Database!$N$4:$S$203,MATCH(Liste!A110,Database!$N$4:$N$203,0),6)</f>
        <v>0</v>
      </c>
      <c r="F110">
        <v>0</v>
      </c>
      <c r="N110" t="s">
        <v>419</v>
      </c>
      <c r="R110">
        <f ca="1">INDEX(Database!$U$4:$AA$203,MATCH(Liste!N110,Database!$U$4:$U$203,0),6)</f>
        <v>0</v>
      </c>
      <c r="S110">
        <v>0</v>
      </c>
    </row>
    <row r="111" spans="1:19" x14ac:dyDescent="0.25">
      <c r="A111" t="s">
        <v>169</v>
      </c>
      <c r="E111">
        <f ca="1">INDEX(Database!$N$4:$S$203,MATCH(Liste!A111,Database!$N$4:$N$203,0),6)</f>
        <v>0</v>
      </c>
      <c r="F111">
        <v>0</v>
      </c>
      <c r="N111" t="s">
        <v>420</v>
      </c>
      <c r="R111">
        <f ca="1">INDEX(Database!$U$4:$AA$203,MATCH(Liste!N111,Database!$U$4:$U$203,0),6)</f>
        <v>0</v>
      </c>
      <c r="S111">
        <v>0</v>
      </c>
    </row>
    <row r="112" spans="1:19" x14ac:dyDescent="0.25">
      <c r="A112" t="s">
        <v>170</v>
      </c>
      <c r="E112">
        <f ca="1">INDEX(Database!$N$4:$S$203,MATCH(Liste!A112,Database!$N$4:$N$203,0),6)</f>
        <v>0</v>
      </c>
      <c r="F112">
        <v>0</v>
      </c>
      <c r="N112" t="s">
        <v>421</v>
      </c>
      <c r="R112">
        <f ca="1">INDEX(Database!$U$4:$AA$203,MATCH(Liste!N112,Database!$U$4:$U$203,0),6)</f>
        <v>0</v>
      </c>
      <c r="S112">
        <v>0</v>
      </c>
    </row>
    <row r="113" spans="1:19" x14ac:dyDescent="0.25">
      <c r="A113" t="s">
        <v>171</v>
      </c>
      <c r="E113">
        <f ca="1">INDEX(Database!$N$4:$S$203,MATCH(Liste!A113,Database!$N$4:$N$203,0),6)</f>
        <v>0</v>
      </c>
      <c r="F113">
        <v>0</v>
      </c>
      <c r="N113" t="s">
        <v>422</v>
      </c>
      <c r="R113">
        <f ca="1">INDEX(Database!$U$4:$AA$203,MATCH(Liste!N113,Database!$U$4:$U$203,0),6)</f>
        <v>0</v>
      </c>
      <c r="S113">
        <v>0</v>
      </c>
    </row>
    <row r="114" spans="1:19" x14ac:dyDescent="0.25">
      <c r="A114" t="s">
        <v>172</v>
      </c>
      <c r="E114">
        <f ca="1">INDEX(Database!$N$4:$S$203,MATCH(Liste!A114,Database!$N$4:$N$203,0),6)</f>
        <v>0</v>
      </c>
      <c r="F114">
        <v>0</v>
      </c>
      <c r="N114" t="s">
        <v>423</v>
      </c>
      <c r="R114">
        <f ca="1">INDEX(Database!$U$4:$AA$203,MATCH(Liste!N114,Database!$U$4:$U$203,0),6)</f>
        <v>0</v>
      </c>
      <c r="S114">
        <v>0</v>
      </c>
    </row>
    <row r="115" spans="1:19" x14ac:dyDescent="0.25">
      <c r="A115" t="s">
        <v>173</v>
      </c>
      <c r="E115">
        <f ca="1">INDEX(Database!$N$4:$S$203,MATCH(Liste!A115,Database!$N$4:$N$203,0),6)</f>
        <v>0</v>
      </c>
      <c r="F115">
        <v>0</v>
      </c>
      <c r="N115" t="s">
        <v>424</v>
      </c>
      <c r="R115">
        <f ca="1">INDEX(Database!$U$4:$AA$203,MATCH(Liste!N115,Database!$U$4:$U$203,0),6)</f>
        <v>0</v>
      </c>
      <c r="S115">
        <v>0</v>
      </c>
    </row>
    <row r="116" spans="1:19" x14ac:dyDescent="0.25">
      <c r="A116" t="s">
        <v>174</v>
      </c>
      <c r="E116">
        <f ca="1">INDEX(Database!$N$4:$S$203,MATCH(Liste!A116,Database!$N$4:$N$203,0),6)</f>
        <v>0</v>
      </c>
      <c r="F116">
        <v>0</v>
      </c>
      <c r="N116" t="s">
        <v>425</v>
      </c>
      <c r="R116">
        <f ca="1">INDEX(Database!$U$4:$AA$203,MATCH(Liste!N116,Database!$U$4:$U$203,0),6)</f>
        <v>0</v>
      </c>
      <c r="S116">
        <v>0</v>
      </c>
    </row>
    <row r="117" spans="1:19" x14ac:dyDescent="0.25">
      <c r="A117" t="s">
        <v>175</v>
      </c>
      <c r="E117">
        <f ca="1">INDEX(Database!$N$4:$S$203,MATCH(Liste!A117,Database!$N$4:$N$203,0),6)</f>
        <v>0</v>
      </c>
      <c r="F117">
        <v>0</v>
      </c>
      <c r="N117" t="s">
        <v>426</v>
      </c>
      <c r="R117">
        <f ca="1">INDEX(Database!$U$4:$AA$203,MATCH(Liste!N117,Database!$U$4:$U$203,0),6)</f>
        <v>0</v>
      </c>
      <c r="S117">
        <v>0</v>
      </c>
    </row>
    <row r="118" spans="1:19" x14ac:dyDescent="0.25">
      <c r="A118" t="s">
        <v>176</v>
      </c>
      <c r="E118">
        <f ca="1">INDEX(Database!$N$4:$S$203,MATCH(Liste!A118,Database!$N$4:$N$203,0),6)</f>
        <v>0</v>
      </c>
      <c r="F118">
        <v>0</v>
      </c>
      <c r="N118" t="s">
        <v>427</v>
      </c>
      <c r="R118">
        <f ca="1">INDEX(Database!$U$4:$AA$203,MATCH(Liste!N118,Database!$U$4:$U$203,0),6)</f>
        <v>0</v>
      </c>
      <c r="S118">
        <v>0</v>
      </c>
    </row>
    <row r="119" spans="1:19" x14ac:dyDescent="0.25">
      <c r="A119" t="s">
        <v>177</v>
      </c>
      <c r="E119">
        <f ca="1">INDEX(Database!$N$4:$S$203,MATCH(Liste!A119,Database!$N$4:$N$203,0),6)</f>
        <v>0</v>
      </c>
      <c r="F119">
        <v>0</v>
      </c>
      <c r="N119" t="s">
        <v>428</v>
      </c>
      <c r="R119">
        <f ca="1">INDEX(Database!$U$4:$AA$203,MATCH(Liste!N119,Database!$U$4:$U$203,0),6)</f>
        <v>0</v>
      </c>
      <c r="S119">
        <v>0</v>
      </c>
    </row>
    <row r="120" spans="1:19" x14ac:dyDescent="0.25">
      <c r="A120" t="s">
        <v>178</v>
      </c>
      <c r="E120">
        <f ca="1">INDEX(Database!$N$4:$S$203,MATCH(Liste!A120,Database!$N$4:$N$203,0),6)</f>
        <v>0</v>
      </c>
      <c r="F120">
        <v>0</v>
      </c>
      <c r="N120" t="s">
        <v>429</v>
      </c>
      <c r="R120">
        <f ca="1">INDEX(Database!$U$4:$AA$203,MATCH(Liste!N120,Database!$U$4:$U$203,0),6)</f>
        <v>0</v>
      </c>
      <c r="S120">
        <v>0</v>
      </c>
    </row>
    <row r="121" spans="1:19" x14ac:dyDescent="0.25">
      <c r="A121" t="s">
        <v>179</v>
      </c>
      <c r="E121">
        <f ca="1">INDEX(Database!$N$4:$S$203,MATCH(Liste!A121,Database!$N$4:$N$203,0),6)</f>
        <v>0</v>
      </c>
      <c r="F121">
        <v>0</v>
      </c>
      <c r="N121" t="s">
        <v>430</v>
      </c>
      <c r="R121">
        <f ca="1">INDEX(Database!$U$4:$AA$203,MATCH(Liste!N121,Database!$U$4:$U$203,0),6)</f>
        <v>0</v>
      </c>
      <c r="S121">
        <v>0</v>
      </c>
    </row>
    <row r="122" spans="1:19" x14ac:dyDescent="0.25">
      <c r="A122" t="s">
        <v>180</v>
      </c>
      <c r="E122">
        <f ca="1">INDEX(Database!$N$4:$S$203,MATCH(Liste!A122,Database!$N$4:$N$203,0),6)</f>
        <v>0</v>
      </c>
      <c r="F122">
        <v>0</v>
      </c>
      <c r="N122" t="s">
        <v>431</v>
      </c>
      <c r="R122">
        <f ca="1">INDEX(Database!$U$4:$AA$203,MATCH(Liste!N122,Database!$U$4:$U$203,0),6)</f>
        <v>0</v>
      </c>
      <c r="S122">
        <v>0</v>
      </c>
    </row>
    <row r="123" spans="1:19" x14ac:dyDescent="0.25">
      <c r="A123" t="s">
        <v>181</v>
      </c>
      <c r="E123">
        <f ca="1">INDEX(Database!$N$4:$S$203,MATCH(Liste!A123,Database!$N$4:$N$203,0),6)</f>
        <v>0</v>
      </c>
      <c r="F123">
        <v>0</v>
      </c>
      <c r="N123" t="s">
        <v>432</v>
      </c>
      <c r="R123">
        <f ca="1">INDEX(Database!$U$4:$AA$203,MATCH(Liste!N123,Database!$U$4:$U$203,0),6)</f>
        <v>0</v>
      </c>
      <c r="S123">
        <v>0</v>
      </c>
    </row>
    <row r="124" spans="1:19" x14ac:dyDescent="0.25">
      <c r="A124" t="s">
        <v>182</v>
      </c>
      <c r="E124">
        <f ca="1">INDEX(Database!$N$4:$S$203,MATCH(Liste!A124,Database!$N$4:$N$203,0),6)</f>
        <v>0</v>
      </c>
      <c r="F124">
        <v>0</v>
      </c>
      <c r="N124" t="s">
        <v>433</v>
      </c>
      <c r="R124">
        <f ca="1">INDEX(Database!$U$4:$AA$203,MATCH(Liste!N124,Database!$U$4:$U$203,0),6)</f>
        <v>0</v>
      </c>
      <c r="S124">
        <v>0</v>
      </c>
    </row>
    <row r="125" spans="1:19" x14ac:dyDescent="0.25">
      <c r="A125" t="s">
        <v>183</v>
      </c>
      <c r="E125">
        <f ca="1">INDEX(Database!$N$4:$S$203,MATCH(Liste!A125,Database!$N$4:$N$203,0),6)</f>
        <v>0</v>
      </c>
      <c r="F125">
        <v>0</v>
      </c>
      <c r="N125" t="s">
        <v>434</v>
      </c>
      <c r="R125">
        <f ca="1">INDEX(Database!$U$4:$AA$203,MATCH(Liste!N125,Database!$U$4:$U$203,0),6)</f>
        <v>0</v>
      </c>
      <c r="S125">
        <v>0</v>
      </c>
    </row>
    <row r="126" spans="1:19" x14ac:dyDescent="0.25">
      <c r="A126" t="s">
        <v>184</v>
      </c>
      <c r="E126">
        <f ca="1">INDEX(Database!$N$4:$S$203,MATCH(Liste!A126,Database!$N$4:$N$203,0),6)</f>
        <v>0</v>
      </c>
      <c r="F126">
        <v>0</v>
      </c>
      <c r="N126" t="s">
        <v>435</v>
      </c>
      <c r="R126">
        <f ca="1">INDEX(Database!$U$4:$AA$203,MATCH(Liste!N126,Database!$U$4:$U$203,0),6)</f>
        <v>0</v>
      </c>
      <c r="S126">
        <v>0</v>
      </c>
    </row>
    <row r="127" spans="1:19" x14ac:dyDescent="0.25">
      <c r="A127" t="s">
        <v>185</v>
      </c>
      <c r="E127">
        <f ca="1">INDEX(Database!$N$4:$S$203,MATCH(Liste!A127,Database!$N$4:$N$203,0),6)</f>
        <v>0</v>
      </c>
      <c r="F127">
        <v>0</v>
      </c>
      <c r="N127" t="s">
        <v>436</v>
      </c>
      <c r="R127">
        <f ca="1">INDEX(Database!$U$4:$AA$203,MATCH(Liste!N127,Database!$U$4:$U$203,0),6)</f>
        <v>0</v>
      </c>
      <c r="S127">
        <v>0</v>
      </c>
    </row>
    <row r="128" spans="1:19" x14ac:dyDescent="0.25">
      <c r="A128" t="s">
        <v>186</v>
      </c>
      <c r="E128">
        <f ca="1">INDEX(Database!$N$4:$S$203,MATCH(Liste!A128,Database!$N$4:$N$203,0),6)</f>
        <v>0</v>
      </c>
      <c r="F128">
        <v>0</v>
      </c>
      <c r="N128" t="s">
        <v>437</v>
      </c>
      <c r="R128">
        <f ca="1">INDEX(Database!$U$4:$AA$203,MATCH(Liste!N128,Database!$U$4:$U$203,0),6)</f>
        <v>0</v>
      </c>
      <c r="S128">
        <v>0</v>
      </c>
    </row>
    <row r="129" spans="1:19" x14ac:dyDescent="0.25">
      <c r="A129" t="s">
        <v>187</v>
      </c>
      <c r="E129">
        <f ca="1">INDEX(Database!$N$4:$S$203,MATCH(Liste!A129,Database!$N$4:$N$203,0),6)</f>
        <v>0</v>
      </c>
      <c r="F129">
        <v>0</v>
      </c>
      <c r="N129" t="s">
        <v>438</v>
      </c>
      <c r="R129">
        <f ca="1">INDEX(Database!$U$4:$AA$203,MATCH(Liste!N129,Database!$U$4:$U$203,0),6)</f>
        <v>0</v>
      </c>
      <c r="S129">
        <v>0</v>
      </c>
    </row>
    <row r="130" spans="1:19" x14ac:dyDescent="0.25">
      <c r="A130" t="s">
        <v>188</v>
      </c>
      <c r="E130">
        <f ca="1">INDEX(Database!$N$4:$S$203,MATCH(Liste!A130,Database!$N$4:$N$203,0),6)</f>
        <v>0</v>
      </c>
      <c r="F130">
        <v>0</v>
      </c>
      <c r="N130" t="s">
        <v>439</v>
      </c>
      <c r="R130">
        <f ca="1">INDEX(Database!$U$4:$AA$203,MATCH(Liste!N130,Database!$U$4:$U$203,0),6)</f>
        <v>0</v>
      </c>
      <c r="S130">
        <v>0</v>
      </c>
    </row>
    <row r="131" spans="1:19" x14ac:dyDescent="0.25">
      <c r="A131" t="s">
        <v>189</v>
      </c>
      <c r="E131">
        <f ca="1">INDEX(Database!$N$4:$S$203,MATCH(Liste!A131,Database!$N$4:$N$203,0),6)</f>
        <v>0</v>
      </c>
      <c r="F131">
        <v>0</v>
      </c>
      <c r="N131" t="s">
        <v>440</v>
      </c>
      <c r="R131">
        <f ca="1">INDEX(Database!$U$4:$AA$203,MATCH(Liste!N131,Database!$U$4:$U$203,0),6)</f>
        <v>0</v>
      </c>
      <c r="S131">
        <v>0</v>
      </c>
    </row>
    <row r="132" spans="1:19" x14ac:dyDescent="0.25">
      <c r="A132" t="s">
        <v>190</v>
      </c>
      <c r="E132">
        <f ca="1">INDEX(Database!$N$4:$S$203,MATCH(Liste!A132,Database!$N$4:$N$203,0),6)</f>
        <v>0</v>
      </c>
      <c r="F132">
        <v>0</v>
      </c>
      <c r="N132" t="s">
        <v>441</v>
      </c>
      <c r="R132">
        <f ca="1">INDEX(Database!$U$4:$AA$203,MATCH(Liste!N132,Database!$U$4:$U$203,0),6)</f>
        <v>0</v>
      </c>
      <c r="S132">
        <v>0</v>
      </c>
    </row>
    <row r="133" spans="1:19" x14ac:dyDescent="0.25">
      <c r="A133" t="s">
        <v>191</v>
      </c>
      <c r="E133">
        <f ca="1">INDEX(Database!$N$4:$S$203,MATCH(Liste!A133,Database!$N$4:$N$203,0),6)</f>
        <v>0</v>
      </c>
      <c r="F133">
        <v>0</v>
      </c>
      <c r="N133" t="s">
        <v>442</v>
      </c>
      <c r="R133">
        <f ca="1">INDEX(Database!$U$4:$AA$203,MATCH(Liste!N133,Database!$U$4:$U$203,0),6)</f>
        <v>0</v>
      </c>
      <c r="S133">
        <v>0</v>
      </c>
    </row>
    <row r="134" spans="1:19" x14ac:dyDescent="0.25">
      <c r="A134" t="s">
        <v>192</v>
      </c>
      <c r="E134">
        <f ca="1">INDEX(Database!$N$4:$S$203,MATCH(Liste!A134,Database!$N$4:$N$203,0),6)</f>
        <v>0</v>
      </c>
      <c r="F134">
        <v>0</v>
      </c>
      <c r="N134" t="s">
        <v>443</v>
      </c>
      <c r="R134">
        <f ca="1">INDEX(Database!$U$4:$AA$203,MATCH(Liste!N134,Database!$U$4:$U$203,0),6)</f>
        <v>0</v>
      </c>
      <c r="S134">
        <v>0</v>
      </c>
    </row>
    <row r="135" spans="1:19" x14ac:dyDescent="0.25">
      <c r="A135" t="s">
        <v>193</v>
      </c>
      <c r="E135">
        <f ca="1">INDEX(Database!$N$4:$S$203,MATCH(Liste!A135,Database!$N$4:$N$203,0),6)</f>
        <v>0</v>
      </c>
      <c r="F135">
        <v>0</v>
      </c>
      <c r="N135" t="s">
        <v>444</v>
      </c>
      <c r="R135">
        <f ca="1">INDEX(Database!$U$4:$AA$203,MATCH(Liste!N135,Database!$U$4:$U$203,0),6)</f>
        <v>0</v>
      </c>
      <c r="S135">
        <v>0</v>
      </c>
    </row>
    <row r="136" spans="1:19" x14ac:dyDescent="0.25">
      <c r="A136" t="s">
        <v>194</v>
      </c>
      <c r="E136">
        <f ca="1">INDEX(Database!$N$4:$S$203,MATCH(Liste!A136,Database!$N$4:$N$203,0),6)</f>
        <v>0</v>
      </c>
      <c r="F136">
        <v>0</v>
      </c>
      <c r="N136" t="s">
        <v>445</v>
      </c>
      <c r="R136">
        <f ca="1">INDEX(Database!$U$4:$AA$203,MATCH(Liste!N136,Database!$U$4:$U$203,0),6)</f>
        <v>0</v>
      </c>
      <c r="S136">
        <v>0</v>
      </c>
    </row>
    <row r="137" spans="1:19" x14ac:dyDescent="0.25">
      <c r="A137" t="s">
        <v>195</v>
      </c>
      <c r="E137">
        <f ca="1">INDEX(Database!$N$4:$S$203,MATCH(Liste!A137,Database!$N$4:$N$203,0),6)</f>
        <v>0</v>
      </c>
      <c r="F137">
        <v>0</v>
      </c>
      <c r="N137" t="s">
        <v>446</v>
      </c>
      <c r="R137">
        <f ca="1">INDEX(Database!$U$4:$AA$203,MATCH(Liste!N137,Database!$U$4:$U$203,0),6)</f>
        <v>0</v>
      </c>
      <c r="S137">
        <v>0</v>
      </c>
    </row>
    <row r="138" spans="1:19" x14ac:dyDescent="0.25">
      <c r="A138" t="s">
        <v>196</v>
      </c>
      <c r="E138">
        <f ca="1">INDEX(Database!$N$4:$S$203,MATCH(Liste!A138,Database!$N$4:$N$203,0),6)</f>
        <v>0</v>
      </c>
      <c r="F138">
        <v>0</v>
      </c>
      <c r="N138" t="s">
        <v>447</v>
      </c>
      <c r="R138">
        <f ca="1">INDEX(Database!$U$4:$AA$203,MATCH(Liste!N138,Database!$U$4:$U$203,0),6)</f>
        <v>0</v>
      </c>
      <c r="S138">
        <v>0</v>
      </c>
    </row>
    <row r="139" spans="1:19" x14ac:dyDescent="0.25">
      <c r="A139" t="s">
        <v>197</v>
      </c>
      <c r="E139">
        <f ca="1">INDEX(Database!$N$4:$S$203,MATCH(Liste!A139,Database!$N$4:$N$203,0),6)</f>
        <v>0</v>
      </c>
      <c r="F139">
        <v>0</v>
      </c>
      <c r="N139" t="s">
        <v>448</v>
      </c>
      <c r="R139">
        <f ca="1">INDEX(Database!$U$4:$AA$203,MATCH(Liste!N139,Database!$U$4:$U$203,0),6)</f>
        <v>0</v>
      </c>
      <c r="S139">
        <v>0</v>
      </c>
    </row>
    <row r="140" spans="1:19" x14ac:dyDescent="0.25">
      <c r="A140" t="s">
        <v>198</v>
      </c>
      <c r="E140">
        <f ca="1">INDEX(Database!$N$4:$S$203,MATCH(Liste!A140,Database!$N$4:$N$203,0),6)</f>
        <v>0</v>
      </c>
      <c r="F140">
        <v>0</v>
      </c>
      <c r="N140" t="s">
        <v>449</v>
      </c>
      <c r="R140">
        <f ca="1">INDEX(Database!$U$4:$AA$203,MATCH(Liste!N140,Database!$U$4:$U$203,0),6)</f>
        <v>0</v>
      </c>
      <c r="S140">
        <v>0</v>
      </c>
    </row>
    <row r="141" spans="1:19" x14ac:dyDescent="0.25">
      <c r="A141" t="s">
        <v>199</v>
      </c>
      <c r="E141">
        <f ca="1">INDEX(Database!$N$4:$S$203,MATCH(Liste!A141,Database!$N$4:$N$203,0),6)</f>
        <v>0</v>
      </c>
      <c r="F141">
        <v>0</v>
      </c>
      <c r="N141" t="s">
        <v>450</v>
      </c>
      <c r="R141">
        <f ca="1">INDEX(Database!$U$4:$AA$203,MATCH(Liste!N141,Database!$U$4:$U$203,0),6)</f>
        <v>0</v>
      </c>
      <c r="S141">
        <v>0</v>
      </c>
    </row>
    <row r="142" spans="1:19" x14ac:dyDescent="0.25">
      <c r="A142" t="s">
        <v>200</v>
      </c>
      <c r="E142">
        <f ca="1">INDEX(Database!$N$4:$S$203,MATCH(Liste!A142,Database!$N$4:$N$203,0),6)</f>
        <v>0</v>
      </c>
      <c r="F142">
        <v>0</v>
      </c>
      <c r="N142" t="s">
        <v>451</v>
      </c>
      <c r="R142">
        <f ca="1">INDEX(Database!$U$4:$AA$203,MATCH(Liste!N142,Database!$U$4:$U$203,0),6)</f>
        <v>0</v>
      </c>
      <c r="S142">
        <v>0</v>
      </c>
    </row>
    <row r="143" spans="1:19" x14ac:dyDescent="0.25">
      <c r="A143" t="s">
        <v>201</v>
      </c>
      <c r="E143">
        <f ca="1">INDEX(Database!$N$4:$S$203,MATCH(Liste!A143,Database!$N$4:$N$203,0),6)</f>
        <v>0</v>
      </c>
      <c r="F143">
        <v>0</v>
      </c>
      <c r="N143" t="s">
        <v>452</v>
      </c>
      <c r="R143">
        <f ca="1">INDEX(Database!$U$4:$AA$203,MATCH(Liste!N143,Database!$U$4:$U$203,0),6)</f>
        <v>0</v>
      </c>
      <c r="S143">
        <v>0</v>
      </c>
    </row>
    <row r="144" spans="1:19" x14ac:dyDescent="0.25">
      <c r="A144" t="s">
        <v>202</v>
      </c>
      <c r="E144">
        <f ca="1">INDEX(Database!$N$4:$S$203,MATCH(Liste!A144,Database!$N$4:$N$203,0),6)</f>
        <v>0</v>
      </c>
      <c r="F144">
        <v>0</v>
      </c>
      <c r="N144" t="s">
        <v>453</v>
      </c>
      <c r="R144">
        <f ca="1">INDEX(Database!$U$4:$AA$203,MATCH(Liste!N144,Database!$U$4:$U$203,0),6)</f>
        <v>0</v>
      </c>
      <c r="S144">
        <v>0</v>
      </c>
    </row>
    <row r="145" spans="1:19" x14ac:dyDescent="0.25">
      <c r="A145" t="s">
        <v>203</v>
      </c>
      <c r="E145">
        <f ca="1">INDEX(Database!$N$4:$S$203,MATCH(Liste!A145,Database!$N$4:$N$203,0),6)</f>
        <v>0</v>
      </c>
      <c r="F145">
        <v>0</v>
      </c>
      <c r="N145" t="s">
        <v>454</v>
      </c>
      <c r="R145">
        <f ca="1">INDEX(Database!$U$4:$AA$203,MATCH(Liste!N145,Database!$U$4:$U$203,0),6)</f>
        <v>0</v>
      </c>
      <c r="S145">
        <v>0</v>
      </c>
    </row>
    <row r="146" spans="1:19" x14ac:dyDescent="0.25">
      <c r="A146" t="s">
        <v>204</v>
      </c>
      <c r="E146">
        <f ca="1">INDEX(Database!$N$4:$S$203,MATCH(Liste!A146,Database!$N$4:$N$203,0),6)</f>
        <v>0</v>
      </c>
      <c r="F146">
        <v>0</v>
      </c>
      <c r="N146" t="s">
        <v>455</v>
      </c>
      <c r="R146">
        <f ca="1">INDEX(Database!$U$4:$AA$203,MATCH(Liste!N146,Database!$U$4:$U$203,0),6)</f>
        <v>0</v>
      </c>
      <c r="S146">
        <v>0</v>
      </c>
    </row>
    <row r="147" spans="1:19" x14ac:dyDescent="0.25">
      <c r="A147" t="s">
        <v>205</v>
      </c>
      <c r="E147">
        <f ca="1">INDEX(Database!$N$4:$S$203,MATCH(Liste!A147,Database!$N$4:$N$203,0),6)</f>
        <v>0</v>
      </c>
      <c r="F147">
        <v>0</v>
      </c>
      <c r="N147" t="s">
        <v>456</v>
      </c>
      <c r="R147">
        <f ca="1">INDEX(Database!$U$4:$AA$203,MATCH(Liste!N147,Database!$U$4:$U$203,0),6)</f>
        <v>0</v>
      </c>
      <c r="S147">
        <v>0</v>
      </c>
    </row>
    <row r="148" spans="1:19" x14ac:dyDescent="0.25">
      <c r="A148" t="s">
        <v>206</v>
      </c>
      <c r="E148">
        <f ca="1">INDEX(Database!$N$4:$S$203,MATCH(Liste!A148,Database!$N$4:$N$203,0),6)</f>
        <v>0</v>
      </c>
      <c r="F148">
        <v>0</v>
      </c>
      <c r="N148" t="s">
        <v>457</v>
      </c>
      <c r="R148">
        <f ca="1">INDEX(Database!$U$4:$AA$203,MATCH(Liste!N148,Database!$U$4:$U$203,0),6)</f>
        <v>0</v>
      </c>
      <c r="S148">
        <v>0</v>
      </c>
    </row>
    <row r="149" spans="1:19" x14ac:dyDescent="0.25">
      <c r="A149" t="s">
        <v>207</v>
      </c>
      <c r="E149">
        <f ca="1">INDEX(Database!$N$4:$S$203,MATCH(Liste!A149,Database!$N$4:$N$203,0),6)</f>
        <v>0</v>
      </c>
      <c r="F149">
        <v>0</v>
      </c>
      <c r="N149" t="s">
        <v>458</v>
      </c>
      <c r="R149">
        <f ca="1">INDEX(Database!$U$4:$AA$203,MATCH(Liste!N149,Database!$U$4:$U$203,0),6)</f>
        <v>0</v>
      </c>
      <c r="S149">
        <v>0</v>
      </c>
    </row>
    <row r="150" spans="1:19" x14ac:dyDescent="0.25">
      <c r="A150" t="s">
        <v>208</v>
      </c>
      <c r="E150">
        <f ca="1">INDEX(Database!$N$4:$S$203,MATCH(Liste!A150,Database!$N$4:$N$203,0),6)</f>
        <v>0</v>
      </c>
      <c r="F150">
        <v>0</v>
      </c>
      <c r="N150" t="s">
        <v>459</v>
      </c>
      <c r="R150">
        <f ca="1">INDEX(Database!$U$4:$AA$203,MATCH(Liste!N150,Database!$U$4:$U$203,0),6)</f>
        <v>0</v>
      </c>
      <c r="S150">
        <v>0</v>
      </c>
    </row>
    <row r="151" spans="1:19" x14ac:dyDescent="0.25">
      <c r="A151" t="s">
        <v>209</v>
      </c>
      <c r="E151">
        <f ca="1">INDEX(Database!$N$4:$S$203,MATCH(Liste!A151,Database!$N$4:$N$203,0),6)</f>
        <v>0</v>
      </c>
      <c r="F151">
        <v>0</v>
      </c>
      <c r="N151" t="s">
        <v>460</v>
      </c>
      <c r="R151">
        <f ca="1">INDEX(Database!$U$4:$AA$203,MATCH(Liste!N151,Database!$U$4:$U$203,0),6)</f>
        <v>0</v>
      </c>
      <c r="S151">
        <v>0</v>
      </c>
    </row>
    <row r="152" spans="1:19" x14ac:dyDescent="0.25">
      <c r="A152" t="s">
        <v>210</v>
      </c>
      <c r="E152">
        <f ca="1">INDEX(Database!$N$4:$S$203,MATCH(Liste!A152,Database!$N$4:$N$203,0),6)</f>
        <v>0</v>
      </c>
      <c r="F152">
        <v>0</v>
      </c>
      <c r="N152" t="s">
        <v>461</v>
      </c>
      <c r="R152">
        <f ca="1">INDEX(Database!$U$4:$AA$203,MATCH(Liste!N152,Database!$U$4:$U$203,0),6)</f>
        <v>0</v>
      </c>
      <c r="S152">
        <v>0</v>
      </c>
    </row>
    <row r="153" spans="1:19" x14ac:dyDescent="0.25">
      <c r="A153" t="s">
        <v>211</v>
      </c>
      <c r="E153">
        <f ca="1">INDEX(Database!$N$4:$S$203,MATCH(Liste!A153,Database!$N$4:$N$203,0),6)</f>
        <v>0</v>
      </c>
      <c r="F153">
        <v>0</v>
      </c>
      <c r="N153" t="s">
        <v>462</v>
      </c>
      <c r="R153">
        <f ca="1">INDEX(Database!$U$4:$AA$203,MATCH(Liste!N153,Database!$U$4:$U$203,0),6)</f>
        <v>0</v>
      </c>
      <c r="S153">
        <v>0</v>
      </c>
    </row>
    <row r="154" spans="1:19" x14ac:dyDescent="0.25">
      <c r="A154" t="s">
        <v>212</v>
      </c>
      <c r="E154">
        <f ca="1">INDEX(Database!$N$4:$S$203,MATCH(Liste!A154,Database!$N$4:$N$203,0),6)</f>
        <v>0</v>
      </c>
      <c r="F154">
        <v>0</v>
      </c>
      <c r="N154" t="s">
        <v>463</v>
      </c>
      <c r="R154">
        <f ca="1">INDEX(Database!$U$4:$AA$203,MATCH(Liste!N154,Database!$U$4:$U$203,0),6)</f>
        <v>0</v>
      </c>
      <c r="S154">
        <v>0</v>
      </c>
    </row>
    <row r="155" spans="1:19" x14ac:dyDescent="0.25">
      <c r="A155" t="s">
        <v>213</v>
      </c>
      <c r="E155">
        <f ca="1">INDEX(Database!$N$4:$S$203,MATCH(Liste!A155,Database!$N$4:$N$203,0),6)</f>
        <v>0</v>
      </c>
      <c r="F155">
        <v>0</v>
      </c>
      <c r="N155" t="s">
        <v>464</v>
      </c>
      <c r="R155">
        <f ca="1">INDEX(Database!$U$4:$AA$203,MATCH(Liste!N155,Database!$U$4:$U$203,0),6)</f>
        <v>0</v>
      </c>
      <c r="S155">
        <v>0</v>
      </c>
    </row>
    <row r="156" spans="1:19" x14ac:dyDescent="0.25">
      <c r="A156" t="s">
        <v>214</v>
      </c>
      <c r="E156">
        <f ca="1">INDEX(Database!$N$4:$S$203,MATCH(Liste!A156,Database!$N$4:$N$203,0),6)</f>
        <v>0</v>
      </c>
      <c r="F156">
        <v>0</v>
      </c>
      <c r="N156" t="s">
        <v>465</v>
      </c>
      <c r="R156">
        <f ca="1">INDEX(Database!$U$4:$AA$203,MATCH(Liste!N156,Database!$U$4:$U$203,0),6)</f>
        <v>0</v>
      </c>
      <c r="S156">
        <v>0</v>
      </c>
    </row>
    <row r="157" spans="1:19" x14ac:dyDescent="0.25">
      <c r="A157" t="s">
        <v>215</v>
      </c>
      <c r="E157">
        <f ca="1">INDEX(Database!$N$4:$S$203,MATCH(Liste!A157,Database!$N$4:$N$203,0),6)</f>
        <v>0</v>
      </c>
      <c r="F157">
        <v>0</v>
      </c>
      <c r="N157" t="s">
        <v>466</v>
      </c>
      <c r="R157">
        <f ca="1">INDEX(Database!$U$4:$AA$203,MATCH(Liste!N157,Database!$U$4:$U$203,0),6)</f>
        <v>0</v>
      </c>
      <c r="S157">
        <v>0</v>
      </c>
    </row>
    <row r="158" spans="1:19" x14ac:dyDescent="0.25">
      <c r="A158" t="s">
        <v>216</v>
      </c>
      <c r="E158">
        <f ca="1">INDEX(Database!$N$4:$S$203,MATCH(Liste!A158,Database!$N$4:$N$203,0),6)</f>
        <v>0</v>
      </c>
      <c r="F158">
        <v>0</v>
      </c>
      <c r="N158" t="s">
        <v>467</v>
      </c>
      <c r="R158">
        <f ca="1">INDEX(Database!$U$4:$AA$203,MATCH(Liste!N158,Database!$U$4:$U$203,0),6)</f>
        <v>0</v>
      </c>
      <c r="S158">
        <v>0</v>
      </c>
    </row>
    <row r="159" spans="1:19" x14ac:dyDescent="0.25">
      <c r="A159" t="s">
        <v>217</v>
      </c>
      <c r="E159">
        <f ca="1">INDEX(Database!$N$4:$S$203,MATCH(Liste!A159,Database!$N$4:$N$203,0),6)</f>
        <v>0</v>
      </c>
      <c r="F159">
        <v>0</v>
      </c>
      <c r="N159" t="s">
        <v>468</v>
      </c>
      <c r="R159">
        <f ca="1">INDEX(Database!$U$4:$AA$203,MATCH(Liste!N159,Database!$U$4:$U$203,0),6)</f>
        <v>0</v>
      </c>
      <c r="S159">
        <v>0</v>
      </c>
    </row>
    <row r="160" spans="1:19" x14ac:dyDescent="0.25">
      <c r="A160" t="s">
        <v>218</v>
      </c>
      <c r="E160">
        <f ca="1">INDEX(Database!$N$4:$S$203,MATCH(Liste!A160,Database!$N$4:$N$203,0),6)</f>
        <v>0</v>
      </c>
      <c r="F160">
        <v>0</v>
      </c>
      <c r="N160" t="s">
        <v>469</v>
      </c>
      <c r="R160">
        <f ca="1">INDEX(Database!$U$4:$AA$203,MATCH(Liste!N160,Database!$U$4:$U$203,0),6)</f>
        <v>0</v>
      </c>
      <c r="S160">
        <v>0</v>
      </c>
    </row>
    <row r="161" spans="1:19" x14ac:dyDescent="0.25">
      <c r="A161" t="s">
        <v>219</v>
      </c>
      <c r="E161">
        <f ca="1">INDEX(Database!$N$4:$S$203,MATCH(Liste!A161,Database!$N$4:$N$203,0),6)</f>
        <v>0</v>
      </c>
      <c r="F161">
        <v>0</v>
      </c>
      <c r="N161" t="s">
        <v>470</v>
      </c>
      <c r="R161">
        <f ca="1">INDEX(Database!$U$4:$AA$203,MATCH(Liste!N161,Database!$U$4:$U$203,0),6)</f>
        <v>0</v>
      </c>
      <c r="S161">
        <v>0</v>
      </c>
    </row>
    <row r="162" spans="1:19" x14ac:dyDescent="0.25">
      <c r="A162" t="s">
        <v>220</v>
      </c>
      <c r="E162">
        <f ca="1">INDEX(Database!$N$4:$S$203,MATCH(Liste!A162,Database!$N$4:$N$203,0),6)</f>
        <v>0</v>
      </c>
      <c r="F162">
        <v>0</v>
      </c>
      <c r="N162" t="s">
        <v>471</v>
      </c>
      <c r="R162">
        <f ca="1">INDEX(Database!$U$4:$AA$203,MATCH(Liste!N162,Database!$U$4:$U$203,0),6)</f>
        <v>0</v>
      </c>
      <c r="S162">
        <v>0</v>
      </c>
    </row>
    <row r="163" spans="1:19" x14ac:dyDescent="0.25">
      <c r="A163" t="s">
        <v>221</v>
      </c>
      <c r="E163">
        <f ca="1">INDEX(Database!$N$4:$S$203,MATCH(Liste!A163,Database!$N$4:$N$203,0),6)</f>
        <v>0</v>
      </c>
      <c r="F163">
        <v>0</v>
      </c>
      <c r="N163" t="s">
        <v>472</v>
      </c>
      <c r="R163">
        <f ca="1">INDEX(Database!$U$4:$AA$203,MATCH(Liste!N163,Database!$U$4:$U$203,0),6)</f>
        <v>0</v>
      </c>
      <c r="S163">
        <v>0</v>
      </c>
    </row>
    <row r="164" spans="1:19" x14ac:dyDescent="0.25">
      <c r="A164" t="s">
        <v>222</v>
      </c>
      <c r="E164">
        <f ca="1">INDEX(Database!$N$4:$S$203,MATCH(Liste!A164,Database!$N$4:$N$203,0),6)</f>
        <v>0</v>
      </c>
      <c r="F164">
        <v>0</v>
      </c>
      <c r="N164" t="s">
        <v>473</v>
      </c>
      <c r="R164">
        <f ca="1">INDEX(Database!$U$4:$AA$203,MATCH(Liste!N164,Database!$U$4:$U$203,0),6)</f>
        <v>0</v>
      </c>
      <c r="S164">
        <v>0</v>
      </c>
    </row>
    <row r="165" spans="1:19" x14ac:dyDescent="0.25">
      <c r="A165" t="s">
        <v>223</v>
      </c>
      <c r="E165">
        <f ca="1">INDEX(Database!$N$4:$S$203,MATCH(Liste!A165,Database!$N$4:$N$203,0),6)</f>
        <v>0</v>
      </c>
      <c r="F165">
        <v>0</v>
      </c>
      <c r="N165" t="s">
        <v>474</v>
      </c>
      <c r="R165">
        <f ca="1">INDEX(Database!$U$4:$AA$203,MATCH(Liste!N165,Database!$U$4:$U$203,0),6)</f>
        <v>0</v>
      </c>
      <c r="S165">
        <v>0</v>
      </c>
    </row>
    <row r="166" spans="1:19" x14ac:dyDescent="0.25">
      <c r="A166" t="s">
        <v>224</v>
      </c>
      <c r="E166">
        <f ca="1">INDEX(Database!$N$4:$S$203,MATCH(Liste!A166,Database!$N$4:$N$203,0),6)</f>
        <v>0</v>
      </c>
      <c r="F166">
        <v>0</v>
      </c>
      <c r="N166" t="s">
        <v>475</v>
      </c>
      <c r="R166">
        <f ca="1">INDEX(Database!$U$4:$AA$203,MATCH(Liste!N166,Database!$U$4:$U$203,0),6)</f>
        <v>0</v>
      </c>
      <c r="S166">
        <v>0</v>
      </c>
    </row>
    <row r="167" spans="1:19" x14ac:dyDescent="0.25">
      <c r="A167" t="s">
        <v>225</v>
      </c>
      <c r="E167">
        <f ca="1">INDEX(Database!$N$4:$S$203,MATCH(Liste!A167,Database!$N$4:$N$203,0),6)</f>
        <v>0</v>
      </c>
      <c r="F167">
        <v>0</v>
      </c>
      <c r="N167" t="s">
        <v>476</v>
      </c>
      <c r="R167">
        <f ca="1">INDEX(Database!$U$4:$AA$203,MATCH(Liste!N167,Database!$U$4:$U$203,0),6)</f>
        <v>0</v>
      </c>
      <c r="S167">
        <v>0</v>
      </c>
    </row>
    <row r="168" spans="1:19" x14ac:dyDescent="0.25">
      <c r="A168" t="s">
        <v>226</v>
      </c>
      <c r="E168">
        <f ca="1">INDEX(Database!$N$4:$S$203,MATCH(Liste!A168,Database!$N$4:$N$203,0),6)</f>
        <v>0</v>
      </c>
      <c r="F168">
        <v>0</v>
      </c>
      <c r="N168" t="s">
        <v>477</v>
      </c>
      <c r="R168">
        <f ca="1">INDEX(Database!$U$4:$AA$203,MATCH(Liste!N168,Database!$U$4:$U$203,0),6)</f>
        <v>0</v>
      </c>
      <c r="S168">
        <v>0</v>
      </c>
    </row>
    <row r="169" spans="1:19" x14ac:dyDescent="0.25">
      <c r="A169" t="s">
        <v>227</v>
      </c>
      <c r="E169">
        <f ca="1">INDEX(Database!$N$4:$S$203,MATCH(Liste!A169,Database!$N$4:$N$203,0),6)</f>
        <v>0</v>
      </c>
      <c r="F169">
        <v>0</v>
      </c>
      <c r="N169" t="s">
        <v>478</v>
      </c>
      <c r="R169">
        <f ca="1">INDEX(Database!$U$4:$AA$203,MATCH(Liste!N169,Database!$U$4:$U$203,0),6)</f>
        <v>0</v>
      </c>
      <c r="S169">
        <v>0</v>
      </c>
    </row>
    <row r="170" spans="1:19" x14ac:dyDescent="0.25">
      <c r="A170" t="s">
        <v>228</v>
      </c>
      <c r="E170">
        <f ca="1">INDEX(Database!$N$4:$S$203,MATCH(Liste!A170,Database!$N$4:$N$203,0),6)</f>
        <v>0</v>
      </c>
      <c r="F170">
        <v>0</v>
      </c>
      <c r="N170" t="s">
        <v>479</v>
      </c>
      <c r="R170">
        <f ca="1">INDEX(Database!$U$4:$AA$203,MATCH(Liste!N170,Database!$U$4:$U$203,0),6)</f>
        <v>0</v>
      </c>
      <c r="S170">
        <v>0</v>
      </c>
    </row>
    <row r="171" spans="1:19" x14ac:dyDescent="0.25">
      <c r="A171" t="s">
        <v>229</v>
      </c>
      <c r="E171">
        <f ca="1">INDEX(Database!$N$4:$S$203,MATCH(Liste!A171,Database!$N$4:$N$203,0),6)</f>
        <v>0</v>
      </c>
      <c r="F171">
        <v>0</v>
      </c>
      <c r="N171" t="s">
        <v>480</v>
      </c>
      <c r="R171">
        <f ca="1">INDEX(Database!$U$4:$AA$203,MATCH(Liste!N171,Database!$U$4:$U$203,0),6)</f>
        <v>0</v>
      </c>
      <c r="S171">
        <v>0</v>
      </c>
    </row>
    <row r="172" spans="1:19" x14ac:dyDescent="0.25">
      <c r="A172" t="s">
        <v>230</v>
      </c>
      <c r="E172">
        <f ca="1">INDEX(Database!$N$4:$S$203,MATCH(Liste!A172,Database!$N$4:$N$203,0),6)</f>
        <v>0</v>
      </c>
      <c r="F172">
        <v>0</v>
      </c>
      <c r="N172" t="s">
        <v>481</v>
      </c>
      <c r="R172">
        <f ca="1">INDEX(Database!$U$4:$AA$203,MATCH(Liste!N172,Database!$U$4:$U$203,0),6)</f>
        <v>0</v>
      </c>
      <c r="S172">
        <v>0</v>
      </c>
    </row>
    <row r="173" spans="1:19" x14ac:dyDescent="0.25">
      <c r="A173" t="s">
        <v>231</v>
      </c>
      <c r="E173">
        <f ca="1">INDEX(Database!$N$4:$S$203,MATCH(Liste!A173,Database!$N$4:$N$203,0),6)</f>
        <v>0</v>
      </c>
      <c r="F173">
        <v>0</v>
      </c>
      <c r="N173" t="s">
        <v>482</v>
      </c>
      <c r="R173">
        <f ca="1">INDEX(Database!$U$4:$AA$203,MATCH(Liste!N173,Database!$U$4:$U$203,0),6)</f>
        <v>0</v>
      </c>
      <c r="S173">
        <v>0</v>
      </c>
    </row>
    <row r="174" spans="1:19" x14ac:dyDescent="0.25">
      <c r="A174" t="s">
        <v>232</v>
      </c>
      <c r="E174">
        <f ca="1">INDEX(Database!$N$4:$S$203,MATCH(Liste!A174,Database!$N$4:$N$203,0),6)</f>
        <v>0</v>
      </c>
      <c r="F174">
        <v>0</v>
      </c>
      <c r="N174" t="s">
        <v>483</v>
      </c>
      <c r="R174">
        <f ca="1">INDEX(Database!$U$4:$AA$203,MATCH(Liste!N174,Database!$U$4:$U$203,0),6)</f>
        <v>0</v>
      </c>
      <c r="S174">
        <v>0</v>
      </c>
    </row>
    <row r="175" spans="1:19" x14ac:dyDescent="0.25">
      <c r="A175" t="s">
        <v>233</v>
      </c>
      <c r="E175">
        <f ca="1">INDEX(Database!$N$4:$S$203,MATCH(Liste!A175,Database!$N$4:$N$203,0),6)</f>
        <v>0</v>
      </c>
      <c r="F175">
        <v>0</v>
      </c>
      <c r="N175" t="s">
        <v>484</v>
      </c>
      <c r="R175">
        <f ca="1">INDEX(Database!$U$4:$AA$203,MATCH(Liste!N175,Database!$U$4:$U$203,0),6)</f>
        <v>0</v>
      </c>
      <c r="S175">
        <v>0</v>
      </c>
    </row>
    <row r="176" spans="1:19" x14ac:dyDescent="0.25">
      <c r="A176" t="s">
        <v>234</v>
      </c>
      <c r="E176">
        <f ca="1">INDEX(Database!$N$4:$S$203,MATCH(Liste!A176,Database!$N$4:$N$203,0),6)</f>
        <v>0</v>
      </c>
      <c r="F176">
        <v>0</v>
      </c>
      <c r="N176" t="s">
        <v>485</v>
      </c>
      <c r="R176">
        <f ca="1">INDEX(Database!$U$4:$AA$203,MATCH(Liste!N176,Database!$U$4:$U$203,0),6)</f>
        <v>0</v>
      </c>
      <c r="S176">
        <v>0</v>
      </c>
    </row>
    <row r="177" spans="1:19" x14ac:dyDescent="0.25">
      <c r="A177" t="s">
        <v>235</v>
      </c>
      <c r="E177">
        <f ca="1">INDEX(Database!$N$4:$S$203,MATCH(Liste!A177,Database!$N$4:$N$203,0),6)</f>
        <v>0</v>
      </c>
      <c r="F177">
        <v>0</v>
      </c>
      <c r="N177" t="s">
        <v>486</v>
      </c>
      <c r="R177">
        <f ca="1">INDEX(Database!$U$4:$AA$203,MATCH(Liste!N177,Database!$U$4:$U$203,0),6)</f>
        <v>0</v>
      </c>
      <c r="S177">
        <v>0</v>
      </c>
    </row>
    <row r="178" spans="1:19" x14ac:dyDescent="0.25">
      <c r="A178" t="s">
        <v>236</v>
      </c>
      <c r="E178">
        <f ca="1">INDEX(Database!$N$4:$S$203,MATCH(Liste!A178,Database!$N$4:$N$203,0),6)</f>
        <v>0</v>
      </c>
      <c r="F178">
        <v>0</v>
      </c>
      <c r="N178" t="s">
        <v>487</v>
      </c>
      <c r="R178">
        <f ca="1">INDEX(Database!$U$4:$AA$203,MATCH(Liste!N178,Database!$U$4:$U$203,0),6)</f>
        <v>0</v>
      </c>
      <c r="S178">
        <v>0</v>
      </c>
    </row>
    <row r="179" spans="1:19" x14ac:dyDescent="0.25">
      <c r="A179" t="s">
        <v>237</v>
      </c>
      <c r="E179">
        <f ca="1">INDEX(Database!$N$4:$S$203,MATCH(Liste!A179,Database!$N$4:$N$203,0),6)</f>
        <v>0</v>
      </c>
      <c r="F179">
        <v>0</v>
      </c>
      <c r="N179" t="s">
        <v>488</v>
      </c>
      <c r="R179">
        <f ca="1">INDEX(Database!$U$4:$AA$203,MATCH(Liste!N179,Database!$U$4:$U$203,0),6)</f>
        <v>0</v>
      </c>
      <c r="S179">
        <v>0</v>
      </c>
    </row>
    <row r="180" spans="1:19" x14ac:dyDescent="0.25">
      <c r="A180" t="s">
        <v>238</v>
      </c>
      <c r="E180">
        <f ca="1">INDEX(Database!$N$4:$S$203,MATCH(Liste!A180,Database!$N$4:$N$203,0),6)</f>
        <v>0</v>
      </c>
      <c r="F180">
        <v>0</v>
      </c>
      <c r="N180" t="s">
        <v>489</v>
      </c>
      <c r="R180">
        <f ca="1">INDEX(Database!$U$4:$AA$203,MATCH(Liste!N180,Database!$U$4:$U$203,0),6)</f>
        <v>0</v>
      </c>
      <c r="S180">
        <v>0</v>
      </c>
    </row>
    <row r="181" spans="1:19" x14ac:dyDescent="0.25">
      <c r="A181" t="s">
        <v>239</v>
      </c>
      <c r="E181">
        <f ca="1">INDEX(Database!$N$4:$S$203,MATCH(Liste!A181,Database!$N$4:$N$203,0),6)</f>
        <v>0</v>
      </c>
      <c r="F181">
        <v>0</v>
      </c>
      <c r="N181" t="s">
        <v>490</v>
      </c>
      <c r="R181">
        <f ca="1">INDEX(Database!$U$4:$AA$203,MATCH(Liste!N181,Database!$U$4:$U$203,0),6)</f>
        <v>0</v>
      </c>
      <c r="S181">
        <v>0</v>
      </c>
    </row>
    <row r="182" spans="1:19" x14ac:dyDescent="0.25">
      <c r="A182" t="s">
        <v>240</v>
      </c>
      <c r="E182">
        <f ca="1">INDEX(Database!$N$4:$S$203,MATCH(Liste!A182,Database!$N$4:$N$203,0),6)</f>
        <v>0</v>
      </c>
      <c r="F182">
        <v>0</v>
      </c>
      <c r="N182" t="s">
        <v>491</v>
      </c>
      <c r="R182">
        <f ca="1">INDEX(Database!$U$4:$AA$203,MATCH(Liste!N182,Database!$U$4:$U$203,0),6)</f>
        <v>0</v>
      </c>
      <c r="S182">
        <v>0</v>
      </c>
    </row>
    <row r="183" spans="1:19" x14ac:dyDescent="0.25">
      <c r="A183" t="s">
        <v>241</v>
      </c>
      <c r="E183">
        <f ca="1">INDEX(Database!$N$4:$S$203,MATCH(Liste!A183,Database!$N$4:$N$203,0),6)</f>
        <v>0</v>
      </c>
      <c r="F183">
        <v>0</v>
      </c>
      <c r="N183" t="s">
        <v>492</v>
      </c>
      <c r="R183">
        <f ca="1">INDEX(Database!$U$4:$AA$203,MATCH(Liste!N183,Database!$U$4:$U$203,0),6)</f>
        <v>0</v>
      </c>
      <c r="S183">
        <v>0</v>
      </c>
    </row>
    <row r="184" spans="1:19" x14ac:dyDescent="0.25">
      <c r="A184" t="s">
        <v>242</v>
      </c>
      <c r="E184">
        <f ca="1">INDEX(Database!$N$4:$S$203,MATCH(Liste!A184,Database!$N$4:$N$203,0),6)</f>
        <v>0</v>
      </c>
      <c r="F184">
        <v>0</v>
      </c>
      <c r="N184" t="s">
        <v>493</v>
      </c>
      <c r="R184">
        <f ca="1">INDEX(Database!$U$4:$AA$203,MATCH(Liste!N184,Database!$U$4:$U$203,0),6)</f>
        <v>0</v>
      </c>
      <c r="S184">
        <v>0</v>
      </c>
    </row>
    <row r="185" spans="1:19" x14ac:dyDescent="0.25">
      <c r="A185" t="s">
        <v>243</v>
      </c>
      <c r="E185">
        <f ca="1">INDEX(Database!$N$4:$S$203,MATCH(Liste!A185,Database!$N$4:$N$203,0),6)</f>
        <v>0</v>
      </c>
      <c r="F185">
        <v>0</v>
      </c>
      <c r="N185" t="s">
        <v>494</v>
      </c>
      <c r="R185">
        <f ca="1">INDEX(Database!$U$4:$AA$203,MATCH(Liste!N185,Database!$U$4:$U$203,0),6)</f>
        <v>0</v>
      </c>
      <c r="S185">
        <v>0</v>
      </c>
    </row>
    <row r="186" spans="1:19" x14ac:dyDescent="0.25">
      <c r="A186" t="s">
        <v>244</v>
      </c>
      <c r="E186">
        <f ca="1">INDEX(Database!$N$4:$S$203,MATCH(Liste!A186,Database!$N$4:$N$203,0),6)</f>
        <v>0</v>
      </c>
      <c r="F186">
        <v>0</v>
      </c>
      <c r="N186" t="s">
        <v>495</v>
      </c>
      <c r="R186">
        <f ca="1">INDEX(Database!$U$4:$AA$203,MATCH(Liste!N186,Database!$U$4:$U$203,0),6)</f>
        <v>0</v>
      </c>
      <c r="S186">
        <v>0</v>
      </c>
    </row>
    <row r="187" spans="1:19" x14ac:dyDescent="0.25">
      <c r="A187" t="s">
        <v>245</v>
      </c>
      <c r="E187">
        <f ca="1">INDEX(Database!$N$4:$S$203,MATCH(Liste!A187,Database!$N$4:$N$203,0),6)</f>
        <v>0</v>
      </c>
      <c r="F187">
        <v>0</v>
      </c>
      <c r="N187" t="s">
        <v>496</v>
      </c>
      <c r="R187">
        <f ca="1">INDEX(Database!$U$4:$AA$203,MATCH(Liste!N187,Database!$U$4:$U$203,0),6)</f>
        <v>0</v>
      </c>
      <c r="S187">
        <v>0</v>
      </c>
    </row>
    <row r="188" spans="1:19" x14ac:dyDescent="0.25">
      <c r="A188" t="s">
        <v>246</v>
      </c>
      <c r="E188">
        <f ca="1">INDEX(Database!$N$4:$S$203,MATCH(Liste!A188,Database!$N$4:$N$203,0),6)</f>
        <v>0</v>
      </c>
      <c r="F188">
        <v>0</v>
      </c>
      <c r="N188" t="s">
        <v>497</v>
      </c>
      <c r="R188">
        <f ca="1">INDEX(Database!$U$4:$AA$203,MATCH(Liste!N188,Database!$U$4:$U$203,0),6)</f>
        <v>0</v>
      </c>
      <c r="S188">
        <v>0</v>
      </c>
    </row>
    <row r="189" spans="1:19" x14ac:dyDescent="0.25">
      <c r="A189" t="s">
        <v>247</v>
      </c>
      <c r="E189">
        <f ca="1">INDEX(Database!$N$4:$S$203,MATCH(Liste!A189,Database!$N$4:$N$203,0),6)</f>
        <v>0</v>
      </c>
      <c r="F189">
        <v>0</v>
      </c>
      <c r="N189" t="s">
        <v>498</v>
      </c>
      <c r="R189">
        <f ca="1">INDEX(Database!$U$4:$AA$203,MATCH(Liste!N189,Database!$U$4:$U$203,0),6)</f>
        <v>0</v>
      </c>
      <c r="S189">
        <v>0</v>
      </c>
    </row>
    <row r="190" spans="1:19" x14ac:dyDescent="0.25">
      <c r="A190" t="s">
        <v>248</v>
      </c>
      <c r="E190">
        <f ca="1">INDEX(Database!$N$4:$S$203,MATCH(Liste!A190,Database!$N$4:$N$203,0),6)</f>
        <v>0</v>
      </c>
      <c r="F190">
        <v>0</v>
      </c>
      <c r="N190" t="s">
        <v>499</v>
      </c>
      <c r="R190">
        <f ca="1">INDEX(Database!$U$4:$AA$203,MATCH(Liste!N190,Database!$U$4:$U$203,0),6)</f>
        <v>0</v>
      </c>
      <c r="S190">
        <v>0</v>
      </c>
    </row>
    <row r="191" spans="1:19" x14ac:dyDescent="0.25">
      <c r="A191" t="s">
        <v>249</v>
      </c>
      <c r="E191">
        <f ca="1">INDEX(Database!$N$4:$S$203,MATCH(Liste!A191,Database!$N$4:$N$203,0),6)</f>
        <v>0</v>
      </c>
      <c r="F191">
        <v>0</v>
      </c>
      <c r="N191" t="s">
        <v>500</v>
      </c>
      <c r="R191">
        <f ca="1">INDEX(Database!$U$4:$AA$203,MATCH(Liste!N191,Database!$U$4:$U$203,0),6)</f>
        <v>0</v>
      </c>
      <c r="S191">
        <v>0</v>
      </c>
    </row>
    <row r="192" spans="1:19" x14ac:dyDescent="0.25">
      <c r="A192" t="s">
        <v>250</v>
      </c>
      <c r="E192">
        <f ca="1">INDEX(Database!$N$4:$S$203,MATCH(Liste!A192,Database!$N$4:$N$203,0),6)</f>
        <v>0</v>
      </c>
      <c r="F192">
        <v>0</v>
      </c>
      <c r="N192" t="s">
        <v>501</v>
      </c>
      <c r="R192">
        <f ca="1">INDEX(Database!$U$4:$AA$203,MATCH(Liste!N192,Database!$U$4:$U$203,0),6)</f>
        <v>0</v>
      </c>
      <c r="S192">
        <v>0</v>
      </c>
    </row>
    <row r="193" spans="1:24" x14ac:dyDescent="0.25">
      <c r="A193" t="s">
        <v>251</v>
      </c>
      <c r="E193">
        <f ca="1">INDEX(Database!$N$4:$S$203,MATCH(Liste!A193,Database!$N$4:$N$203,0),6)</f>
        <v>0</v>
      </c>
      <c r="F193">
        <v>0</v>
      </c>
      <c r="N193" t="s">
        <v>502</v>
      </c>
      <c r="R193">
        <f ca="1">INDEX(Database!$U$4:$AA$203,MATCH(Liste!N193,Database!$U$4:$U$203,0),6)</f>
        <v>0</v>
      </c>
      <c r="S193">
        <v>0</v>
      </c>
    </row>
    <row r="194" spans="1:24" x14ac:dyDescent="0.25">
      <c r="A194" t="s">
        <v>252</v>
      </c>
      <c r="E194">
        <f ca="1">INDEX(Database!$N$4:$S$203,MATCH(Liste!A194,Database!$N$4:$N$203,0),6)</f>
        <v>0</v>
      </c>
      <c r="F194">
        <v>0</v>
      </c>
      <c r="N194" t="s">
        <v>503</v>
      </c>
      <c r="R194">
        <f ca="1">INDEX(Database!$U$4:$AA$203,MATCH(Liste!N194,Database!$U$4:$U$203,0),6)</f>
        <v>0</v>
      </c>
      <c r="S194">
        <v>0</v>
      </c>
    </row>
    <row r="195" spans="1:24" x14ac:dyDescent="0.25">
      <c r="A195" t="s">
        <v>253</v>
      </c>
      <c r="E195">
        <f ca="1">INDEX(Database!$N$4:$S$203,MATCH(Liste!A195,Database!$N$4:$N$203,0),6)</f>
        <v>0</v>
      </c>
      <c r="F195">
        <v>0</v>
      </c>
      <c r="N195" t="s">
        <v>504</v>
      </c>
      <c r="R195">
        <f ca="1">INDEX(Database!$U$4:$AA$203,MATCH(Liste!N195,Database!$U$4:$U$203,0),6)</f>
        <v>0</v>
      </c>
      <c r="S195">
        <v>0</v>
      </c>
    </row>
    <row r="196" spans="1:24" x14ac:dyDescent="0.25">
      <c r="A196" t="s">
        <v>254</v>
      </c>
      <c r="E196">
        <f ca="1">INDEX(Database!$N$4:$S$203,MATCH(Liste!A196,Database!$N$4:$N$203,0),6)</f>
        <v>0</v>
      </c>
      <c r="F196">
        <v>0</v>
      </c>
      <c r="N196" t="s">
        <v>505</v>
      </c>
      <c r="R196">
        <f ca="1">INDEX(Database!$U$4:$AA$203,MATCH(Liste!N196,Database!$U$4:$U$203,0),6)</f>
        <v>0</v>
      </c>
      <c r="S196">
        <v>0</v>
      </c>
    </row>
    <row r="197" spans="1:24" x14ac:dyDescent="0.25">
      <c r="A197" t="s">
        <v>255</v>
      </c>
      <c r="E197">
        <f ca="1">INDEX(Database!$N$4:$S$203,MATCH(Liste!A197,Database!$N$4:$N$203,0),6)</f>
        <v>0</v>
      </c>
      <c r="F197">
        <v>0</v>
      </c>
      <c r="N197" t="s">
        <v>506</v>
      </c>
      <c r="R197">
        <f ca="1">INDEX(Database!$U$4:$AA$203,MATCH(Liste!N197,Database!$U$4:$U$203,0),6)</f>
        <v>0</v>
      </c>
      <c r="S197">
        <v>0</v>
      </c>
    </row>
    <row r="198" spans="1:24" x14ac:dyDescent="0.25">
      <c r="A198" t="s">
        <v>256</v>
      </c>
      <c r="E198">
        <f ca="1">INDEX(Database!$N$4:$S$203,MATCH(Liste!A198,Database!$N$4:$N$203,0),6)</f>
        <v>0</v>
      </c>
      <c r="F198">
        <v>0</v>
      </c>
      <c r="N198" t="s">
        <v>507</v>
      </c>
      <c r="R198">
        <f ca="1">INDEX(Database!$U$4:$AA$203,MATCH(Liste!N198,Database!$U$4:$U$203,0),6)</f>
        <v>0</v>
      </c>
      <c r="S198">
        <v>0</v>
      </c>
    </row>
    <row r="199" spans="1:24" x14ac:dyDescent="0.25">
      <c r="A199" t="s">
        <v>257</v>
      </c>
      <c r="E199">
        <f ca="1">INDEX(Database!$N$4:$S$203,MATCH(Liste!A199,Database!$N$4:$N$203,0),6)</f>
        <v>0</v>
      </c>
      <c r="F199">
        <v>0</v>
      </c>
      <c r="N199" t="s">
        <v>508</v>
      </c>
      <c r="R199">
        <f ca="1">INDEX(Database!$U$4:$AA$203,MATCH(Liste!N199,Database!$U$4:$U$203,0),6)</f>
        <v>0</v>
      </c>
      <c r="S199">
        <v>0</v>
      </c>
    </row>
    <row r="200" spans="1:24" x14ac:dyDescent="0.25">
      <c r="A200" t="s">
        <v>258</v>
      </c>
      <c r="E200">
        <f ca="1">INDEX(Database!$N$4:$S$203,MATCH(Liste!A200,Database!$N$4:$N$203,0),6)</f>
        <v>0</v>
      </c>
      <c r="F200">
        <v>0</v>
      </c>
      <c r="N200" t="s">
        <v>509</v>
      </c>
      <c r="R200">
        <f ca="1">INDEX(Database!$U$4:$AA$203,MATCH(Liste!N200,Database!$U$4:$U$203,0),6)</f>
        <v>0</v>
      </c>
      <c r="S200">
        <v>0</v>
      </c>
    </row>
    <row r="201" spans="1:24" x14ac:dyDescent="0.25">
      <c r="A201" t="s">
        <v>259</v>
      </c>
      <c r="E201">
        <f ca="1">INDEX(Database!$N$4:$S$203,MATCH(Liste!A201,Database!$N$4:$N$203,0),6)</f>
        <v>0</v>
      </c>
      <c r="F201">
        <v>0</v>
      </c>
      <c r="N201" t="s">
        <v>510</v>
      </c>
      <c r="R201">
        <f ca="1">INDEX(Database!$U$4:$AA$203,MATCH(Liste!N201,Database!$U$4:$U$203,0),6)</f>
        <v>0</v>
      </c>
      <c r="S201">
        <v>0</v>
      </c>
    </row>
    <row r="202" spans="1:24" x14ac:dyDescent="0.25">
      <c r="A202" t="s">
        <v>260</v>
      </c>
      <c r="E202">
        <f ca="1">INDEX(Database!$N$4:$S$203,MATCH(Liste!A202,Database!$N$4:$N$203,0),6)</f>
        <v>0</v>
      </c>
      <c r="F202">
        <v>0</v>
      </c>
      <c r="N202" t="s">
        <v>511</v>
      </c>
      <c r="R202">
        <f ca="1">INDEX(Database!$U$4:$AA$203,MATCH(Liste!N202,Database!$U$4:$U$203,0),6)</f>
        <v>0</v>
      </c>
      <c r="S202">
        <v>0</v>
      </c>
    </row>
    <row r="203" spans="1:24" ht="15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</row>
  </sheetData>
  <mergeCells count="7">
    <mergeCell ref="A1:L1"/>
    <mergeCell ref="N1:X1"/>
    <mergeCell ref="Z17:AA17"/>
    <mergeCell ref="AY1:AZ1"/>
    <mergeCell ref="Z1:AA1"/>
    <mergeCell ref="AC1:AF1"/>
    <mergeCell ref="AH1:AW1"/>
  </mergeCells>
  <dataValidations count="1">
    <dataValidation type="list" allowBlank="1" showInputMessage="1" showErrorMessage="1" sqref="D3:D202 Q3:Q202" xr:uid="{00000000-0002-0000-0000-000000000000}">
      <formula1>$Z$14:$Z$15</formula1>
    </dataValidation>
  </dataValidations>
  <pageMargins left="0.7" right="0.7" top="0.75" bottom="0.75" header="0.3" footer="0.3"/>
  <pageSetup orientation="portrait" horizontalDpi="4294967293" verticalDpi="4294967293" r:id="rId1"/>
  <headerFooter>
    <oddFooter>&amp;R&amp;1#&amp;"Calibri"&amp;10&amp;K430099IDEMIA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U51"/>
  <sheetViews>
    <sheetView topLeftCell="A31" zoomScale="70" zoomScaleNormal="70" zoomScalePageLayoutView="70" workbookViewId="0">
      <selection activeCell="AH23" sqref="AH23"/>
    </sheetView>
  </sheetViews>
  <sheetFormatPr baseColWidth="10" defaultRowHeight="15" x14ac:dyDescent="0.25"/>
  <cols>
    <col min="16" max="17" width="12.28515625" customWidth="1"/>
    <col min="18" max="18" width="13.28515625" customWidth="1"/>
    <col min="19" max="19" width="68.5703125" customWidth="1"/>
    <col min="20" max="21" width="11.42578125" style="27"/>
  </cols>
  <sheetData>
    <row r="1" spans="1:21" ht="61.5" x14ac:dyDescent="0.9">
      <c r="A1" s="42" t="s">
        <v>299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</row>
    <row r="2" spans="1:21" ht="30" customHeight="1" x14ac:dyDescent="0.5">
      <c r="A2" s="44" t="s">
        <v>523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24">
        <f ca="1">+Liste!AA32</f>
        <v>44</v>
      </c>
    </row>
    <row r="3" spans="1:21" ht="14.25" customHeight="1" x14ac:dyDescent="0.25"/>
    <row r="4" spans="1:21" ht="61.5" x14ac:dyDescent="0.9">
      <c r="A4" s="40" t="s">
        <v>300</v>
      </c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</row>
    <row r="5" spans="1:21" ht="35.1" customHeight="1" thickBot="1" x14ac:dyDescent="0.3"/>
    <row r="6" spans="1:21" ht="35.1" customHeight="1" thickBot="1" x14ac:dyDescent="0.3">
      <c r="A6" s="14"/>
      <c r="B6" s="17" t="s">
        <v>307</v>
      </c>
      <c r="C6" s="15"/>
      <c r="D6" s="16"/>
      <c r="F6" s="14"/>
      <c r="G6" s="17" t="s">
        <v>307</v>
      </c>
      <c r="H6" s="15"/>
      <c r="I6" s="16"/>
      <c r="K6" s="14"/>
      <c r="L6" s="17" t="s">
        <v>307</v>
      </c>
      <c r="M6" s="15"/>
      <c r="N6" s="16"/>
      <c r="P6" s="25">
        <f ca="1">+Liste!$AA$33</f>
        <v>44130</v>
      </c>
      <c r="Q6" s="25">
        <f ca="1">WEEKNUM(P6,2)</f>
        <v>44</v>
      </c>
      <c r="R6" s="26"/>
      <c r="S6" s="19" t="s">
        <v>311</v>
      </c>
    </row>
    <row r="7" spans="1:21" ht="35.1" customHeight="1" thickBot="1" x14ac:dyDescent="0.3">
      <c r="B7" s="34" t="str">
        <f>INDEX(Liste!$A$3:$A$202,Liste!K10)</f>
        <v>Prod-13</v>
      </c>
      <c r="C7" s="35"/>
      <c r="G7" s="34" t="str">
        <f>INDEX(Liste!$A$3:$A$202,Liste!K17)</f>
        <v>Prod-33</v>
      </c>
      <c r="H7" s="35"/>
      <c r="L7" s="34" t="str">
        <f>INDEX(Liste!$N$3:$N$202,Liste!W10)</f>
        <v>Qual-12</v>
      </c>
      <c r="M7" s="35"/>
      <c r="P7" s="18" t="str">
        <f>+B7</f>
        <v>Prod-13</v>
      </c>
      <c r="Q7" s="18" t="str">
        <f>INDEX(Liste!$A$3:$C$202,MATCH(Template_Remplissage!P7,Liste!$A$3:$A$202,0),3)</f>
        <v>CHGL</v>
      </c>
      <c r="R7" s="18" t="str">
        <f>+B6</f>
        <v>Planifié</v>
      </c>
      <c r="S7" s="22"/>
      <c r="T7" s="28">
        <f ca="1">+P6</f>
        <v>44130</v>
      </c>
      <c r="U7" s="27">
        <f ca="1">WEEKNUM(T7,2)</f>
        <v>44</v>
      </c>
    </row>
    <row r="8" spans="1:21" ht="35.1" customHeight="1" thickBot="1" x14ac:dyDescent="0.3">
      <c r="B8" s="36"/>
      <c r="C8" s="37"/>
      <c r="G8" s="36"/>
      <c r="H8" s="37"/>
      <c r="L8" s="36"/>
      <c r="M8" s="37"/>
      <c r="P8" s="18" t="str">
        <f>+G7</f>
        <v>Prod-33</v>
      </c>
      <c r="Q8" s="18" t="str">
        <f>INDEX(Liste!$A$3:$C$202,MATCH(Template_Remplissage!P8,Liste!$A$3:$A$202,0),3)</f>
        <v>NIKN</v>
      </c>
      <c r="R8" s="18" t="str">
        <f>+G6</f>
        <v>Planifié</v>
      </c>
      <c r="S8" s="22"/>
      <c r="T8" s="28">
        <f ca="1">+P6</f>
        <v>44130</v>
      </c>
      <c r="U8" s="27">
        <f t="shared" ref="U8:U9" ca="1" si="0">WEEKNUM(T8,2)</f>
        <v>44</v>
      </c>
    </row>
    <row r="9" spans="1:21" ht="35.1" customHeight="1" thickBot="1" x14ac:dyDescent="0.3">
      <c r="B9" s="38"/>
      <c r="C9" s="39"/>
      <c r="G9" s="38"/>
      <c r="H9" s="39"/>
      <c r="L9" s="38"/>
      <c r="M9" s="39"/>
      <c r="P9" s="18" t="str">
        <f>+L7</f>
        <v>Qual-12</v>
      </c>
      <c r="Q9" s="18" t="str">
        <f>INDEX(Liste!$N$3:$P$202,MATCH(Template_Remplissage!P9,Liste!$N$3:$N$202,0),3)</f>
        <v>EDGC</v>
      </c>
      <c r="R9" s="18" t="str">
        <f>+L6</f>
        <v>Planifié</v>
      </c>
      <c r="S9" s="22"/>
      <c r="T9" s="28">
        <f ca="1">+P6</f>
        <v>44130</v>
      </c>
      <c r="U9" s="27">
        <f t="shared" ca="1" si="0"/>
        <v>44</v>
      </c>
    </row>
    <row r="10" spans="1:21" ht="35.1" customHeight="1" x14ac:dyDescent="0.25"/>
    <row r="11" spans="1:21" ht="61.5" x14ac:dyDescent="0.9">
      <c r="A11" s="40" t="s">
        <v>301</v>
      </c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</row>
    <row r="12" spans="1:21" ht="35.1" customHeight="1" thickBot="1" x14ac:dyDescent="0.3"/>
    <row r="13" spans="1:21" ht="35.1" customHeight="1" thickBot="1" x14ac:dyDescent="0.3">
      <c r="A13" s="14"/>
      <c r="B13" s="17" t="s">
        <v>307</v>
      </c>
      <c r="C13" s="15"/>
      <c r="D13" s="16"/>
      <c r="F13" s="14"/>
      <c r="G13" s="17" t="s">
        <v>307</v>
      </c>
      <c r="H13" s="15"/>
      <c r="I13" s="16"/>
      <c r="K13" s="14"/>
      <c r="L13" s="17" t="s">
        <v>307</v>
      </c>
      <c r="M13" s="15"/>
      <c r="N13" s="16"/>
      <c r="P13" s="25">
        <f ca="1">+Liste!$AA$34</f>
        <v>44131</v>
      </c>
      <c r="Q13" s="25">
        <f ca="1">WEEKNUM(P13,2)</f>
        <v>44</v>
      </c>
      <c r="R13" s="26"/>
      <c r="S13" s="19" t="s">
        <v>311</v>
      </c>
    </row>
    <row r="14" spans="1:21" ht="35.1" customHeight="1" thickBot="1" x14ac:dyDescent="0.3">
      <c r="B14" s="34" t="str">
        <f>INDEX(Liste!$A$3:$A$202,Liste!K11)</f>
        <v>Prod-9</v>
      </c>
      <c r="C14" s="35"/>
      <c r="G14" s="34" t="str">
        <f>INDEX(Liste!$A$3:$A$202,Liste!K18)</f>
        <v>Prod-18</v>
      </c>
      <c r="H14" s="35"/>
      <c r="L14" s="34" t="str">
        <f>INDEX(Liste!$N$3:$N$202,Liste!W11)</f>
        <v>Qual-2</v>
      </c>
      <c r="M14" s="35"/>
      <c r="P14" s="18" t="str">
        <f>+B14</f>
        <v>Prod-9</v>
      </c>
      <c r="Q14" s="18" t="str">
        <f>INDEX(Liste!$A$3:$C$202,MATCH(Template_Remplissage!P14,Liste!$A$3:$A$202,0),3)</f>
        <v>PLNT</v>
      </c>
      <c r="R14" s="18" t="str">
        <f>+B13</f>
        <v>Planifié</v>
      </c>
      <c r="S14" s="22"/>
      <c r="T14" s="28">
        <f ca="1">+P13</f>
        <v>44131</v>
      </c>
      <c r="U14" s="27">
        <f ca="1">WEEKNUM(T14,2)</f>
        <v>44</v>
      </c>
    </row>
    <row r="15" spans="1:21" ht="35.1" customHeight="1" thickBot="1" x14ac:dyDescent="0.3">
      <c r="B15" s="36"/>
      <c r="C15" s="37"/>
      <c r="G15" s="36"/>
      <c r="H15" s="37"/>
      <c r="L15" s="36"/>
      <c r="M15" s="37"/>
      <c r="P15" s="18" t="str">
        <f>+G14</f>
        <v>Prod-18</v>
      </c>
      <c r="Q15" s="18" t="str">
        <f>INDEX(Liste!$A$3:$C$202,MATCH(Template_Remplissage!P15,Liste!$A$3:$A$202,0),3)</f>
        <v>CAUV</v>
      </c>
      <c r="R15" s="18" t="str">
        <f>+G13</f>
        <v>Planifié</v>
      </c>
      <c r="S15" s="22"/>
      <c r="T15" s="28">
        <f ca="1">+P13</f>
        <v>44131</v>
      </c>
      <c r="U15" s="27">
        <f t="shared" ref="U15:U16" ca="1" si="1">WEEKNUM(T15,2)</f>
        <v>44</v>
      </c>
    </row>
    <row r="16" spans="1:21" ht="35.1" customHeight="1" thickBot="1" x14ac:dyDescent="0.3">
      <c r="B16" s="38"/>
      <c r="C16" s="39"/>
      <c r="G16" s="38"/>
      <c r="H16" s="39"/>
      <c r="L16" s="38"/>
      <c r="M16" s="39"/>
      <c r="P16" s="18" t="str">
        <f>+L14</f>
        <v>Qual-2</v>
      </c>
      <c r="Q16" s="18" t="str">
        <f>INDEX(Liste!$N$3:$P$202,MATCH(Template_Remplissage!P16,Liste!$N$3:$N$202,0),3)</f>
        <v>VISO</v>
      </c>
      <c r="R16" s="18" t="str">
        <f>+L13</f>
        <v>Planifié</v>
      </c>
      <c r="S16" s="22"/>
      <c r="T16" s="28">
        <f ca="1">+P13</f>
        <v>44131</v>
      </c>
      <c r="U16" s="27">
        <f t="shared" ca="1" si="1"/>
        <v>44</v>
      </c>
    </row>
    <row r="17" spans="1:21" ht="35.1" customHeight="1" x14ac:dyDescent="0.25"/>
    <row r="18" spans="1:21" ht="61.5" x14ac:dyDescent="0.9">
      <c r="A18" s="40" t="s">
        <v>302</v>
      </c>
      <c r="B18" s="41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</row>
    <row r="19" spans="1:21" ht="35.1" customHeight="1" thickBot="1" x14ac:dyDescent="0.3"/>
    <row r="20" spans="1:21" ht="35.1" customHeight="1" thickBot="1" x14ac:dyDescent="0.3">
      <c r="A20" s="14"/>
      <c r="B20" s="17" t="s">
        <v>307</v>
      </c>
      <c r="C20" s="15"/>
      <c r="D20" s="16"/>
      <c r="F20" s="14"/>
      <c r="G20" s="17" t="s">
        <v>307</v>
      </c>
      <c r="H20" s="15"/>
      <c r="I20" s="16"/>
      <c r="K20" s="14"/>
      <c r="L20" s="17" t="s">
        <v>307</v>
      </c>
      <c r="M20" s="15"/>
      <c r="N20" s="16"/>
      <c r="P20" s="25">
        <f ca="1">+Liste!$AA$35</f>
        <v>44132</v>
      </c>
      <c r="Q20" s="25">
        <f ca="1">WEEKNUM(P20,2)</f>
        <v>44</v>
      </c>
      <c r="R20" s="26"/>
      <c r="S20" s="19" t="s">
        <v>311</v>
      </c>
    </row>
    <row r="21" spans="1:21" ht="35.1" customHeight="1" thickBot="1" x14ac:dyDescent="0.3">
      <c r="B21" s="34" t="str">
        <f>INDEX(Liste!$A$3:$A$202,Liste!K12)</f>
        <v>Prod-36</v>
      </c>
      <c r="C21" s="35"/>
      <c r="G21" s="34" t="str">
        <f>INDEX(Liste!$A$3:$A$202,Liste!K19)</f>
        <v>Prod-20</v>
      </c>
      <c r="H21" s="35"/>
      <c r="L21" s="34" t="str">
        <f>INDEX(Liste!$N$3:$N$202,Liste!W12)</f>
        <v>Qual-10</v>
      </c>
      <c r="M21" s="35"/>
      <c r="P21" s="18" t="str">
        <f>+B21</f>
        <v>Prod-36</v>
      </c>
      <c r="Q21" s="18" t="str">
        <f>INDEX(Liste!$A$3:$C$202,MATCH(Template_Remplissage!P21,Liste!$A$3:$A$202,0),3)</f>
        <v>TOTM</v>
      </c>
      <c r="R21" s="18" t="str">
        <f>+B20</f>
        <v>Planifié</v>
      </c>
      <c r="S21" s="22"/>
      <c r="T21" s="28">
        <f ca="1">+P20</f>
        <v>44132</v>
      </c>
      <c r="U21" s="27">
        <f ca="1">WEEKNUM(T21,2)</f>
        <v>44</v>
      </c>
    </row>
    <row r="22" spans="1:21" ht="35.1" customHeight="1" thickBot="1" x14ac:dyDescent="0.3">
      <c r="B22" s="36"/>
      <c r="C22" s="37"/>
      <c r="G22" s="36"/>
      <c r="H22" s="37"/>
      <c r="L22" s="36"/>
      <c r="M22" s="37"/>
      <c r="P22" s="18" t="str">
        <f>+G21</f>
        <v>Prod-20</v>
      </c>
      <c r="Q22" s="18" t="str">
        <f>INDEX(Liste!$A$3:$C$202,MATCH(Template_Remplissage!P22,Liste!$A$3:$A$202,0),3)</f>
        <v>CRTT</v>
      </c>
      <c r="R22" s="18" t="str">
        <f>+G20</f>
        <v>Planifié</v>
      </c>
      <c r="S22" s="22"/>
      <c r="T22" s="28">
        <f ca="1">+P20</f>
        <v>44132</v>
      </c>
      <c r="U22" s="27">
        <f t="shared" ref="U22:U23" ca="1" si="2">WEEKNUM(T22,2)</f>
        <v>44</v>
      </c>
    </row>
    <row r="23" spans="1:21" ht="35.1" customHeight="1" thickBot="1" x14ac:dyDescent="0.3">
      <c r="B23" s="38"/>
      <c r="C23" s="39"/>
      <c r="G23" s="38"/>
      <c r="H23" s="39"/>
      <c r="L23" s="38"/>
      <c r="M23" s="39"/>
      <c r="P23" s="18" t="str">
        <f>+L21</f>
        <v>Qual-10</v>
      </c>
      <c r="Q23" s="18" t="str">
        <f>INDEX(Liste!$N$3:$P$202,MATCH(Template_Remplissage!P23,Liste!$N$3:$N$202,0),3)</f>
        <v>EDGC</v>
      </c>
      <c r="R23" s="18" t="str">
        <f>+L20</f>
        <v>Planifié</v>
      </c>
      <c r="S23" s="22"/>
      <c r="T23" s="28">
        <f ca="1">+P20</f>
        <v>44132</v>
      </c>
      <c r="U23" s="27">
        <f t="shared" ca="1" si="2"/>
        <v>44</v>
      </c>
    </row>
    <row r="24" spans="1:21" ht="35.1" customHeight="1" x14ac:dyDescent="0.25"/>
    <row r="25" spans="1:21" ht="61.5" x14ac:dyDescent="0.9">
      <c r="A25" s="40" t="s">
        <v>303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</row>
    <row r="26" spans="1:21" ht="35.1" customHeight="1" thickBot="1" x14ac:dyDescent="0.3"/>
    <row r="27" spans="1:21" ht="35.1" customHeight="1" thickBot="1" x14ac:dyDescent="0.3">
      <c r="A27" s="14"/>
      <c r="B27" s="17" t="s">
        <v>307</v>
      </c>
      <c r="C27" s="15"/>
      <c r="D27" s="16"/>
      <c r="F27" s="14"/>
      <c r="G27" s="17" t="s">
        <v>307</v>
      </c>
      <c r="H27" s="15"/>
      <c r="I27" s="16"/>
      <c r="K27" s="14"/>
      <c r="L27" s="17" t="s">
        <v>307</v>
      </c>
      <c r="M27" s="15"/>
      <c r="N27" s="16"/>
      <c r="P27" s="25">
        <f ca="1">+Liste!$AA$36</f>
        <v>44133</v>
      </c>
      <c r="Q27" s="25">
        <f ca="1">WEEKNUM(P27,2)</f>
        <v>44</v>
      </c>
      <c r="R27" s="26"/>
      <c r="S27" s="19" t="s">
        <v>311</v>
      </c>
    </row>
    <row r="28" spans="1:21" ht="35.1" customHeight="1" thickBot="1" x14ac:dyDescent="0.3">
      <c r="B28" s="34" t="str">
        <f>INDEX(Liste!$A$3:$A$202,Liste!K13)</f>
        <v>Prod-3</v>
      </c>
      <c r="C28" s="35"/>
      <c r="G28" s="34" t="str">
        <f>INDEX(Liste!$A$3:$A$202,Liste!K20)</f>
        <v>Prod-12</v>
      </c>
      <c r="H28" s="35"/>
      <c r="L28" s="34" t="str">
        <f>INDEX(Liste!$N$3:$N$202,Liste!W13)</f>
        <v>Qual-4</v>
      </c>
      <c r="M28" s="35"/>
      <c r="P28" s="18" t="str">
        <f>+B28</f>
        <v>Prod-3</v>
      </c>
      <c r="Q28" s="18" t="str">
        <f>INDEX(Liste!$A$3:$C$202,MATCH(Template_Remplissage!P28,Liste!$A$3:$A$202,0),3)</f>
        <v>ABAQ</v>
      </c>
      <c r="R28" s="18" t="str">
        <f>+B27</f>
        <v>Planifié</v>
      </c>
      <c r="S28" s="22"/>
      <c r="T28" s="28">
        <f ca="1">+P27</f>
        <v>44133</v>
      </c>
      <c r="U28" s="27">
        <f ca="1">WEEKNUM(T28,2)</f>
        <v>44</v>
      </c>
    </row>
    <row r="29" spans="1:21" ht="35.1" customHeight="1" thickBot="1" x14ac:dyDescent="0.3">
      <c r="B29" s="36"/>
      <c r="C29" s="37"/>
      <c r="G29" s="36"/>
      <c r="H29" s="37"/>
      <c r="L29" s="36"/>
      <c r="M29" s="37"/>
      <c r="P29" s="18" t="str">
        <f>+G28</f>
        <v>Prod-12</v>
      </c>
      <c r="Q29" s="18" t="str">
        <f>INDEX(Liste!$A$3:$C$202,MATCH(Template_Remplissage!P29,Liste!$A$3:$A$202,0),3)</f>
        <v>CHGL</v>
      </c>
      <c r="R29" s="18" t="str">
        <f>+G27</f>
        <v>Planifié</v>
      </c>
      <c r="S29" s="22"/>
      <c r="T29" s="28">
        <f ca="1">+P27</f>
        <v>44133</v>
      </c>
      <c r="U29" s="27">
        <f t="shared" ref="U29:U30" ca="1" si="3">WEEKNUM(T29,2)</f>
        <v>44</v>
      </c>
    </row>
    <row r="30" spans="1:21" ht="35.1" customHeight="1" thickBot="1" x14ac:dyDescent="0.3">
      <c r="B30" s="38"/>
      <c r="C30" s="39"/>
      <c r="G30" s="38"/>
      <c r="H30" s="39"/>
      <c r="L30" s="38"/>
      <c r="M30" s="39"/>
      <c r="P30" s="18" t="str">
        <f>+L28</f>
        <v>Qual-4</v>
      </c>
      <c r="Q30" s="18" t="str">
        <f>INDEX(Liste!$N$3:$P$202,MATCH(Template_Remplissage!P30,Liste!$N$3:$N$202,0),3)</f>
        <v>VISO</v>
      </c>
      <c r="R30" s="18" t="str">
        <f>+L27</f>
        <v>Planifié</v>
      </c>
      <c r="S30" s="22"/>
      <c r="T30" s="28">
        <f ca="1">+P27</f>
        <v>44133</v>
      </c>
      <c r="U30" s="27">
        <f t="shared" ca="1" si="3"/>
        <v>44</v>
      </c>
    </row>
    <row r="31" spans="1:21" ht="35.1" customHeight="1" x14ac:dyDescent="0.25"/>
    <row r="32" spans="1:21" ht="61.5" x14ac:dyDescent="0.9">
      <c r="A32" s="40" t="s">
        <v>304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</row>
    <row r="33" spans="1:21" ht="35.1" customHeight="1" thickBot="1" x14ac:dyDescent="0.3"/>
    <row r="34" spans="1:21" ht="35.1" customHeight="1" thickBot="1" x14ac:dyDescent="0.3">
      <c r="A34" s="14"/>
      <c r="B34" s="17" t="s">
        <v>307</v>
      </c>
      <c r="C34" s="15"/>
      <c r="D34" s="16"/>
      <c r="F34" s="14"/>
      <c r="G34" s="17" t="s">
        <v>307</v>
      </c>
      <c r="H34" s="15"/>
      <c r="I34" s="16"/>
      <c r="K34" s="14"/>
      <c r="L34" s="17" t="s">
        <v>307</v>
      </c>
      <c r="M34" s="15"/>
      <c r="N34" s="16"/>
      <c r="P34" s="25">
        <f ca="1">+Liste!$AA$37</f>
        <v>44134</v>
      </c>
      <c r="Q34" s="25">
        <f ca="1">WEEKNUM(P34,2)</f>
        <v>44</v>
      </c>
      <c r="R34" s="26"/>
      <c r="S34" s="19" t="s">
        <v>311</v>
      </c>
    </row>
    <row r="35" spans="1:21" ht="35.1" customHeight="1" thickBot="1" x14ac:dyDescent="0.3">
      <c r="B35" s="34" t="str">
        <f>INDEX(Liste!$A$3:$A$202,Liste!K14)</f>
        <v>Prod-32</v>
      </c>
      <c r="C35" s="35"/>
      <c r="G35" s="34" t="str">
        <f>INDEX(Liste!$A$3:$A$202,Liste!K21)</f>
        <v>Prod-15</v>
      </c>
      <c r="H35" s="35"/>
      <c r="L35" s="34" t="str">
        <f>INDEX(Liste!$N$3:$N$202,Liste!W14)</f>
        <v>Qual-13</v>
      </c>
      <c r="M35" s="35"/>
      <c r="P35" s="18" t="str">
        <f>+B35</f>
        <v>Prod-32</v>
      </c>
      <c r="Q35" s="18" t="str">
        <f>INDEX(Liste!$A$3:$C$202,MATCH(Template_Remplissage!P35,Liste!$A$3:$A$202,0),3)</f>
        <v>NIKN</v>
      </c>
      <c r="R35" s="18" t="str">
        <f>+B34</f>
        <v>Planifié</v>
      </c>
      <c r="S35" s="22"/>
      <c r="T35" s="28">
        <f ca="1">+P34</f>
        <v>44134</v>
      </c>
      <c r="U35" s="27">
        <f ca="1">WEEKNUM(T35,2)</f>
        <v>44</v>
      </c>
    </row>
    <row r="36" spans="1:21" ht="35.1" customHeight="1" thickBot="1" x14ac:dyDescent="0.3">
      <c r="B36" s="36"/>
      <c r="C36" s="37"/>
      <c r="G36" s="36"/>
      <c r="H36" s="37"/>
      <c r="L36" s="36"/>
      <c r="M36" s="37"/>
      <c r="P36" s="18" t="str">
        <f>+G35</f>
        <v>Prod-15</v>
      </c>
      <c r="Q36" s="18" t="str">
        <f>INDEX(Liste!$A$3:$C$202,MATCH(Template_Remplissage!P36,Liste!$A$3:$A$202,0),3)</f>
        <v>CHGL</v>
      </c>
      <c r="R36" s="18" t="str">
        <f>+G34</f>
        <v>Planifié</v>
      </c>
      <c r="S36" s="22"/>
      <c r="T36" s="28">
        <f ca="1">+P34</f>
        <v>44134</v>
      </c>
      <c r="U36" s="27">
        <f t="shared" ref="U36:U37" ca="1" si="4">WEEKNUM(T36,2)</f>
        <v>44</v>
      </c>
    </row>
    <row r="37" spans="1:21" ht="35.1" customHeight="1" thickBot="1" x14ac:dyDescent="0.3">
      <c r="B37" s="38"/>
      <c r="C37" s="39"/>
      <c r="G37" s="38"/>
      <c r="H37" s="39"/>
      <c r="L37" s="38"/>
      <c r="M37" s="39"/>
      <c r="P37" s="18" t="str">
        <f>+L35</f>
        <v>Qual-13</v>
      </c>
      <c r="Q37" s="18" t="str">
        <f>INDEX(Liste!$N$3:$P$202,MATCH(Template_Remplissage!P37,Liste!$N$3:$N$202,0),3)</f>
        <v>DATA</v>
      </c>
      <c r="R37" s="18" t="str">
        <f>+L34</f>
        <v>Planifié</v>
      </c>
      <c r="S37" s="22"/>
      <c r="T37" s="28">
        <f ca="1">+P34</f>
        <v>44134</v>
      </c>
      <c r="U37" s="27">
        <f t="shared" ca="1" si="4"/>
        <v>44</v>
      </c>
    </row>
    <row r="38" spans="1:21" ht="35.1" customHeight="1" x14ac:dyDescent="0.25"/>
    <row r="39" spans="1:21" ht="61.5" x14ac:dyDescent="0.9">
      <c r="A39" s="40" t="s">
        <v>305</v>
      </c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</row>
    <row r="40" spans="1:21" ht="35.1" customHeight="1" thickBot="1" x14ac:dyDescent="0.3"/>
    <row r="41" spans="1:21" ht="35.1" customHeight="1" thickBot="1" x14ac:dyDescent="0.3">
      <c r="A41" s="14"/>
      <c r="B41" s="17" t="s">
        <v>307</v>
      </c>
      <c r="C41" s="15"/>
      <c r="D41" s="16"/>
      <c r="F41" s="14"/>
      <c r="G41" s="17" t="s">
        <v>307</v>
      </c>
      <c r="H41" s="15"/>
      <c r="I41" s="16"/>
      <c r="K41" s="14"/>
      <c r="L41" s="17" t="s">
        <v>307</v>
      </c>
      <c r="M41" s="15"/>
      <c r="N41" s="16"/>
      <c r="P41" s="25">
        <f ca="1">+Liste!$AA$38</f>
        <v>44135</v>
      </c>
      <c r="Q41" s="25">
        <f ca="1">WEEKNUM(P41,2)</f>
        <v>44</v>
      </c>
      <c r="R41" s="26"/>
      <c r="S41" s="19" t="s">
        <v>311</v>
      </c>
    </row>
    <row r="42" spans="1:21" ht="35.1" customHeight="1" thickBot="1" x14ac:dyDescent="0.3">
      <c r="B42" s="34" t="str">
        <f>INDEX(Liste!$A$3:$A$202,Liste!K15)</f>
        <v>Prod-6</v>
      </c>
      <c r="C42" s="35"/>
      <c r="G42" s="34" t="str">
        <f>INDEX(Liste!$A$3:$A$202,Liste!K22)</f>
        <v>Prod-34</v>
      </c>
      <c r="H42" s="35"/>
      <c r="L42" s="34" t="str">
        <f>INDEX(Liste!$N$3:$N$202,Liste!W15)</f>
        <v>Qual-3</v>
      </c>
      <c r="M42" s="35"/>
      <c r="P42" s="18" t="str">
        <f>+B42</f>
        <v>Prod-6</v>
      </c>
      <c r="Q42" s="18" t="str">
        <f>INDEX(Liste!$A$3:$C$202,MATCH(Template_Remplissage!P42,Liste!$A$3:$A$202,0),3)</f>
        <v>PLNT</v>
      </c>
      <c r="R42" s="18" t="str">
        <f>+B41</f>
        <v>Planifié</v>
      </c>
      <c r="S42" s="22"/>
      <c r="T42" s="28">
        <f ca="1">+P41</f>
        <v>44135</v>
      </c>
      <c r="U42" s="27">
        <f ca="1">WEEKNUM(T42,2)</f>
        <v>44</v>
      </c>
    </row>
    <row r="43" spans="1:21" ht="35.1" customHeight="1" thickBot="1" x14ac:dyDescent="0.3">
      <c r="B43" s="36"/>
      <c r="C43" s="37"/>
      <c r="G43" s="36"/>
      <c r="H43" s="37"/>
      <c r="L43" s="36"/>
      <c r="M43" s="37"/>
      <c r="P43" s="18" t="str">
        <f>+G42</f>
        <v>Prod-34</v>
      </c>
      <c r="Q43" s="18" t="str">
        <f>INDEX(Liste!$A$3:$C$202,MATCH(Template_Remplissage!P43,Liste!$A$3:$A$202,0),3)</f>
        <v>ECRN</v>
      </c>
      <c r="R43" s="18" t="str">
        <f>+G41</f>
        <v>Planifié</v>
      </c>
      <c r="S43" s="22"/>
      <c r="T43" s="28">
        <f ca="1">+P41</f>
        <v>44135</v>
      </c>
      <c r="U43" s="27">
        <f t="shared" ref="U43:U44" ca="1" si="5">WEEKNUM(T43,2)</f>
        <v>44</v>
      </c>
    </row>
    <row r="44" spans="1:21" ht="35.1" customHeight="1" thickBot="1" x14ac:dyDescent="0.3">
      <c r="B44" s="38"/>
      <c r="C44" s="39"/>
      <c r="G44" s="38"/>
      <c r="H44" s="39"/>
      <c r="L44" s="38"/>
      <c r="M44" s="39"/>
      <c r="P44" s="18" t="str">
        <f>+L42</f>
        <v>Qual-3</v>
      </c>
      <c r="Q44" s="18" t="str">
        <f>INDEX(Liste!$N$3:$P$202,MATCH(Template_Remplissage!P44,Liste!$N$3:$N$202,0),3)</f>
        <v>VISO</v>
      </c>
      <c r="R44" s="18" t="str">
        <f>+L41</f>
        <v>Planifié</v>
      </c>
      <c r="S44" s="22"/>
      <c r="T44" s="28">
        <f ca="1">+P41</f>
        <v>44135</v>
      </c>
      <c r="U44" s="27">
        <f t="shared" ca="1" si="5"/>
        <v>44</v>
      </c>
    </row>
    <row r="45" spans="1:21" ht="35.1" customHeight="1" x14ac:dyDescent="0.25"/>
    <row r="46" spans="1:21" ht="61.5" x14ac:dyDescent="0.9">
      <c r="A46" s="40" t="s">
        <v>306</v>
      </c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</row>
    <row r="47" spans="1:21" ht="35.1" customHeight="1" thickBot="1" x14ac:dyDescent="0.3"/>
    <row r="48" spans="1:21" ht="35.1" customHeight="1" thickBot="1" x14ac:dyDescent="0.3">
      <c r="A48" s="14"/>
      <c r="B48" s="17" t="s">
        <v>307</v>
      </c>
      <c r="C48" s="15"/>
      <c r="D48" s="16"/>
      <c r="F48" s="14"/>
      <c r="G48" s="17" t="s">
        <v>307</v>
      </c>
      <c r="H48" s="15"/>
      <c r="I48" s="16"/>
      <c r="K48" s="14"/>
      <c r="L48" s="17" t="s">
        <v>307</v>
      </c>
      <c r="M48" s="15"/>
      <c r="N48" s="16"/>
      <c r="P48" s="25">
        <f ca="1">+Liste!$AA$39</f>
        <v>44136</v>
      </c>
      <c r="Q48" s="25">
        <f ca="1">WEEKNUM(P48,2)</f>
        <v>44</v>
      </c>
      <c r="R48" s="26"/>
      <c r="S48" s="19" t="s">
        <v>311</v>
      </c>
    </row>
    <row r="49" spans="2:21" ht="35.1" customHeight="1" thickBot="1" x14ac:dyDescent="0.3">
      <c r="B49" s="34" t="str">
        <f>INDEX(Liste!$A$3:$A$202,Liste!K16)</f>
        <v>Prod-22</v>
      </c>
      <c r="C49" s="35"/>
      <c r="G49" s="34" t="str">
        <f>INDEX(Liste!$A$3:$A$202,Liste!K23)</f>
        <v>Prod-4</v>
      </c>
      <c r="H49" s="35"/>
      <c r="L49" s="34" t="str">
        <f>INDEX(Liste!$N$3:$N$202,Liste!W16)</f>
        <v>Qual-20</v>
      </c>
      <c r="M49" s="35"/>
      <c r="P49" s="18" t="str">
        <f>+B49</f>
        <v>Prod-22</v>
      </c>
      <c r="Q49" s="18" t="str">
        <f>INDEX(Liste!$A$3:$C$202,MATCH(Template_Remplissage!P49,Liste!$A$3:$A$202,0),3)</f>
        <v>TINO</v>
      </c>
      <c r="R49" s="18" t="str">
        <f>+B48</f>
        <v>Planifié</v>
      </c>
      <c r="S49" s="22"/>
      <c r="T49" s="28">
        <f ca="1">+P48</f>
        <v>44136</v>
      </c>
      <c r="U49" s="27">
        <f ca="1">WEEKNUM(T49,2)</f>
        <v>44</v>
      </c>
    </row>
    <row r="50" spans="2:21" ht="35.1" customHeight="1" thickBot="1" x14ac:dyDescent="0.3">
      <c r="B50" s="36"/>
      <c r="C50" s="37"/>
      <c r="G50" s="36"/>
      <c r="H50" s="37"/>
      <c r="L50" s="36"/>
      <c r="M50" s="37"/>
      <c r="P50" s="18" t="str">
        <f>+G49</f>
        <v>Prod-4</v>
      </c>
      <c r="Q50" s="18" t="str">
        <f>INDEX(Liste!$A$3:$C$202,MATCH(Template_Remplissage!P50,Liste!$A$3:$A$202,0),3)</f>
        <v>ABAQ</v>
      </c>
      <c r="R50" s="18" t="str">
        <f>+G48</f>
        <v>Planifié</v>
      </c>
      <c r="S50" s="22"/>
      <c r="T50" s="28">
        <f ca="1">+P48</f>
        <v>44136</v>
      </c>
      <c r="U50" s="27">
        <f t="shared" ref="U50:U51" ca="1" si="6">WEEKNUM(T50,2)</f>
        <v>44</v>
      </c>
    </row>
    <row r="51" spans="2:21" ht="35.1" customHeight="1" thickBot="1" x14ac:dyDescent="0.3">
      <c r="B51" s="38"/>
      <c r="C51" s="39"/>
      <c r="G51" s="38"/>
      <c r="H51" s="39"/>
      <c r="L51" s="38"/>
      <c r="M51" s="39"/>
      <c r="P51" s="18" t="str">
        <f>+L49</f>
        <v>Qual-20</v>
      </c>
      <c r="Q51" s="18" t="str">
        <f>INDEX(Liste!$N$3:$P$202,MATCH(Template_Remplissage!P51,Liste!$N$3:$N$202,0),3)</f>
        <v>CHKL</v>
      </c>
      <c r="R51" s="18" t="str">
        <f>+L48</f>
        <v>Planifié</v>
      </c>
      <c r="S51" s="22"/>
      <c r="T51" s="28">
        <f ca="1">+P48</f>
        <v>44136</v>
      </c>
      <c r="U51" s="27">
        <f t="shared" ca="1" si="6"/>
        <v>44</v>
      </c>
    </row>
  </sheetData>
  <mergeCells count="30">
    <mergeCell ref="A4:S4"/>
    <mergeCell ref="A11:S11"/>
    <mergeCell ref="A18:S18"/>
    <mergeCell ref="A1:S1"/>
    <mergeCell ref="A2:K2"/>
    <mergeCell ref="B14:C16"/>
    <mergeCell ref="G14:H16"/>
    <mergeCell ref="L14:M16"/>
    <mergeCell ref="B49:C51"/>
    <mergeCell ref="G49:H51"/>
    <mergeCell ref="L49:M51"/>
    <mergeCell ref="L7:M9"/>
    <mergeCell ref="G7:H9"/>
    <mergeCell ref="B7:C9"/>
    <mergeCell ref="A25:S25"/>
    <mergeCell ref="A32:S32"/>
    <mergeCell ref="A39:S39"/>
    <mergeCell ref="A46:S46"/>
    <mergeCell ref="B35:C37"/>
    <mergeCell ref="G35:H37"/>
    <mergeCell ref="L35:M37"/>
    <mergeCell ref="B42:C44"/>
    <mergeCell ref="G42:H44"/>
    <mergeCell ref="L42:M44"/>
    <mergeCell ref="G21:H23"/>
    <mergeCell ref="L21:M23"/>
    <mergeCell ref="B28:C30"/>
    <mergeCell ref="G28:H30"/>
    <mergeCell ref="L28:M30"/>
    <mergeCell ref="B21:C23"/>
  </mergeCells>
  <conditionalFormatting sqref="S7">
    <cfRule type="expression" dxfId="156" priority="1992">
      <formula>$B6="NOK"</formula>
    </cfRule>
  </conditionalFormatting>
  <conditionalFormatting sqref="S8">
    <cfRule type="expression" dxfId="155" priority="1990">
      <formula>$G6="NOK"</formula>
    </cfRule>
  </conditionalFormatting>
  <conditionalFormatting sqref="S9">
    <cfRule type="expression" dxfId="154" priority="1989">
      <formula>$L6="NOK"</formula>
    </cfRule>
  </conditionalFormatting>
  <conditionalFormatting sqref="S14">
    <cfRule type="expression" dxfId="153" priority="1988">
      <formula>$B13="NOK"</formula>
    </cfRule>
  </conditionalFormatting>
  <conditionalFormatting sqref="S15">
    <cfRule type="expression" dxfId="152" priority="1987">
      <formula>$G13="NOK"</formula>
    </cfRule>
  </conditionalFormatting>
  <conditionalFormatting sqref="S21">
    <cfRule type="expression" dxfId="151" priority="1985">
      <formula>$B20="NOK"</formula>
    </cfRule>
  </conditionalFormatting>
  <conditionalFormatting sqref="S22">
    <cfRule type="expression" dxfId="150" priority="1984">
      <formula>$G20="NOK"</formula>
    </cfRule>
  </conditionalFormatting>
  <conditionalFormatting sqref="S28">
    <cfRule type="expression" dxfId="149" priority="1982">
      <formula>$B27="NOK"</formula>
    </cfRule>
  </conditionalFormatting>
  <conditionalFormatting sqref="S29">
    <cfRule type="expression" dxfId="148" priority="1981">
      <formula>$G27="NOK"</formula>
    </cfRule>
  </conditionalFormatting>
  <conditionalFormatting sqref="S35">
    <cfRule type="expression" dxfId="147" priority="1979">
      <formula>$B34="NOK"</formula>
    </cfRule>
  </conditionalFormatting>
  <conditionalFormatting sqref="S36">
    <cfRule type="expression" dxfId="146" priority="1978">
      <formula>$G34="NOK"</formula>
    </cfRule>
  </conditionalFormatting>
  <conditionalFormatting sqref="S42">
    <cfRule type="expression" dxfId="145" priority="1976">
      <formula>$B41="NOK"</formula>
    </cfRule>
  </conditionalFormatting>
  <conditionalFormatting sqref="S43">
    <cfRule type="expression" dxfId="144" priority="1975">
      <formula>$G41="NOK"</formula>
    </cfRule>
  </conditionalFormatting>
  <conditionalFormatting sqref="S49">
    <cfRule type="expression" dxfId="143" priority="1973">
      <formula>$B48="NOK"</formula>
    </cfRule>
  </conditionalFormatting>
  <conditionalFormatting sqref="S50">
    <cfRule type="expression" dxfId="142" priority="1972">
      <formula>$G48="NOK"</formula>
    </cfRule>
  </conditionalFormatting>
  <conditionalFormatting sqref="S16">
    <cfRule type="expression" dxfId="141" priority="1187">
      <formula>$L13="NOK"</formula>
    </cfRule>
  </conditionalFormatting>
  <conditionalFormatting sqref="S23">
    <cfRule type="expression" dxfId="140" priority="1186">
      <formula>$L20="NOK"</formula>
    </cfRule>
  </conditionalFormatting>
  <conditionalFormatting sqref="S30">
    <cfRule type="expression" dxfId="139" priority="1185">
      <formula>$L27="NOK"</formula>
    </cfRule>
  </conditionalFormatting>
  <conditionalFormatting sqref="S37">
    <cfRule type="expression" dxfId="138" priority="1184">
      <formula>$L34="NOK"</formula>
    </cfRule>
  </conditionalFormatting>
  <conditionalFormatting sqref="S44">
    <cfRule type="expression" dxfId="137" priority="1183">
      <formula>$L41="NOK"</formula>
    </cfRule>
  </conditionalFormatting>
  <conditionalFormatting sqref="S51">
    <cfRule type="expression" dxfId="136" priority="1182">
      <formula>$L48="NOK"</formula>
    </cfRule>
  </conditionalFormatting>
  <conditionalFormatting sqref="B6 G6 L6">
    <cfRule type="containsText" dxfId="135" priority="337" operator="containsText" text="NA">
      <formula>NOT(ISERROR(SEARCH("NA",B6)))</formula>
    </cfRule>
    <cfRule type="containsText" dxfId="134" priority="338" operator="containsText" text="réal">
      <formula>NOT(ISERROR(SEARCH("réal",B6)))</formula>
    </cfRule>
    <cfRule type="beginsWith" dxfId="133" priority="339" operator="beginsWith" text="NOK">
      <formula>LEFT(B6,LEN("NOK"))="NOK"</formula>
    </cfRule>
    <cfRule type="beginsWith" dxfId="132" priority="340" operator="beginsWith" text="OK">
      <formula>LEFT(B6,LEN("OK"))="OK"</formula>
    </cfRule>
  </conditionalFormatting>
  <conditionalFormatting sqref="A6 C6:D6">
    <cfRule type="expression" dxfId="131" priority="336">
      <formula>$B6="OK"</formula>
    </cfRule>
  </conditionalFormatting>
  <conditionalFormatting sqref="A6 C6:D6">
    <cfRule type="expression" dxfId="130" priority="335">
      <formula>$B6="NOK"</formula>
    </cfRule>
  </conditionalFormatting>
  <conditionalFormatting sqref="A6 C6:D6">
    <cfRule type="expression" dxfId="129" priority="334">
      <formula>$B6="NA"</formula>
    </cfRule>
  </conditionalFormatting>
  <conditionalFormatting sqref="A6 C6:D6">
    <cfRule type="expression" dxfId="128" priority="333">
      <formula>$B6="Non réalisé"</formula>
    </cfRule>
  </conditionalFormatting>
  <conditionalFormatting sqref="H6:I6 F6">
    <cfRule type="expression" dxfId="127" priority="325">
      <formula>$G6="Non réalisé"</formula>
    </cfRule>
    <cfRule type="expression" dxfId="126" priority="326">
      <formula>$G6="NA"</formula>
    </cfRule>
    <cfRule type="expression" dxfId="125" priority="327">
      <formula>$G6="NOK"</formula>
    </cfRule>
    <cfRule type="expression" dxfId="124" priority="328">
      <formula>$G6="OK"</formula>
    </cfRule>
  </conditionalFormatting>
  <conditionalFormatting sqref="M6:N6 K6">
    <cfRule type="expression" dxfId="123" priority="321">
      <formula>$L6="Non réalisé"</formula>
    </cfRule>
    <cfRule type="expression" dxfId="122" priority="322">
      <formula>$L6="NA"</formula>
    </cfRule>
    <cfRule type="expression" dxfId="121" priority="323">
      <formula>$L6="NOK"</formula>
    </cfRule>
    <cfRule type="expression" dxfId="120" priority="324">
      <formula>$L6="OK"</formula>
    </cfRule>
  </conditionalFormatting>
  <conditionalFormatting sqref="B13 G13 L13">
    <cfRule type="containsText" dxfId="119" priority="93" operator="containsText" text="NA">
      <formula>NOT(ISERROR(SEARCH("NA",B13)))</formula>
    </cfRule>
    <cfRule type="containsText" dxfId="118" priority="94" operator="containsText" text="réal">
      <formula>NOT(ISERROR(SEARCH("réal",B13)))</formula>
    </cfRule>
    <cfRule type="beginsWith" dxfId="117" priority="95" operator="beginsWith" text="NOK">
      <formula>LEFT(B13,LEN("NOK"))="NOK"</formula>
    </cfRule>
    <cfRule type="beginsWith" dxfId="116" priority="96" operator="beginsWith" text="OK">
      <formula>LEFT(B13,LEN("OK"))="OK"</formula>
    </cfRule>
  </conditionalFormatting>
  <conditionalFormatting sqref="A13 C13:D13">
    <cfRule type="expression" dxfId="115" priority="92">
      <formula>$B13="OK"</formula>
    </cfRule>
  </conditionalFormatting>
  <conditionalFormatting sqref="A13 C13:D13">
    <cfRule type="expression" dxfId="114" priority="91">
      <formula>$B13="NOK"</formula>
    </cfRule>
  </conditionalFormatting>
  <conditionalFormatting sqref="A13 C13:D13">
    <cfRule type="expression" dxfId="113" priority="90">
      <formula>$B13="NA"</formula>
    </cfRule>
  </conditionalFormatting>
  <conditionalFormatting sqref="A13 C13:D13">
    <cfRule type="expression" dxfId="112" priority="89">
      <formula>$B13="Non réalisé"</formula>
    </cfRule>
  </conditionalFormatting>
  <conditionalFormatting sqref="H13:I13 F13">
    <cfRule type="expression" dxfId="111" priority="85">
      <formula>$G13="Non réalisé"</formula>
    </cfRule>
    <cfRule type="expression" dxfId="110" priority="86">
      <formula>$G13="NA"</formula>
    </cfRule>
    <cfRule type="expression" dxfId="109" priority="87">
      <formula>$G13="NOK"</formula>
    </cfRule>
    <cfRule type="expression" dxfId="108" priority="88">
      <formula>$G13="OK"</formula>
    </cfRule>
  </conditionalFormatting>
  <conditionalFormatting sqref="M13 K13">
    <cfRule type="expression" dxfId="107" priority="81">
      <formula>$L13="Non réalisé"</formula>
    </cfRule>
    <cfRule type="expression" dxfId="106" priority="82">
      <formula>$L13="NA"</formula>
    </cfRule>
    <cfRule type="expression" dxfId="105" priority="83">
      <formula>$L13="NOK"</formula>
    </cfRule>
    <cfRule type="expression" dxfId="104" priority="84">
      <formula>$L13="OK"</formula>
    </cfRule>
  </conditionalFormatting>
  <conditionalFormatting sqref="N20">
    <cfRule type="expression" dxfId="103" priority="289">
      <formula>$L20="Non réalisé"</formula>
    </cfRule>
    <cfRule type="expression" dxfId="102" priority="290">
      <formula>$L20="NA"</formula>
    </cfRule>
    <cfRule type="expression" dxfId="101" priority="291">
      <formula>$L20="NOK"</formula>
    </cfRule>
    <cfRule type="expression" dxfId="100" priority="292">
      <formula>$L20="OK"</formula>
    </cfRule>
  </conditionalFormatting>
  <conditionalFormatting sqref="N27">
    <cfRule type="expression" dxfId="99" priority="273">
      <formula>$L27="Non réalisé"</formula>
    </cfRule>
    <cfRule type="expression" dxfId="98" priority="274">
      <formula>$L27="NA"</formula>
    </cfRule>
    <cfRule type="expression" dxfId="97" priority="275">
      <formula>$L27="NOK"</formula>
    </cfRule>
    <cfRule type="expression" dxfId="96" priority="276">
      <formula>$L27="OK"</formula>
    </cfRule>
  </conditionalFormatting>
  <conditionalFormatting sqref="N34">
    <cfRule type="expression" dxfId="95" priority="257">
      <formula>$L34="Non réalisé"</formula>
    </cfRule>
    <cfRule type="expression" dxfId="94" priority="258">
      <formula>$L34="NA"</formula>
    </cfRule>
    <cfRule type="expression" dxfId="93" priority="259">
      <formula>$L34="NOK"</formula>
    </cfRule>
    <cfRule type="expression" dxfId="92" priority="260">
      <formula>$L34="OK"</formula>
    </cfRule>
  </conditionalFormatting>
  <conditionalFormatting sqref="N41">
    <cfRule type="expression" dxfId="91" priority="241">
      <formula>$L41="Non réalisé"</formula>
    </cfRule>
    <cfRule type="expression" dxfId="90" priority="242">
      <formula>$L41="NA"</formula>
    </cfRule>
    <cfRule type="expression" dxfId="89" priority="243">
      <formula>$L41="NOK"</formula>
    </cfRule>
    <cfRule type="expression" dxfId="88" priority="244">
      <formula>$L41="OK"</formula>
    </cfRule>
  </conditionalFormatting>
  <conditionalFormatting sqref="N48">
    <cfRule type="expression" dxfId="87" priority="225">
      <formula>$L48="Non réalisé"</formula>
    </cfRule>
    <cfRule type="expression" dxfId="86" priority="226">
      <formula>$L48="NA"</formula>
    </cfRule>
    <cfRule type="expression" dxfId="85" priority="227">
      <formula>$L48="NOK"</formula>
    </cfRule>
    <cfRule type="expression" dxfId="84" priority="228">
      <formula>$L48="OK"</formula>
    </cfRule>
  </conditionalFormatting>
  <conditionalFormatting sqref="B48 G48 L48">
    <cfRule type="containsText" dxfId="83" priority="13" operator="containsText" text="NA">
      <formula>NOT(ISERROR(SEARCH("NA",B48)))</formula>
    </cfRule>
    <cfRule type="containsText" dxfId="82" priority="14" operator="containsText" text="réal">
      <formula>NOT(ISERROR(SEARCH("réal",B48)))</formula>
    </cfRule>
    <cfRule type="beginsWith" dxfId="81" priority="15" operator="beginsWith" text="NOK">
      <formula>LEFT(B48,LEN("NOK"))="NOK"</formula>
    </cfRule>
    <cfRule type="beginsWith" dxfId="80" priority="16" operator="beginsWith" text="OK">
      <formula>LEFT(B48,LEN("OK"))="OK"</formula>
    </cfRule>
  </conditionalFormatting>
  <conditionalFormatting sqref="A48 C48:D48">
    <cfRule type="expression" dxfId="79" priority="12">
      <formula>$B48="OK"</formula>
    </cfRule>
  </conditionalFormatting>
  <conditionalFormatting sqref="A48 C48:D48">
    <cfRule type="expression" dxfId="78" priority="11">
      <formula>$B48="NOK"</formula>
    </cfRule>
  </conditionalFormatting>
  <conditionalFormatting sqref="A48 C48:D48">
    <cfRule type="expression" dxfId="77" priority="10">
      <formula>$B48="NA"</formula>
    </cfRule>
  </conditionalFormatting>
  <conditionalFormatting sqref="A48 C48:D48">
    <cfRule type="expression" dxfId="76" priority="9">
      <formula>$B48="Non réalisé"</formula>
    </cfRule>
  </conditionalFormatting>
  <conditionalFormatting sqref="H48:I48 F48">
    <cfRule type="expression" dxfId="75" priority="5">
      <formula>$G48="Non réalisé"</formula>
    </cfRule>
    <cfRule type="expression" dxfId="74" priority="6">
      <formula>$G48="NA"</formula>
    </cfRule>
    <cfRule type="expression" dxfId="73" priority="7">
      <formula>$G48="NOK"</formula>
    </cfRule>
    <cfRule type="expression" dxfId="72" priority="8">
      <formula>$G48="OK"</formula>
    </cfRule>
  </conditionalFormatting>
  <conditionalFormatting sqref="N13">
    <cfRule type="expression" dxfId="71" priority="193">
      <formula>$L13="Non réalisé"</formula>
    </cfRule>
    <cfRule type="expression" dxfId="70" priority="194">
      <formula>$L13="NA"</formula>
    </cfRule>
    <cfRule type="expression" dxfId="69" priority="195">
      <formula>$L13="NOK"</formula>
    </cfRule>
    <cfRule type="expression" dxfId="68" priority="196">
      <formula>$L13="OK"</formula>
    </cfRule>
  </conditionalFormatting>
  <conditionalFormatting sqref="M48 K48">
    <cfRule type="expression" dxfId="67" priority="1">
      <formula>$L48="Non réalisé"</formula>
    </cfRule>
    <cfRule type="expression" dxfId="66" priority="2">
      <formula>$L48="NA"</formula>
    </cfRule>
    <cfRule type="expression" dxfId="65" priority="3">
      <formula>$L48="NOK"</formula>
    </cfRule>
    <cfRule type="expression" dxfId="64" priority="4">
      <formula>$L48="OK"</formula>
    </cfRule>
  </conditionalFormatting>
  <conditionalFormatting sqref="B20 G20 L20">
    <cfRule type="containsText" dxfId="63" priority="77" operator="containsText" text="NA">
      <formula>NOT(ISERROR(SEARCH("NA",B20)))</formula>
    </cfRule>
    <cfRule type="containsText" dxfId="62" priority="78" operator="containsText" text="réal">
      <formula>NOT(ISERROR(SEARCH("réal",B20)))</formula>
    </cfRule>
    <cfRule type="beginsWith" dxfId="61" priority="79" operator="beginsWith" text="NOK">
      <formula>LEFT(B20,LEN("NOK"))="NOK"</formula>
    </cfRule>
    <cfRule type="beginsWith" dxfId="60" priority="80" operator="beginsWith" text="OK">
      <formula>LEFT(B20,LEN("OK"))="OK"</formula>
    </cfRule>
  </conditionalFormatting>
  <conditionalFormatting sqref="A20 C20:D20">
    <cfRule type="expression" dxfId="59" priority="76">
      <formula>$B20="OK"</formula>
    </cfRule>
  </conditionalFormatting>
  <conditionalFormatting sqref="A20 C20:D20">
    <cfRule type="expression" dxfId="58" priority="75">
      <formula>$B20="NOK"</formula>
    </cfRule>
  </conditionalFormatting>
  <conditionalFormatting sqref="A20 C20:D20">
    <cfRule type="expression" dxfId="57" priority="74">
      <formula>$B20="NA"</formula>
    </cfRule>
  </conditionalFormatting>
  <conditionalFormatting sqref="A20 C20:D20">
    <cfRule type="expression" dxfId="56" priority="73">
      <formula>$B20="Non réalisé"</formula>
    </cfRule>
  </conditionalFormatting>
  <conditionalFormatting sqref="H20:I20 F20">
    <cfRule type="expression" dxfId="55" priority="69">
      <formula>$G20="Non réalisé"</formula>
    </cfRule>
    <cfRule type="expression" dxfId="54" priority="70">
      <formula>$G20="NA"</formula>
    </cfRule>
    <cfRule type="expression" dxfId="53" priority="71">
      <formula>$G20="NOK"</formula>
    </cfRule>
    <cfRule type="expression" dxfId="52" priority="72">
      <formula>$G20="OK"</formula>
    </cfRule>
  </conditionalFormatting>
  <conditionalFormatting sqref="M20 K20">
    <cfRule type="expression" dxfId="51" priority="65">
      <formula>$L20="Non réalisé"</formula>
    </cfRule>
    <cfRule type="expression" dxfId="50" priority="66">
      <formula>$L20="NA"</formula>
    </cfRule>
    <cfRule type="expression" dxfId="49" priority="67">
      <formula>$L20="NOK"</formula>
    </cfRule>
    <cfRule type="expression" dxfId="48" priority="68">
      <formula>$L20="OK"</formula>
    </cfRule>
  </conditionalFormatting>
  <conditionalFormatting sqref="B27 G27 L27">
    <cfRule type="containsText" dxfId="47" priority="61" operator="containsText" text="NA">
      <formula>NOT(ISERROR(SEARCH("NA",B27)))</formula>
    </cfRule>
    <cfRule type="containsText" dxfId="46" priority="62" operator="containsText" text="réal">
      <formula>NOT(ISERROR(SEARCH("réal",B27)))</formula>
    </cfRule>
    <cfRule type="beginsWith" dxfId="45" priority="63" operator="beginsWith" text="NOK">
      <formula>LEFT(B27,LEN("NOK"))="NOK"</formula>
    </cfRule>
    <cfRule type="beginsWith" dxfId="44" priority="64" operator="beginsWith" text="OK">
      <formula>LEFT(B27,LEN("OK"))="OK"</formula>
    </cfRule>
  </conditionalFormatting>
  <conditionalFormatting sqref="A27 C27:D27">
    <cfRule type="expression" dxfId="43" priority="60">
      <formula>$B27="OK"</formula>
    </cfRule>
  </conditionalFormatting>
  <conditionalFormatting sqref="A27 C27:D27">
    <cfRule type="expression" dxfId="42" priority="59">
      <formula>$B27="NOK"</formula>
    </cfRule>
  </conditionalFormatting>
  <conditionalFormatting sqref="A27 C27:D27">
    <cfRule type="expression" dxfId="41" priority="58">
      <formula>$B27="NA"</formula>
    </cfRule>
  </conditionalFormatting>
  <conditionalFormatting sqref="A27 C27:D27">
    <cfRule type="expression" dxfId="40" priority="57">
      <formula>$B27="Non réalisé"</formula>
    </cfRule>
  </conditionalFormatting>
  <conditionalFormatting sqref="H27:I27 F27">
    <cfRule type="expression" dxfId="39" priority="53">
      <formula>$G27="Non réalisé"</formula>
    </cfRule>
    <cfRule type="expression" dxfId="38" priority="54">
      <formula>$G27="NA"</formula>
    </cfRule>
    <cfRule type="expression" dxfId="37" priority="55">
      <formula>$G27="NOK"</formula>
    </cfRule>
    <cfRule type="expression" dxfId="36" priority="56">
      <formula>$G27="OK"</formula>
    </cfRule>
  </conditionalFormatting>
  <conditionalFormatting sqref="M27 K27">
    <cfRule type="expression" dxfId="35" priority="49">
      <formula>$L27="Non réalisé"</formula>
    </cfRule>
    <cfRule type="expression" dxfId="34" priority="50">
      <formula>$L27="NA"</formula>
    </cfRule>
    <cfRule type="expression" dxfId="33" priority="51">
      <formula>$L27="NOK"</formula>
    </cfRule>
    <cfRule type="expression" dxfId="32" priority="52">
      <formula>$L27="OK"</formula>
    </cfRule>
  </conditionalFormatting>
  <conditionalFormatting sqref="B34 G34 L34">
    <cfRule type="containsText" dxfId="31" priority="45" operator="containsText" text="NA">
      <formula>NOT(ISERROR(SEARCH("NA",B34)))</formula>
    </cfRule>
    <cfRule type="containsText" dxfId="30" priority="46" operator="containsText" text="réal">
      <formula>NOT(ISERROR(SEARCH("réal",B34)))</formula>
    </cfRule>
    <cfRule type="beginsWith" dxfId="29" priority="47" operator="beginsWith" text="NOK">
      <formula>LEFT(B34,LEN("NOK"))="NOK"</formula>
    </cfRule>
    <cfRule type="beginsWith" dxfId="28" priority="48" operator="beginsWith" text="OK">
      <formula>LEFT(B34,LEN("OK"))="OK"</formula>
    </cfRule>
  </conditionalFormatting>
  <conditionalFormatting sqref="A34 C34:D34">
    <cfRule type="expression" dxfId="27" priority="44">
      <formula>$B34="OK"</formula>
    </cfRule>
  </conditionalFormatting>
  <conditionalFormatting sqref="A34 C34:D34">
    <cfRule type="expression" dxfId="26" priority="43">
      <formula>$B34="NOK"</formula>
    </cfRule>
  </conditionalFormatting>
  <conditionalFormatting sqref="A34 C34:D34">
    <cfRule type="expression" dxfId="25" priority="42">
      <formula>$B34="NA"</formula>
    </cfRule>
  </conditionalFormatting>
  <conditionalFormatting sqref="A34 C34:D34">
    <cfRule type="expression" dxfId="24" priority="41">
      <formula>$B34="Non réalisé"</formula>
    </cfRule>
  </conditionalFormatting>
  <conditionalFormatting sqref="H34:I34 F34">
    <cfRule type="expression" dxfId="23" priority="37">
      <formula>$G34="Non réalisé"</formula>
    </cfRule>
    <cfRule type="expression" dxfId="22" priority="38">
      <formula>$G34="NA"</formula>
    </cfRule>
    <cfRule type="expression" dxfId="21" priority="39">
      <formula>$G34="NOK"</formula>
    </cfRule>
    <cfRule type="expression" dxfId="20" priority="40">
      <formula>$G34="OK"</formula>
    </cfRule>
  </conditionalFormatting>
  <conditionalFormatting sqref="M34 K34">
    <cfRule type="expression" dxfId="19" priority="33">
      <formula>$L34="Non réalisé"</formula>
    </cfRule>
    <cfRule type="expression" dxfId="18" priority="34">
      <formula>$L34="NA"</formula>
    </cfRule>
    <cfRule type="expression" dxfId="17" priority="35">
      <formula>$L34="NOK"</formula>
    </cfRule>
    <cfRule type="expression" dxfId="16" priority="36">
      <formula>$L34="OK"</formula>
    </cfRule>
  </conditionalFormatting>
  <conditionalFormatting sqref="B41 G41 L41">
    <cfRule type="containsText" dxfId="15" priority="29" operator="containsText" text="NA">
      <formula>NOT(ISERROR(SEARCH("NA",B41)))</formula>
    </cfRule>
    <cfRule type="containsText" dxfId="14" priority="30" operator="containsText" text="réal">
      <formula>NOT(ISERROR(SEARCH("réal",B41)))</formula>
    </cfRule>
    <cfRule type="beginsWith" dxfId="13" priority="31" operator="beginsWith" text="NOK">
      <formula>LEFT(B41,LEN("NOK"))="NOK"</formula>
    </cfRule>
    <cfRule type="beginsWith" dxfId="12" priority="32" operator="beginsWith" text="OK">
      <formula>LEFT(B41,LEN("OK"))="OK"</formula>
    </cfRule>
  </conditionalFormatting>
  <conditionalFormatting sqref="A41 C41:D41">
    <cfRule type="expression" dxfId="11" priority="28">
      <formula>$B41="OK"</formula>
    </cfRule>
  </conditionalFormatting>
  <conditionalFormatting sqref="A41 C41:D41">
    <cfRule type="expression" dxfId="10" priority="27">
      <formula>$B41="NOK"</formula>
    </cfRule>
  </conditionalFormatting>
  <conditionalFormatting sqref="A41 C41:D41">
    <cfRule type="expression" dxfId="9" priority="26">
      <formula>$B41="NA"</formula>
    </cfRule>
  </conditionalFormatting>
  <conditionalFormatting sqref="A41 C41:D41">
    <cfRule type="expression" dxfId="8" priority="25">
      <formula>$B41="Non réalisé"</formula>
    </cfRule>
  </conditionalFormatting>
  <conditionalFormatting sqref="H41:I41 F41">
    <cfRule type="expression" dxfId="7" priority="21">
      <formula>$G41="Non réalisé"</formula>
    </cfRule>
    <cfRule type="expression" dxfId="6" priority="22">
      <formula>$G41="NA"</formula>
    </cfRule>
    <cfRule type="expression" dxfId="5" priority="23">
      <formula>$G41="NOK"</formula>
    </cfRule>
    <cfRule type="expression" dxfId="4" priority="24">
      <formula>$G41="OK"</formula>
    </cfRule>
  </conditionalFormatting>
  <conditionalFormatting sqref="M41 K41">
    <cfRule type="expression" dxfId="3" priority="17">
      <formula>$L41="Non réalisé"</formula>
    </cfRule>
    <cfRule type="expression" dxfId="2" priority="18">
      <formula>$L41="NA"</formula>
    </cfRule>
    <cfRule type="expression" dxfId="1" priority="19">
      <formula>$L41="NOK"</formula>
    </cfRule>
    <cfRule type="expression" dxfId="0" priority="20">
      <formula>$L41="OK"</formula>
    </cfRule>
  </conditionalFormatting>
  <pageMargins left="0.70866141732283472" right="0.70866141732283472" top="0.74803149606299213" bottom="0.74803149606299213" header="0.31496062992125984" footer="0.31496062992125984"/>
  <pageSetup scale="44" fitToHeight="20" orientation="landscape" horizontalDpi="4294967293" verticalDpi="4294967293" r:id="rId1"/>
  <headerFooter>
    <oddFooter>&amp;R&amp;1#&amp;"Calibri"&amp;10&amp;K430099IDEMIA Internal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Liste!$Z$4:$Z$8</xm:f>
          </x14:formula1>
          <xm:sqref>B6 G6 L6 B34 G34 L34 B41 G41 L41 B27 G27 L27 B13 G13 L13 B20 G20 L20 B48 G48 L48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A203"/>
  <sheetViews>
    <sheetView workbookViewId="0">
      <selection activeCell="A4" sqref="A4:L17"/>
    </sheetView>
  </sheetViews>
  <sheetFormatPr baseColWidth="10" defaultRowHeight="15" x14ac:dyDescent="0.25"/>
  <cols>
    <col min="1" max="1" width="5.140625" style="6" bestFit="1" customWidth="1"/>
    <col min="2" max="2" width="11.42578125" style="11"/>
    <col min="3" max="3" width="11.42578125" style="23"/>
    <col min="19" max="19" width="14.5703125" bestFit="1" customWidth="1"/>
    <col min="26" max="26" width="14.5703125" bestFit="1" customWidth="1"/>
  </cols>
  <sheetData>
    <row r="1" spans="1:27" x14ac:dyDescent="0.25">
      <c r="A1" s="45" t="s">
        <v>536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N1" s="45" t="s">
        <v>537</v>
      </c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1:27" x14ac:dyDescent="0.25">
      <c r="A2"/>
      <c r="N2" t="s">
        <v>542</v>
      </c>
      <c r="O2">
        <f ca="1">+WEEKNUM(TODAY(),2)-1</f>
        <v>43</v>
      </c>
      <c r="P2" t="s">
        <v>543</v>
      </c>
      <c r="Q2">
        <f ca="1">WEEKNUM(TODAY(),2)</f>
        <v>44</v>
      </c>
    </row>
    <row r="3" spans="1:27" x14ac:dyDescent="0.25">
      <c r="A3" s="5" t="s">
        <v>1</v>
      </c>
      <c r="B3" s="10" t="s">
        <v>0</v>
      </c>
      <c r="C3" s="30" t="s">
        <v>544</v>
      </c>
      <c r="D3" s="5" t="s">
        <v>3</v>
      </c>
      <c r="E3" s="5" t="s">
        <v>533</v>
      </c>
      <c r="F3" s="5" t="s">
        <v>6</v>
      </c>
      <c r="G3" s="5" t="s">
        <v>4</v>
      </c>
      <c r="H3" s="5" t="s">
        <v>534</v>
      </c>
      <c r="I3" s="5" t="s">
        <v>7</v>
      </c>
      <c r="J3" s="5" t="s">
        <v>5</v>
      </c>
      <c r="K3" s="5" t="s">
        <v>535</v>
      </c>
      <c r="L3" s="5" t="s">
        <v>8</v>
      </c>
      <c r="N3" s="5" t="s">
        <v>550</v>
      </c>
      <c r="O3" s="5"/>
      <c r="P3" s="5" t="s">
        <v>308</v>
      </c>
      <c r="Q3" s="5" t="s">
        <v>309</v>
      </c>
      <c r="R3" s="5" t="s">
        <v>538</v>
      </c>
      <c r="S3" s="5" t="s">
        <v>541</v>
      </c>
      <c r="T3" s="5"/>
      <c r="U3" s="5" t="s">
        <v>551</v>
      </c>
      <c r="V3" s="5"/>
      <c r="W3" s="5" t="s">
        <v>308</v>
      </c>
      <c r="X3" s="5" t="s">
        <v>309</v>
      </c>
      <c r="Y3" s="5" t="s">
        <v>538</v>
      </c>
      <c r="Z3" s="5" t="s">
        <v>541</v>
      </c>
      <c r="AA3" s="5"/>
    </row>
    <row r="4" spans="1:27" x14ac:dyDescent="0.25">
      <c r="N4" t="str">
        <f>Liste!A3</f>
        <v>Prod-1</v>
      </c>
      <c r="O4" t="str">
        <f>Liste!B3</f>
        <v>Abaque M1</v>
      </c>
      <c r="P4">
        <f>COUNTIFS($D$4:$D$1048575,$N4,$F$4:$F$1048575,P$3)+COUNTIFS($J$4:$J$1048575,$N4,$L$4:$L$1048575,P$3)+COUNTIFS($G$4:$G$1048575,$N4,$I$4:$I$1048575,P$3)</f>
        <v>0</v>
      </c>
      <c r="Q4">
        <f>COUNTIFS($D$4:$D$1048575,$N4,$F$4:$F$1048575,Q$3)+COUNTIFS($J$4:$J$1048575,$N4,$L$4:$L$1048575,Q$3)+COUNTIFS($G$4:$G$1048575,$N4,$I$4:$I$1048575,Q$3)</f>
        <v>0</v>
      </c>
      <c r="R4">
        <f>COUNTIFS($D$5:$D$1048576,$N4,$F$4:$F$1048575,R$3)+COUNTIFS($J$4:$J$1048575,$N4,$L$4:$L$1048575,R$3)+COUNTIFS($G$4:$G$1048575,$N4,$I$4:$I$1048575,R$3)</f>
        <v>0</v>
      </c>
      <c r="S4" s="29">
        <f ca="1">+COUNTIFS($I$4:$I$1048575,"NOK",$G$4:$G$1048575,N4,$C$4:$C$1048575,$O$2)+COUNTIFS($F$4:$F$1048575,"NOK",$D$4:$D$1048575,N4,$C$4:$C$1048575,$O$2)</f>
        <v>0</v>
      </c>
      <c r="U4" t="str">
        <f>+Liste!N3</f>
        <v>Qual-1</v>
      </c>
      <c r="V4" t="str">
        <f>+Liste!O3</f>
        <v>Activation Vision M1</v>
      </c>
      <c r="W4">
        <f>COUNTIFS($J$4:$J$1048575,$U4,$L$4:$L$1048575,W$3)</f>
        <v>0</v>
      </c>
      <c r="X4">
        <f>COUNTIFS($J$4:$J$1048575,$U4,$L$4:$L$1048575,X$3)</f>
        <v>0</v>
      </c>
      <c r="Y4">
        <f>COUNTIFS($J$4:$J$1048575,$U4,$L$4:$L$1048575,Y$3)</f>
        <v>0</v>
      </c>
      <c r="Z4">
        <f ca="1">+COUNTIFS($L$4:$L$1048575,"NOK",$J$4:$J$1048575,U4,$C$4:$C$1048575,$O$2)</f>
        <v>0</v>
      </c>
    </row>
    <row r="5" spans="1:27" x14ac:dyDescent="0.25">
      <c r="N5" t="str">
        <f>Liste!A4</f>
        <v>Prod-2</v>
      </c>
      <c r="O5" t="str">
        <f>Liste!B4</f>
        <v>Abaque M2</v>
      </c>
      <c r="P5">
        <f t="shared" ref="P5:Q36" si="0">COUNTIFS($D$4:$D$1048575,$N5,$F$4:$F$1048575,P$3)+COUNTIFS($J$4:$J$1048575,$N5,$L$4:$L$1048575,P$3)+COUNTIFS($G$4:$G$1048575,$N5,$I$4:$I$1048575,P$3)</f>
        <v>0</v>
      </c>
      <c r="Q5">
        <f t="shared" si="0"/>
        <v>0</v>
      </c>
      <c r="R5">
        <f t="shared" ref="R5:R68" si="1">COUNTIFS($D$5:$D$1048576,$N5,$F$4:$F$1048575,R$3)+COUNTIFS($J$4:$J$1048575,$N5,$L$4:$L$1048575,R$3)+COUNTIFS($G$4:$G$1048575,$N5,$I$4:$I$1048575,R$3)</f>
        <v>0</v>
      </c>
      <c r="S5" s="29">
        <f t="shared" ref="S5:S68" ca="1" si="2">+COUNTIFS($I$4:$I$1048575,"NOK",$G$4:$G$1048575,N5,$C$4:$C$1048575,$O$2)+COUNTIFS($F$4:$F$1048575,"NOK",$D$4:$D$1048575,N5,$C$4:$C$1048575,$O$2)</f>
        <v>0</v>
      </c>
      <c r="U5" t="str">
        <f>+Liste!N4</f>
        <v>Qual-2</v>
      </c>
      <c r="V5" t="str">
        <f>+Liste!O4</f>
        <v>Activation Vision M2</v>
      </c>
      <c r="W5">
        <f t="shared" ref="W5:Y36" si="3">COUNTIFS($J$4:$J$1048575,$U5,$L$4:$L$1048575,W$3)</f>
        <v>0</v>
      </c>
      <c r="X5">
        <f t="shared" si="3"/>
        <v>0</v>
      </c>
      <c r="Y5">
        <f t="shared" si="3"/>
        <v>0</v>
      </c>
      <c r="Z5">
        <f t="shared" ref="Z5:Z68" ca="1" si="4">+COUNTIFS($L$4:$L$1048575,"NOK",$J$4:$J$1048575,U5,$C$4:$C$1048575,$O$2)</f>
        <v>0</v>
      </c>
    </row>
    <row r="6" spans="1:27" x14ac:dyDescent="0.25">
      <c r="N6" t="str">
        <f>Liste!A5</f>
        <v>Prod-3</v>
      </c>
      <c r="O6" t="str">
        <f>Liste!B5</f>
        <v>Abaque M3</v>
      </c>
      <c r="P6">
        <f t="shared" si="0"/>
        <v>0</v>
      </c>
      <c r="Q6">
        <f t="shared" si="0"/>
        <v>0</v>
      </c>
      <c r="R6">
        <f t="shared" si="1"/>
        <v>0</v>
      </c>
      <c r="S6" s="29">
        <f t="shared" ca="1" si="2"/>
        <v>0</v>
      </c>
      <c r="U6" t="str">
        <f>+Liste!N5</f>
        <v>Qual-3</v>
      </c>
      <c r="V6" t="str">
        <f>+Liste!O5</f>
        <v>Activation Vision M3</v>
      </c>
      <c r="W6">
        <f t="shared" si="3"/>
        <v>0</v>
      </c>
      <c r="X6">
        <f t="shared" si="3"/>
        <v>0</v>
      </c>
      <c r="Y6">
        <f t="shared" si="3"/>
        <v>0</v>
      </c>
      <c r="Z6">
        <f t="shared" ca="1" si="4"/>
        <v>0</v>
      </c>
    </row>
    <row r="7" spans="1:27" x14ac:dyDescent="0.25">
      <c r="N7" t="str">
        <f>Liste!A6</f>
        <v>Prod-4</v>
      </c>
      <c r="O7" t="str">
        <f>Liste!B6</f>
        <v>Abaque M4</v>
      </c>
      <c r="P7">
        <f t="shared" si="0"/>
        <v>0</v>
      </c>
      <c r="Q7">
        <f t="shared" si="0"/>
        <v>0</v>
      </c>
      <c r="R7">
        <f t="shared" si="1"/>
        <v>0</v>
      </c>
      <c r="S7" s="29">
        <f t="shared" ca="1" si="2"/>
        <v>0</v>
      </c>
      <c r="U7" t="str">
        <f>+Liste!N6</f>
        <v>Qual-4</v>
      </c>
      <c r="V7" t="str">
        <f>+Liste!O6</f>
        <v>Activation Vision M4</v>
      </c>
      <c r="W7">
        <f t="shared" si="3"/>
        <v>0</v>
      </c>
      <c r="X7">
        <f t="shared" si="3"/>
        <v>0</v>
      </c>
      <c r="Y7">
        <f t="shared" si="3"/>
        <v>0</v>
      </c>
      <c r="Z7">
        <f t="shared" ca="1" si="4"/>
        <v>0</v>
      </c>
    </row>
    <row r="8" spans="1:27" x14ac:dyDescent="0.25">
      <c r="N8" t="str">
        <f>Liste!A7</f>
        <v>Prod-5</v>
      </c>
      <c r="O8" t="str">
        <f>Liste!B7</f>
        <v>Zone appro</v>
      </c>
      <c r="P8">
        <f t="shared" si="0"/>
        <v>0</v>
      </c>
      <c r="Q8">
        <f t="shared" si="0"/>
        <v>0</v>
      </c>
      <c r="R8">
        <f t="shared" si="1"/>
        <v>0</v>
      </c>
      <c r="S8" s="29">
        <f t="shared" ca="1" si="2"/>
        <v>0</v>
      </c>
      <c r="U8" t="str">
        <f>+Liste!N7</f>
        <v>Qual-5</v>
      </c>
      <c r="V8" t="str">
        <f>+Liste!O7</f>
        <v>Réglage Planéité M1</v>
      </c>
      <c r="W8">
        <f t="shared" si="3"/>
        <v>0</v>
      </c>
      <c r="X8">
        <f t="shared" si="3"/>
        <v>0</v>
      </c>
      <c r="Y8">
        <f t="shared" si="3"/>
        <v>0</v>
      </c>
      <c r="Z8">
        <f t="shared" ca="1" si="4"/>
        <v>0</v>
      </c>
    </row>
    <row r="9" spans="1:27" x14ac:dyDescent="0.25">
      <c r="N9" t="str">
        <f>Liste!A8</f>
        <v>Prod-6</v>
      </c>
      <c r="O9" t="str">
        <f>Liste!B8</f>
        <v>Planning nettoyage M1</v>
      </c>
      <c r="P9">
        <f t="shared" si="0"/>
        <v>0</v>
      </c>
      <c r="Q9">
        <f t="shared" si="0"/>
        <v>0</v>
      </c>
      <c r="R9">
        <f t="shared" si="1"/>
        <v>0</v>
      </c>
      <c r="S9" s="29">
        <f t="shared" ca="1" si="2"/>
        <v>0</v>
      </c>
      <c r="U9" t="str">
        <f>+Liste!N8</f>
        <v>Qual-6</v>
      </c>
      <c r="V9" t="str">
        <f>+Liste!O8</f>
        <v>Réglage Planéité M2</v>
      </c>
      <c r="W9">
        <f t="shared" si="3"/>
        <v>0</v>
      </c>
      <c r="X9">
        <f t="shared" si="3"/>
        <v>0</v>
      </c>
      <c r="Y9">
        <f t="shared" si="3"/>
        <v>0</v>
      </c>
      <c r="Z9">
        <f t="shared" ca="1" si="4"/>
        <v>0</v>
      </c>
    </row>
    <row r="10" spans="1:27" x14ac:dyDescent="0.25">
      <c r="N10" t="str">
        <f>Liste!A9</f>
        <v>Prod-7</v>
      </c>
      <c r="O10" t="str">
        <f>Liste!B9</f>
        <v>Planning nettoyage M2</v>
      </c>
      <c r="P10">
        <f t="shared" si="0"/>
        <v>0</v>
      </c>
      <c r="Q10">
        <f t="shared" si="0"/>
        <v>0</v>
      </c>
      <c r="R10">
        <f t="shared" si="1"/>
        <v>0</v>
      </c>
      <c r="S10" s="29">
        <f t="shared" ca="1" si="2"/>
        <v>0</v>
      </c>
      <c r="U10" t="str">
        <f>+Liste!N9</f>
        <v>Qual-7</v>
      </c>
      <c r="V10" t="str">
        <f>+Liste!O9</f>
        <v>Réglage Planéité M3</v>
      </c>
      <c r="W10">
        <f t="shared" si="3"/>
        <v>0</v>
      </c>
      <c r="X10">
        <f t="shared" si="3"/>
        <v>0</v>
      </c>
      <c r="Y10">
        <f t="shared" si="3"/>
        <v>0</v>
      </c>
      <c r="Z10">
        <f t="shared" ca="1" si="4"/>
        <v>0</v>
      </c>
    </row>
    <row r="11" spans="1:27" x14ac:dyDescent="0.25">
      <c r="N11" t="str">
        <f>Liste!A10</f>
        <v>Prod-8</v>
      </c>
      <c r="O11" t="str">
        <f>Liste!B10</f>
        <v>Planning nettoyage M3</v>
      </c>
      <c r="P11">
        <f t="shared" si="0"/>
        <v>0</v>
      </c>
      <c r="Q11">
        <f t="shared" si="0"/>
        <v>0</v>
      </c>
      <c r="R11">
        <f t="shared" si="1"/>
        <v>0</v>
      </c>
      <c r="S11" s="29">
        <f t="shared" ca="1" si="2"/>
        <v>0</v>
      </c>
      <c r="U11" t="str">
        <f>+Liste!N10</f>
        <v>Qual-8</v>
      </c>
      <c r="V11" t="str">
        <f>+Liste!O10</f>
        <v>Réglage Planéité M4</v>
      </c>
      <c r="W11">
        <f t="shared" si="3"/>
        <v>0</v>
      </c>
      <c r="X11">
        <f t="shared" si="3"/>
        <v>0</v>
      </c>
      <c r="Y11">
        <f t="shared" si="3"/>
        <v>0</v>
      </c>
      <c r="Z11">
        <f t="shared" ca="1" si="4"/>
        <v>0</v>
      </c>
    </row>
    <row r="12" spans="1:27" x14ac:dyDescent="0.25">
      <c r="N12" t="str">
        <f>Liste!A11</f>
        <v>Prod-9</v>
      </c>
      <c r="O12" t="str">
        <f>Liste!B11</f>
        <v>Planning nettoyage M4</v>
      </c>
      <c r="P12">
        <f t="shared" si="0"/>
        <v>0</v>
      </c>
      <c r="Q12">
        <f t="shared" si="0"/>
        <v>0</v>
      </c>
      <c r="R12">
        <f t="shared" si="1"/>
        <v>0</v>
      </c>
      <c r="S12" s="29">
        <f t="shared" ca="1" si="2"/>
        <v>0</v>
      </c>
      <c r="U12" t="str">
        <f>+Liste!N11</f>
        <v>Qual-9</v>
      </c>
      <c r="V12" t="str">
        <f>+Liste!O11</f>
        <v>Edge Carte Tests M1</v>
      </c>
      <c r="W12">
        <f t="shared" si="3"/>
        <v>0</v>
      </c>
      <c r="X12">
        <f t="shared" si="3"/>
        <v>0</v>
      </c>
      <c r="Y12">
        <f t="shared" si="3"/>
        <v>0</v>
      </c>
      <c r="Z12">
        <f t="shared" ca="1" si="4"/>
        <v>0</v>
      </c>
    </row>
    <row r="13" spans="1:27" x14ac:dyDescent="0.25">
      <c r="N13" t="str">
        <f>Liste!A12</f>
        <v>Prod-10</v>
      </c>
      <c r="O13" t="str">
        <f>Liste!B12</f>
        <v>Planning nettoyage rabouteuse</v>
      </c>
      <c r="P13">
        <f t="shared" si="0"/>
        <v>0</v>
      </c>
      <c r="Q13">
        <f t="shared" si="0"/>
        <v>0</v>
      </c>
      <c r="R13">
        <f t="shared" si="1"/>
        <v>0</v>
      </c>
      <c r="S13" s="29">
        <f t="shared" ca="1" si="2"/>
        <v>0</v>
      </c>
      <c r="U13" t="str">
        <f>+Liste!N12</f>
        <v>Qual-10</v>
      </c>
      <c r="V13" t="str">
        <f>+Liste!O12</f>
        <v>Edge Carte Tests M2</v>
      </c>
      <c r="W13">
        <f t="shared" si="3"/>
        <v>0</v>
      </c>
      <c r="X13">
        <f t="shared" si="3"/>
        <v>0</v>
      </c>
      <c r="Y13">
        <f t="shared" si="3"/>
        <v>0</v>
      </c>
      <c r="Z13">
        <f t="shared" ca="1" si="4"/>
        <v>0</v>
      </c>
    </row>
    <row r="14" spans="1:27" x14ac:dyDescent="0.25">
      <c r="N14" t="str">
        <f>Liste!A13</f>
        <v>Prod-11</v>
      </c>
      <c r="O14" t="str">
        <f>Liste!B13</f>
        <v>Pancarte préventuf</v>
      </c>
      <c r="P14">
        <f t="shared" si="0"/>
        <v>0</v>
      </c>
      <c r="Q14">
        <f t="shared" si="0"/>
        <v>0</v>
      </c>
      <c r="R14">
        <f t="shared" si="1"/>
        <v>0</v>
      </c>
      <c r="S14" s="29">
        <f t="shared" ca="1" si="2"/>
        <v>0</v>
      </c>
      <c r="U14" t="str">
        <f>+Liste!N13</f>
        <v>Qual-11</v>
      </c>
      <c r="V14" t="str">
        <f>+Liste!O13</f>
        <v>Edge Carte Tests M3</v>
      </c>
      <c r="W14">
        <f t="shared" si="3"/>
        <v>0</v>
      </c>
      <c r="X14">
        <f t="shared" si="3"/>
        <v>0</v>
      </c>
      <c r="Y14">
        <f t="shared" si="3"/>
        <v>0</v>
      </c>
      <c r="Z14">
        <f t="shared" ca="1" si="4"/>
        <v>0</v>
      </c>
    </row>
    <row r="15" spans="1:27" x14ac:dyDescent="0.25">
      <c r="N15" t="str">
        <f>Liste!A14</f>
        <v>Prod-12</v>
      </c>
      <c r="O15" t="str">
        <f>Liste!B14</f>
        <v>Procédure changement de lot M1</v>
      </c>
      <c r="P15">
        <f t="shared" si="0"/>
        <v>0</v>
      </c>
      <c r="Q15">
        <f t="shared" si="0"/>
        <v>0</v>
      </c>
      <c r="R15">
        <f t="shared" si="1"/>
        <v>0</v>
      </c>
      <c r="S15" s="29">
        <f t="shared" ca="1" si="2"/>
        <v>0</v>
      </c>
      <c r="U15" t="str">
        <f>+Liste!N14</f>
        <v>Qual-12</v>
      </c>
      <c r="V15" t="str">
        <f>+Liste!O14</f>
        <v>Edge Carte Tests M4</v>
      </c>
      <c r="W15">
        <f t="shared" si="3"/>
        <v>0</v>
      </c>
      <c r="X15">
        <f t="shared" si="3"/>
        <v>0</v>
      </c>
      <c r="Y15">
        <f t="shared" si="3"/>
        <v>0</v>
      </c>
      <c r="Z15">
        <f t="shared" ca="1" si="4"/>
        <v>0</v>
      </c>
    </row>
    <row r="16" spans="1:27" x14ac:dyDescent="0.25">
      <c r="N16" t="str">
        <f>Liste!A15</f>
        <v>Prod-13</v>
      </c>
      <c r="O16" t="str">
        <f>Liste!B15</f>
        <v>Procédure changement de lot M2</v>
      </c>
      <c r="P16">
        <f t="shared" si="0"/>
        <v>0</v>
      </c>
      <c r="Q16">
        <f t="shared" si="0"/>
        <v>0</v>
      </c>
      <c r="R16">
        <f t="shared" si="1"/>
        <v>0</v>
      </c>
      <c r="S16" s="29">
        <f t="shared" ca="1" si="2"/>
        <v>0</v>
      </c>
      <c r="U16" t="str">
        <f>+Liste!N15</f>
        <v>Qual-13</v>
      </c>
      <c r="V16" t="str">
        <f>+Liste!O15</f>
        <v>Activation Data M1</v>
      </c>
      <c r="W16">
        <f t="shared" si="3"/>
        <v>0</v>
      </c>
      <c r="X16">
        <f t="shared" si="3"/>
        <v>0</v>
      </c>
      <c r="Y16">
        <f t="shared" si="3"/>
        <v>0</v>
      </c>
      <c r="Z16">
        <f t="shared" ca="1" si="4"/>
        <v>0</v>
      </c>
    </row>
    <row r="17" spans="13:26" x14ac:dyDescent="0.25">
      <c r="N17" t="str">
        <f>Liste!A16</f>
        <v>Prod-14</v>
      </c>
      <c r="O17" t="str">
        <f>Liste!B16</f>
        <v>Procédure changement de lot M3</v>
      </c>
      <c r="P17">
        <f t="shared" si="0"/>
        <v>0</v>
      </c>
      <c r="Q17">
        <f t="shared" si="0"/>
        <v>0</v>
      </c>
      <c r="R17">
        <f t="shared" si="1"/>
        <v>0</v>
      </c>
      <c r="S17" s="29">
        <f t="shared" ca="1" si="2"/>
        <v>0</v>
      </c>
      <c r="U17" t="str">
        <f>+Liste!N16</f>
        <v>Qual-14</v>
      </c>
      <c r="V17" t="str">
        <f>+Liste!O16</f>
        <v>Activation Data M2</v>
      </c>
      <c r="W17">
        <f t="shared" si="3"/>
        <v>0</v>
      </c>
      <c r="X17">
        <f t="shared" si="3"/>
        <v>0</v>
      </c>
      <c r="Y17">
        <f t="shared" si="3"/>
        <v>0</v>
      </c>
      <c r="Z17">
        <f t="shared" ca="1" si="4"/>
        <v>0</v>
      </c>
    </row>
    <row r="18" spans="13:26" x14ac:dyDescent="0.25">
      <c r="M18" s="23"/>
      <c r="N18" t="str">
        <f>Liste!A17</f>
        <v>Prod-15</v>
      </c>
      <c r="O18" t="str">
        <f>Liste!B17</f>
        <v>Procédure changement de lot M4</v>
      </c>
      <c r="P18">
        <f t="shared" si="0"/>
        <v>0</v>
      </c>
      <c r="Q18">
        <f t="shared" si="0"/>
        <v>0</v>
      </c>
      <c r="R18">
        <f t="shared" si="1"/>
        <v>0</v>
      </c>
      <c r="S18" s="29">
        <f t="shared" ca="1" si="2"/>
        <v>0</v>
      </c>
      <c r="U18" t="str">
        <f>+Liste!N17</f>
        <v>Qual-15</v>
      </c>
      <c r="V18" t="str">
        <f>+Liste!O17</f>
        <v>Activation Data M3</v>
      </c>
      <c r="W18">
        <f t="shared" si="3"/>
        <v>0</v>
      </c>
      <c r="X18">
        <f t="shared" si="3"/>
        <v>0</v>
      </c>
      <c r="Y18">
        <f t="shared" si="3"/>
        <v>0</v>
      </c>
      <c r="Z18">
        <f t="shared" ca="1" si="4"/>
        <v>0</v>
      </c>
    </row>
    <row r="19" spans="13:26" x14ac:dyDescent="0.25">
      <c r="N19" t="str">
        <f>Liste!A18</f>
        <v>Prod-16</v>
      </c>
      <c r="O19" t="str">
        <f>Liste!B18</f>
        <v>Cause Variable M1</v>
      </c>
      <c r="P19">
        <f t="shared" si="0"/>
        <v>0</v>
      </c>
      <c r="Q19">
        <f t="shared" si="0"/>
        <v>0</v>
      </c>
      <c r="R19">
        <f t="shared" si="1"/>
        <v>0</v>
      </c>
      <c r="S19" s="29">
        <f t="shared" ca="1" si="2"/>
        <v>0</v>
      </c>
      <c r="U19" t="str">
        <f>+Liste!N18</f>
        <v>Qual-16</v>
      </c>
      <c r="V19" t="str">
        <f>+Liste!O18</f>
        <v>Activation Data M4</v>
      </c>
      <c r="W19">
        <f t="shared" si="3"/>
        <v>0</v>
      </c>
      <c r="X19">
        <f t="shared" si="3"/>
        <v>0</v>
      </c>
      <c r="Y19">
        <f t="shared" si="3"/>
        <v>0</v>
      </c>
      <c r="Z19">
        <f t="shared" ca="1" si="4"/>
        <v>0</v>
      </c>
    </row>
    <row r="20" spans="13:26" x14ac:dyDescent="0.25">
      <c r="N20" t="str">
        <f>Liste!A19</f>
        <v>Prod-17</v>
      </c>
      <c r="O20" t="str">
        <f>Liste!B19</f>
        <v>Cause Variable M2</v>
      </c>
      <c r="P20">
        <f t="shared" si="0"/>
        <v>0</v>
      </c>
      <c r="Q20">
        <f t="shared" si="0"/>
        <v>0</v>
      </c>
      <c r="R20">
        <f t="shared" si="1"/>
        <v>0</v>
      </c>
      <c r="S20" s="29">
        <f t="shared" ca="1" si="2"/>
        <v>0</v>
      </c>
      <c r="U20" t="str">
        <f>+Liste!N19</f>
        <v>Qual-17</v>
      </c>
      <c r="V20" t="str">
        <f>+Liste!O19</f>
        <v>Checklist M1</v>
      </c>
      <c r="W20">
        <f t="shared" si="3"/>
        <v>0</v>
      </c>
      <c r="X20">
        <f t="shared" si="3"/>
        <v>0</v>
      </c>
      <c r="Y20">
        <f t="shared" si="3"/>
        <v>0</v>
      </c>
      <c r="Z20">
        <f t="shared" ca="1" si="4"/>
        <v>0</v>
      </c>
    </row>
    <row r="21" spans="13:26" x14ac:dyDescent="0.25">
      <c r="N21" t="str">
        <f>Liste!A20</f>
        <v>Prod-18</v>
      </c>
      <c r="O21" t="str">
        <f>Liste!B20</f>
        <v>Cause Variable M3</v>
      </c>
      <c r="P21">
        <f t="shared" si="0"/>
        <v>0</v>
      </c>
      <c r="Q21">
        <f t="shared" si="0"/>
        <v>0</v>
      </c>
      <c r="R21">
        <f t="shared" si="1"/>
        <v>0</v>
      </c>
      <c r="S21" s="29">
        <f t="shared" ca="1" si="2"/>
        <v>0</v>
      </c>
      <c r="U21" t="str">
        <f>+Liste!N20</f>
        <v>Qual-18</v>
      </c>
      <c r="V21" t="str">
        <f>+Liste!O20</f>
        <v>Checklist M2</v>
      </c>
      <c r="W21">
        <f t="shared" si="3"/>
        <v>0</v>
      </c>
      <c r="X21">
        <f t="shared" si="3"/>
        <v>0</v>
      </c>
      <c r="Y21">
        <f t="shared" si="3"/>
        <v>0</v>
      </c>
      <c r="Z21">
        <f t="shared" ca="1" si="4"/>
        <v>0</v>
      </c>
    </row>
    <row r="22" spans="13:26" x14ac:dyDescent="0.25">
      <c r="N22" t="str">
        <f>Liste!A21</f>
        <v>Prod-19</v>
      </c>
      <c r="O22" t="str">
        <f>Liste!B21</f>
        <v>Cause Variable M4</v>
      </c>
      <c r="P22">
        <f t="shared" si="0"/>
        <v>0</v>
      </c>
      <c r="Q22">
        <f t="shared" si="0"/>
        <v>0</v>
      </c>
      <c r="R22">
        <f t="shared" si="1"/>
        <v>0</v>
      </c>
      <c r="S22" s="29">
        <f t="shared" ca="1" si="2"/>
        <v>0</v>
      </c>
      <c r="U22" t="str">
        <f>+Liste!N21</f>
        <v>Qual-19</v>
      </c>
      <c r="V22" t="str">
        <f>+Liste!O21</f>
        <v>Checklist M3</v>
      </c>
      <c r="W22">
        <f t="shared" si="3"/>
        <v>0</v>
      </c>
      <c r="X22">
        <f t="shared" si="3"/>
        <v>0</v>
      </c>
      <c r="Y22">
        <f t="shared" si="3"/>
        <v>0</v>
      </c>
      <c r="Z22">
        <f t="shared" ca="1" si="4"/>
        <v>0</v>
      </c>
    </row>
    <row r="23" spans="13:26" x14ac:dyDescent="0.25">
      <c r="N23" t="str">
        <f>Liste!A22</f>
        <v>Prod-20</v>
      </c>
      <c r="O23" t="str">
        <f>Liste!B22</f>
        <v>Présence Cartes tests</v>
      </c>
      <c r="P23">
        <f t="shared" si="0"/>
        <v>0</v>
      </c>
      <c r="Q23">
        <f t="shared" si="0"/>
        <v>0</v>
      </c>
      <c r="R23">
        <f t="shared" si="1"/>
        <v>0</v>
      </c>
      <c r="S23" s="29">
        <f t="shared" ca="1" si="2"/>
        <v>0</v>
      </c>
      <c r="U23" t="str">
        <f>+Liste!N22</f>
        <v>Qual-20</v>
      </c>
      <c r="V23" t="str">
        <f>+Liste!O22</f>
        <v>Checklist M4</v>
      </c>
      <c r="W23">
        <f t="shared" si="3"/>
        <v>0</v>
      </c>
      <c r="X23">
        <f t="shared" si="3"/>
        <v>0</v>
      </c>
      <c r="Y23">
        <f t="shared" si="3"/>
        <v>0</v>
      </c>
      <c r="Z23">
        <f t="shared" ca="1" si="4"/>
        <v>0</v>
      </c>
    </row>
    <row r="24" spans="13:26" x14ac:dyDescent="0.25">
      <c r="N24" t="str">
        <f>Liste!A23</f>
        <v>Prod-21</v>
      </c>
      <c r="O24" t="str">
        <f>Liste!B23</f>
        <v>Suivi tête inno M1</v>
      </c>
      <c r="P24">
        <f t="shared" si="0"/>
        <v>0</v>
      </c>
      <c r="Q24">
        <f t="shared" si="0"/>
        <v>0</v>
      </c>
      <c r="R24">
        <f t="shared" si="1"/>
        <v>0</v>
      </c>
      <c r="S24" s="29">
        <f t="shared" ca="1" si="2"/>
        <v>0</v>
      </c>
      <c r="U24" t="str">
        <f>+Liste!N23</f>
        <v>Qual-21</v>
      </c>
      <c r="V24">
        <f>+Liste!O23</f>
        <v>0</v>
      </c>
      <c r="W24">
        <f t="shared" si="3"/>
        <v>0</v>
      </c>
      <c r="X24">
        <f t="shared" si="3"/>
        <v>0</v>
      </c>
      <c r="Y24">
        <f t="shared" si="3"/>
        <v>0</v>
      </c>
      <c r="Z24">
        <f t="shared" ca="1" si="4"/>
        <v>0</v>
      </c>
    </row>
    <row r="25" spans="13:26" x14ac:dyDescent="0.25">
      <c r="N25" t="str">
        <f>Liste!A24</f>
        <v>Prod-22</v>
      </c>
      <c r="O25" t="str">
        <f>Liste!B24</f>
        <v>Suivi tête inno M2</v>
      </c>
      <c r="P25">
        <f t="shared" si="0"/>
        <v>0</v>
      </c>
      <c r="Q25">
        <f t="shared" si="0"/>
        <v>0</v>
      </c>
      <c r="R25">
        <f t="shared" si="1"/>
        <v>0</v>
      </c>
      <c r="S25" s="29">
        <f t="shared" ca="1" si="2"/>
        <v>0</v>
      </c>
      <c r="U25" t="str">
        <f>+Liste!N24</f>
        <v>Qual-22</v>
      </c>
      <c r="V25">
        <f>+Liste!O24</f>
        <v>0</v>
      </c>
      <c r="W25">
        <f t="shared" si="3"/>
        <v>0</v>
      </c>
      <c r="X25">
        <f t="shared" si="3"/>
        <v>0</v>
      </c>
      <c r="Y25">
        <f t="shared" si="3"/>
        <v>0</v>
      </c>
      <c r="Z25">
        <f t="shared" ca="1" si="4"/>
        <v>0</v>
      </c>
    </row>
    <row r="26" spans="13:26" x14ac:dyDescent="0.25">
      <c r="N26" t="str">
        <f>Liste!A25</f>
        <v>Prod-23</v>
      </c>
      <c r="O26" t="str">
        <f>Liste!B25</f>
        <v>Suivi tête inno M3</v>
      </c>
      <c r="P26">
        <f t="shared" si="0"/>
        <v>0</v>
      </c>
      <c r="Q26">
        <f t="shared" si="0"/>
        <v>0</v>
      </c>
      <c r="R26">
        <f t="shared" si="1"/>
        <v>0</v>
      </c>
      <c r="S26" s="29">
        <f t="shared" ca="1" si="2"/>
        <v>0</v>
      </c>
      <c r="U26" t="str">
        <f>+Liste!N25</f>
        <v>Qual-23</v>
      </c>
      <c r="V26">
        <f>+Liste!O25</f>
        <v>0</v>
      </c>
      <c r="W26">
        <f t="shared" si="3"/>
        <v>0</v>
      </c>
      <c r="X26">
        <f t="shared" si="3"/>
        <v>0</v>
      </c>
      <c r="Y26">
        <f t="shared" si="3"/>
        <v>0</v>
      </c>
      <c r="Z26">
        <f t="shared" ca="1" si="4"/>
        <v>0</v>
      </c>
    </row>
    <row r="27" spans="13:26" x14ac:dyDescent="0.25">
      <c r="N27" t="str">
        <f>Liste!A26</f>
        <v>Prod-24</v>
      </c>
      <c r="O27" t="str">
        <f>Liste!B26</f>
        <v>Suivi tête inno M4</v>
      </c>
      <c r="P27">
        <f t="shared" si="0"/>
        <v>0</v>
      </c>
      <c r="Q27">
        <f t="shared" si="0"/>
        <v>0</v>
      </c>
      <c r="R27">
        <f t="shared" si="1"/>
        <v>0</v>
      </c>
      <c r="S27" s="29">
        <f t="shared" ca="1" si="2"/>
        <v>0</v>
      </c>
      <c r="U27" t="str">
        <f>+Liste!N26</f>
        <v>Qual-24</v>
      </c>
      <c r="V27">
        <f>+Liste!O26</f>
        <v>0</v>
      </c>
      <c r="W27">
        <f t="shared" si="3"/>
        <v>0</v>
      </c>
      <c r="X27">
        <f t="shared" si="3"/>
        <v>0</v>
      </c>
      <c r="Y27">
        <f t="shared" si="3"/>
        <v>0</v>
      </c>
      <c r="Z27">
        <f t="shared" ca="1" si="4"/>
        <v>0</v>
      </c>
    </row>
    <row r="28" spans="13:26" x14ac:dyDescent="0.25">
      <c r="N28" t="str">
        <f>Liste!A27</f>
        <v>Prod-25</v>
      </c>
      <c r="O28" t="str">
        <f>Liste!B27</f>
        <v>Etat de la cale</v>
      </c>
      <c r="P28">
        <f t="shared" si="0"/>
        <v>0</v>
      </c>
      <c r="Q28">
        <f t="shared" si="0"/>
        <v>0</v>
      </c>
      <c r="R28">
        <f t="shared" si="1"/>
        <v>0</v>
      </c>
      <c r="S28" s="29">
        <f t="shared" ca="1" si="2"/>
        <v>0</v>
      </c>
      <c r="U28" t="str">
        <f>+Liste!N27</f>
        <v>Qual-25</v>
      </c>
      <c r="V28">
        <f>+Liste!O27</f>
        <v>0</v>
      </c>
      <c r="W28">
        <f t="shared" si="3"/>
        <v>0</v>
      </c>
      <c r="X28">
        <f t="shared" si="3"/>
        <v>0</v>
      </c>
      <c r="Y28">
        <f t="shared" si="3"/>
        <v>0</v>
      </c>
      <c r="Z28">
        <f t="shared" ca="1" si="4"/>
        <v>0</v>
      </c>
    </row>
    <row r="29" spans="13:26" x14ac:dyDescent="0.25">
      <c r="N29" t="str">
        <f>Liste!A28</f>
        <v>Prod-26</v>
      </c>
      <c r="O29" t="str">
        <f>Liste!B28</f>
        <v>Procédure changement de config M1</v>
      </c>
      <c r="P29">
        <f t="shared" si="0"/>
        <v>0</v>
      </c>
      <c r="Q29">
        <f t="shared" si="0"/>
        <v>0</v>
      </c>
      <c r="R29">
        <f t="shared" si="1"/>
        <v>0</v>
      </c>
      <c r="S29" s="29">
        <f t="shared" ca="1" si="2"/>
        <v>0</v>
      </c>
      <c r="U29" t="str">
        <f>+Liste!N28</f>
        <v>Qual-26</v>
      </c>
      <c r="V29">
        <f>+Liste!O28</f>
        <v>0</v>
      </c>
      <c r="W29">
        <f t="shared" si="3"/>
        <v>0</v>
      </c>
      <c r="X29">
        <f t="shared" si="3"/>
        <v>0</v>
      </c>
      <c r="Y29">
        <f t="shared" si="3"/>
        <v>0</v>
      </c>
      <c r="Z29">
        <f t="shared" ca="1" si="4"/>
        <v>0</v>
      </c>
    </row>
    <row r="30" spans="13:26" x14ac:dyDescent="0.25">
      <c r="N30" t="str">
        <f>Liste!A29</f>
        <v>Prod-27</v>
      </c>
      <c r="O30" t="str">
        <f>Liste!B29</f>
        <v>Procédure changement de config M2</v>
      </c>
      <c r="P30">
        <f t="shared" si="0"/>
        <v>0</v>
      </c>
      <c r="Q30">
        <f t="shared" si="0"/>
        <v>0</v>
      </c>
      <c r="R30">
        <f t="shared" si="1"/>
        <v>0</v>
      </c>
      <c r="S30" s="29">
        <f t="shared" ca="1" si="2"/>
        <v>0</v>
      </c>
      <c r="U30" t="str">
        <f>+Liste!N29</f>
        <v>Qual-27</v>
      </c>
      <c r="V30">
        <f>+Liste!O29</f>
        <v>0</v>
      </c>
      <c r="W30">
        <f t="shared" si="3"/>
        <v>0</v>
      </c>
      <c r="X30">
        <f t="shared" si="3"/>
        <v>0</v>
      </c>
      <c r="Y30">
        <f t="shared" si="3"/>
        <v>0</v>
      </c>
      <c r="Z30">
        <f t="shared" ca="1" si="4"/>
        <v>0</v>
      </c>
    </row>
    <row r="31" spans="13:26" x14ac:dyDescent="0.25">
      <c r="N31" t="str">
        <f>Liste!A30</f>
        <v>Prod-28</v>
      </c>
      <c r="O31" t="str">
        <f>Liste!B30</f>
        <v>Procédure changement de config M3</v>
      </c>
      <c r="P31">
        <f t="shared" si="0"/>
        <v>0</v>
      </c>
      <c r="Q31">
        <f t="shared" si="0"/>
        <v>0</v>
      </c>
      <c r="R31">
        <f t="shared" si="1"/>
        <v>0</v>
      </c>
      <c r="S31" s="29">
        <f t="shared" ca="1" si="2"/>
        <v>0</v>
      </c>
      <c r="U31" t="str">
        <f>+Liste!N30</f>
        <v>Qual-28</v>
      </c>
      <c r="V31">
        <f>+Liste!O30</f>
        <v>0</v>
      </c>
      <c r="W31">
        <f t="shared" si="3"/>
        <v>0</v>
      </c>
      <c r="X31">
        <f t="shared" si="3"/>
        <v>0</v>
      </c>
      <c r="Y31">
        <f t="shared" si="3"/>
        <v>0</v>
      </c>
      <c r="Z31">
        <f t="shared" ca="1" si="4"/>
        <v>0</v>
      </c>
    </row>
    <row r="32" spans="13:26" x14ac:dyDescent="0.25">
      <c r="N32" t="str">
        <f>Liste!A31</f>
        <v>Prod-29</v>
      </c>
      <c r="O32" t="str">
        <f>Liste!B31</f>
        <v>Procédure changement de config M4</v>
      </c>
      <c r="P32">
        <f t="shared" si="0"/>
        <v>0</v>
      </c>
      <c r="Q32">
        <f t="shared" si="0"/>
        <v>0</v>
      </c>
      <c r="R32">
        <f t="shared" si="1"/>
        <v>0</v>
      </c>
      <c r="S32" s="29">
        <f t="shared" ca="1" si="2"/>
        <v>0</v>
      </c>
      <c r="U32" t="str">
        <f>+Liste!N31</f>
        <v>Qual-29</v>
      </c>
      <c r="V32">
        <f>+Liste!O31</f>
        <v>0</v>
      </c>
      <c r="W32">
        <f t="shared" si="3"/>
        <v>0</v>
      </c>
      <c r="X32">
        <f t="shared" si="3"/>
        <v>0</v>
      </c>
      <c r="Y32">
        <f t="shared" si="3"/>
        <v>0</v>
      </c>
      <c r="Z32">
        <f t="shared" ca="1" si="4"/>
        <v>0</v>
      </c>
    </row>
    <row r="33" spans="14:26" x14ac:dyDescent="0.25">
      <c r="N33" t="str">
        <f>Liste!A32</f>
        <v>Prod-30</v>
      </c>
      <c r="O33" t="str">
        <f>Liste!B32</f>
        <v>Procédure utilisation Nikon M1</v>
      </c>
      <c r="P33">
        <f t="shared" si="0"/>
        <v>0</v>
      </c>
      <c r="Q33">
        <f t="shared" si="0"/>
        <v>0</v>
      </c>
      <c r="R33">
        <f t="shared" si="1"/>
        <v>0</v>
      </c>
      <c r="S33" s="29">
        <f t="shared" ca="1" si="2"/>
        <v>0</v>
      </c>
      <c r="U33" t="str">
        <f>+Liste!N32</f>
        <v>Qual-30</v>
      </c>
      <c r="V33">
        <f>+Liste!O32</f>
        <v>0</v>
      </c>
      <c r="W33">
        <f t="shared" si="3"/>
        <v>0</v>
      </c>
      <c r="X33">
        <f t="shared" si="3"/>
        <v>0</v>
      </c>
      <c r="Y33">
        <f t="shared" si="3"/>
        <v>0</v>
      </c>
      <c r="Z33">
        <f t="shared" ca="1" si="4"/>
        <v>0</v>
      </c>
    </row>
    <row r="34" spans="14:26" x14ac:dyDescent="0.25">
      <c r="N34" t="str">
        <f>Liste!A33</f>
        <v>Prod-31</v>
      </c>
      <c r="O34" t="str">
        <f>Liste!B33</f>
        <v>Procédure utilisation Nikon M2</v>
      </c>
      <c r="P34">
        <f t="shared" si="0"/>
        <v>0</v>
      </c>
      <c r="Q34">
        <f t="shared" si="0"/>
        <v>0</v>
      </c>
      <c r="R34">
        <f t="shared" si="1"/>
        <v>0</v>
      </c>
      <c r="S34" s="29">
        <f t="shared" ca="1" si="2"/>
        <v>0</v>
      </c>
      <c r="U34" t="str">
        <f>+Liste!N33</f>
        <v>Qual-31</v>
      </c>
      <c r="V34">
        <f>+Liste!O33</f>
        <v>0</v>
      </c>
      <c r="W34">
        <f t="shared" si="3"/>
        <v>0</v>
      </c>
      <c r="X34">
        <f t="shared" si="3"/>
        <v>0</v>
      </c>
      <c r="Y34">
        <f t="shared" si="3"/>
        <v>0</v>
      </c>
      <c r="Z34">
        <f t="shared" ca="1" si="4"/>
        <v>0</v>
      </c>
    </row>
    <row r="35" spans="14:26" x14ac:dyDescent="0.25">
      <c r="N35" t="str">
        <f>Liste!A34</f>
        <v>Prod-32</v>
      </c>
      <c r="O35" t="str">
        <f>Liste!B34</f>
        <v>Procédure utilisation Nikon M3</v>
      </c>
      <c r="P35">
        <f t="shared" si="0"/>
        <v>0</v>
      </c>
      <c r="Q35">
        <f t="shared" si="0"/>
        <v>0</v>
      </c>
      <c r="R35">
        <f t="shared" si="1"/>
        <v>0</v>
      </c>
      <c r="S35" s="29">
        <f t="shared" ca="1" si="2"/>
        <v>0</v>
      </c>
      <c r="U35" t="str">
        <f>+Liste!N34</f>
        <v>Qual-32</v>
      </c>
      <c r="V35">
        <f>+Liste!O34</f>
        <v>0</v>
      </c>
      <c r="W35">
        <f t="shared" si="3"/>
        <v>0</v>
      </c>
      <c r="X35">
        <f t="shared" si="3"/>
        <v>0</v>
      </c>
      <c r="Y35">
        <f t="shared" si="3"/>
        <v>0</v>
      </c>
      <c r="Z35">
        <f t="shared" ca="1" si="4"/>
        <v>0</v>
      </c>
    </row>
    <row r="36" spans="14:26" x14ac:dyDescent="0.25">
      <c r="N36" t="str">
        <f>Liste!A35</f>
        <v>Prod-33</v>
      </c>
      <c r="O36" t="str">
        <f>Liste!B35</f>
        <v>Procédure utilisation Nikon M4</v>
      </c>
      <c r="P36">
        <f t="shared" si="0"/>
        <v>0</v>
      </c>
      <c r="Q36">
        <f t="shared" si="0"/>
        <v>0</v>
      </c>
      <c r="R36">
        <f t="shared" si="1"/>
        <v>0</v>
      </c>
      <c r="S36" s="29">
        <f t="shared" ca="1" si="2"/>
        <v>0</v>
      </c>
      <c r="U36" t="str">
        <f>+Liste!N35</f>
        <v>Qual-33</v>
      </c>
      <c r="V36">
        <f>+Liste!O35</f>
        <v>0</v>
      </c>
      <c r="W36">
        <f t="shared" si="3"/>
        <v>0</v>
      </c>
      <c r="X36">
        <f t="shared" si="3"/>
        <v>0</v>
      </c>
      <c r="Y36">
        <f t="shared" si="3"/>
        <v>0</v>
      </c>
      <c r="Z36">
        <f t="shared" ca="1" si="4"/>
        <v>0</v>
      </c>
    </row>
    <row r="37" spans="14:26" x14ac:dyDescent="0.25">
      <c r="N37" t="str">
        <f>Liste!A36</f>
        <v>Prod-34</v>
      </c>
      <c r="O37" t="str">
        <f>Liste!B36</f>
        <v>Ecran affichage</v>
      </c>
      <c r="P37">
        <f t="shared" ref="P37:Q68" si="5">COUNTIFS($D$4:$D$1048575,$N37,$F$4:$F$1048575,P$3)+COUNTIFS($J$4:$J$1048575,$N37,$L$4:$L$1048575,P$3)+COUNTIFS($G$4:$G$1048575,$N37,$I$4:$I$1048575,P$3)</f>
        <v>0</v>
      </c>
      <c r="Q37">
        <f t="shared" si="5"/>
        <v>0</v>
      </c>
      <c r="R37">
        <f t="shared" si="1"/>
        <v>0</v>
      </c>
      <c r="S37" s="29">
        <f t="shared" ca="1" si="2"/>
        <v>0</v>
      </c>
      <c r="U37" t="str">
        <f>+Liste!N36</f>
        <v>Qual-34</v>
      </c>
      <c r="V37">
        <f>+Liste!O36</f>
        <v>0</v>
      </c>
      <c r="W37">
        <f t="shared" ref="W37:Y68" si="6">COUNTIFS($J$4:$J$1048575,$U37,$L$4:$L$1048575,W$3)</f>
        <v>0</v>
      </c>
      <c r="X37">
        <f t="shared" si="6"/>
        <v>0</v>
      </c>
      <c r="Y37">
        <f t="shared" si="6"/>
        <v>0</v>
      </c>
      <c r="Z37">
        <f t="shared" ca="1" si="4"/>
        <v>0</v>
      </c>
    </row>
    <row r="38" spans="14:26" x14ac:dyDescent="0.25">
      <c r="N38" t="str">
        <f>Liste!A37</f>
        <v>Prod-35</v>
      </c>
      <c r="O38" t="str">
        <f>Liste!B37</f>
        <v>Ecran MES</v>
      </c>
      <c r="P38">
        <f t="shared" si="5"/>
        <v>0</v>
      </c>
      <c r="Q38">
        <f t="shared" si="5"/>
        <v>0</v>
      </c>
      <c r="R38">
        <f t="shared" si="1"/>
        <v>0</v>
      </c>
      <c r="S38" s="29">
        <f t="shared" ca="1" si="2"/>
        <v>0</v>
      </c>
      <c r="U38" t="str">
        <f>+Liste!N37</f>
        <v>Qual-35</v>
      </c>
      <c r="V38">
        <f>+Liste!O37</f>
        <v>0</v>
      </c>
      <c r="W38">
        <f t="shared" si="6"/>
        <v>0</v>
      </c>
      <c r="X38">
        <f t="shared" si="6"/>
        <v>0</v>
      </c>
      <c r="Y38">
        <f t="shared" si="6"/>
        <v>0</v>
      </c>
      <c r="Z38">
        <f t="shared" ca="1" si="4"/>
        <v>0</v>
      </c>
    </row>
    <row r="39" spans="14:26" x14ac:dyDescent="0.25">
      <c r="N39" t="str">
        <f>Liste!A38</f>
        <v>Prod-36</v>
      </c>
      <c r="O39" t="str">
        <f>Liste!B38</f>
        <v>MAJ Totem</v>
      </c>
      <c r="P39">
        <f t="shared" si="5"/>
        <v>0</v>
      </c>
      <c r="Q39">
        <f t="shared" si="5"/>
        <v>0</v>
      </c>
      <c r="R39">
        <f t="shared" si="1"/>
        <v>0</v>
      </c>
      <c r="S39" s="29">
        <f t="shared" ca="1" si="2"/>
        <v>0</v>
      </c>
      <c r="U39" t="str">
        <f>+Liste!N38</f>
        <v>Qual-36</v>
      </c>
      <c r="V39">
        <f>+Liste!O38</f>
        <v>0</v>
      </c>
      <c r="W39">
        <f t="shared" si="6"/>
        <v>0</v>
      </c>
      <c r="X39">
        <f t="shared" si="6"/>
        <v>0</v>
      </c>
      <c r="Y39">
        <f t="shared" si="6"/>
        <v>0</v>
      </c>
      <c r="Z39">
        <f t="shared" ca="1" si="4"/>
        <v>0</v>
      </c>
    </row>
    <row r="40" spans="14:26" x14ac:dyDescent="0.25">
      <c r="N40" t="str">
        <f>Liste!A39</f>
        <v>Prod-37</v>
      </c>
      <c r="O40">
        <f>Liste!B39</f>
        <v>0</v>
      </c>
      <c r="P40">
        <f t="shared" si="5"/>
        <v>0</v>
      </c>
      <c r="Q40">
        <f t="shared" si="5"/>
        <v>0</v>
      </c>
      <c r="R40">
        <f t="shared" si="1"/>
        <v>0</v>
      </c>
      <c r="S40" s="29">
        <f t="shared" ca="1" si="2"/>
        <v>0</v>
      </c>
      <c r="U40" t="str">
        <f>+Liste!N39</f>
        <v>Qual-37</v>
      </c>
      <c r="V40">
        <f>+Liste!O39</f>
        <v>0</v>
      </c>
      <c r="W40">
        <f t="shared" si="6"/>
        <v>0</v>
      </c>
      <c r="X40">
        <f t="shared" si="6"/>
        <v>0</v>
      </c>
      <c r="Y40">
        <f t="shared" si="6"/>
        <v>0</v>
      </c>
      <c r="Z40">
        <f t="shared" ca="1" si="4"/>
        <v>0</v>
      </c>
    </row>
    <row r="41" spans="14:26" x14ac:dyDescent="0.25">
      <c r="N41" t="str">
        <f>Liste!A40</f>
        <v>Prod-38</v>
      </c>
      <c r="O41">
        <f>Liste!B40</f>
        <v>0</v>
      </c>
      <c r="P41">
        <f t="shared" si="5"/>
        <v>0</v>
      </c>
      <c r="Q41">
        <f t="shared" si="5"/>
        <v>0</v>
      </c>
      <c r="R41">
        <f t="shared" si="1"/>
        <v>0</v>
      </c>
      <c r="S41" s="29">
        <f t="shared" ca="1" si="2"/>
        <v>0</v>
      </c>
      <c r="U41" t="str">
        <f>+Liste!N40</f>
        <v>Qual-38</v>
      </c>
      <c r="V41">
        <f>+Liste!O40</f>
        <v>0</v>
      </c>
      <c r="W41">
        <f t="shared" si="6"/>
        <v>0</v>
      </c>
      <c r="X41">
        <f t="shared" si="6"/>
        <v>0</v>
      </c>
      <c r="Y41">
        <f t="shared" si="6"/>
        <v>0</v>
      </c>
      <c r="Z41">
        <f t="shared" ca="1" si="4"/>
        <v>0</v>
      </c>
    </row>
    <row r="42" spans="14:26" x14ac:dyDescent="0.25">
      <c r="N42" t="str">
        <f>Liste!A41</f>
        <v>Prod-39</v>
      </c>
      <c r="O42">
        <f>Liste!B41</f>
        <v>0</v>
      </c>
      <c r="P42">
        <f t="shared" si="5"/>
        <v>0</v>
      </c>
      <c r="Q42">
        <f t="shared" si="5"/>
        <v>0</v>
      </c>
      <c r="R42">
        <f t="shared" si="1"/>
        <v>0</v>
      </c>
      <c r="S42" s="29">
        <f t="shared" ca="1" si="2"/>
        <v>0</v>
      </c>
      <c r="U42" t="str">
        <f>+Liste!N41</f>
        <v>Qual-39</v>
      </c>
      <c r="V42">
        <f>+Liste!O41</f>
        <v>0</v>
      </c>
      <c r="W42">
        <f t="shared" si="6"/>
        <v>0</v>
      </c>
      <c r="X42">
        <f t="shared" si="6"/>
        <v>0</v>
      </c>
      <c r="Y42">
        <f t="shared" si="6"/>
        <v>0</v>
      </c>
      <c r="Z42">
        <f t="shared" ca="1" si="4"/>
        <v>0</v>
      </c>
    </row>
    <row r="43" spans="14:26" x14ac:dyDescent="0.25">
      <c r="N43" t="str">
        <f>Liste!A42</f>
        <v>Prod-40</v>
      </c>
      <c r="O43">
        <f>Liste!B42</f>
        <v>0</v>
      </c>
      <c r="P43">
        <f t="shared" si="5"/>
        <v>0</v>
      </c>
      <c r="Q43">
        <f t="shared" si="5"/>
        <v>0</v>
      </c>
      <c r="R43">
        <f t="shared" si="1"/>
        <v>0</v>
      </c>
      <c r="S43" s="29">
        <f t="shared" ca="1" si="2"/>
        <v>0</v>
      </c>
      <c r="U43" t="str">
        <f>+Liste!N42</f>
        <v>Qual-40</v>
      </c>
      <c r="V43">
        <f>+Liste!O42</f>
        <v>0</v>
      </c>
      <c r="W43">
        <f t="shared" si="6"/>
        <v>0</v>
      </c>
      <c r="X43">
        <f t="shared" si="6"/>
        <v>0</v>
      </c>
      <c r="Y43">
        <f t="shared" si="6"/>
        <v>0</v>
      </c>
      <c r="Z43">
        <f t="shared" ca="1" si="4"/>
        <v>0</v>
      </c>
    </row>
    <row r="44" spans="14:26" x14ac:dyDescent="0.25">
      <c r="N44" t="str">
        <f>Liste!A43</f>
        <v>Prod-41</v>
      </c>
      <c r="O44">
        <f>Liste!B43</f>
        <v>0</v>
      </c>
      <c r="P44">
        <f t="shared" si="5"/>
        <v>0</v>
      </c>
      <c r="Q44">
        <f t="shared" si="5"/>
        <v>0</v>
      </c>
      <c r="R44">
        <f t="shared" si="1"/>
        <v>0</v>
      </c>
      <c r="S44" s="29">
        <f t="shared" ca="1" si="2"/>
        <v>0</v>
      </c>
      <c r="U44" t="str">
        <f>+Liste!N43</f>
        <v>Qual-41</v>
      </c>
      <c r="V44">
        <f>+Liste!O43</f>
        <v>0</v>
      </c>
      <c r="W44">
        <f t="shared" si="6"/>
        <v>0</v>
      </c>
      <c r="X44">
        <f t="shared" si="6"/>
        <v>0</v>
      </c>
      <c r="Y44">
        <f t="shared" si="6"/>
        <v>0</v>
      </c>
      <c r="Z44">
        <f t="shared" ca="1" si="4"/>
        <v>0</v>
      </c>
    </row>
    <row r="45" spans="14:26" x14ac:dyDescent="0.25">
      <c r="N45" t="str">
        <f>Liste!A44</f>
        <v>Prod-42</v>
      </c>
      <c r="O45">
        <f>Liste!B44</f>
        <v>0</v>
      </c>
      <c r="P45">
        <f t="shared" si="5"/>
        <v>0</v>
      </c>
      <c r="Q45">
        <f t="shared" si="5"/>
        <v>0</v>
      </c>
      <c r="R45">
        <f t="shared" si="1"/>
        <v>0</v>
      </c>
      <c r="S45" s="29">
        <f t="shared" ca="1" si="2"/>
        <v>0</v>
      </c>
      <c r="U45" t="str">
        <f>+Liste!N44</f>
        <v>Qual-42</v>
      </c>
      <c r="V45">
        <f>+Liste!O44</f>
        <v>0</v>
      </c>
      <c r="W45">
        <f t="shared" si="6"/>
        <v>0</v>
      </c>
      <c r="X45">
        <f t="shared" si="6"/>
        <v>0</v>
      </c>
      <c r="Y45">
        <f t="shared" si="6"/>
        <v>0</v>
      </c>
      <c r="Z45">
        <f t="shared" ca="1" si="4"/>
        <v>0</v>
      </c>
    </row>
    <row r="46" spans="14:26" x14ac:dyDescent="0.25">
      <c r="N46" t="str">
        <f>Liste!A45</f>
        <v>Prod-43</v>
      </c>
      <c r="O46">
        <f>Liste!B45</f>
        <v>0</v>
      </c>
      <c r="P46">
        <f t="shared" si="5"/>
        <v>0</v>
      </c>
      <c r="Q46">
        <f t="shared" si="5"/>
        <v>0</v>
      </c>
      <c r="R46">
        <f t="shared" si="1"/>
        <v>0</v>
      </c>
      <c r="S46" s="29">
        <f t="shared" ca="1" si="2"/>
        <v>0</v>
      </c>
      <c r="U46" t="str">
        <f>+Liste!N45</f>
        <v>Qual-43</v>
      </c>
      <c r="V46">
        <f>+Liste!O45</f>
        <v>0</v>
      </c>
      <c r="W46">
        <f t="shared" si="6"/>
        <v>0</v>
      </c>
      <c r="X46">
        <f t="shared" si="6"/>
        <v>0</v>
      </c>
      <c r="Y46">
        <f t="shared" si="6"/>
        <v>0</v>
      </c>
      <c r="Z46">
        <f t="shared" ca="1" si="4"/>
        <v>0</v>
      </c>
    </row>
    <row r="47" spans="14:26" x14ac:dyDescent="0.25">
      <c r="N47" t="str">
        <f>Liste!A46</f>
        <v>Prod-44</v>
      </c>
      <c r="O47">
        <f>Liste!B46</f>
        <v>0</v>
      </c>
      <c r="P47">
        <f t="shared" si="5"/>
        <v>0</v>
      </c>
      <c r="Q47">
        <f t="shared" si="5"/>
        <v>0</v>
      </c>
      <c r="R47">
        <f t="shared" si="1"/>
        <v>0</v>
      </c>
      <c r="S47" s="29">
        <f t="shared" ca="1" si="2"/>
        <v>0</v>
      </c>
      <c r="U47" t="str">
        <f>+Liste!N46</f>
        <v>Qual-44</v>
      </c>
      <c r="V47">
        <f>+Liste!O46</f>
        <v>0</v>
      </c>
      <c r="W47">
        <f t="shared" si="6"/>
        <v>0</v>
      </c>
      <c r="X47">
        <f t="shared" si="6"/>
        <v>0</v>
      </c>
      <c r="Y47">
        <f t="shared" si="6"/>
        <v>0</v>
      </c>
      <c r="Z47">
        <f t="shared" ca="1" si="4"/>
        <v>0</v>
      </c>
    </row>
    <row r="48" spans="14:26" x14ac:dyDescent="0.25">
      <c r="N48" t="str">
        <f>Liste!A47</f>
        <v>Prod-45</v>
      </c>
      <c r="O48">
        <f>Liste!B47</f>
        <v>0</v>
      </c>
      <c r="P48">
        <f t="shared" si="5"/>
        <v>0</v>
      </c>
      <c r="Q48">
        <f t="shared" si="5"/>
        <v>0</v>
      </c>
      <c r="R48">
        <f t="shared" si="1"/>
        <v>0</v>
      </c>
      <c r="S48" s="29">
        <f t="shared" ca="1" si="2"/>
        <v>0</v>
      </c>
      <c r="U48" t="str">
        <f>+Liste!N47</f>
        <v>Qual-45</v>
      </c>
      <c r="V48">
        <f>+Liste!O47</f>
        <v>0</v>
      </c>
      <c r="W48">
        <f t="shared" si="6"/>
        <v>0</v>
      </c>
      <c r="X48">
        <f t="shared" si="6"/>
        <v>0</v>
      </c>
      <c r="Y48">
        <f t="shared" si="6"/>
        <v>0</v>
      </c>
      <c r="Z48">
        <f t="shared" ca="1" si="4"/>
        <v>0</v>
      </c>
    </row>
    <row r="49" spans="14:26" x14ac:dyDescent="0.25">
      <c r="N49" t="str">
        <f>Liste!A48</f>
        <v>Prod-46</v>
      </c>
      <c r="O49">
        <f>Liste!B48</f>
        <v>0</v>
      </c>
      <c r="P49">
        <f t="shared" si="5"/>
        <v>0</v>
      </c>
      <c r="Q49">
        <f t="shared" si="5"/>
        <v>0</v>
      </c>
      <c r="R49">
        <f t="shared" si="1"/>
        <v>0</v>
      </c>
      <c r="S49" s="29">
        <f t="shared" ca="1" si="2"/>
        <v>0</v>
      </c>
      <c r="U49" t="str">
        <f>+Liste!N48</f>
        <v>Qual-46</v>
      </c>
      <c r="V49">
        <f>+Liste!O48</f>
        <v>0</v>
      </c>
      <c r="W49">
        <f t="shared" si="6"/>
        <v>0</v>
      </c>
      <c r="X49">
        <f t="shared" si="6"/>
        <v>0</v>
      </c>
      <c r="Y49">
        <f t="shared" si="6"/>
        <v>0</v>
      </c>
      <c r="Z49">
        <f t="shared" ca="1" si="4"/>
        <v>0</v>
      </c>
    </row>
    <row r="50" spans="14:26" x14ac:dyDescent="0.25">
      <c r="N50" t="str">
        <f>Liste!A49</f>
        <v>Prod-47</v>
      </c>
      <c r="O50">
        <f>Liste!B49</f>
        <v>0</v>
      </c>
      <c r="P50">
        <f t="shared" si="5"/>
        <v>0</v>
      </c>
      <c r="Q50">
        <f t="shared" si="5"/>
        <v>0</v>
      </c>
      <c r="R50">
        <f t="shared" si="1"/>
        <v>0</v>
      </c>
      <c r="S50" s="29">
        <f t="shared" ca="1" si="2"/>
        <v>0</v>
      </c>
      <c r="U50" t="str">
        <f>+Liste!N49</f>
        <v>Qual-47</v>
      </c>
      <c r="V50">
        <f>+Liste!O49</f>
        <v>0</v>
      </c>
      <c r="W50">
        <f t="shared" si="6"/>
        <v>0</v>
      </c>
      <c r="X50">
        <f t="shared" si="6"/>
        <v>0</v>
      </c>
      <c r="Y50">
        <f t="shared" si="6"/>
        <v>0</v>
      </c>
      <c r="Z50">
        <f t="shared" ca="1" si="4"/>
        <v>0</v>
      </c>
    </row>
    <row r="51" spans="14:26" x14ac:dyDescent="0.25">
      <c r="N51" t="str">
        <f>Liste!A50</f>
        <v>Prod-48</v>
      </c>
      <c r="O51">
        <f>Liste!B50</f>
        <v>0</v>
      </c>
      <c r="P51">
        <f t="shared" si="5"/>
        <v>0</v>
      </c>
      <c r="Q51">
        <f t="shared" si="5"/>
        <v>0</v>
      </c>
      <c r="R51">
        <f t="shared" si="1"/>
        <v>0</v>
      </c>
      <c r="S51" s="29">
        <f t="shared" ca="1" si="2"/>
        <v>0</v>
      </c>
      <c r="U51" t="str">
        <f>+Liste!N50</f>
        <v>Qual-48</v>
      </c>
      <c r="V51">
        <f>+Liste!O50</f>
        <v>0</v>
      </c>
      <c r="W51">
        <f t="shared" si="6"/>
        <v>0</v>
      </c>
      <c r="X51">
        <f t="shared" si="6"/>
        <v>0</v>
      </c>
      <c r="Y51">
        <f t="shared" si="6"/>
        <v>0</v>
      </c>
      <c r="Z51">
        <f t="shared" ca="1" si="4"/>
        <v>0</v>
      </c>
    </row>
    <row r="52" spans="14:26" x14ac:dyDescent="0.25">
      <c r="N52" t="str">
        <f>Liste!A51</f>
        <v>Prod-49</v>
      </c>
      <c r="O52">
        <f>Liste!B51</f>
        <v>0</v>
      </c>
      <c r="P52">
        <f t="shared" si="5"/>
        <v>0</v>
      </c>
      <c r="Q52">
        <f t="shared" si="5"/>
        <v>0</v>
      </c>
      <c r="R52">
        <f t="shared" si="1"/>
        <v>0</v>
      </c>
      <c r="S52" s="29">
        <f t="shared" ca="1" si="2"/>
        <v>0</v>
      </c>
      <c r="U52" t="str">
        <f>+Liste!N51</f>
        <v>Qual-49</v>
      </c>
      <c r="V52">
        <f>+Liste!O51</f>
        <v>0</v>
      </c>
      <c r="W52">
        <f t="shared" si="6"/>
        <v>0</v>
      </c>
      <c r="X52">
        <f t="shared" si="6"/>
        <v>0</v>
      </c>
      <c r="Y52">
        <f t="shared" si="6"/>
        <v>0</v>
      </c>
      <c r="Z52">
        <f t="shared" ca="1" si="4"/>
        <v>0</v>
      </c>
    </row>
    <row r="53" spans="14:26" x14ac:dyDescent="0.25">
      <c r="N53" t="str">
        <f>Liste!A52</f>
        <v>Prod-50</v>
      </c>
      <c r="O53">
        <f>Liste!B52</f>
        <v>0</v>
      </c>
      <c r="P53">
        <f t="shared" si="5"/>
        <v>0</v>
      </c>
      <c r="Q53">
        <f t="shared" si="5"/>
        <v>0</v>
      </c>
      <c r="R53">
        <f t="shared" si="1"/>
        <v>0</v>
      </c>
      <c r="S53" s="29">
        <f t="shared" ca="1" si="2"/>
        <v>0</v>
      </c>
      <c r="U53" t="str">
        <f>+Liste!N52</f>
        <v>Qual-50</v>
      </c>
      <c r="V53">
        <f>+Liste!O52</f>
        <v>0</v>
      </c>
      <c r="W53">
        <f t="shared" si="6"/>
        <v>0</v>
      </c>
      <c r="X53">
        <f t="shared" si="6"/>
        <v>0</v>
      </c>
      <c r="Y53">
        <f t="shared" si="6"/>
        <v>0</v>
      </c>
      <c r="Z53">
        <f t="shared" ca="1" si="4"/>
        <v>0</v>
      </c>
    </row>
    <row r="54" spans="14:26" x14ac:dyDescent="0.25">
      <c r="N54" t="str">
        <f>Liste!A53</f>
        <v>Prod-51</v>
      </c>
      <c r="O54">
        <f>Liste!B53</f>
        <v>0</v>
      </c>
      <c r="P54">
        <f t="shared" si="5"/>
        <v>0</v>
      </c>
      <c r="Q54">
        <f t="shared" si="5"/>
        <v>0</v>
      </c>
      <c r="R54">
        <f t="shared" si="1"/>
        <v>0</v>
      </c>
      <c r="S54" s="29">
        <f t="shared" ca="1" si="2"/>
        <v>0</v>
      </c>
      <c r="U54" t="str">
        <f>+Liste!N53</f>
        <v>Qual-51</v>
      </c>
      <c r="V54">
        <f>+Liste!O53</f>
        <v>0</v>
      </c>
      <c r="W54">
        <f t="shared" si="6"/>
        <v>0</v>
      </c>
      <c r="X54">
        <f t="shared" si="6"/>
        <v>0</v>
      </c>
      <c r="Y54">
        <f t="shared" si="6"/>
        <v>0</v>
      </c>
      <c r="Z54">
        <f t="shared" ca="1" si="4"/>
        <v>0</v>
      </c>
    </row>
    <row r="55" spans="14:26" x14ac:dyDescent="0.25">
      <c r="N55" t="str">
        <f>Liste!A54</f>
        <v>Prod-52</v>
      </c>
      <c r="O55">
        <f>Liste!B54</f>
        <v>0</v>
      </c>
      <c r="P55">
        <f t="shared" si="5"/>
        <v>0</v>
      </c>
      <c r="Q55">
        <f t="shared" si="5"/>
        <v>0</v>
      </c>
      <c r="R55">
        <f t="shared" si="1"/>
        <v>0</v>
      </c>
      <c r="S55" s="29">
        <f t="shared" ca="1" si="2"/>
        <v>0</v>
      </c>
      <c r="U55" t="str">
        <f>+Liste!N54</f>
        <v>Qual-52</v>
      </c>
      <c r="V55">
        <f>+Liste!O54</f>
        <v>0</v>
      </c>
      <c r="W55">
        <f t="shared" si="6"/>
        <v>0</v>
      </c>
      <c r="X55">
        <f t="shared" si="6"/>
        <v>0</v>
      </c>
      <c r="Y55">
        <f t="shared" si="6"/>
        <v>0</v>
      </c>
      <c r="Z55">
        <f t="shared" ca="1" si="4"/>
        <v>0</v>
      </c>
    </row>
    <row r="56" spans="14:26" x14ac:dyDescent="0.25">
      <c r="N56" t="str">
        <f>Liste!A55</f>
        <v>Prod-53</v>
      </c>
      <c r="O56">
        <f>Liste!B55</f>
        <v>0</v>
      </c>
      <c r="P56">
        <f t="shared" si="5"/>
        <v>0</v>
      </c>
      <c r="Q56">
        <f t="shared" si="5"/>
        <v>0</v>
      </c>
      <c r="R56">
        <f t="shared" si="1"/>
        <v>0</v>
      </c>
      <c r="S56" s="29">
        <f t="shared" ca="1" si="2"/>
        <v>0</v>
      </c>
      <c r="U56" t="str">
        <f>+Liste!N55</f>
        <v>Qual-53</v>
      </c>
      <c r="V56">
        <f>+Liste!O55</f>
        <v>0</v>
      </c>
      <c r="W56">
        <f t="shared" si="6"/>
        <v>0</v>
      </c>
      <c r="X56">
        <f t="shared" si="6"/>
        <v>0</v>
      </c>
      <c r="Y56">
        <f t="shared" si="6"/>
        <v>0</v>
      </c>
      <c r="Z56">
        <f t="shared" ca="1" si="4"/>
        <v>0</v>
      </c>
    </row>
    <row r="57" spans="14:26" x14ac:dyDescent="0.25">
      <c r="N57" t="str">
        <f>Liste!A56</f>
        <v>Prod-54</v>
      </c>
      <c r="O57">
        <f>Liste!B56</f>
        <v>0</v>
      </c>
      <c r="P57">
        <f t="shared" si="5"/>
        <v>0</v>
      </c>
      <c r="Q57">
        <f t="shared" si="5"/>
        <v>0</v>
      </c>
      <c r="R57">
        <f t="shared" si="1"/>
        <v>0</v>
      </c>
      <c r="S57" s="29">
        <f t="shared" ca="1" si="2"/>
        <v>0</v>
      </c>
      <c r="U57" t="str">
        <f>+Liste!N56</f>
        <v>Qual-54</v>
      </c>
      <c r="V57">
        <f>+Liste!O56</f>
        <v>0</v>
      </c>
      <c r="W57">
        <f t="shared" si="6"/>
        <v>0</v>
      </c>
      <c r="X57">
        <f t="shared" si="6"/>
        <v>0</v>
      </c>
      <c r="Y57">
        <f t="shared" si="6"/>
        <v>0</v>
      </c>
      <c r="Z57">
        <f t="shared" ca="1" si="4"/>
        <v>0</v>
      </c>
    </row>
    <row r="58" spans="14:26" x14ac:dyDescent="0.25">
      <c r="N58" t="str">
        <f>Liste!A57</f>
        <v>Prod-55</v>
      </c>
      <c r="O58">
        <f>Liste!B57</f>
        <v>0</v>
      </c>
      <c r="P58">
        <f t="shared" si="5"/>
        <v>0</v>
      </c>
      <c r="Q58">
        <f t="shared" si="5"/>
        <v>0</v>
      </c>
      <c r="R58">
        <f t="shared" si="1"/>
        <v>0</v>
      </c>
      <c r="S58" s="29">
        <f t="shared" ca="1" si="2"/>
        <v>0</v>
      </c>
      <c r="U58" t="str">
        <f>+Liste!N57</f>
        <v>Qual-55</v>
      </c>
      <c r="V58">
        <f>+Liste!O57</f>
        <v>0</v>
      </c>
      <c r="W58">
        <f t="shared" si="6"/>
        <v>0</v>
      </c>
      <c r="X58">
        <f t="shared" si="6"/>
        <v>0</v>
      </c>
      <c r="Y58">
        <f t="shared" si="6"/>
        <v>0</v>
      </c>
      <c r="Z58">
        <f t="shared" ca="1" si="4"/>
        <v>0</v>
      </c>
    </row>
    <row r="59" spans="14:26" x14ac:dyDescent="0.25">
      <c r="N59" t="str">
        <f>Liste!A58</f>
        <v>Prod-56</v>
      </c>
      <c r="O59">
        <f>Liste!B58</f>
        <v>0</v>
      </c>
      <c r="P59">
        <f t="shared" si="5"/>
        <v>0</v>
      </c>
      <c r="Q59">
        <f t="shared" si="5"/>
        <v>0</v>
      </c>
      <c r="R59">
        <f t="shared" si="1"/>
        <v>0</v>
      </c>
      <c r="S59" s="29">
        <f t="shared" ca="1" si="2"/>
        <v>0</v>
      </c>
      <c r="U59" t="str">
        <f>+Liste!N58</f>
        <v>Qual-56</v>
      </c>
      <c r="V59">
        <f>+Liste!O58</f>
        <v>0</v>
      </c>
      <c r="W59">
        <f t="shared" si="6"/>
        <v>0</v>
      </c>
      <c r="X59">
        <f t="shared" si="6"/>
        <v>0</v>
      </c>
      <c r="Y59">
        <f t="shared" si="6"/>
        <v>0</v>
      </c>
      <c r="Z59">
        <f t="shared" ca="1" si="4"/>
        <v>0</v>
      </c>
    </row>
    <row r="60" spans="14:26" x14ac:dyDescent="0.25">
      <c r="N60" t="str">
        <f>Liste!A59</f>
        <v>Prod-57</v>
      </c>
      <c r="O60">
        <f>Liste!B59</f>
        <v>0</v>
      </c>
      <c r="P60">
        <f t="shared" si="5"/>
        <v>0</v>
      </c>
      <c r="Q60">
        <f t="shared" si="5"/>
        <v>0</v>
      </c>
      <c r="R60">
        <f t="shared" si="1"/>
        <v>0</v>
      </c>
      <c r="S60" s="29">
        <f t="shared" ca="1" si="2"/>
        <v>0</v>
      </c>
      <c r="U60" t="str">
        <f>+Liste!N59</f>
        <v>Qual-57</v>
      </c>
      <c r="V60">
        <f>+Liste!O59</f>
        <v>0</v>
      </c>
      <c r="W60">
        <f t="shared" si="6"/>
        <v>0</v>
      </c>
      <c r="X60">
        <f t="shared" si="6"/>
        <v>0</v>
      </c>
      <c r="Y60">
        <f t="shared" si="6"/>
        <v>0</v>
      </c>
      <c r="Z60">
        <f t="shared" ca="1" si="4"/>
        <v>0</v>
      </c>
    </row>
    <row r="61" spans="14:26" x14ac:dyDescent="0.25">
      <c r="N61" t="str">
        <f>Liste!A60</f>
        <v>Prod-58</v>
      </c>
      <c r="O61">
        <f>Liste!B60</f>
        <v>0</v>
      </c>
      <c r="P61">
        <f t="shared" si="5"/>
        <v>0</v>
      </c>
      <c r="Q61">
        <f t="shared" si="5"/>
        <v>0</v>
      </c>
      <c r="R61">
        <f t="shared" si="1"/>
        <v>0</v>
      </c>
      <c r="S61" s="29">
        <f t="shared" ca="1" si="2"/>
        <v>0</v>
      </c>
      <c r="U61" t="str">
        <f>+Liste!N60</f>
        <v>Qual-58</v>
      </c>
      <c r="V61">
        <f>+Liste!O60</f>
        <v>0</v>
      </c>
      <c r="W61">
        <f t="shared" si="6"/>
        <v>0</v>
      </c>
      <c r="X61">
        <f t="shared" si="6"/>
        <v>0</v>
      </c>
      <c r="Y61">
        <f t="shared" si="6"/>
        <v>0</v>
      </c>
      <c r="Z61">
        <f t="shared" ca="1" si="4"/>
        <v>0</v>
      </c>
    </row>
    <row r="62" spans="14:26" x14ac:dyDescent="0.25">
      <c r="N62" t="str">
        <f>Liste!A61</f>
        <v>Prod-59</v>
      </c>
      <c r="O62">
        <f>Liste!B61</f>
        <v>0</v>
      </c>
      <c r="P62">
        <f t="shared" si="5"/>
        <v>0</v>
      </c>
      <c r="Q62">
        <f t="shared" si="5"/>
        <v>0</v>
      </c>
      <c r="R62">
        <f t="shared" si="1"/>
        <v>0</v>
      </c>
      <c r="S62" s="29">
        <f t="shared" ca="1" si="2"/>
        <v>0</v>
      </c>
      <c r="U62" t="str">
        <f>+Liste!N61</f>
        <v>Qual-59</v>
      </c>
      <c r="V62">
        <f>+Liste!O61</f>
        <v>0</v>
      </c>
      <c r="W62">
        <f t="shared" si="6"/>
        <v>0</v>
      </c>
      <c r="X62">
        <f t="shared" si="6"/>
        <v>0</v>
      </c>
      <c r="Y62">
        <f t="shared" si="6"/>
        <v>0</v>
      </c>
      <c r="Z62">
        <f t="shared" ca="1" si="4"/>
        <v>0</v>
      </c>
    </row>
    <row r="63" spans="14:26" x14ac:dyDescent="0.25">
      <c r="N63" t="str">
        <f>Liste!A62</f>
        <v>Prod-60</v>
      </c>
      <c r="O63">
        <f>Liste!B62</f>
        <v>0</v>
      </c>
      <c r="P63">
        <f t="shared" si="5"/>
        <v>0</v>
      </c>
      <c r="Q63">
        <f t="shared" si="5"/>
        <v>0</v>
      </c>
      <c r="R63">
        <f t="shared" si="1"/>
        <v>0</v>
      </c>
      <c r="S63" s="29">
        <f t="shared" ca="1" si="2"/>
        <v>0</v>
      </c>
      <c r="U63" t="str">
        <f>+Liste!N62</f>
        <v>Qual-60</v>
      </c>
      <c r="V63">
        <f>+Liste!O62</f>
        <v>0</v>
      </c>
      <c r="W63">
        <f t="shared" si="6"/>
        <v>0</v>
      </c>
      <c r="X63">
        <f t="shared" si="6"/>
        <v>0</v>
      </c>
      <c r="Y63">
        <f t="shared" si="6"/>
        <v>0</v>
      </c>
      <c r="Z63">
        <f t="shared" ca="1" si="4"/>
        <v>0</v>
      </c>
    </row>
    <row r="64" spans="14:26" x14ac:dyDescent="0.25">
      <c r="N64" t="str">
        <f>Liste!A63</f>
        <v>Prod-61</v>
      </c>
      <c r="O64">
        <f>Liste!B63</f>
        <v>0</v>
      </c>
      <c r="P64">
        <f t="shared" si="5"/>
        <v>0</v>
      </c>
      <c r="Q64">
        <f t="shared" si="5"/>
        <v>0</v>
      </c>
      <c r="R64">
        <f t="shared" si="1"/>
        <v>0</v>
      </c>
      <c r="S64" s="29">
        <f t="shared" ca="1" si="2"/>
        <v>0</v>
      </c>
      <c r="U64" t="str">
        <f>+Liste!N63</f>
        <v>Qual-61</v>
      </c>
      <c r="V64">
        <f>+Liste!O63</f>
        <v>0</v>
      </c>
      <c r="W64">
        <f t="shared" si="6"/>
        <v>0</v>
      </c>
      <c r="X64">
        <f t="shared" si="6"/>
        <v>0</v>
      </c>
      <c r="Y64">
        <f t="shared" si="6"/>
        <v>0</v>
      </c>
      <c r="Z64">
        <f t="shared" ca="1" si="4"/>
        <v>0</v>
      </c>
    </row>
    <row r="65" spans="14:26" x14ac:dyDescent="0.25">
      <c r="N65" t="str">
        <f>Liste!A64</f>
        <v>Prod-62</v>
      </c>
      <c r="O65">
        <f>Liste!B64</f>
        <v>0</v>
      </c>
      <c r="P65">
        <f t="shared" si="5"/>
        <v>0</v>
      </c>
      <c r="Q65">
        <f t="shared" si="5"/>
        <v>0</v>
      </c>
      <c r="R65">
        <f t="shared" si="1"/>
        <v>0</v>
      </c>
      <c r="S65" s="29">
        <f t="shared" ca="1" si="2"/>
        <v>0</v>
      </c>
      <c r="U65" t="str">
        <f>+Liste!N64</f>
        <v>Qual-62</v>
      </c>
      <c r="V65">
        <f>+Liste!O64</f>
        <v>0</v>
      </c>
      <c r="W65">
        <f t="shared" si="6"/>
        <v>0</v>
      </c>
      <c r="X65">
        <f t="shared" si="6"/>
        <v>0</v>
      </c>
      <c r="Y65">
        <f t="shared" si="6"/>
        <v>0</v>
      </c>
      <c r="Z65">
        <f t="shared" ca="1" si="4"/>
        <v>0</v>
      </c>
    </row>
    <row r="66" spans="14:26" x14ac:dyDescent="0.25">
      <c r="N66" t="str">
        <f>Liste!A65</f>
        <v>Prod-63</v>
      </c>
      <c r="O66">
        <f>Liste!B65</f>
        <v>0</v>
      </c>
      <c r="P66">
        <f t="shared" si="5"/>
        <v>0</v>
      </c>
      <c r="Q66">
        <f t="shared" si="5"/>
        <v>0</v>
      </c>
      <c r="R66">
        <f t="shared" si="1"/>
        <v>0</v>
      </c>
      <c r="S66" s="29">
        <f t="shared" ca="1" si="2"/>
        <v>0</v>
      </c>
      <c r="U66" t="str">
        <f>+Liste!N65</f>
        <v>Qual-63</v>
      </c>
      <c r="V66">
        <f>+Liste!O65</f>
        <v>0</v>
      </c>
      <c r="W66">
        <f t="shared" si="6"/>
        <v>0</v>
      </c>
      <c r="X66">
        <f t="shared" si="6"/>
        <v>0</v>
      </c>
      <c r="Y66">
        <f t="shared" si="6"/>
        <v>0</v>
      </c>
      <c r="Z66">
        <f t="shared" ca="1" si="4"/>
        <v>0</v>
      </c>
    </row>
    <row r="67" spans="14:26" x14ac:dyDescent="0.25">
      <c r="N67" t="str">
        <f>Liste!A66</f>
        <v>Prod-64</v>
      </c>
      <c r="O67">
        <f>Liste!B66</f>
        <v>0</v>
      </c>
      <c r="P67">
        <f t="shared" si="5"/>
        <v>0</v>
      </c>
      <c r="Q67">
        <f t="shared" si="5"/>
        <v>0</v>
      </c>
      <c r="R67">
        <f t="shared" si="1"/>
        <v>0</v>
      </c>
      <c r="S67" s="29">
        <f t="shared" ca="1" si="2"/>
        <v>0</v>
      </c>
      <c r="U67" t="str">
        <f>+Liste!N66</f>
        <v>Qual-64</v>
      </c>
      <c r="V67">
        <f>+Liste!O66</f>
        <v>0</v>
      </c>
      <c r="W67">
        <f t="shared" si="6"/>
        <v>0</v>
      </c>
      <c r="X67">
        <f t="shared" si="6"/>
        <v>0</v>
      </c>
      <c r="Y67">
        <f t="shared" si="6"/>
        <v>0</v>
      </c>
      <c r="Z67">
        <f t="shared" ca="1" si="4"/>
        <v>0</v>
      </c>
    </row>
    <row r="68" spans="14:26" x14ac:dyDescent="0.25">
      <c r="N68" t="str">
        <f>Liste!A67</f>
        <v>Prod-65</v>
      </c>
      <c r="O68">
        <f>Liste!B67</f>
        <v>0</v>
      </c>
      <c r="P68">
        <f t="shared" si="5"/>
        <v>0</v>
      </c>
      <c r="Q68">
        <f t="shared" si="5"/>
        <v>0</v>
      </c>
      <c r="R68">
        <f t="shared" si="1"/>
        <v>0</v>
      </c>
      <c r="S68" s="29">
        <f t="shared" ca="1" si="2"/>
        <v>0</v>
      </c>
      <c r="U68" t="str">
        <f>+Liste!N67</f>
        <v>Qual-65</v>
      </c>
      <c r="V68">
        <f>+Liste!O67</f>
        <v>0</v>
      </c>
      <c r="W68">
        <f t="shared" si="6"/>
        <v>0</v>
      </c>
      <c r="X68">
        <f t="shared" si="6"/>
        <v>0</v>
      </c>
      <c r="Y68">
        <f t="shared" si="6"/>
        <v>0</v>
      </c>
      <c r="Z68">
        <f t="shared" ca="1" si="4"/>
        <v>0</v>
      </c>
    </row>
    <row r="69" spans="14:26" x14ac:dyDescent="0.25">
      <c r="N69" t="str">
        <f>Liste!A68</f>
        <v>Prod-66</v>
      </c>
      <c r="O69">
        <f>Liste!B68</f>
        <v>0</v>
      </c>
      <c r="P69">
        <f t="shared" ref="P69:Q100" si="7">COUNTIFS($D$4:$D$1048575,$N69,$F$4:$F$1048575,P$3)+COUNTIFS($J$4:$J$1048575,$N69,$L$4:$L$1048575,P$3)+COUNTIFS($G$4:$G$1048575,$N69,$I$4:$I$1048575,P$3)</f>
        <v>0</v>
      </c>
      <c r="Q69">
        <f t="shared" si="7"/>
        <v>0</v>
      </c>
      <c r="R69">
        <f t="shared" ref="R69:R132" si="8">COUNTIFS($D$5:$D$1048576,$N69,$F$4:$F$1048575,R$3)+COUNTIFS($J$4:$J$1048575,$N69,$L$4:$L$1048575,R$3)+COUNTIFS($G$4:$G$1048575,$N69,$I$4:$I$1048575,R$3)</f>
        <v>0</v>
      </c>
      <c r="S69" s="29">
        <f t="shared" ref="S69:S132" ca="1" si="9">+COUNTIFS($I$4:$I$1048575,"NOK",$G$4:$G$1048575,N69,$C$4:$C$1048575,$O$2)+COUNTIFS($F$4:$F$1048575,"NOK",$D$4:$D$1048575,N69,$C$4:$C$1048575,$O$2)</f>
        <v>0</v>
      </c>
      <c r="U69" t="str">
        <f>+Liste!N68</f>
        <v>Qual-66</v>
      </c>
      <c r="V69">
        <f>+Liste!O68</f>
        <v>0</v>
      </c>
      <c r="W69">
        <f t="shared" ref="W69:Y100" si="10">COUNTIFS($J$4:$J$1048575,$U69,$L$4:$L$1048575,W$3)</f>
        <v>0</v>
      </c>
      <c r="X69">
        <f t="shared" si="10"/>
        <v>0</v>
      </c>
      <c r="Y69">
        <f t="shared" si="10"/>
        <v>0</v>
      </c>
      <c r="Z69">
        <f t="shared" ref="Z69:Z132" ca="1" si="11">+COUNTIFS($L$4:$L$1048575,"NOK",$J$4:$J$1048575,U69,$C$4:$C$1048575,$O$2)</f>
        <v>0</v>
      </c>
    </row>
    <row r="70" spans="14:26" x14ac:dyDescent="0.25">
      <c r="N70" t="str">
        <f>Liste!A69</f>
        <v>Prod-67</v>
      </c>
      <c r="O70">
        <f>Liste!B69</f>
        <v>0</v>
      </c>
      <c r="P70">
        <f t="shared" si="7"/>
        <v>0</v>
      </c>
      <c r="Q70">
        <f t="shared" si="7"/>
        <v>0</v>
      </c>
      <c r="R70">
        <f t="shared" si="8"/>
        <v>0</v>
      </c>
      <c r="S70" s="29">
        <f t="shared" ca="1" si="9"/>
        <v>0</v>
      </c>
      <c r="U70" t="str">
        <f>+Liste!N69</f>
        <v>Qual-67</v>
      </c>
      <c r="V70">
        <f>+Liste!O69</f>
        <v>0</v>
      </c>
      <c r="W70">
        <f t="shared" si="10"/>
        <v>0</v>
      </c>
      <c r="X70">
        <f t="shared" si="10"/>
        <v>0</v>
      </c>
      <c r="Y70">
        <f t="shared" si="10"/>
        <v>0</v>
      </c>
      <c r="Z70">
        <f t="shared" ca="1" si="11"/>
        <v>0</v>
      </c>
    </row>
    <row r="71" spans="14:26" x14ac:dyDescent="0.25">
      <c r="N71" t="str">
        <f>Liste!A70</f>
        <v>Prod-68</v>
      </c>
      <c r="O71">
        <f>Liste!B70</f>
        <v>0</v>
      </c>
      <c r="P71">
        <f t="shared" si="7"/>
        <v>0</v>
      </c>
      <c r="Q71">
        <f t="shared" si="7"/>
        <v>0</v>
      </c>
      <c r="R71">
        <f t="shared" si="8"/>
        <v>0</v>
      </c>
      <c r="S71" s="29">
        <f t="shared" ca="1" si="9"/>
        <v>0</v>
      </c>
      <c r="U71" t="str">
        <f>+Liste!N70</f>
        <v>Qual-68</v>
      </c>
      <c r="V71">
        <f>+Liste!O70</f>
        <v>0</v>
      </c>
      <c r="W71">
        <f t="shared" si="10"/>
        <v>0</v>
      </c>
      <c r="X71">
        <f t="shared" si="10"/>
        <v>0</v>
      </c>
      <c r="Y71">
        <f t="shared" si="10"/>
        <v>0</v>
      </c>
      <c r="Z71">
        <f t="shared" ca="1" si="11"/>
        <v>0</v>
      </c>
    </row>
    <row r="72" spans="14:26" x14ac:dyDescent="0.25">
      <c r="N72" t="str">
        <f>Liste!A71</f>
        <v>Prod-69</v>
      </c>
      <c r="O72">
        <f>Liste!B71</f>
        <v>0</v>
      </c>
      <c r="P72">
        <f t="shared" si="7"/>
        <v>0</v>
      </c>
      <c r="Q72">
        <f t="shared" si="7"/>
        <v>0</v>
      </c>
      <c r="R72">
        <f t="shared" si="8"/>
        <v>0</v>
      </c>
      <c r="S72" s="29">
        <f t="shared" ca="1" si="9"/>
        <v>0</v>
      </c>
      <c r="U72" t="str">
        <f>+Liste!N71</f>
        <v>Qual-69</v>
      </c>
      <c r="V72">
        <f>+Liste!O71</f>
        <v>0</v>
      </c>
      <c r="W72">
        <f t="shared" si="10"/>
        <v>0</v>
      </c>
      <c r="X72">
        <f t="shared" si="10"/>
        <v>0</v>
      </c>
      <c r="Y72">
        <f t="shared" si="10"/>
        <v>0</v>
      </c>
      <c r="Z72">
        <f t="shared" ca="1" si="11"/>
        <v>0</v>
      </c>
    </row>
    <row r="73" spans="14:26" x14ac:dyDescent="0.25">
      <c r="N73" t="str">
        <f>Liste!A72</f>
        <v>Prod-70</v>
      </c>
      <c r="O73">
        <f>Liste!B72</f>
        <v>0</v>
      </c>
      <c r="P73">
        <f t="shared" si="7"/>
        <v>0</v>
      </c>
      <c r="Q73">
        <f t="shared" si="7"/>
        <v>0</v>
      </c>
      <c r="R73">
        <f t="shared" si="8"/>
        <v>0</v>
      </c>
      <c r="S73" s="29">
        <f t="shared" ca="1" si="9"/>
        <v>0</v>
      </c>
      <c r="U73" t="str">
        <f>+Liste!N72</f>
        <v>Qual-70</v>
      </c>
      <c r="V73">
        <f>+Liste!O72</f>
        <v>0</v>
      </c>
      <c r="W73">
        <f t="shared" si="10"/>
        <v>0</v>
      </c>
      <c r="X73">
        <f t="shared" si="10"/>
        <v>0</v>
      </c>
      <c r="Y73">
        <f t="shared" si="10"/>
        <v>0</v>
      </c>
      <c r="Z73">
        <f t="shared" ca="1" si="11"/>
        <v>0</v>
      </c>
    </row>
    <row r="74" spans="14:26" x14ac:dyDescent="0.25">
      <c r="N74" t="str">
        <f>Liste!A73</f>
        <v>Prod-71</v>
      </c>
      <c r="O74">
        <f>Liste!B73</f>
        <v>0</v>
      </c>
      <c r="P74">
        <f t="shared" si="7"/>
        <v>0</v>
      </c>
      <c r="Q74">
        <f t="shared" si="7"/>
        <v>0</v>
      </c>
      <c r="R74">
        <f t="shared" si="8"/>
        <v>0</v>
      </c>
      <c r="S74" s="29">
        <f t="shared" ca="1" si="9"/>
        <v>0</v>
      </c>
      <c r="U74" t="str">
        <f>+Liste!N73</f>
        <v>Qual-71</v>
      </c>
      <c r="V74">
        <f>+Liste!O73</f>
        <v>0</v>
      </c>
      <c r="W74">
        <f t="shared" si="10"/>
        <v>0</v>
      </c>
      <c r="X74">
        <f t="shared" si="10"/>
        <v>0</v>
      </c>
      <c r="Y74">
        <f t="shared" si="10"/>
        <v>0</v>
      </c>
      <c r="Z74">
        <f t="shared" ca="1" si="11"/>
        <v>0</v>
      </c>
    </row>
    <row r="75" spans="14:26" x14ac:dyDescent="0.25">
      <c r="N75" t="str">
        <f>Liste!A74</f>
        <v>Prod-72</v>
      </c>
      <c r="O75">
        <f>Liste!B74</f>
        <v>0</v>
      </c>
      <c r="P75">
        <f t="shared" si="7"/>
        <v>0</v>
      </c>
      <c r="Q75">
        <f t="shared" si="7"/>
        <v>0</v>
      </c>
      <c r="R75">
        <f t="shared" si="8"/>
        <v>0</v>
      </c>
      <c r="S75" s="29">
        <f t="shared" ca="1" si="9"/>
        <v>0</v>
      </c>
      <c r="U75" t="str">
        <f>+Liste!N74</f>
        <v>Qual-72</v>
      </c>
      <c r="V75">
        <f>+Liste!O74</f>
        <v>0</v>
      </c>
      <c r="W75">
        <f t="shared" si="10"/>
        <v>0</v>
      </c>
      <c r="X75">
        <f t="shared" si="10"/>
        <v>0</v>
      </c>
      <c r="Y75">
        <f t="shared" si="10"/>
        <v>0</v>
      </c>
      <c r="Z75">
        <f t="shared" ca="1" si="11"/>
        <v>0</v>
      </c>
    </row>
    <row r="76" spans="14:26" x14ac:dyDescent="0.25">
      <c r="N76" t="str">
        <f>Liste!A75</f>
        <v>Prod-73</v>
      </c>
      <c r="O76">
        <f>Liste!B75</f>
        <v>0</v>
      </c>
      <c r="P76">
        <f t="shared" si="7"/>
        <v>0</v>
      </c>
      <c r="Q76">
        <f t="shared" si="7"/>
        <v>0</v>
      </c>
      <c r="R76">
        <f t="shared" si="8"/>
        <v>0</v>
      </c>
      <c r="S76" s="29">
        <f t="shared" ca="1" si="9"/>
        <v>0</v>
      </c>
      <c r="U76" t="str">
        <f>+Liste!N75</f>
        <v>Qual-73</v>
      </c>
      <c r="V76">
        <f>+Liste!O75</f>
        <v>0</v>
      </c>
      <c r="W76">
        <f t="shared" si="10"/>
        <v>0</v>
      </c>
      <c r="X76">
        <f t="shared" si="10"/>
        <v>0</v>
      </c>
      <c r="Y76">
        <f t="shared" si="10"/>
        <v>0</v>
      </c>
      <c r="Z76">
        <f t="shared" ca="1" si="11"/>
        <v>0</v>
      </c>
    </row>
    <row r="77" spans="14:26" x14ac:dyDescent="0.25">
      <c r="N77" t="str">
        <f>Liste!A76</f>
        <v>Prod-74</v>
      </c>
      <c r="O77">
        <f>Liste!B76</f>
        <v>0</v>
      </c>
      <c r="P77">
        <f t="shared" si="7"/>
        <v>0</v>
      </c>
      <c r="Q77">
        <f t="shared" si="7"/>
        <v>0</v>
      </c>
      <c r="R77">
        <f t="shared" si="8"/>
        <v>0</v>
      </c>
      <c r="S77" s="29">
        <f t="shared" ca="1" si="9"/>
        <v>0</v>
      </c>
      <c r="U77" t="str">
        <f>+Liste!N76</f>
        <v>Qual-74</v>
      </c>
      <c r="V77">
        <f>+Liste!O76</f>
        <v>0</v>
      </c>
      <c r="W77">
        <f t="shared" si="10"/>
        <v>0</v>
      </c>
      <c r="X77">
        <f t="shared" si="10"/>
        <v>0</v>
      </c>
      <c r="Y77">
        <f t="shared" si="10"/>
        <v>0</v>
      </c>
      <c r="Z77">
        <f t="shared" ca="1" si="11"/>
        <v>0</v>
      </c>
    </row>
    <row r="78" spans="14:26" x14ac:dyDescent="0.25">
      <c r="N78" t="str">
        <f>Liste!A77</f>
        <v>Prod-75</v>
      </c>
      <c r="O78">
        <f>Liste!B77</f>
        <v>0</v>
      </c>
      <c r="P78">
        <f t="shared" si="7"/>
        <v>0</v>
      </c>
      <c r="Q78">
        <f t="shared" si="7"/>
        <v>0</v>
      </c>
      <c r="R78">
        <f t="shared" si="8"/>
        <v>0</v>
      </c>
      <c r="S78" s="29">
        <f t="shared" ca="1" si="9"/>
        <v>0</v>
      </c>
      <c r="U78" t="str">
        <f>+Liste!N77</f>
        <v>Qual-75</v>
      </c>
      <c r="V78">
        <f>+Liste!O77</f>
        <v>0</v>
      </c>
      <c r="W78">
        <f t="shared" si="10"/>
        <v>0</v>
      </c>
      <c r="X78">
        <f t="shared" si="10"/>
        <v>0</v>
      </c>
      <c r="Y78">
        <f t="shared" si="10"/>
        <v>0</v>
      </c>
      <c r="Z78">
        <f t="shared" ca="1" si="11"/>
        <v>0</v>
      </c>
    </row>
    <row r="79" spans="14:26" x14ac:dyDescent="0.25">
      <c r="N79" t="str">
        <f>Liste!A78</f>
        <v>Prod-76</v>
      </c>
      <c r="O79">
        <f>Liste!B78</f>
        <v>0</v>
      </c>
      <c r="P79">
        <f t="shared" si="7"/>
        <v>0</v>
      </c>
      <c r="Q79">
        <f t="shared" si="7"/>
        <v>0</v>
      </c>
      <c r="R79">
        <f t="shared" si="8"/>
        <v>0</v>
      </c>
      <c r="S79" s="29">
        <f t="shared" ca="1" si="9"/>
        <v>0</v>
      </c>
      <c r="U79" t="str">
        <f>+Liste!N78</f>
        <v>Qual-76</v>
      </c>
      <c r="V79">
        <f>+Liste!O78</f>
        <v>0</v>
      </c>
      <c r="W79">
        <f t="shared" si="10"/>
        <v>0</v>
      </c>
      <c r="X79">
        <f t="shared" si="10"/>
        <v>0</v>
      </c>
      <c r="Y79">
        <f t="shared" si="10"/>
        <v>0</v>
      </c>
      <c r="Z79">
        <f t="shared" ca="1" si="11"/>
        <v>0</v>
      </c>
    </row>
    <row r="80" spans="14:26" x14ac:dyDescent="0.25">
      <c r="N80" t="str">
        <f>Liste!A79</f>
        <v>Prod-77</v>
      </c>
      <c r="O80">
        <f>Liste!B79</f>
        <v>0</v>
      </c>
      <c r="P80">
        <f t="shared" si="7"/>
        <v>0</v>
      </c>
      <c r="Q80">
        <f t="shared" si="7"/>
        <v>0</v>
      </c>
      <c r="R80">
        <f t="shared" si="8"/>
        <v>0</v>
      </c>
      <c r="S80" s="29">
        <f t="shared" ca="1" si="9"/>
        <v>0</v>
      </c>
      <c r="U80" t="str">
        <f>+Liste!N79</f>
        <v>Qual-77</v>
      </c>
      <c r="V80">
        <f>+Liste!O79</f>
        <v>0</v>
      </c>
      <c r="W80">
        <f t="shared" si="10"/>
        <v>0</v>
      </c>
      <c r="X80">
        <f t="shared" si="10"/>
        <v>0</v>
      </c>
      <c r="Y80">
        <f t="shared" si="10"/>
        <v>0</v>
      </c>
      <c r="Z80">
        <f t="shared" ca="1" si="11"/>
        <v>0</v>
      </c>
    </row>
    <row r="81" spans="14:26" x14ac:dyDescent="0.25">
      <c r="N81" t="str">
        <f>Liste!A80</f>
        <v>Prod-78</v>
      </c>
      <c r="O81">
        <f>Liste!B80</f>
        <v>0</v>
      </c>
      <c r="P81">
        <f t="shared" si="7"/>
        <v>0</v>
      </c>
      <c r="Q81">
        <f t="shared" si="7"/>
        <v>0</v>
      </c>
      <c r="R81">
        <f t="shared" si="8"/>
        <v>0</v>
      </c>
      <c r="S81" s="29">
        <f t="shared" ca="1" si="9"/>
        <v>0</v>
      </c>
      <c r="U81" t="str">
        <f>+Liste!N80</f>
        <v>Qual-78</v>
      </c>
      <c r="V81">
        <f>+Liste!O80</f>
        <v>0</v>
      </c>
      <c r="W81">
        <f t="shared" si="10"/>
        <v>0</v>
      </c>
      <c r="X81">
        <f t="shared" si="10"/>
        <v>0</v>
      </c>
      <c r="Y81">
        <f t="shared" si="10"/>
        <v>0</v>
      </c>
      <c r="Z81">
        <f t="shared" ca="1" si="11"/>
        <v>0</v>
      </c>
    </row>
    <row r="82" spans="14:26" x14ac:dyDescent="0.25">
      <c r="N82" t="str">
        <f>Liste!A81</f>
        <v>Prod-79</v>
      </c>
      <c r="O82">
        <f>Liste!B81</f>
        <v>0</v>
      </c>
      <c r="P82">
        <f t="shared" si="7"/>
        <v>0</v>
      </c>
      <c r="Q82">
        <f t="shared" si="7"/>
        <v>0</v>
      </c>
      <c r="R82">
        <f t="shared" si="8"/>
        <v>0</v>
      </c>
      <c r="S82" s="29">
        <f t="shared" ca="1" si="9"/>
        <v>0</v>
      </c>
      <c r="U82" t="str">
        <f>+Liste!N81</f>
        <v>Qual-79</v>
      </c>
      <c r="V82">
        <f>+Liste!O81</f>
        <v>0</v>
      </c>
      <c r="W82">
        <f t="shared" si="10"/>
        <v>0</v>
      </c>
      <c r="X82">
        <f t="shared" si="10"/>
        <v>0</v>
      </c>
      <c r="Y82">
        <f t="shared" si="10"/>
        <v>0</v>
      </c>
      <c r="Z82">
        <f t="shared" ca="1" si="11"/>
        <v>0</v>
      </c>
    </row>
    <row r="83" spans="14:26" x14ac:dyDescent="0.25">
      <c r="N83" t="str">
        <f>Liste!A82</f>
        <v>Prod-80</v>
      </c>
      <c r="O83">
        <f>Liste!B82</f>
        <v>0</v>
      </c>
      <c r="P83">
        <f t="shared" si="7"/>
        <v>0</v>
      </c>
      <c r="Q83">
        <f t="shared" si="7"/>
        <v>0</v>
      </c>
      <c r="R83">
        <f t="shared" si="8"/>
        <v>0</v>
      </c>
      <c r="S83" s="29">
        <f t="shared" ca="1" si="9"/>
        <v>0</v>
      </c>
      <c r="U83" t="str">
        <f>+Liste!N82</f>
        <v>Qual-80</v>
      </c>
      <c r="V83">
        <f>+Liste!O82</f>
        <v>0</v>
      </c>
      <c r="W83">
        <f t="shared" si="10"/>
        <v>0</v>
      </c>
      <c r="X83">
        <f t="shared" si="10"/>
        <v>0</v>
      </c>
      <c r="Y83">
        <f t="shared" si="10"/>
        <v>0</v>
      </c>
      <c r="Z83">
        <f t="shared" ca="1" si="11"/>
        <v>0</v>
      </c>
    </row>
    <row r="84" spans="14:26" x14ac:dyDescent="0.25">
      <c r="N84" t="str">
        <f>Liste!A83</f>
        <v>Prod-81</v>
      </c>
      <c r="O84">
        <f>Liste!B83</f>
        <v>0</v>
      </c>
      <c r="P84">
        <f t="shared" si="7"/>
        <v>0</v>
      </c>
      <c r="Q84">
        <f t="shared" si="7"/>
        <v>0</v>
      </c>
      <c r="R84">
        <f t="shared" si="8"/>
        <v>0</v>
      </c>
      <c r="S84" s="29">
        <f t="shared" ca="1" si="9"/>
        <v>0</v>
      </c>
      <c r="U84" t="str">
        <f>+Liste!N83</f>
        <v>Qual-81</v>
      </c>
      <c r="V84">
        <f>+Liste!O83</f>
        <v>0</v>
      </c>
      <c r="W84">
        <f t="shared" si="10"/>
        <v>0</v>
      </c>
      <c r="X84">
        <f t="shared" si="10"/>
        <v>0</v>
      </c>
      <c r="Y84">
        <f t="shared" si="10"/>
        <v>0</v>
      </c>
      <c r="Z84">
        <f t="shared" ca="1" si="11"/>
        <v>0</v>
      </c>
    </row>
    <row r="85" spans="14:26" x14ac:dyDescent="0.25">
      <c r="N85" t="str">
        <f>Liste!A84</f>
        <v>Prod-82</v>
      </c>
      <c r="O85">
        <f>Liste!B84</f>
        <v>0</v>
      </c>
      <c r="P85">
        <f t="shared" si="7"/>
        <v>0</v>
      </c>
      <c r="Q85">
        <f t="shared" si="7"/>
        <v>0</v>
      </c>
      <c r="R85">
        <f t="shared" si="8"/>
        <v>0</v>
      </c>
      <c r="S85" s="29">
        <f t="shared" ca="1" si="9"/>
        <v>0</v>
      </c>
      <c r="U85" t="str">
        <f>+Liste!N84</f>
        <v>Qual-82</v>
      </c>
      <c r="V85">
        <f>+Liste!O84</f>
        <v>0</v>
      </c>
      <c r="W85">
        <f t="shared" si="10"/>
        <v>0</v>
      </c>
      <c r="X85">
        <f t="shared" si="10"/>
        <v>0</v>
      </c>
      <c r="Y85">
        <f t="shared" si="10"/>
        <v>0</v>
      </c>
      <c r="Z85">
        <f t="shared" ca="1" si="11"/>
        <v>0</v>
      </c>
    </row>
    <row r="86" spans="14:26" x14ac:dyDescent="0.25">
      <c r="N86" t="str">
        <f>Liste!A85</f>
        <v>Prod-83</v>
      </c>
      <c r="O86">
        <f>Liste!B85</f>
        <v>0</v>
      </c>
      <c r="P86">
        <f t="shared" si="7"/>
        <v>0</v>
      </c>
      <c r="Q86">
        <f t="shared" si="7"/>
        <v>0</v>
      </c>
      <c r="R86">
        <f t="shared" si="8"/>
        <v>0</v>
      </c>
      <c r="S86" s="29">
        <f t="shared" ca="1" si="9"/>
        <v>0</v>
      </c>
      <c r="U86" t="str">
        <f>+Liste!N85</f>
        <v>Qual-83</v>
      </c>
      <c r="V86">
        <f>+Liste!O85</f>
        <v>0</v>
      </c>
      <c r="W86">
        <f t="shared" si="10"/>
        <v>0</v>
      </c>
      <c r="X86">
        <f t="shared" si="10"/>
        <v>0</v>
      </c>
      <c r="Y86">
        <f t="shared" si="10"/>
        <v>0</v>
      </c>
      <c r="Z86">
        <f t="shared" ca="1" si="11"/>
        <v>0</v>
      </c>
    </row>
    <row r="87" spans="14:26" x14ac:dyDescent="0.25">
      <c r="N87" t="str">
        <f>Liste!A86</f>
        <v>Prod-84</v>
      </c>
      <c r="O87">
        <f>Liste!B86</f>
        <v>0</v>
      </c>
      <c r="P87">
        <f t="shared" si="7"/>
        <v>0</v>
      </c>
      <c r="Q87">
        <f t="shared" si="7"/>
        <v>0</v>
      </c>
      <c r="R87">
        <f t="shared" si="8"/>
        <v>0</v>
      </c>
      <c r="S87" s="29">
        <f t="shared" ca="1" si="9"/>
        <v>0</v>
      </c>
      <c r="U87" t="str">
        <f>+Liste!N86</f>
        <v>Qual-84</v>
      </c>
      <c r="V87">
        <f>+Liste!O86</f>
        <v>0</v>
      </c>
      <c r="W87">
        <f t="shared" si="10"/>
        <v>0</v>
      </c>
      <c r="X87">
        <f t="shared" si="10"/>
        <v>0</v>
      </c>
      <c r="Y87">
        <f t="shared" si="10"/>
        <v>0</v>
      </c>
      <c r="Z87">
        <f t="shared" ca="1" si="11"/>
        <v>0</v>
      </c>
    </row>
    <row r="88" spans="14:26" x14ac:dyDescent="0.25">
      <c r="N88" t="str">
        <f>Liste!A87</f>
        <v>Prod-85</v>
      </c>
      <c r="O88">
        <f>Liste!B87</f>
        <v>0</v>
      </c>
      <c r="P88">
        <f t="shared" si="7"/>
        <v>0</v>
      </c>
      <c r="Q88">
        <f t="shared" si="7"/>
        <v>0</v>
      </c>
      <c r="R88">
        <f t="shared" si="8"/>
        <v>0</v>
      </c>
      <c r="S88" s="29">
        <f t="shared" ca="1" si="9"/>
        <v>0</v>
      </c>
      <c r="U88" t="str">
        <f>+Liste!N87</f>
        <v>Qual-85</v>
      </c>
      <c r="V88">
        <f>+Liste!O87</f>
        <v>0</v>
      </c>
      <c r="W88">
        <f t="shared" si="10"/>
        <v>0</v>
      </c>
      <c r="X88">
        <f t="shared" si="10"/>
        <v>0</v>
      </c>
      <c r="Y88">
        <f t="shared" si="10"/>
        <v>0</v>
      </c>
      <c r="Z88">
        <f t="shared" ca="1" si="11"/>
        <v>0</v>
      </c>
    </row>
    <row r="89" spans="14:26" x14ac:dyDescent="0.25">
      <c r="N89" t="str">
        <f>Liste!A88</f>
        <v>Prod-86</v>
      </c>
      <c r="O89">
        <f>Liste!B88</f>
        <v>0</v>
      </c>
      <c r="P89">
        <f t="shared" si="7"/>
        <v>0</v>
      </c>
      <c r="Q89">
        <f t="shared" si="7"/>
        <v>0</v>
      </c>
      <c r="R89">
        <f t="shared" si="8"/>
        <v>0</v>
      </c>
      <c r="S89" s="29">
        <f t="shared" ca="1" si="9"/>
        <v>0</v>
      </c>
      <c r="U89" t="str">
        <f>+Liste!N88</f>
        <v>Qual-86</v>
      </c>
      <c r="V89">
        <f>+Liste!O88</f>
        <v>0</v>
      </c>
      <c r="W89">
        <f t="shared" si="10"/>
        <v>0</v>
      </c>
      <c r="X89">
        <f t="shared" si="10"/>
        <v>0</v>
      </c>
      <c r="Y89">
        <f t="shared" si="10"/>
        <v>0</v>
      </c>
      <c r="Z89">
        <f t="shared" ca="1" si="11"/>
        <v>0</v>
      </c>
    </row>
    <row r="90" spans="14:26" x14ac:dyDescent="0.25">
      <c r="N90" t="str">
        <f>Liste!A89</f>
        <v>Prod-87</v>
      </c>
      <c r="O90">
        <f>Liste!B89</f>
        <v>0</v>
      </c>
      <c r="P90">
        <f t="shared" si="7"/>
        <v>0</v>
      </c>
      <c r="Q90">
        <f t="shared" si="7"/>
        <v>0</v>
      </c>
      <c r="R90">
        <f t="shared" si="8"/>
        <v>0</v>
      </c>
      <c r="S90" s="29">
        <f t="shared" ca="1" si="9"/>
        <v>0</v>
      </c>
      <c r="U90" t="str">
        <f>+Liste!N89</f>
        <v>Qual-87</v>
      </c>
      <c r="V90">
        <f>+Liste!O89</f>
        <v>0</v>
      </c>
      <c r="W90">
        <f t="shared" si="10"/>
        <v>0</v>
      </c>
      <c r="X90">
        <f t="shared" si="10"/>
        <v>0</v>
      </c>
      <c r="Y90">
        <f t="shared" si="10"/>
        <v>0</v>
      </c>
      <c r="Z90">
        <f t="shared" ca="1" si="11"/>
        <v>0</v>
      </c>
    </row>
    <row r="91" spans="14:26" x14ac:dyDescent="0.25">
      <c r="N91" t="str">
        <f>Liste!A90</f>
        <v>Prod-88</v>
      </c>
      <c r="O91">
        <f>Liste!B90</f>
        <v>0</v>
      </c>
      <c r="P91">
        <f t="shared" si="7"/>
        <v>0</v>
      </c>
      <c r="Q91">
        <f t="shared" si="7"/>
        <v>0</v>
      </c>
      <c r="R91">
        <f t="shared" si="8"/>
        <v>0</v>
      </c>
      <c r="S91" s="29">
        <f t="shared" ca="1" si="9"/>
        <v>0</v>
      </c>
      <c r="U91" t="str">
        <f>+Liste!N90</f>
        <v>Qual-88</v>
      </c>
      <c r="V91">
        <f>+Liste!O90</f>
        <v>0</v>
      </c>
      <c r="W91">
        <f t="shared" si="10"/>
        <v>0</v>
      </c>
      <c r="X91">
        <f t="shared" si="10"/>
        <v>0</v>
      </c>
      <c r="Y91">
        <f t="shared" si="10"/>
        <v>0</v>
      </c>
      <c r="Z91">
        <f t="shared" ca="1" si="11"/>
        <v>0</v>
      </c>
    </row>
    <row r="92" spans="14:26" x14ac:dyDescent="0.25">
      <c r="N92" t="str">
        <f>Liste!A91</f>
        <v>Prod-89</v>
      </c>
      <c r="O92">
        <f>Liste!B91</f>
        <v>0</v>
      </c>
      <c r="P92">
        <f t="shared" si="7"/>
        <v>0</v>
      </c>
      <c r="Q92">
        <f t="shared" si="7"/>
        <v>0</v>
      </c>
      <c r="R92">
        <f t="shared" si="8"/>
        <v>0</v>
      </c>
      <c r="S92" s="29">
        <f t="shared" ca="1" si="9"/>
        <v>0</v>
      </c>
      <c r="U92" t="str">
        <f>+Liste!N91</f>
        <v>Qual-89</v>
      </c>
      <c r="V92">
        <f>+Liste!O91</f>
        <v>0</v>
      </c>
      <c r="W92">
        <f t="shared" si="10"/>
        <v>0</v>
      </c>
      <c r="X92">
        <f t="shared" si="10"/>
        <v>0</v>
      </c>
      <c r="Y92">
        <f t="shared" si="10"/>
        <v>0</v>
      </c>
      <c r="Z92">
        <f t="shared" ca="1" si="11"/>
        <v>0</v>
      </c>
    </row>
    <row r="93" spans="14:26" x14ac:dyDescent="0.25">
      <c r="N93" t="str">
        <f>Liste!A92</f>
        <v>Prod-90</v>
      </c>
      <c r="O93">
        <f>Liste!B92</f>
        <v>0</v>
      </c>
      <c r="P93">
        <f t="shared" si="7"/>
        <v>0</v>
      </c>
      <c r="Q93">
        <f t="shared" si="7"/>
        <v>0</v>
      </c>
      <c r="R93">
        <f t="shared" si="8"/>
        <v>0</v>
      </c>
      <c r="S93" s="29">
        <f t="shared" ca="1" si="9"/>
        <v>0</v>
      </c>
      <c r="U93" t="str">
        <f>+Liste!N92</f>
        <v>Qual-90</v>
      </c>
      <c r="V93">
        <f>+Liste!O92</f>
        <v>0</v>
      </c>
      <c r="W93">
        <f t="shared" si="10"/>
        <v>0</v>
      </c>
      <c r="X93">
        <f t="shared" si="10"/>
        <v>0</v>
      </c>
      <c r="Y93">
        <f t="shared" si="10"/>
        <v>0</v>
      </c>
      <c r="Z93">
        <f t="shared" ca="1" si="11"/>
        <v>0</v>
      </c>
    </row>
    <row r="94" spans="14:26" x14ac:dyDescent="0.25">
      <c r="N94" t="str">
        <f>Liste!A93</f>
        <v>Prod-91</v>
      </c>
      <c r="O94">
        <f>Liste!B93</f>
        <v>0</v>
      </c>
      <c r="P94">
        <f t="shared" si="7"/>
        <v>0</v>
      </c>
      <c r="Q94">
        <f t="shared" si="7"/>
        <v>0</v>
      </c>
      <c r="R94">
        <f t="shared" si="8"/>
        <v>0</v>
      </c>
      <c r="S94" s="29">
        <f t="shared" ca="1" si="9"/>
        <v>0</v>
      </c>
      <c r="U94" t="str">
        <f>+Liste!N93</f>
        <v>Qual-91</v>
      </c>
      <c r="V94">
        <f>+Liste!O93</f>
        <v>0</v>
      </c>
      <c r="W94">
        <f t="shared" si="10"/>
        <v>0</v>
      </c>
      <c r="X94">
        <f t="shared" si="10"/>
        <v>0</v>
      </c>
      <c r="Y94">
        <f t="shared" si="10"/>
        <v>0</v>
      </c>
      <c r="Z94">
        <f t="shared" ca="1" si="11"/>
        <v>0</v>
      </c>
    </row>
    <row r="95" spans="14:26" x14ac:dyDescent="0.25">
      <c r="N95" t="str">
        <f>Liste!A94</f>
        <v>Prod-92</v>
      </c>
      <c r="O95">
        <f>Liste!B94</f>
        <v>0</v>
      </c>
      <c r="P95">
        <f t="shared" si="7"/>
        <v>0</v>
      </c>
      <c r="Q95">
        <f t="shared" si="7"/>
        <v>0</v>
      </c>
      <c r="R95">
        <f t="shared" si="8"/>
        <v>0</v>
      </c>
      <c r="S95" s="29">
        <f t="shared" ca="1" si="9"/>
        <v>0</v>
      </c>
      <c r="U95" t="str">
        <f>+Liste!N94</f>
        <v>Qual-92</v>
      </c>
      <c r="V95">
        <f>+Liste!O94</f>
        <v>0</v>
      </c>
      <c r="W95">
        <f t="shared" si="10"/>
        <v>0</v>
      </c>
      <c r="X95">
        <f t="shared" si="10"/>
        <v>0</v>
      </c>
      <c r="Y95">
        <f t="shared" si="10"/>
        <v>0</v>
      </c>
      <c r="Z95">
        <f t="shared" ca="1" si="11"/>
        <v>0</v>
      </c>
    </row>
    <row r="96" spans="14:26" x14ac:dyDescent="0.25">
      <c r="N96" t="str">
        <f>Liste!A95</f>
        <v>Prod-93</v>
      </c>
      <c r="O96">
        <f>Liste!B95</f>
        <v>0</v>
      </c>
      <c r="P96">
        <f t="shared" si="7"/>
        <v>0</v>
      </c>
      <c r="Q96">
        <f t="shared" si="7"/>
        <v>0</v>
      </c>
      <c r="R96">
        <f t="shared" si="8"/>
        <v>0</v>
      </c>
      <c r="S96" s="29">
        <f t="shared" ca="1" si="9"/>
        <v>0</v>
      </c>
      <c r="U96" t="str">
        <f>+Liste!N95</f>
        <v>Qual-93</v>
      </c>
      <c r="V96">
        <f>+Liste!O95</f>
        <v>0</v>
      </c>
      <c r="W96">
        <f t="shared" si="10"/>
        <v>0</v>
      </c>
      <c r="X96">
        <f t="shared" si="10"/>
        <v>0</v>
      </c>
      <c r="Y96">
        <f t="shared" si="10"/>
        <v>0</v>
      </c>
      <c r="Z96">
        <f t="shared" ca="1" si="11"/>
        <v>0</v>
      </c>
    </row>
    <row r="97" spans="14:26" x14ac:dyDescent="0.25">
      <c r="N97" t="str">
        <f>Liste!A96</f>
        <v>Prod-94</v>
      </c>
      <c r="O97">
        <f>Liste!B96</f>
        <v>0</v>
      </c>
      <c r="P97">
        <f t="shared" si="7"/>
        <v>0</v>
      </c>
      <c r="Q97">
        <f t="shared" si="7"/>
        <v>0</v>
      </c>
      <c r="R97">
        <f t="shared" si="8"/>
        <v>0</v>
      </c>
      <c r="S97" s="29">
        <f t="shared" ca="1" si="9"/>
        <v>0</v>
      </c>
      <c r="U97" t="str">
        <f>+Liste!N96</f>
        <v>Qual-94</v>
      </c>
      <c r="V97">
        <f>+Liste!O96</f>
        <v>0</v>
      </c>
      <c r="W97">
        <f t="shared" si="10"/>
        <v>0</v>
      </c>
      <c r="X97">
        <f t="shared" si="10"/>
        <v>0</v>
      </c>
      <c r="Y97">
        <f t="shared" si="10"/>
        <v>0</v>
      </c>
      <c r="Z97">
        <f t="shared" ca="1" si="11"/>
        <v>0</v>
      </c>
    </row>
    <row r="98" spans="14:26" x14ac:dyDescent="0.25">
      <c r="N98" t="str">
        <f>Liste!A97</f>
        <v>Prod-95</v>
      </c>
      <c r="O98">
        <f>Liste!B97</f>
        <v>0</v>
      </c>
      <c r="P98">
        <f t="shared" si="7"/>
        <v>0</v>
      </c>
      <c r="Q98">
        <f t="shared" si="7"/>
        <v>0</v>
      </c>
      <c r="R98">
        <f t="shared" si="8"/>
        <v>0</v>
      </c>
      <c r="S98" s="29">
        <f t="shared" ca="1" si="9"/>
        <v>0</v>
      </c>
      <c r="U98" t="str">
        <f>+Liste!N97</f>
        <v>Qual-95</v>
      </c>
      <c r="V98">
        <f>+Liste!O97</f>
        <v>0</v>
      </c>
      <c r="W98">
        <f t="shared" si="10"/>
        <v>0</v>
      </c>
      <c r="X98">
        <f t="shared" si="10"/>
        <v>0</v>
      </c>
      <c r="Y98">
        <f t="shared" si="10"/>
        <v>0</v>
      </c>
      <c r="Z98">
        <f t="shared" ca="1" si="11"/>
        <v>0</v>
      </c>
    </row>
    <row r="99" spans="14:26" x14ac:dyDescent="0.25">
      <c r="N99" t="str">
        <f>Liste!A98</f>
        <v>Prod-96</v>
      </c>
      <c r="O99">
        <f>Liste!B98</f>
        <v>0</v>
      </c>
      <c r="P99">
        <f t="shared" si="7"/>
        <v>0</v>
      </c>
      <c r="Q99">
        <f t="shared" si="7"/>
        <v>0</v>
      </c>
      <c r="R99">
        <f t="shared" si="8"/>
        <v>0</v>
      </c>
      <c r="S99" s="29">
        <f t="shared" ca="1" si="9"/>
        <v>0</v>
      </c>
      <c r="U99" t="str">
        <f>+Liste!N98</f>
        <v>Qual-96</v>
      </c>
      <c r="V99">
        <f>+Liste!O98</f>
        <v>0</v>
      </c>
      <c r="W99">
        <f t="shared" si="10"/>
        <v>0</v>
      </c>
      <c r="X99">
        <f t="shared" si="10"/>
        <v>0</v>
      </c>
      <c r="Y99">
        <f t="shared" si="10"/>
        <v>0</v>
      </c>
      <c r="Z99">
        <f t="shared" ca="1" si="11"/>
        <v>0</v>
      </c>
    </row>
    <row r="100" spans="14:26" x14ac:dyDescent="0.25">
      <c r="N100" t="str">
        <f>Liste!A99</f>
        <v>Prod-97</v>
      </c>
      <c r="O100">
        <f>Liste!B99</f>
        <v>0</v>
      </c>
      <c r="P100">
        <f t="shared" si="7"/>
        <v>0</v>
      </c>
      <c r="Q100">
        <f t="shared" si="7"/>
        <v>0</v>
      </c>
      <c r="R100">
        <f t="shared" si="8"/>
        <v>0</v>
      </c>
      <c r="S100" s="29">
        <f t="shared" ca="1" si="9"/>
        <v>0</v>
      </c>
      <c r="U100" t="str">
        <f>+Liste!N99</f>
        <v>Qual-97</v>
      </c>
      <c r="V100">
        <f>+Liste!O99</f>
        <v>0</v>
      </c>
      <c r="W100">
        <f t="shared" si="10"/>
        <v>0</v>
      </c>
      <c r="X100">
        <f t="shared" si="10"/>
        <v>0</v>
      </c>
      <c r="Y100">
        <f t="shared" si="10"/>
        <v>0</v>
      </c>
      <c r="Z100">
        <f t="shared" ca="1" si="11"/>
        <v>0</v>
      </c>
    </row>
    <row r="101" spans="14:26" x14ac:dyDescent="0.25">
      <c r="N101" t="str">
        <f>Liste!A100</f>
        <v>Prod-98</v>
      </c>
      <c r="O101">
        <f>Liste!B100</f>
        <v>0</v>
      </c>
      <c r="P101">
        <f t="shared" ref="P101:Q132" si="12">COUNTIFS($D$4:$D$1048575,$N101,$F$4:$F$1048575,P$3)+COUNTIFS($J$4:$J$1048575,$N101,$L$4:$L$1048575,P$3)+COUNTIFS($G$4:$G$1048575,$N101,$I$4:$I$1048575,P$3)</f>
        <v>0</v>
      </c>
      <c r="Q101">
        <f t="shared" si="12"/>
        <v>0</v>
      </c>
      <c r="R101">
        <f t="shared" si="8"/>
        <v>0</v>
      </c>
      <c r="S101" s="29">
        <f t="shared" ca="1" si="9"/>
        <v>0</v>
      </c>
      <c r="U101" t="str">
        <f>+Liste!N100</f>
        <v>Qual-98</v>
      </c>
      <c r="V101">
        <f>+Liste!O100</f>
        <v>0</v>
      </c>
      <c r="W101">
        <f t="shared" ref="W101:Y132" si="13">COUNTIFS($J$4:$J$1048575,$U101,$L$4:$L$1048575,W$3)</f>
        <v>0</v>
      </c>
      <c r="X101">
        <f t="shared" si="13"/>
        <v>0</v>
      </c>
      <c r="Y101">
        <f t="shared" si="13"/>
        <v>0</v>
      </c>
      <c r="Z101">
        <f t="shared" ca="1" si="11"/>
        <v>0</v>
      </c>
    </row>
    <row r="102" spans="14:26" x14ac:dyDescent="0.25">
      <c r="N102" t="str">
        <f>Liste!A101</f>
        <v>Prod-99</v>
      </c>
      <c r="O102">
        <f>Liste!B101</f>
        <v>0</v>
      </c>
      <c r="P102">
        <f t="shared" si="12"/>
        <v>0</v>
      </c>
      <c r="Q102">
        <f t="shared" si="12"/>
        <v>0</v>
      </c>
      <c r="R102">
        <f t="shared" si="8"/>
        <v>0</v>
      </c>
      <c r="S102" s="29">
        <f t="shared" ca="1" si="9"/>
        <v>0</v>
      </c>
      <c r="U102" t="str">
        <f>+Liste!N101</f>
        <v>Qual-99</v>
      </c>
      <c r="V102">
        <f>+Liste!O101</f>
        <v>0</v>
      </c>
      <c r="W102">
        <f t="shared" si="13"/>
        <v>0</v>
      </c>
      <c r="X102">
        <f t="shared" si="13"/>
        <v>0</v>
      </c>
      <c r="Y102">
        <f t="shared" si="13"/>
        <v>0</v>
      </c>
      <c r="Z102">
        <f t="shared" ca="1" si="11"/>
        <v>0</v>
      </c>
    </row>
    <row r="103" spans="14:26" x14ac:dyDescent="0.25">
      <c r="N103" t="str">
        <f>Liste!A102</f>
        <v>Prod-100</v>
      </c>
      <c r="O103">
        <f>Liste!B102</f>
        <v>0</v>
      </c>
      <c r="P103">
        <f t="shared" si="12"/>
        <v>0</v>
      </c>
      <c r="Q103">
        <f t="shared" si="12"/>
        <v>0</v>
      </c>
      <c r="R103">
        <f t="shared" si="8"/>
        <v>0</v>
      </c>
      <c r="S103" s="29">
        <f t="shared" ca="1" si="9"/>
        <v>0</v>
      </c>
      <c r="U103" t="str">
        <f>+Liste!N102</f>
        <v>Qual-100</v>
      </c>
      <c r="V103">
        <f>+Liste!O102</f>
        <v>0</v>
      </c>
      <c r="W103">
        <f t="shared" si="13"/>
        <v>0</v>
      </c>
      <c r="X103">
        <f t="shared" si="13"/>
        <v>0</v>
      </c>
      <c r="Y103">
        <f t="shared" si="13"/>
        <v>0</v>
      </c>
      <c r="Z103">
        <f t="shared" ca="1" si="11"/>
        <v>0</v>
      </c>
    </row>
    <row r="104" spans="14:26" x14ac:dyDescent="0.25">
      <c r="N104" t="str">
        <f>Liste!A103</f>
        <v>Prod-101</v>
      </c>
      <c r="O104">
        <f>Liste!B103</f>
        <v>0</v>
      </c>
      <c r="P104">
        <f t="shared" si="12"/>
        <v>0</v>
      </c>
      <c r="Q104">
        <f t="shared" si="12"/>
        <v>0</v>
      </c>
      <c r="R104">
        <f t="shared" si="8"/>
        <v>0</v>
      </c>
      <c r="S104" s="29">
        <f t="shared" ca="1" si="9"/>
        <v>0</v>
      </c>
      <c r="U104" t="str">
        <f>+Liste!N103</f>
        <v>Qual-101</v>
      </c>
      <c r="V104">
        <f>+Liste!O103</f>
        <v>0</v>
      </c>
      <c r="W104">
        <f t="shared" si="13"/>
        <v>0</v>
      </c>
      <c r="X104">
        <f t="shared" si="13"/>
        <v>0</v>
      </c>
      <c r="Y104">
        <f t="shared" si="13"/>
        <v>0</v>
      </c>
      <c r="Z104">
        <f t="shared" ca="1" si="11"/>
        <v>0</v>
      </c>
    </row>
    <row r="105" spans="14:26" x14ac:dyDescent="0.25">
      <c r="N105" t="str">
        <f>Liste!A104</f>
        <v>Prod-102</v>
      </c>
      <c r="O105">
        <f>Liste!B104</f>
        <v>0</v>
      </c>
      <c r="P105">
        <f t="shared" si="12"/>
        <v>0</v>
      </c>
      <c r="Q105">
        <f t="shared" si="12"/>
        <v>0</v>
      </c>
      <c r="R105">
        <f t="shared" si="8"/>
        <v>0</v>
      </c>
      <c r="S105" s="29">
        <f t="shared" ca="1" si="9"/>
        <v>0</v>
      </c>
      <c r="U105" t="str">
        <f>+Liste!N104</f>
        <v>Qual-102</v>
      </c>
      <c r="V105">
        <f>+Liste!O104</f>
        <v>0</v>
      </c>
      <c r="W105">
        <f t="shared" si="13"/>
        <v>0</v>
      </c>
      <c r="X105">
        <f t="shared" si="13"/>
        <v>0</v>
      </c>
      <c r="Y105">
        <f t="shared" si="13"/>
        <v>0</v>
      </c>
      <c r="Z105">
        <f t="shared" ca="1" si="11"/>
        <v>0</v>
      </c>
    </row>
    <row r="106" spans="14:26" x14ac:dyDescent="0.25">
      <c r="N106" t="str">
        <f>Liste!A105</f>
        <v>Prod-103</v>
      </c>
      <c r="O106">
        <f>Liste!B105</f>
        <v>0</v>
      </c>
      <c r="P106">
        <f t="shared" si="12"/>
        <v>0</v>
      </c>
      <c r="Q106">
        <f t="shared" si="12"/>
        <v>0</v>
      </c>
      <c r="R106">
        <f t="shared" si="8"/>
        <v>0</v>
      </c>
      <c r="S106" s="29">
        <f t="shared" ca="1" si="9"/>
        <v>0</v>
      </c>
      <c r="U106" t="str">
        <f>+Liste!N105</f>
        <v>Qual-103</v>
      </c>
      <c r="V106">
        <f>+Liste!O105</f>
        <v>0</v>
      </c>
      <c r="W106">
        <f t="shared" si="13"/>
        <v>0</v>
      </c>
      <c r="X106">
        <f t="shared" si="13"/>
        <v>0</v>
      </c>
      <c r="Y106">
        <f t="shared" si="13"/>
        <v>0</v>
      </c>
      <c r="Z106">
        <f t="shared" ca="1" si="11"/>
        <v>0</v>
      </c>
    </row>
    <row r="107" spans="14:26" x14ac:dyDescent="0.25">
      <c r="N107" t="str">
        <f>Liste!A106</f>
        <v>Prod-104</v>
      </c>
      <c r="O107">
        <f>Liste!B106</f>
        <v>0</v>
      </c>
      <c r="P107">
        <f t="shared" si="12"/>
        <v>0</v>
      </c>
      <c r="Q107">
        <f t="shared" si="12"/>
        <v>0</v>
      </c>
      <c r="R107">
        <f t="shared" si="8"/>
        <v>0</v>
      </c>
      <c r="S107" s="29">
        <f t="shared" ca="1" si="9"/>
        <v>0</v>
      </c>
      <c r="U107" t="str">
        <f>+Liste!N106</f>
        <v>Qual-104</v>
      </c>
      <c r="V107">
        <f>+Liste!O106</f>
        <v>0</v>
      </c>
      <c r="W107">
        <f t="shared" si="13"/>
        <v>0</v>
      </c>
      <c r="X107">
        <f t="shared" si="13"/>
        <v>0</v>
      </c>
      <c r="Y107">
        <f t="shared" si="13"/>
        <v>0</v>
      </c>
      <c r="Z107">
        <f t="shared" ca="1" si="11"/>
        <v>0</v>
      </c>
    </row>
    <row r="108" spans="14:26" x14ac:dyDescent="0.25">
      <c r="N108" t="str">
        <f>Liste!A107</f>
        <v>Prod-105</v>
      </c>
      <c r="O108">
        <f>Liste!B107</f>
        <v>0</v>
      </c>
      <c r="P108">
        <f t="shared" si="12"/>
        <v>0</v>
      </c>
      <c r="Q108">
        <f t="shared" si="12"/>
        <v>0</v>
      </c>
      <c r="R108">
        <f t="shared" si="8"/>
        <v>0</v>
      </c>
      <c r="S108" s="29">
        <f t="shared" ca="1" si="9"/>
        <v>0</v>
      </c>
      <c r="U108" t="str">
        <f>+Liste!N107</f>
        <v>Qual-105</v>
      </c>
      <c r="V108">
        <f>+Liste!O107</f>
        <v>0</v>
      </c>
      <c r="W108">
        <f t="shared" si="13"/>
        <v>0</v>
      </c>
      <c r="X108">
        <f t="shared" si="13"/>
        <v>0</v>
      </c>
      <c r="Y108">
        <f t="shared" si="13"/>
        <v>0</v>
      </c>
      <c r="Z108">
        <f t="shared" ca="1" si="11"/>
        <v>0</v>
      </c>
    </row>
    <row r="109" spans="14:26" x14ac:dyDescent="0.25">
      <c r="N109" t="str">
        <f>Liste!A108</f>
        <v>Prod-106</v>
      </c>
      <c r="O109">
        <f>Liste!B108</f>
        <v>0</v>
      </c>
      <c r="P109">
        <f t="shared" si="12"/>
        <v>0</v>
      </c>
      <c r="Q109">
        <f t="shared" si="12"/>
        <v>0</v>
      </c>
      <c r="R109">
        <f t="shared" si="8"/>
        <v>0</v>
      </c>
      <c r="S109" s="29">
        <f t="shared" ca="1" si="9"/>
        <v>0</v>
      </c>
      <c r="U109" t="str">
        <f>+Liste!N108</f>
        <v>Qual-106</v>
      </c>
      <c r="V109">
        <f>+Liste!O108</f>
        <v>0</v>
      </c>
      <c r="W109">
        <f t="shared" si="13"/>
        <v>0</v>
      </c>
      <c r="X109">
        <f t="shared" si="13"/>
        <v>0</v>
      </c>
      <c r="Y109">
        <f t="shared" si="13"/>
        <v>0</v>
      </c>
      <c r="Z109">
        <f t="shared" ca="1" si="11"/>
        <v>0</v>
      </c>
    </row>
    <row r="110" spans="14:26" x14ac:dyDescent="0.25">
      <c r="N110" t="str">
        <f>Liste!A109</f>
        <v>Prod-107</v>
      </c>
      <c r="O110">
        <f>Liste!B109</f>
        <v>0</v>
      </c>
      <c r="P110">
        <f t="shared" si="12"/>
        <v>0</v>
      </c>
      <c r="Q110">
        <f t="shared" si="12"/>
        <v>0</v>
      </c>
      <c r="R110">
        <f t="shared" si="8"/>
        <v>0</v>
      </c>
      <c r="S110" s="29">
        <f t="shared" ca="1" si="9"/>
        <v>0</v>
      </c>
      <c r="U110" t="str">
        <f>+Liste!N109</f>
        <v>Qual-107</v>
      </c>
      <c r="V110">
        <f>+Liste!O109</f>
        <v>0</v>
      </c>
      <c r="W110">
        <f t="shared" si="13"/>
        <v>0</v>
      </c>
      <c r="X110">
        <f t="shared" si="13"/>
        <v>0</v>
      </c>
      <c r="Y110">
        <f t="shared" si="13"/>
        <v>0</v>
      </c>
      <c r="Z110">
        <f t="shared" ca="1" si="11"/>
        <v>0</v>
      </c>
    </row>
    <row r="111" spans="14:26" x14ac:dyDescent="0.25">
      <c r="N111" t="str">
        <f>Liste!A110</f>
        <v>Prod-108</v>
      </c>
      <c r="O111">
        <f>Liste!B110</f>
        <v>0</v>
      </c>
      <c r="P111">
        <f t="shared" si="12"/>
        <v>0</v>
      </c>
      <c r="Q111">
        <f t="shared" si="12"/>
        <v>0</v>
      </c>
      <c r="R111">
        <f t="shared" si="8"/>
        <v>0</v>
      </c>
      <c r="S111" s="29">
        <f t="shared" ca="1" si="9"/>
        <v>0</v>
      </c>
      <c r="U111" t="str">
        <f>+Liste!N110</f>
        <v>Qual-108</v>
      </c>
      <c r="V111">
        <f>+Liste!O110</f>
        <v>0</v>
      </c>
      <c r="W111">
        <f t="shared" si="13"/>
        <v>0</v>
      </c>
      <c r="X111">
        <f t="shared" si="13"/>
        <v>0</v>
      </c>
      <c r="Y111">
        <f t="shared" si="13"/>
        <v>0</v>
      </c>
      <c r="Z111">
        <f t="shared" ca="1" si="11"/>
        <v>0</v>
      </c>
    </row>
    <row r="112" spans="14:26" x14ac:dyDescent="0.25">
      <c r="N112" t="str">
        <f>Liste!A111</f>
        <v>Prod-109</v>
      </c>
      <c r="O112">
        <f>Liste!B111</f>
        <v>0</v>
      </c>
      <c r="P112">
        <f t="shared" si="12"/>
        <v>0</v>
      </c>
      <c r="Q112">
        <f t="shared" si="12"/>
        <v>0</v>
      </c>
      <c r="R112">
        <f t="shared" si="8"/>
        <v>0</v>
      </c>
      <c r="S112" s="29">
        <f t="shared" ca="1" si="9"/>
        <v>0</v>
      </c>
      <c r="U112" t="str">
        <f>+Liste!N111</f>
        <v>Qual-109</v>
      </c>
      <c r="V112">
        <f>+Liste!O111</f>
        <v>0</v>
      </c>
      <c r="W112">
        <f t="shared" si="13"/>
        <v>0</v>
      </c>
      <c r="X112">
        <f t="shared" si="13"/>
        <v>0</v>
      </c>
      <c r="Y112">
        <f t="shared" si="13"/>
        <v>0</v>
      </c>
      <c r="Z112">
        <f t="shared" ca="1" si="11"/>
        <v>0</v>
      </c>
    </row>
    <row r="113" spans="14:26" x14ac:dyDescent="0.25">
      <c r="N113" t="str">
        <f>Liste!A112</f>
        <v>Prod-110</v>
      </c>
      <c r="O113">
        <f>Liste!B112</f>
        <v>0</v>
      </c>
      <c r="P113">
        <f t="shared" si="12"/>
        <v>0</v>
      </c>
      <c r="Q113">
        <f t="shared" si="12"/>
        <v>0</v>
      </c>
      <c r="R113">
        <f t="shared" si="8"/>
        <v>0</v>
      </c>
      <c r="S113" s="29">
        <f t="shared" ca="1" si="9"/>
        <v>0</v>
      </c>
      <c r="U113" t="str">
        <f>+Liste!N112</f>
        <v>Qual-110</v>
      </c>
      <c r="V113">
        <f>+Liste!O112</f>
        <v>0</v>
      </c>
      <c r="W113">
        <f t="shared" si="13"/>
        <v>0</v>
      </c>
      <c r="X113">
        <f t="shared" si="13"/>
        <v>0</v>
      </c>
      <c r="Y113">
        <f t="shared" si="13"/>
        <v>0</v>
      </c>
      <c r="Z113">
        <f t="shared" ca="1" si="11"/>
        <v>0</v>
      </c>
    </row>
    <row r="114" spans="14:26" x14ac:dyDescent="0.25">
      <c r="N114" t="str">
        <f>Liste!A113</f>
        <v>Prod-111</v>
      </c>
      <c r="O114">
        <f>Liste!B113</f>
        <v>0</v>
      </c>
      <c r="P114">
        <f t="shared" si="12"/>
        <v>0</v>
      </c>
      <c r="Q114">
        <f t="shared" si="12"/>
        <v>0</v>
      </c>
      <c r="R114">
        <f t="shared" si="8"/>
        <v>0</v>
      </c>
      <c r="S114" s="29">
        <f t="shared" ca="1" si="9"/>
        <v>0</v>
      </c>
      <c r="U114" t="str">
        <f>+Liste!N113</f>
        <v>Qual-111</v>
      </c>
      <c r="V114">
        <f>+Liste!O113</f>
        <v>0</v>
      </c>
      <c r="W114">
        <f t="shared" si="13"/>
        <v>0</v>
      </c>
      <c r="X114">
        <f t="shared" si="13"/>
        <v>0</v>
      </c>
      <c r="Y114">
        <f t="shared" si="13"/>
        <v>0</v>
      </c>
      <c r="Z114">
        <f t="shared" ca="1" si="11"/>
        <v>0</v>
      </c>
    </row>
    <row r="115" spans="14:26" x14ac:dyDescent="0.25">
      <c r="N115" t="str">
        <f>Liste!A114</f>
        <v>Prod-112</v>
      </c>
      <c r="O115">
        <f>Liste!B114</f>
        <v>0</v>
      </c>
      <c r="P115">
        <f t="shared" si="12"/>
        <v>0</v>
      </c>
      <c r="Q115">
        <f t="shared" si="12"/>
        <v>0</v>
      </c>
      <c r="R115">
        <f t="shared" si="8"/>
        <v>0</v>
      </c>
      <c r="S115" s="29">
        <f t="shared" ca="1" si="9"/>
        <v>0</v>
      </c>
      <c r="U115" t="str">
        <f>+Liste!N114</f>
        <v>Qual-112</v>
      </c>
      <c r="V115">
        <f>+Liste!O114</f>
        <v>0</v>
      </c>
      <c r="W115">
        <f t="shared" si="13"/>
        <v>0</v>
      </c>
      <c r="X115">
        <f t="shared" si="13"/>
        <v>0</v>
      </c>
      <c r="Y115">
        <f t="shared" si="13"/>
        <v>0</v>
      </c>
      <c r="Z115">
        <f t="shared" ca="1" si="11"/>
        <v>0</v>
      </c>
    </row>
    <row r="116" spans="14:26" x14ac:dyDescent="0.25">
      <c r="N116" t="str">
        <f>Liste!A115</f>
        <v>Prod-113</v>
      </c>
      <c r="O116">
        <f>Liste!B115</f>
        <v>0</v>
      </c>
      <c r="P116">
        <f t="shared" si="12"/>
        <v>0</v>
      </c>
      <c r="Q116">
        <f t="shared" si="12"/>
        <v>0</v>
      </c>
      <c r="R116">
        <f t="shared" si="8"/>
        <v>0</v>
      </c>
      <c r="S116" s="29">
        <f t="shared" ca="1" si="9"/>
        <v>0</v>
      </c>
      <c r="U116" t="str">
        <f>+Liste!N115</f>
        <v>Qual-113</v>
      </c>
      <c r="V116">
        <f>+Liste!O115</f>
        <v>0</v>
      </c>
      <c r="W116">
        <f t="shared" si="13"/>
        <v>0</v>
      </c>
      <c r="X116">
        <f t="shared" si="13"/>
        <v>0</v>
      </c>
      <c r="Y116">
        <f t="shared" si="13"/>
        <v>0</v>
      </c>
      <c r="Z116">
        <f t="shared" ca="1" si="11"/>
        <v>0</v>
      </c>
    </row>
    <row r="117" spans="14:26" x14ac:dyDescent="0.25">
      <c r="N117" t="str">
        <f>Liste!A116</f>
        <v>Prod-114</v>
      </c>
      <c r="O117">
        <f>Liste!B116</f>
        <v>0</v>
      </c>
      <c r="P117">
        <f t="shared" si="12"/>
        <v>0</v>
      </c>
      <c r="Q117">
        <f t="shared" si="12"/>
        <v>0</v>
      </c>
      <c r="R117">
        <f t="shared" si="8"/>
        <v>0</v>
      </c>
      <c r="S117" s="29">
        <f t="shared" ca="1" si="9"/>
        <v>0</v>
      </c>
      <c r="U117" t="str">
        <f>+Liste!N116</f>
        <v>Qual-114</v>
      </c>
      <c r="V117">
        <f>+Liste!O116</f>
        <v>0</v>
      </c>
      <c r="W117">
        <f t="shared" si="13"/>
        <v>0</v>
      </c>
      <c r="X117">
        <f t="shared" si="13"/>
        <v>0</v>
      </c>
      <c r="Y117">
        <f t="shared" si="13"/>
        <v>0</v>
      </c>
      <c r="Z117">
        <f t="shared" ca="1" si="11"/>
        <v>0</v>
      </c>
    </row>
    <row r="118" spans="14:26" x14ac:dyDescent="0.25">
      <c r="N118" t="str">
        <f>Liste!A117</f>
        <v>Prod-115</v>
      </c>
      <c r="O118">
        <f>Liste!B117</f>
        <v>0</v>
      </c>
      <c r="P118">
        <f t="shared" si="12"/>
        <v>0</v>
      </c>
      <c r="Q118">
        <f t="shared" si="12"/>
        <v>0</v>
      </c>
      <c r="R118">
        <f t="shared" si="8"/>
        <v>0</v>
      </c>
      <c r="S118" s="29">
        <f t="shared" ca="1" si="9"/>
        <v>0</v>
      </c>
      <c r="U118" t="str">
        <f>+Liste!N117</f>
        <v>Qual-115</v>
      </c>
      <c r="V118">
        <f>+Liste!O117</f>
        <v>0</v>
      </c>
      <c r="W118">
        <f t="shared" si="13"/>
        <v>0</v>
      </c>
      <c r="X118">
        <f t="shared" si="13"/>
        <v>0</v>
      </c>
      <c r="Y118">
        <f t="shared" si="13"/>
        <v>0</v>
      </c>
      <c r="Z118">
        <f t="shared" ca="1" si="11"/>
        <v>0</v>
      </c>
    </row>
    <row r="119" spans="14:26" x14ac:dyDescent="0.25">
      <c r="N119" t="str">
        <f>Liste!A118</f>
        <v>Prod-116</v>
      </c>
      <c r="O119">
        <f>Liste!B118</f>
        <v>0</v>
      </c>
      <c r="P119">
        <f t="shared" si="12"/>
        <v>0</v>
      </c>
      <c r="Q119">
        <f t="shared" si="12"/>
        <v>0</v>
      </c>
      <c r="R119">
        <f t="shared" si="8"/>
        <v>0</v>
      </c>
      <c r="S119" s="29">
        <f t="shared" ca="1" si="9"/>
        <v>0</v>
      </c>
      <c r="U119" t="str">
        <f>+Liste!N118</f>
        <v>Qual-116</v>
      </c>
      <c r="V119">
        <f>+Liste!O118</f>
        <v>0</v>
      </c>
      <c r="W119">
        <f t="shared" si="13"/>
        <v>0</v>
      </c>
      <c r="X119">
        <f t="shared" si="13"/>
        <v>0</v>
      </c>
      <c r="Y119">
        <f t="shared" si="13"/>
        <v>0</v>
      </c>
      <c r="Z119">
        <f t="shared" ca="1" si="11"/>
        <v>0</v>
      </c>
    </row>
    <row r="120" spans="14:26" x14ac:dyDescent="0.25">
      <c r="N120" t="str">
        <f>Liste!A119</f>
        <v>Prod-117</v>
      </c>
      <c r="O120">
        <f>Liste!B119</f>
        <v>0</v>
      </c>
      <c r="P120">
        <f t="shared" si="12"/>
        <v>0</v>
      </c>
      <c r="Q120">
        <f t="shared" si="12"/>
        <v>0</v>
      </c>
      <c r="R120">
        <f t="shared" si="8"/>
        <v>0</v>
      </c>
      <c r="S120" s="29">
        <f t="shared" ca="1" si="9"/>
        <v>0</v>
      </c>
      <c r="U120" t="str">
        <f>+Liste!N119</f>
        <v>Qual-117</v>
      </c>
      <c r="V120">
        <f>+Liste!O119</f>
        <v>0</v>
      </c>
      <c r="W120">
        <f t="shared" si="13"/>
        <v>0</v>
      </c>
      <c r="X120">
        <f t="shared" si="13"/>
        <v>0</v>
      </c>
      <c r="Y120">
        <f t="shared" si="13"/>
        <v>0</v>
      </c>
      <c r="Z120">
        <f t="shared" ca="1" si="11"/>
        <v>0</v>
      </c>
    </row>
    <row r="121" spans="14:26" x14ac:dyDescent="0.25">
      <c r="N121" t="str">
        <f>Liste!A120</f>
        <v>Prod-118</v>
      </c>
      <c r="O121">
        <f>Liste!B120</f>
        <v>0</v>
      </c>
      <c r="P121">
        <f t="shared" si="12"/>
        <v>0</v>
      </c>
      <c r="Q121">
        <f t="shared" si="12"/>
        <v>0</v>
      </c>
      <c r="R121">
        <f t="shared" si="8"/>
        <v>0</v>
      </c>
      <c r="S121" s="29">
        <f t="shared" ca="1" si="9"/>
        <v>0</v>
      </c>
      <c r="U121" t="str">
        <f>+Liste!N120</f>
        <v>Qual-118</v>
      </c>
      <c r="V121">
        <f>+Liste!O120</f>
        <v>0</v>
      </c>
      <c r="W121">
        <f t="shared" si="13"/>
        <v>0</v>
      </c>
      <c r="X121">
        <f t="shared" si="13"/>
        <v>0</v>
      </c>
      <c r="Y121">
        <f t="shared" si="13"/>
        <v>0</v>
      </c>
      <c r="Z121">
        <f t="shared" ca="1" si="11"/>
        <v>0</v>
      </c>
    </row>
    <row r="122" spans="14:26" x14ac:dyDescent="0.25">
      <c r="N122" t="str">
        <f>Liste!A121</f>
        <v>Prod-119</v>
      </c>
      <c r="O122">
        <f>Liste!B121</f>
        <v>0</v>
      </c>
      <c r="P122">
        <f t="shared" si="12"/>
        <v>0</v>
      </c>
      <c r="Q122">
        <f t="shared" si="12"/>
        <v>0</v>
      </c>
      <c r="R122">
        <f t="shared" si="8"/>
        <v>0</v>
      </c>
      <c r="S122" s="29">
        <f t="shared" ca="1" si="9"/>
        <v>0</v>
      </c>
      <c r="U122" t="str">
        <f>+Liste!N121</f>
        <v>Qual-119</v>
      </c>
      <c r="V122">
        <f>+Liste!O121</f>
        <v>0</v>
      </c>
      <c r="W122">
        <f t="shared" si="13"/>
        <v>0</v>
      </c>
      <c r="X122">
        <f t="shared" si="13"/>
        <v>0</v>
      </c>
      <c r="Y122">
        <f t="shared" si="13"/>
        <v>0</v>
      </c>
      <c r="Z122">
        <f t="shared" ca="1" si="11"/>
        <v>0</v>
      </c>
    </row>
    <row r="123" spans="14:26" x14ac:dyDescent="0.25">
      <c r="N123" t="str">
        <f>Liste!A122</f>
        <v>Prod-120</v>
      </c>
      <c r="O123">
        <f>Liste!B122</f>
        <v>0</v>
      </c>
      <c r="P123">
        <f t="shared" si="12"/>
        <v>0</v>
      </c>
      <c r="Q123">
        <f t="shared" si="12"/>
        <v>0</v>
      </c>
      <c r="R123">
        <f t="shared" si="8"/>
        <v>0</v>
      </c>
      <c r="S123" s="29">
        <f t="shared" ca="1" si="9"/>
        <v>0</v>
      </c>
      <c r="U123" t="str">
        <f>+Liste!N122</f>
        <v>Qual-120</v>
      </c>
      <c r="V123">
        <f>+Liste!O122</f>
        <v>0</v>
      </c>
      <c r="W123">
        <f t="shared" si="13"/>
        <v>0</v>
      </c>
      <c r="X123">
        <f t="shared" si="13"/>
        <v>0</v>
      </c>
      <c r="Y123">
        <f t="shared" si="13"/>
        <v>0</v>
      </c>
      <c r="Z123">
        <f t="shared" ca="1" si="11"/>
        <v>0</v>
      </c>
    </row>
    <row r="124" spans="14:26" x14ac:dyDescent="0.25">
      <c r="N124" t="str">
        <f>Liste!A123</f>
        <v>Prod-121</v>
      </c>
      <c r="O124">
        <f>Liste!B123</f>
        <v>0</v>
      </c>
      <c r="P124">
        <f t="shared" si="12"/>
        <v>0</v>
      </c>
      <c r="Q124">
        <f t="shared" si="12"/>
        <v>0</v>
      </c>
      <c r="R124">
        <f t="shared" si="8"/>
        <v>0</v>
      </c>
      <c r="S124" s="29">
        <f t="shared" ca="1" si="9"/>
        <v>0</v>
      </c>
      <c r="U124" t="str">
        <f>+Liste!N123</f>
        <v>Qual-121</v>
      </c>
      <c r="V124">
        <f>+Liste!O123</f>
        <v>0</v>
      </c>
      <c r="W124">
        <f t="shared" si="13"/>
        <v>0</v>
      </c>
      <c r="X124">
        <f t="shared" si="13"/>
        <v>0</v>
      </c>
      <c r="Y124">
        <f t="shared" si="13"/>
        <v>0</v>
      </c>
      <c r="Z124">
        <f t="shared" ca="1" si="11"/>
        <v>0</v>
      </c>
    </row>
    <row r="125" spans="14:26" x14ac:dyDescent="0.25">
      <c r="N125" t="str">
        <f>Liste!A124</f>
        <v>Prod-122</v>
      </c>
      <c r="O125">
        <f>Liste!B124</f>
        <v>0</v>
      </c>
      <c r="P125">
        <f t="shared" si="12"/>
        <v>0</v>
      </c>
      <c r="Q125">
        <f t="shared" si="12"/>
        <v>0</v>
      </c>
      <c r="R125">
        <f t="shared" si="8"/>
        <v>0</v>
      </c>
      <c r="S125" s="29">
        <f t="shared" ca="1" si="9"/>
        <v>0</v>
      </c>
      <c r="U125" t="str">
        <f>+Liste!N124</f>
        <v>Qual-122</v>
      </c>
      <c r="V125">
        <f>+Liste!O124</f>
        <v>0</v>
      </c>
      <c r="W125">
        <f t="shared" si="13"/>
        <v>0</v>
      </c>
      <c r="X125">
        <f t="shared" si="13"/>
        <v>0</v>
      </c>
      <c r="Y125">
        <f t="shared" si="13"/>
        <v>0</v>
      </c>
      <c r="Z125">
        <f t="shared" ca="1" si="11"/>
        <v>0</v>
      </c>
    </row>
    <row r="126" spans="14:26" x14ac:dyDescent="0.25">
      <c r="N126" t="str">
        <f>Liste!A125</f>
        <v>Prod-123</v>
      </c>
      <c r="O126">
        <f>Liste!B125</f>
        <v>0</v>
      </c>
      <c r="P126">
        <f t="shared" si="12"/>
        <v>0</v>
      </c>
      <c r="Q126">
        <f t="shared" si="12"/>
        <v>0</v>
      </c>
      <c r="R126">
        <f t="shared" si="8"/>
        <v>0</v>
      </c>
      <c r="S126" s="29">
        <f t="shared" ca="1" si="9"/>
        <v>0</v>
      </c>
      <c r="U126" t="str">
        <f>+Liste!N125</f>
        <v>Qual-123</v>
      </c>
      <c r="V126">
        <f>+Liste!O125</f>
        <v>0</v>
      </c>
      <c r="W126">
        <f t="shared" si="13"/>
        <v>0</v>
      </c>
      <c r="X126">
        <f t="shared" si="13"/>
        <v>0</v>
      </c>
      <c r="Y126">
        <f t="shared" si="13"/>
        <v>0</v>
      </c>
      <c r="Z126">
        <f t="shared" ca="1" si="11"/>
        <v>0</v>
      </c>
    </row>
    <row r="127" spans="14:26" x14ac:dyDescent="0.25">
      <c r="N127" t="str">
        <f>Liste!A126</f>
        <v>Prod-124</v>
      </c>
      <c r="O127">
        <f>Liste!B126</f>
        <v>0</v>
      </c>
      <c r="P127">
        <f t="shared" si="12"/>
        <v>0</v>
      </c>
      <c r="Q127">
        <f t="shared" si="12"/>
        <v>0</v>
      </c>
      <c r="R127">
        <f t="shared" si="8"/>
        <v>0</v>
      </c>
      <c r="S127" s="29">
        <f t="shared" ca="1" si="9"/>
        <v>0</v>
      </c>
      <c r="U127" t="str">
        <f>+Liste!N126</f>
        <v>Qual-124</v>
      </c>
      <c r="V127">
        <f>+Liste!O126</f>
        <v>0</v>
      </c>
      <c r="W127">
        <f t="shared" si="13"/>
        <v>0</v>
      </c>
      <c r="X127">
        <f t="shared" si="13"/>
        <v>0</v>
      </c>
      <c r="Y127">
        <f t="shared" si="13"/>
        <v>0</v>
      </c>
      <c r="Z127">
        <f t="shared" ca="1" si="11"/>
        <v>0</v>
      </c>
    </row>
    <row r="128" spans="14:26" x14ac:dyDescent="0.25">
      <c r="N128" t="str">
        <f>Liste!A127</f>
        <v>Prod-125</v>
      </c>
      <c r="O128">
        <f>Liste!B127</f>
        <v>0</v>
      </c>
      <c r="P128">
        <f t="shared" si="12"/>
        <v>0</v>
      </c>
      <c r="Q128">
        <f t="shared" si="12"/>
        <v>0</v>
      </c>
      <c r="R128">
        <f t="shared" si="8"/>
        <v>0</v>
      </c>
      <c r="S128" s="29">
        <f t="shared" ca="1" si="9"/>
        <v>0</v>
      </c>
      <c r="U128" t="str">
        <f>+Liste!N127</f>
        <v>Qual-125</v>
      </c>
      <c r="V128">
        <f>+Liste!O127</f>
        <v>0</v>
      </c>
      <c r="W128">
        <f t="shared" si="13"/>
        <v>0</v>
      </c>
      <c r="X128">
        <f t="shared" si="13"/>
        <v>0</v>
      </c>
      <c r="Y128">
        <f t="shared" si="13"/>
        <v>0</v>
      </c>
      <c r="Z128">
        <f t="shared" ca="1" si="11"/>
        <v>0</v>
      </c>
    </row>
    <row r="129" spans="14:26" x14ac:dyDescent="0.25">
      <c r="N129" t="str">
        <f>Liste!A128</f>
        <v>Prod-126</v>
      </c>
      <c r="O129">
        <f>Liste!B128</f>
        <v>0</v>
      </c>
      <c r="P129">
        <f t="shared" si="12"/>
        <v>0</v>
      </c>
      <c r="Q129">
        <f t="shared" si="12"/>
        <v>0</v>
      </c>
      <c r="R129">
        <f t="shared" si="8"/>
        <v>0</v>
      </c>
      <c r="S129" s="29">
        <f t="shared" ca="1" si="9"/>
        <v>0</v>
      </c>
      <c r="U129" t="str">
        <f>+Liste!N128</f>
        <v>Qual-126</v>
      </c>
      <c r="V129">
        <f>+Liste!O128</f>
        <v>0</v>
      </c>
      <c r="W129">
        <f t="shared" si="13"/>
        <v>0</v>
      </c>
      <c r="X129">
        <f t="shared" si="13"/>
        <v>0</v>
      </c>
      <c r="Y129">
        <f t="shared" si="13"/>
        <v>0</v>
      </c>
      <c r="Z129">
        <f t="shared" ca="1" si="11"/>
        <v>0</v>
      </c>
    </row>
    <row r="130" spans="14:26" x14ac:dyDescent="0.25">
      <c r="N130" t="str">
        <f>Liste!A129</f>
        <v>Prod-127</v>
      </c>
      <c r="O130">
        <f>Liste!B129</f>
        <v>0</v>
      </c>
      <c r="P130">
        <f t="shared" si="12"/>
        <v>0</v>
      </c>
      <c r="Q130">
        <f t="shared" si="12"/>
        <v>0</v>
      </c>
      <c r="R130">
        <f t="shared" si="8"/>
        <v>0</v>
      </c>
      <c r="S130" s="29">
        <f t="shared" ca="1" si="9"/>
        <v>0</v>
      </c>
      <c r="U130" t="str">
        <f>+Liste!N129</f>
        <v>Qual-127</v>
      </c>
      <c r="V130">
        <f>+Liste!O129</f>
        <v>0</v>
      </c>
      <c r="W130">
        <f t="shared" si="13"/>
        <v>0</v>
      </c>
      <c r="X130">
        <f t="shared" si="13"/>
        <v>0</v>
      </c>
      <c r="Y130">
        <f t="shared" si="13"/>
        <v>0</v>
      </c>
      <c r="Z130">
        <f t="shared" ca="1" si="11"/>
        <v>0</v>
      </c>
    </row>
    <row r="131" spans="14:26" x14ac:dyDescent="0.25">
      <c r="N131" t="str">
        <f>Liste!A130</f>
        <v>Prod-128</v>
      </c>
      <c r="O131">
        <f>Liste!B130</f>
        <v>0</v>
      </c>
      <c r="P131">
        <f t="shared" si="12"/>
        <v>0</v>
      </c>
      <c r="Q131">
        <f t="shared" si="12"/>
        <v>0</v>
      </c>
      <c r="R131">
        <f t="shared" si="8"/>
        <v>0</v>
      </c>
      <c r="S131" s="29">
        <f t="shared" ca="1" si="9"/>
        <v>0</v>
      </c>
      <c r="U131" t="str">
        <f>+Liste!N130</f>
        <v>Qual-128</v>
      </c>
      <c r="V131">
        <f>+Liste!O130</f>
        <v>0</v>
      </c>
      <c r="W131">
        <f t="shared" si="13"/>
        <v>0</v>
      </c>
      <c r="X131">
        <f t="shared" si="13"/>
        <v>0</v>
      </c>
      <c r="Y131">
        <f t="shared" si="13"/>
        <v>0</v>
      </c>
      <c r="Z131">
        <f t="shared" ca="1" si="11"/>
        <v>0</v>
      </c>
    </row>
    <row r="132" spans="14:26" x14ac:dyDescent="0.25">
      <c r="N132" t="str">
        <f>Liste!A131</f>
        <v>Prod-129</v>
      </c>
      <c r="O132">
        <f>Liste!B131</f>
        <v>0</v>
      </c>
      <c r="P132">
        <f t="shared" si="12"/>
        <v>0</v>
      </c>
      <c r="Q132">
        <f t="shared" si="12"/>
        <v>0</v>
      </c>
      <c r="R132">
        <f t="shared" si="8"/>
        <v>0</v>
      </c>
      <c r="S132" s="29">
        <f t="shared" ca="1" si="9"/>
        <v>0</v>
      </c>
      <c r="U132" t="str">
        <f>+Liste!N131</f>
        <v>Qual-129</v>
      </c>
      <c r="V132">
        <f>+Liste!O131</f>
        <v>0</v>
      </c>
      <c r="W132">
        <f t="shared" si="13"/>
        <v>0</v>
      </c>
      <c r="X132">
        <f t="shared" si="13"/>
        <v>0</v>
      </c>
      <c r="Y132">
        <f t="shared" si="13"/>
        <v>0</v>
      </c>
      <c r="Z132">
        <f t="shared" ca="1" si="11"/>
        <v>0</v>
      </c>
    </row>
    <row r="133" spans="14:26" x14ac:dyDescent="0.25">
      <c r="N133" t="str">
        <f>Liste!A132</f>
        <v>Prod-130</v>
      </c>
      <c r="O133">
        <f>Liste!B132</f>
        <v>0</v>
      </c>
      <c r="P133">
        <f t="shared" ref="P133:Q164" si="14">COUNTIFS($D$4:$D$1048575,$N133,$F$4:$F$1048575,P$3)+COUNTIFS($J$4:$J$1048575,$N133,$L$4:$L$1048575,P$3)+COUNTIFS($G$4:$G$1048575,$N133,$I$4:$I$1048575,P$3)</f>
        <v>0</v>
      </c>
      <c r="Q133">
        <f t="shared" si="14"/>
        <v>0</v>
      </c>
      <c r="R133">
        <f t="shared" ref="R133:R196" si="15">COUNTIFS($D$5:$D$1048576,$N133,$F$4:$F$1048575,R$3)+COUNTIFS($J$4:$J$1048575,$N133,$L$4:$L$1048575,R$3)+COUNTIFS($G$4:$G$1048575,$N133,$I$4:$I$1048575,R$3)</f>
        <v>0</v>
      </c>
      <c r="S133" s="29">
        <f t="shared" ref="S133:S196" ca="1" si="16">+COUNTIFS($I$4:$I$1048575,"NOK",$G$4:$G$1048575,N133,$C$4:$C$1048575,$O$2)+COUNTIFS($F$4:$F$1048575,"NOK",$D$4:$D$1048575,N133,$C$4:$C$1048575,$O$2)</f>
        <v>0</v>
      </c>
      <c r="U133" t="str">
        <f>+Liste!N132</f>
        <v>Qual-130</v>
      </c>
      <c r="V133">
        <f>+Liste!O132</f>
        <v>0</v>
      </c>
      <c r="W133">
        <f t="shared" ref="W133:Y164" si="17">COUNTIFS($J$4:$J$1048575,$U133,$L$4:$L$1048575,W$3)</f>
        <v>0</v>
      </c>
      <c r="X133">
        <f t="shared" si="17"/>
        <v>0</v>
      </c>
      <c r="Y133">
        <f t="shared" si="17"/>
        <v>0</v>
      </c>
      <c r="Z133">
        <f t="shared" ref="Z133:Z196" ca="1" si="18">+COUNTIFS($L$4:$L$1048575,"NOK",$J$4:$J$1048575,U133,$C$4:$C$1048575,$O$2)</f>
        <v>0</v>
      </c>
    </row>
    <row r="134" spans="14:26" x14ac:dyDescent="0.25">
      <c r="N134" t="str">
        <f>Liste!A133</f>
        <v>Prod-131</v>
      </c>
      <c r="O134">
        <f>Liste!B133</f>
        <v>0</v>
      </c>
      <c r="P134">
        <f t="shared" si="14"/>
        <v>0</v>
      </c>
      <c r="Q134">
        <f t="shared" si="14"/>
        <v>0</v>
      </c>
      <c r="R134">
        <f t="shared" si="15"/>
        <v>0</v>
      </c>
      <c r="S134" s="29">
        <f t="shared" ca="1" si="16"/>
        <v>0</v>
      </c>
      <c r="U134" t="str">
        <f>+Liste!N133</f>
        <v>Qual-131</v>
      </c>
      <c r="V134">
        <f>+Liste!O133</f>
        <v>0</v>
      </c>
      <c r="W134">
        <f t="shared" si="17"/>
        <v>0</v>
      </c>
      <c r="X134">
        <f t="shared" si="17"/>
        <v>0</v>
      </c>
      <c r="Y134">
        <f t="shared" si="17"/>
        <v>0</v>
      </c>
      <c r="Z134">
        <f t="shared" ca="1" si="18"/>
        <v>0</v>
      </c>
    </row>
    <row r="135" spans="14:26" x14ac:dyDescent="0.25">
      <c r="N135" t="str">
        <f>Liste!A134</f>
        <v>Prod-132</v>
      </c>
      <c r="O135">
        <f>Liste!B134</f>
        <v>0</v>
      </c>
      <c r="P135">
        <f t="shared" si="14"/>
        <v>0</v>
      </c>
      <c r="Q135">
        <f t="shared" si="14"/>
        <v>0</v>
      </c>
      <c r="R135">
        <f t="shared" si="15"/>
        <v>0</v>
      </c>
      <c r="S135" s="29">
        <f t="shared" ca="1" si="16"/>
        <v>0</v>
      </c>
      <c r="U135" t="str">
        <f>+Liste!N134</f>
        <v>Qual-132</v>
      </c>
      <c r="V135">
        <f>+Liste!O134</f>
        <v>0</v>
      </c>
      <c r="W135">
        <f t="shared" si="17"/>
        <v>0</v>
      </c>
      <c r="X135">
        <f t="shared" si="17"/>
        <v>0</v>
      </c>
      <c r="Y135">
        <f t="shared" si="17"/>
        <v>0</v>
      </c>
      <c r="Z135">
        <f t="shared" ca="1" si="18"/>
        <v>0</v>
      </c>
    </row>
    <row r="136" spans="14:26" x14ac:dyDescent="0.25">
      <c r="N136" t="str">
        <f>Liste!A135</f>
        <v>Prod-133</v>
      </c>
      <c r="O136">
        <f>Liste!B135</f>
        <v>0</v>
      </c>
      <c r="P136">
        <f t="shared" si="14"/>
        <v>0</v>
      </c>
      <c r="Q136">
        <f t="shared" si="14"/>
        <v>0</v>
      </c>
      <c r="R136">
        <f t="shared" si="15"/>
        <v>0</v>
      </c>
      <c r="S136" s="29">
        <f t="shared" ca="1" si="16"/>
        <v>0</v>
      </c>
      <c r="U136" t="str">
        <f>+Liste!N135</f>
        <v>Qual-133</v>
      </c>
      <c r="V136">
        <f>+Liste!O135</f>
        <v>0</v>
      </c>
      <c r="W136">
        <f t="shared" si="17"/>
        <v>0</v>
      </c>
      <c r="X136">
        <f t="shared" si="17"/>
        <v>0</v>
      </c>
      <c r="Y136">
        <f t="shared" si="17"/>
        <v>0</v>
      </c>
      <c r="Z136">
        <f t="shared" ca="1" si="18"/>
        <v>0</v>
      </c>
    </row>
    <row r="137" spans="14:26" x14ac:dyDescent="0.25">
      <c r="N137" t="str">
        <f>Liste!A136</f>
        <v>Prod-134</v>
      </c>
      <c r="O137">
        <f>Liste!B136</f>
        <v>0</v>
      </c>
      <c r="P137">
        <f t="shared" si="14"/>
        <v>0</v>
      </c>
      <c r="Q137">
        <f t="shared" si="14"/>
        <v>0</v>
      </c>
      <c r="R137">
        <f t="shared" si="15"/>
        <v>0</v>
      </c>
      <c r="S137" s="29">
        <f t="shared" ca="1" si="16"/>
        <v>0</v>
      </c>
      <c r="U137" t="str">
        <f>+Liste!N136</f>
        <v>Qual-134</v>
      </c>
      <c r="V137">
        <f>+Liste!O136</f>
        <v>0</v>
      </c>
      <c r="W137">
        <f t="shared" si="17"/>
        <v>0</v>
      </c>
      <c r="X137">
        <f t="shared" si="17"/>
        <v>0</v>
      </c>
      <c r="Y137">
        <f t="shared" si="17"/>
        <v>0</v>
      </c>
      <c r="Z137">
        <f t="shared" ca="1" si="18"/>
        <v>0</v>
      </c>
    </row>
    <row r="138" spans="14:26" x14ac:dyDescent="0.25">
      <c r="N138" t="str">
        <f>Liste!A137</f>
        <v>Prod-135</v>
      </c>
      <c r="O138">
        <f>Liste!B137</f>
        <v>0</v>
      </c>
      <c r="P138">
        <f t="shared" si="14"/>
        <v>0</v>
      </c>
      <c r="Q138">
        <f t="shared" si="14"/>
        <v>0</v>
      </c>
      <c r="R138">
        <f t="shared" si="15"/>
        <v>0</v>
      </c>
      <c r="S138" s="29">
        <f t="shared" ca="1" si="16"/>
        <v>0</v>
      </c>
      <c r="U138" t="str">
        <f>+Liste!N137</f>
        <v>Qual-135</v>
      </c>
      <c r="V138">
        <f>+Liste!O137</f>
        <v>0</v>
      </c>
      <c r="W138">
        <f t="shared" si="17"/>
        <v>0</v>
      </c>
      <c r="X138">
        <f t="shared" si="17"/>
        <v>0</v>
      </c>
      <c r="Y138">
        <f t="shared" si="17"/>
        <v>0</v>
      </c>
      <c r="Z138">
        <f t="shared" ca="1" si="18"/>
        <v>0</v>
      </c>
    </row>
    <row r="139" spans="14:26" x14ac:dyDescent="0.25">
      <c r="N139" t="str">
        <f>Liste!A138</f>
        <v>Prod-136</v>
      </c>
      <c r="O139">
        <f>Liste!B138</f>
        <v>0</v>
      </c>
      <c r="P139">
        <f t="shared" si="14"/>
        <v>0</v>
      </c>
      <c r="Q139">
        <f t="shared" si="14"/>
        <v>0</v>
      </c>
      <c r="R139">
        <f t="shared" si="15"/>
        <v>0</v>
      </c>
      <c r="S139" s="29">
        <f t="shared" ca="1" si="16"/>
        <v>0</v>
      </c>
      <c r="U139" t="str">
        <f>+Liste!N138</f>
        <v>Qual-136</v>
      </c>
      <c r="V139">
        <f>+Liste!O138</f>
        <v>0</v>
      </c>
      <c r="W139">
        <f t="shared" si="17"/>
        <v>0</v>
      </c>
      <c r="X139">
        <f t="shared" si="17"/>
        <v>0</v>
      </c>
      <c r="Y139">
        <f t="shared" si="17"/>
        <v>0</v>
      </c>
      <c r="Z139">
        <f t="shared" ca="1" si="18"/>
        <v>0</v>
      </c>
    </row>
    <row r="140" spans="14:26" x14ac:dyDescent="0.25">
      <c r="N140" t="str">
        <f>Liste!A139</f>
        <v>Prod-137</v>
      </c>
      <c r="O140">
        <f>Liste!B139</f>
        <v>0</v>
      </c>
      <c r="P140">
        <f t="shared" si="14"/>
        <v>0</v>
      </c>
      <c r="Q140">
        <f t="shared" si="14"/>
        <v>0</v>
      </c>
      <c r="R140">
        <f t="shared" si="15"/>
        <v>0</v>
      </c>
      <c r="S140" s="29">
        <f t="shared" ca="1" si="16"/>
        <v>0</v>
      </c>
      <c r="U140" t="str">
        <f>+Liste!N139</f>
        <v>Qual-137</v>
      </c>
      <c r="V140">
        <f>+Liste!O139</f>
        <v>0</v>
      </c>
      <c r="W140">
        <f t="shared" si="17"/>
        <v>0</v>
      </c>
      <c r="X140">
        <f t="shared" si="17"/>
        <v>0</v>
      </c>
      <c r="Y140">
        <f t="shared" si="17"/>
        <v>0</v>
      </c>
      <c r="Z140">
        <f t="shared" ca="1" si="18"/>
        <v>0</v>
      </c>
    </row>
    <row r="141" spans="14:26" x14ac:dyDescent="0.25">
      <c r="N141" t="str">
        <f>Liste!A140</f>
        <v>Prod-138</v>
      </c>
      <c r="O141">
        <f>Liste!B140</f>
        <v>0</v>
      </c>
      <c r="P141">
        <f t="shared" si="14"/>
        <v>0</v>
      </c>
      <c r="Q141">
        <f t="shared" si="14"/>
        <v>0</v>
      </c>
      <c r="R141">
        <f t="shared" si="15"/>
        <v>0</v>
      </c>
      <c r="S141" s="29">
        <f t="shared" ca="1" si="16"/>
        <v>0</v>
      </c>
      <c r="U141" t="str">
        <f>+Liste!N140</f>
        <v>Qual-138</v>
      </c>
      <c r="V141">
        <f>+Liste!O140</f>
        <v>0</v>
      </c>
      <c r="W141">
        <f t="shared" si="17"/>
        <v>0</v>
      </c>
      <c r="X141">
        <f t="shared" si="17"/>
        <v>0</v>
      </c>
      <c r="Y141">
        <f t="shared" si="17"/>
        <v>0</v>
      </c>
      <c r="Z141">
        <f t="shared" ca="1" si="18"/>
        <v>0</v>
      </c>
    </row>
    <row r="142" spans="14:26" x14ac:dyDescent="0.25">
      <c r="N142" t="str">
        <f>Liste!A141</f>
        <v>Prod-139</v>
      </c>
      <c r="O142">
        <f>Liste!B141</f>
        <v>0</v>
      </c>
      <c r="P142">
        <f t="shared" si="14"/>
        <v>0</v>
      </c>
      <c r="Q142">
        <f t="shared" si="14"/>
        <v>0</v>
      </c>
      <c r="R142">
        <f t="shared" si="15"/>
        <v>0</v>
      </c>
      <c r="S142" s="29">
        <f t="shared" ca="1" si="16"/>
        <v>0</v>
      </c>
      <c r="U142" t="str">
        <f>+Liste!N141</f>
        <v>Qual-139</v>
      </c>
      <c r="V142">
        <f>+Liste!O141</f>
        <v>0</v>
      </c>
      <c r="W142">
        <f t="shared" si="17"/>
        <v>0</v>
      </c>
      <c r="X142">
        <f t="shared" si="17"/>
        <v>0</v>
      </c>
      <c r="Y142">
        <f t="shared" si="17"/>
        <v>0</v>
      </c>
      <c r="Z142">
        <f t="shared" ca="1" si="18"/>
        <v>0</v>
      </c>
    </row>
    <row r="143" spans="14:26" x14ac:dyDescent="0.25">
      <c r="N143" t="str">
        <f>Liste!A142</f>
        <v>Prod-140</v>
      </c>
      <c r="O143">
        <f>Liste!B142</f>
        <v>0</v>
      </c>
      <c r="P143">
        <f t="shared" si="14"/>
        <v>0</v>
      </c>
      <c r="Q143">
        <f t="shared" si="14"/>
        <v>0</v>
      </c>
      <c r="R143">
        <f t="shared" si="15"/>
        <v>0</v>
      </c>
      <c r="S143" s="29">
        <f t="shared" ca="1" si="16"/>
        <v>0</v>
      </c>
      <c r="U143" t="str">
        <f>+Liste!N142</f>
        <v>Qual-140</v>
      </c>
      <c r="V143">
        <f>+Liste!O142</f>
        <v>0</v>
      </c>
      <c r="W143">
        <f t="shared" si="17"/>
        <v>0</v>
      </c>
      <c r="X143">
        <f t="shared" si="17"/>
        <v>0</v>
      </c>
      <c r="Y143">
        <f t="shared" si="17"/>
        <v>0</v>
      </c>
      <c r="Z143">
        <f t="shared" ca="1" si="18"/>
        <v>0</v>
      </c>
    </row>
    <row r="144" spans="14:26" x14ac:dyDescent="0.25">
      <c r="N144" t="str">
        <f>Liste!A143</f>
        <v>Prod-141</v>
      </c>
      <c r="O144">
        <f>Liste!B143</f>
        <v>0</v>
      </c>
      <c r="P144">
        <f t="shared" si="14"/>
        <v>0</v>
      </c>
      <c r="Q144">
        <f t="shared" si="14"/>
        <v>0</v>
      </c>
      <c r="R144">
        <f t="shared" si="15"/>
        <v>0</v>
      </c>
      <c r="S144" s="29">
        <f t="shared" ca="1" si="16"/>
        <v>0</v>
      </c>
      <c r="U144" t="str">
        <f>+Liste!N143</f>
        <v>Qual-141</v>
      </c>
      <c r="V144">
        <f>+Liste!O143</f>
        <v>0</v>
      </c>
      <c r="W144">
        <f t="shared" si="17"/>
        <v>0</v>
      </c>
      <c r="X144">
        <f t="shared" si="17"/>
        <v>0</v>
      </c>
      <c r="Y144">
        <f t="shared" si="17"/>
        <v>0</v>
      </c>
      <c r="Z144">
        <f t="shared" ca="1" si="18"/>
        <v>0</v>
      </c>
    </row>
    <row r="145" spans="14:26" x14ac:dyDescent="0.25">
      <c r="N145" t="str">
        <f>Liste!A144</f>
        <v>Prod-142</v>
      </c>
      <c r="O145">
        <f>Liste!B144</f>
        <v>0</v>
      </c>
      <c r="P145">
        <f t="shared" si="14"/>
        <v>0</v>
      </c>
      <c r="Q145">
        <f t="shared" si="14"/>
        <v>0</v>
      </c>
      <c r="R145">
        <f t="shared" si="15"/>
        <v>0</v>
      </c>
      <c r="S145" s="29">
        <f t="shared" ca="1" si="16"/>
        <v>0</v>
      </c>
      <c r="U145" t="str">
        <f>+Liste!N144</f>
        <v>Qual-142</v>
      </c>
      <c r="V145">
        <f>+Liste!O144</f>
        <v>0</v>
      </c>
      <c r="W145">
        <f t="shared" si="17"/>
        <v>0</v>
      </c>
      <c r="X145">
        <f t="shared" si="17"/>
        <v>0</v>
      </c>
      <c r="Y145">
        <f t="shared" si="17"/>
        <v>0</v>
      </c>
      <c r="Z145">
        <f t="shared" ca="1" si="18"/>
        <v>0</v>
      </c>
    </row>
    <row r="146" spans="14:26" x14ac:dyDescent="0.25">
      <c r="N146" t="str">
        <f>Liste!A145</f>
        <v>Prod-143</v>
      </c>
      <c r="O146">
        <f>Liste!B145</f>
        <v>0</v>
      </c>
      <c r="P146">
        <f t="shared" si="14"/>
        <v>0</v>
      </c>
      <c r="Q146">
        <f t="shared" si="14"/>
        <v>0</v>
      </c>
      <c r="R146">
        <f t="shared" si="15"/>
        <v>0</v>
      </c>
      <c r="S146" s="29">
        <f t="shared" ca="1" si="16"/>
        <v>0</v>
      </c>
      <c r="U146" t="str">
        <f>+Liste!N145</f>
        <v>Qual-143</v>
      </c>
      <c r="V146">
        <f>+Liste!O145</f>
        <v>0</v>
      </c>
      <c r="W146">
        <f t="shared" si="17"/>
        <v>0</v>
      </c>
      <c r="X146">
        <f t="shared" si="17"/>
        <v>0</v>
      </c>
      <c r="Y146">
        <f t="shared" si="17"/>
        <v>0</v>
      </c>
      <c r="Z146">
        <f t="shared" ca="1" si="18"/>
        <v>0</v>
      </c>
    </row>
    <row r="147" spans="14:26" x14ac:dyDescent="0.25">
      <c r="N147" t="str">
        <f>Liste!A146</f>
        <v>Prod-144</v>
      </c>
      <c r="O147">
        <f>Liste!B146</f>
        <v>0</v>
      </c>
      <c r="P147">
        <f t="shared" si="14"/>
        <v>0</v>
      </c>
      <c r="Q147">
        <f t="shared" si="14"/>
        <v>0</v>
      </c>
      <c r="R147">
        <f t="shared" si="15"/>
        <v>0</v>
      </c>
      <c r="S147" s="29">
        <f t="shared" ca="1" si="16"/>
        <v>0</v>
      </c>
      <c r="U147" t="str">
        <f>+Liste!N146</f>
        <v>Qual-144</v>
      </c>
      <c r="V147">
        <f>+Liste!O146</f>
        <v>0</v>
      </c>
      <c r="W147">
        <f t="shared" si="17"/>
        <v>0</v>
      </c>
      <c r="X147">
        <f t="shared" si="17"/>
        <v>0</v>
      </c>
      <c r="Y147">
        <f t="shared" si="17"/>
        <v>0</v>
      </c>
      <c r="Z147">
        <f t="shared" ca="1" si="18"/>
        <v>0</v>
      </c>
    </row>
    <row r="148" spans="14:26" x14ac:dyDescent="0.25">
      <c r="N148" t="str">
        <f>Liste!A147</f>
        <v>Prod-145</v>
      </c>
      <c r="O148">
        <f>Liste!B147</f>
        <v>0</v>
      </c>
      <c r="P148">
        <f t="shared" si="14"/>
        <v>0</v>
      </c>
      <c r="Q148">
        <f t="shared" si="14"/>
        <v>0</v>
      </c>
      <c r="R148">
        <f t="shared" si="15"/>
        <v>0</v>
      </c>
      <c r="S148" s="29">
        <f t="shared" ca="1" si="16"/>
        <v>0</v>
      </c>
      <c r="U148" t="str">
        <f>+Liste!N147</f>
        <v>Qual-145</v>
      </c>
      <c r="V148">
        <f>+Liste!O147</f>
        <v>0</v>
      </c>
      <c r="W148">
        <f t="shared" si="17"/>
        <v>0</v>
      </c>
      <c r="X148">
        <f t="shared" si="17"/>
        <v>0</v>
      </c>
      <c r="Y148">
        <f t="shared" si="17"/>
        <v>0</v>
      </c>
      <c r="Z148">
        <f t="shared" ca="1" si="18"/>
        <v>0</v>
      </c>
    </row>
    <row r="149" spans="14:26" x14ac:dyDescent="0.25">
      <c r="N149" t="str">
        <f>Liste!A148</f>
        <v>Prod-146</v>
      </c>
      <c r="O149">
        <f>Liste!B148</f>
        <v>0</v>
      </c>
      <c r="P149">
        <f t="shared" si="14"/>
        <v>0</v>
      </c>
      <c r="Q149">
        <f t="shared" si="14"/>
        <v>0</v>
      </c>
      <c r="R149">
        <f t="shared" si="15"/>
        <v>0</v>
      </c>
      <c r="S149" s="29">
        <f t="shared" ca="1" si="16"/>
        <v>0</v>
      </c>
      <c r="U149" t="str">
        <f>+Liste!N148</f>
        <v>Qual-146</v>
      </c>
      <c r="V149">
        <f>+Liste!O148</f>
        <v>0</v>
      </c>
      <c r="W149">
        <f t="shared" si="17"/>
        <v>0</v>
      </c>
      <c r="X149">
        <f t="shared" si="17"/>
        <v>0</v>
      </c>
      <c r="Y149">
        <f t="shared" si="17"/>
        <v>0</v>
      </c>
      <c r="Z149">
        <f t="shared" ca="1" si="18"/>
        <v>0</v>
      </c>
    </row>
    <row r="150" spans="14:26" x14ac:dyDescent="0.25">
      <c r="N150" t="str">
        <f>Liste!A149</f>
        <v>Prod-147</v>
      </c>
      <c r="O150">
        <f>Liste!B149</f>
        <v>0</v>
      </c>
      <c r="P150">
        <f t="shared" si="14"/>
        <v>0</v>
      </c>
      <c r="Q150">
        <f t="shared" si="14"/>
        <v>0</v>
      </c>
      <c r="R150">
        <f t="shared" si="15"/>
        <v>0</v>
      </c>
      <c r="S150" s="29">
        <f t="shared" ca="1" si="16"/>
        <v>0</v>
      </c>
      <c r="U150" t="str">
        <f>+Liste!N149</f>
        <v>Qual-147</v>
      </c>
      <c r="V150">
        <f>+Liste!O149</f>
        <v>0</v>
      </c>
      <c r="W150">
        <f t="shared" si="17"/>
        <v>0</v>
      </c>
      <c r="X150">
        <f t="shared" si="17"/>
        <v>0</v>
      </c>
      <c r="Y150">
        <f t="shared" si="17"/>
        <v>0</v>
      </c>
      <c r="Z150">
        <f t="shared" ca="1" si="18"/>
        <v>0</v>
      </c>
    </row>
    <row r="151" spans="14:26" x14ac:dyDescent="0.25">
      <c r="N151" t="str">
        <f>Liste!A150</f>
        <v>Prod-148</v>
      </c>
      <c r="O151">
        <f>Liste!B150</f>
        <v>0</v>
      </c>
      <c r="P151">
        <f t="shared" si="14"/>
        <v>0</v>
      </c>
      <c r="Q151">
        <f t="shared" si="14"/>
        <v>0</v>
      </c>
      <c r="R151">
        <f t="shared" si="15"/>
        <v>0</v>
      </c>
      <c r="S151" s="29">
        <f t="shared" ca="1" si="16"/>
        <v>0</v>
      </c>
      <c r="U151" t="str">
        <f>+Liste!N150</f>
        <v>Qual-148</v>
      </c>
      <c r="V151">
        <f>+Liste!O150</f>
        <v>0</v>
      </c>
      <c r="W151">
        <f t="shared" si="17"/>
        <v>0</v>
      </c>
      <c r="X151">
        <f t="shared" si="17"/>
        <v>0</v>
      </c>
      <c r="Y151">
        <f t="shared" si="17"/>
        <v>0</v>
      </c>
      <c r="Z151">
        <f t="shared" ca="1" si="18"/>
        <v>0</v>
      </c>
    </row>
    <row r="152" spans="14:26" x14ac:dyDescent="0.25">
      <c r="N152" t="str">
        <f>Liste!A151</f>
        <v>Prod-149</v>
      </c>
      <c r="O152">
        <f>Liste!B151</f>
        <v>0</v>
      </c>
      <c r="P152">
        <f t="shared" si="14"/>
        <v>0</v>
      </c>
      <c r="Q152">
        <f t="shared" si="14"/>
        <v>0</v>
      </c>
      <c r="R152">
        <f t="shared" si="15"/>
        <v>0</v>
      </c>
      <c r="S152" s="29">
        <f t="shared" ca="1" si="16"/>
        <v>0</v>
      </c>
      <c r="U152" t="str">
        <f>+Liste!N151</f>
        <v>Qual-149</v>
      </c>
      <c r="V152">
        <f>+Liste!O151</f>
        <v>0</v>
      </c>
      <c r="W152">
        <f t="shared" si="17"/>
        <v>0</v>
      </c>
      <c r="X152">
        <f t="shared" si="17"/>
        <v>0</v>
      </c>
      <c r="Y152">
        <f t="shared" si="17"/>
        <v>0</v>
      </c>
      <c r="Z152">
        <f t="shared" ca="1" si="18"/>
        <v>0</v>
      </c>
    </row>
    <row r="153" spans="14:26" x14ac:dyDescent="0.25">
      <c r="N153" t="str">
        <f>Liste!A152</f>
        <v>Prod-150</v>
      </c>
      <c r="O153">
        <f>Liste!B152</f>
        <v>0</v>
      </c>
      <c r="P153">
        <f t="shared" si="14"/>
        <v>0</v>
      </c>
      <c r="Q153">
        <f t="shared" si="14"/>
        <v>0</v>
      </c>
      <c r="R153">
        <f t="shared" si="15"/>
        <v>0</v>
      </c>
      <c r="S153" s="29">
        <f t="shared" ca="1" si="16"/>
        <v>0</v>
      </c>
      <c r="U153" t="str">
        <f>+Liste!N152</f>
        <v>Qual-150</v>
      </c>
      <c r="V153">
        <f>+Liste!O152</f>
        <v>0</v>
      </c>
      <c r="W153">
        <f t="shared" si="17"/>
        <v>0</v>
      </c>
      <c r="X153">
        <f t="shared" si="17"/>
        <v>0</v>
      </c>
      <c r="Y153">
        <f t="shared" si="17"/>
        <v>0</v>
      </c>
      <c r="Z153">
        <f t="shared" ca="1" si="18"/>
        <v>0</v>
      </c>
    </row>
    <row r="154" spans="14:26" x14ac:dyDescent="0.25">
      <c r="N154" t="str">
        <f>Liste!A153</f>
        <v>Prod-151</v>
      </c>
      <c r="O154">
        <f>Liste!B153</f>
        <v>0</v>
      </c>
      <c r="P154">
        <f t="shared" si="14"/>
        <v>0</v>
      </c>
      <c r="Q154">
        <f t="shared" si="14"/>
        <v>0</v>
      </c>
      <c r="R154">
        <f t="shared" si="15"/>
        <v>0</v>
      </c>
      <c r="S154" s="29">
        <f t="shared" ca="1" si="16"/>
        <v>0</v>
      </c>
      <c r="U154" t="str">
        <f>+Liste!N153</f>
        <v>Qual-151</v>
      </c>
      <c r="V154">
        <f>+Liste!O153</f>
        <v>0</v>
      </c>
      <c r="W154">
        <f t="shared" si="17"/>
        <v>0</v>
      </c>
      <c r="X154">
        <f t="shared" si="17"/>
        <v>0</v>
      </c>
      <c r="Y154">
        <f t="shared" si="17"/>
        <v>0</v>
      </c>
      <c r="Z154">
        <f t="shared" ca="1" si="18"/>
        <v>0</v>
      </c>
    </row>
    <row r="155" spans="14:26" x14ac:dyDescent="0.25">
      <c r="N155" t="str">
        <f>Liste!A154</f>
        <v>Prod-152</v>
      </c>
      <c r="O155">
        <f>Liste!B154</f>
        <v>0</v>
      </c>
      <c r="P155">
        <f t="shared" si="14"/>
        <v>0</v>
      </c>
      <c r="Q155">
        <f t="shared" si="14"/>
        <v>0</v>
      </c>
      <c r="R155">
        <f t="shared" si="15"/>
        <v>0</v>
      </c>
      <c r="S155" s="29">
        <f t="shared" ca="1" si="16"/>
        <v>0</v>
      </c>
      <c r="U155" t="str">
        <f>+Liste!N154</f>
        <v>Qual-152</v>
      </c>
      <c r="V155">
        <f>+Liste!O154</f>
        <v>0</v>
      </c>
      <c r="W155">
        <f t="shared" si="17"/>
        <v>0</v>
      </c>
      <c r="X155">
        <f t="shared" si="17"/>
        <v>0</v>
      </c>
      <c r="Y155">
        <f t="shared" si="17"/>
        <v>0</v>
      </c>
      <c r="Z155">
        <f t="shared" ca="1" si="18"/>
        <v>0</v>
      </c>
    </row>
    <row r="156" spans="14:26" x14ac:dyDescent="0.25">
      <c r="N156" t="str">
        <f>Liste!A155</f>
        <v>Prod-153</v>
      </c>
      <c r="O156">
        <f>Liste!B155</f>
        <v>0</v>
      </c>
      <c r="P156">
        <f t="shared" si="14"/>
        <v>0</v>
      </c>
      <c r="Q156">
        <f t="shared" si="14"/>
        <v>0</v>
      </c>
      <c r="R156">
        <f t="shared" si="15"/>
        <v>0</v>
      </c>
      <c r="S156" s="29">
        <f t="shared" ca="1" si="16"/>
        <v>0</v>
      </c>
      <c r="U156" t="str">
        <f>+Liste!N155</f>
        <v>Qual-153</v>
      </c>
      <c r="V156">
        <f>+Liste!O155</f>
        <v>0</v>
      </c>
      <c r="W156">
        <f t="shared" si="17"/>
        <v>0</v>
      </c>
      <c r="X156">
        <f t="shared" si="17"/>
        <v>0</v>
      </c>
      <c r="Y156">
        <f t="shared" si="17"/>
        <v>0</v>
      </c>
      <c r="Z156">
        <f t="shared" ca="1" si="18"/>
        <v>0</v>
      </c>
    </row>
    <row r="157" spans="14:26" x14ac:dyDescent="0.25">
      <c r="N157" t="str">
        <f>Liste!A156</f>
        <v>Prod-154</v>
      </c>
      <c r="O157">
        <f>Liste!B156</f>
        <v>0</v>
      </c>
      <c r="P157">
        <f t="shared" si="14"/>
        <v>0</v>
      </c>
      <c r="Q157">
        <f t="shared" si="14"/>
        <v>0</v>
      </c>
      <c r="R157">
        <f t="shared" si="15"/>
        <v>0</v>
      </c>
      <c r="S157" s="29">
        <f t="shared" ca="1" si="16"/>
        <v>0</v>
      </c>
      <c r="U157" t="str">
        <f>+Liste!N156</f>
        <v>Qual-154</v>
      </c>
      <c r="V157">
        <f>+Liste!O156</f>
        <v>0</v>
      </c>
      <c r="W157">
        <f t="shared" si="17"/>
        <v>0</v>
      </c>
      <c r="X157">
        <f t="shared" si="17"/>
        <v>0</v>
      </c>
      <c r="Y157">
        <f t="shared" si="17"/>
        <v>0</v>
      </c>
      <c r="Z157">
        <f t="shared" ca="1" si="18"/>
        <v>0</v>
      </c>
    </row>
    <row r="158" spans="14:26" x14ac:dyDescent="0.25">
      <c r="N158" t="str">
        <f>Liste!A157</f>
        <v>Prod-155</v>
      </c>
      <c r="O158">
        <f>Liste!B157</f>
        <v>0</v>
      </c>
      <c r="P158">
        <f t="shared" si="14"/>
        <v>0</v>
      </c>
      <c r="Q158">
        <f t="shared" si="14"/>
        <v>0</v>
      </c>
      <c r="R158">
        <f t="shared" si="15"/>
        <v>0</v>
      </c>
      <c r="S158" s="29">
        <f t="shared" ca="1" si="16"/>
        <v>0</v>
      </c>
      <c r="U158" t="str">
        <f>+Liste!N157</f>
        <v>Qual-155</v>
      </c>
      <c r="V158">
        <f>+Liste!O157</f>
        <v>0</v>
      </c>
      <c r="W158">
        <f t="shared" si="17"/>
        <v>0</v>
      </c>
      <c r="X158">
        <f t="shared" si="17"/>
        <v>0</v>
      </c>
      <c r="Y158">
        <f t="shared" si="17"/>
        <v>0</v>
      </c>
      <c r="Z158">
        <f t="shared" ca="1" si="18"/>
        <v>0</v>
      </c>
    </row>
    <row r="159" spans="14:26" x14ac:dyDescent="0.25">
      <c r="N159" t="str">
        <f>Liste!A158</f>
        <v>Prod-156</v>
      </c>
      <c r="O159">
        <f>Liste!B158</f>
        <v>0</v>
      </c>
      <c r="P159">
        <f t="shared" si="14"/>
        <v>0</v>
      </c>
      <c r="Q159">
        <f t="shared" si="14"/>
        <v>0</v>
      </c>
      <c r="R159">
        <f t="shared" si="15"/>
        <v>0</v>
      </c>
      <c r="S159" s="29">
        <f t="shared" ca="1" si="16"/>
        <v>0</v>
      </c>
      <c r="U159" t="str">
        <f>+Liste!N158</f>
        <v>Qual-156</v>
      </c>
      <c r="V159">
        <f>+Liste!O158</f>
        <v>0</v>
      </c>
      <c r="W159">
        <f t="shared" si="17"/>
        <v>0</v>
      </c>
      <c r="X159">
        <f t="shared" si="17"/>
        <v>0</v>
      </c>
      <c r="Y159">
        <f t="shared" si="17"/>
        <v>0</v>
      </c>
      <c r="Z159">
        <f t="shared" ca="1" si="18"/>
        <v>0</v>
      </c>
    </row>
    <row r="160" spans="14:26" x14ac:dyDescent="0.25">
      <c r="N160" t="str">
        <f>Liste!A159</f>
        <v>Prod-157</v>
      </c>
      <c r="O160">
        <f>Liste!B159</f>
        <v>0</v>
      </c>
      <c r="P160">
        <f t="shared" si="14"/>
        <v>0</v>
      </c>
      <c r="Q160">
        <f t="shared" si="14"/>
        <v>0</v>
      </c>
      <c r="R160">
        <f t="shared" si="15"/>
        <v>0</v>
      </c>
      <c r="S160" s="29">
        <f t="shared" ca="1" si="16"/>
        <v>0</v>
      </c>
      <c r="U160" t="str">
        <f>+Liste!N159</f>
        <v>Qual-157</v>
      </c>
      <c r="V160">
        <f>+Liste!O159</f>
        <v>0</v>
      </c>
      <c r="W160">
        <f t="shared" si="17"/>
        <v>0</v>
      </c>
      <c r="X160">
        <f t="shared" si="17"/>
        <v>0</v>
      </c>
      <c r="Y160">
        <f t="shared" si="17"/>
        <v>0</v>
      </c>
      <c r="Z160">
        <f t="shared" ca="1" si="18"/>
        <v>0</v>
      </c>
    </row>
    <row r="161" spans="14:26" x14ac:dyDescent="0.25">
      <c r="N161" t="str">
        <f>Liste!A160</f>
        <v>Prod-158</v>
      </c>
      <c r="O161">
        <f>Liste!B160</f>
        <v>0</v>
      </c>
      <c r="P161">
        <f t="shared" si="14"/>
        <v>0</v>
      </c>
      <c r="Q161">
        <f t="shared" si="14"/>
        <v>0</v>
      </c>
      <c r="R161">
        <f t="shared" si="15"/>
        <v>0</v>
      </c>
      <c r="S161" s="29">
        <f t="shared" ca="1" si="16"/>
        <v>0</v>
      </c>
      <c r="U161" t="str">
        <f>+Liste!N160</f>
        <v>Qual-158</v>
      </c>
      <c r="V161">
        <f>+Liste!O160</f>
        <v>0</v>
      </c>
      <c r="W161">
        <f t="shared" si="17"/>
        <v>0</v>
      </c>
      <c r="X161">
        <f t="shared" si="17"/>
        <v>0</v>
      </c>
      <c r="Y161">
        <f t="shared" si="17"/>
        <v>0</v>
      </c>
      <c r="Z161">
        <f t="shared" ca="1" si="18"/>
        <v>0</v>
      </c>
    </row>
    <row r="162" spans="14:26" x14ac:dyDescent="0.25">
      <c r="N162" t="str">
        <f>Liste!A161</f>
        <v>Prod-159</v>
      </c>
      <c r="O162">
        <f>Liste!B161</f>
        <v>0</v>
      </c>
      <c r="P162">
        <f t="shared" si="14"/>
        <v>0</v>
      </c>
      <c r="Q162">
        <f t="shared" si="14"/>
        <v>0</v>
      </c>
      <c r="R162">
        <f t="shared" si="15"/>
        <v>0</v>
      </c>
      <c r="S162" s="29">
        <f t="shared" ca="1" si="16"/>
        <v>0</v>
      </c>
      <c r="U162" t="str">
        <f>+Liste!N161</f>
        <v>Qual-159</v>
      </c>
      <c r="V162">
        <f>+Liste!O161</f>
        <v>0</v>
      </c>
      <c r="W162">
        <f t="shared" si="17"/>
        <v>0</v>
      </c>
      <c r="X162">
        <f t="shared" si="17"/>
        <v>0</v>
      </c>
      <c r="Y162">
        <f t="shared" si="17"/>
        <v>0</v>
      </c>
      <c r="Z162">
        <f t="shared" ca="1" si="18"/>
        <v>0</v>
      </c>
    </row>
    <row r="163" spans="14:26" x14ac:dyDescent="0.25">
      <c r="N163" t="str">
        <f>Liste!A162</f>
        <v>Prod-160</v>
      </c>
      <c r="O163">
        <f>Liste!B162</f>
        <v>0</v>
      </c>
      <c r="P163">
        <f t="shared" si="14"/>
        <v>0</v>
      </c>
      <c r="Q163">
        <f t="shared" si="14"/>
        <v>0</v>
      </c>
      <c r="R163">
        <f t="shared" si="15"/>
        <v>0</v>
      </c>
      <c r="S163" s="29">
        <f t="shared" ca="1" si="16"/>
        <v>0</v>
      </c>
      <c r="U163" t="str">
        <f>+Liste!N162</f>
        <v>Qual-160</v>
      </c>
      <c r="V163">
        <f>+Liste!O162</f>
        <v>0</v>
      </c>
      <c r="W163">
        <f t="shared" si="17"/>
        <v>0</v>
      </c>
      <c r="X163">
        <f t="shared" si="17"/>
        <v>0</v>
      </c>
      <c r="Y163">
        <f t="shared" si="17"/>
        <v>0</v>
      </c>
      <c r="Z163">
        <f t="shared" ca="1" si="18"/>
        <v>0</v>
      </c>
    </row>
    <row r="164" spans="14:26" x14ac:dyDescent="0.25">
      <c r="N164" t="str">
        <f>Liste!A163</f>
        <v>Prod-161</v>
      </c>
      <c r="O164">
        <f>Liste!B163</f>
        <v>0</v>
      </c>
      <c r="P164">
        <f t="shared" si="14"/>
        <v>0</v>
      </c>
      <c r="Q164">
        <f t="shared" si="14"/>
        <v>0</v>
      </c>
      <c r="R164">
        <f t="shared" si="15"/>
        <v>0</v>
      </c>
      <c r="S164" s="29">
        <f t="shared" ca="1" si="16"/>
        <v>0</v>
      </c>
      <c r="U164" t="str">
        <f>+Liste!N163</f>
        <v>Qual-161</v>
      </c>
      <c r="V164">
        <f>+Liste!O163</f>
        <v>0</v>
      </c>
      <c r="W164">
        <f t="shared" si="17"/>
        <v>0</v>
      </c>
      <c r="X164">
        <f t="shared" si="17"/>
        <v>0</v>
      </c>
      <c r="Y164">
        <f t="shared" si="17"/>
        <v>0</v>
      </c>
      <c r="Z164">
        <f t="shared" ca="1" si="18"/>
        <v>0</v>
      </c>
    </row>
    <row r="165" spans="14:26" x14ac:dyDescent="0.25">
      <c r="N165" t="str">
        <f>Liste!A164</f>
        <v>Prod-162</v>
      </c>
      <c r="O165">
        <f>Liste!B164</f>
        <v>0</v>
      </c>
      <c r="P165">
        <f t="shared" ref="P165:Q203" si="19">COUNTIFS($D$4:$D$1048575,$N165,$F$4:$F$1048575,P$3)+COUNTIFS($J$4:$J$1048575,$N165,$L$4:$L$1048575,P$3)+COUNTIFS($G$4:$G$1048575,$N165,$I$4:$I$1048575,P$3)</f>
        <v>0</v>
      </c>
      <c r="Q165">
        <f t="shared" si="19"/>
        <v>0</v>
      </c>
      <c r="R165">
        <f t="shared" si="15"/>
        <v>0</v>
      </c>
      <c r="S165" s="29">
        <f t="shared" ca="1" si="16"/>
        <v>0</v>
      </c>
      <c r="U165" t="str">
        <f>+Liste!N164</f>
        <v>Qual-162</v>
      </c>
      <c r="V165">
        <f>+Liste!O164</f>
        <v>0</v>
      </c>
      <c r="W165">
        <f t="shared" ref="W165:Y203" si="20">COUNTIFS($J$4:$J$1048575,$U165,$L$4:$L$1048575,W$3)</f>
        <v>0</v>
      </c>
      <c r="X165">
        <f t="shared" si="20"/>
        <v>0</v>
      </c>
      <c r="Y165">
        <f t="shared" si="20"/>
        <v>0</v>
      </c>
      <c r="Z165">
        <f t="shared" ca="1" si="18"/>
        <v>0</v>
      </c>
    </row>
    <row r="166" spans="14:26" x14ac:dyDescent="0.25">
      <c r="N166" t="str">
        <f>Liste!A165</f>
        <v>Prod-163</v>
      </c>
      <c r="O166">
        <f>Liste!B165</f>
        <v>0</v>
      </c>
      <c r="P166">
        <f t="shared" si="19"/>
        <v>0</v>
      </c>
      <c r="Q166">
        <f t="shared" si="19"/>
        <v>0</v>
      </c>
      <c r="R166">
        <f t="shared" si="15"/>
        <v>0</v>
      </c>
      <c r="S166" s="29">
        <f t="shared" ca="1" si="16"/>
        <v>0</v>
      </c>
      <c r="U166" t="str">
        <f>+Liste!N165</f>
        <v>Qual-163</v>
      </c>
      <c r="V166">
        <f>+Liste!O165</f>
        <v>0</v>
      </c>
      <c r="W166">
        <f t="shared" si="20"/>
        <v>0</v>
      </c>
      <c r="X166">
        <f t="shared" si="20"/>
        <v>0</v>
      </c>
      <c r="Y166">
        <f t="shared" si="20"/>
        <v>0</v>
      </c>
      <c r="Z166">
        <f t="shared" ca="1" si="18"/>
        <v>0</v>
      </c>
    </row>
    <row r="167" spans="14:26" x14ac:dyDescent="0.25">
      <c r="N167" t="str">
        <f>Liste!A166</f>
        <v>Prod-164</v>
      </c>
      <c r="O167">
        <f>Liste!B166</f>
        <v>0</v>
      </c>
      <c r="P167">
        <f t="shared" si="19"/>
        <v>0</v>
      </c>
      <c r="Q167">
        <f t="shared" si="19"/>
        <v>0</v>
      </c>
      <c r="R167">
        <f t="shared" si="15"/>
        <v>0</v>
      </c>
      <c r="S167" s="29">
        <f t="shared" ca="1" si="16"/>
        <v>0</v>
      </c>
      <c r="U167" t="str">
        <f>+Liste!N166</f>
        <v>Qual-164</v>
      </c>
      <c r="V167">
        <f>+Liste!O166</f>
        <v>0</v>
      </c>
      <c r="W167">
        <f t="shared" si="20"/>
        <v>0</v>
      </c>
      <c r="X167">
        <f t="shared" si="20"/>
        <v>0</v>
      </c>
      <c r="Y167">
        <f t="shared" si="20"/>
        <v>0</v>
      </c>
      <c r="Z167">
        <f t="shared" ca="1" si="18"/>
        <v>0</v>
      </c>
    </row>
    <row r="168" spans="14:26" x14ac:dyDescent="0.25">
      <c r="N168" t="str">
        <f>Liste!A167</f>
        <v>Prod-165</v>
      </c>
      <c r="O168">
        <f>Liste!B167</f>
        <v>0</v>
      </c>
      <c r="P168">
        <f t="shared" si="19"/>
        <v>0</v>
      </c>
      <c r="Q168">
        <f t="shared" si="19"/>
        <v>0</v>
      </c>
      <c r="R168">
        <f t="shared" si="15"/>
        <v>0</v>
      </c>
      <c r="S168" s="29">
        <f t="shared" ca="1" si="16"/>
        <v>0</v>
      </c>
      <c r="U168" t="str">
        <f>+Liste!N167</f>
        <v>Qual-165</v>
      </c>
      <c r="V168">
        <f>+Liste!O167</f>
        <v>0</v>
      </c>
      <c r="W168">
        <f t="shared" si="20"/>
        <v>0</v>
      </c>
      <c r="X168">
        <f t="shared" si="20"/>
        <v>0</v>
      </c>
      <c r="Y168">
        <f t="shared" si="20"/>
        <v>0</v>
      </c>
      <c r="Z168">
        <f t="shared" ca="1" si="18"/>
        <v>0</v>
      </c>
    </row>
    <row r="169" spans="14:26" x14ac:dyDescent="0.25">
      <c r="N169" t="str">
        <f>Liste!A168</f>
        <v>Prod-166</v>
      </c>
      <c r="O169">
        <f>Liste!B168</f>
        <v>0</v>
      </c>
      <c r="P169">
        <f t="shared" si="19"/>
        <v>0</v>
      </c>
      <c r="Q169">
        <f t="shared" si="19"/>
        <v>0</v>
      </c>
      <c r="R169">
        <f t="shared" si="15"/>
        <v>0</v>
      </c>
      <c r="S169" s="29">
        <f t="shared" ca="1" si="16"/>
        <v>0</v>
      </c>
      <c r="U169" t="str">
        <f>+Liste!N168</f>
        <v>Qual-166</v>
      </c>
      <c r="V169">
        <f>+Liste!O168</f>
        <v>0</v>
      </c>
      <c r="W169">
        <f t="shared" si="20"/>
        <v>0</v>
      </c>
      <c r="X169">
        <f t="shared" si="20"/>
        <v>0</v>
      </c>
      <c r="Y169">
        <f t="shared" si="20"/>
        <v>0</v>
      </c>
      <c r="Z169">
        <f t="shared" ca="1" si="18"/>
        <v>0</v>
      </c>
    </row>
    <row r="170" spans="14:26" x14ac:dyDescent="0.25">
      <c r="N170" t="str">
        <f>Liste!A169</f>
        <v>Prod-167</v>
      </c>
      <c r="O170">
        <f>Liste!B169</f>
        <v>0</v>
      </c>
      <c r="P170">
        <f t="shared" si="19"/>
        <v>0</v>
      </c>
      <c r="Q170">
        <f t="shared" si="19"/>
        <v>0</v>
      </c>
      <c r="R170">
        <f t="shared" si="15"/>
        <v>0</v>
      </c>
      <c r="S170" s="29">
        <f t="shared" ca="1" si="16"/>
        <v>0</v>
      </c>
      <c r="U170" t="str">
        <f>+Liste!N169</f>
        <v>Qual-167</v>
      </c>
      <c r="V170">
        <f>+Liste!O169</f>
        <v>0</v>
      </c>
      <c r="W170">
        <f t="shared" si="20"/>
        <v>0</v>
      </c>
      <c r="X170">
        <f t="shared" si="20"/>
        <v>0</v>
      </c>
      <c r="Y170">
        <f t="shared" si="20"/>
        <v>0</v>
      </c>
      <c r="Z170">
        <f t="shared" ca="1" si="18"/>
        <v>0</v>
      </c>
    </row>
    <row r="171" spans="14:26" x14ac:dyDescent="0.25">
      <c r="N171" t="str">
        <f>Liste!A170</f>
        <v>Prod-168</v>
      </c>
      <c r="O171">
        <f>Liste!B170</f>
        <v>0</v>
      </c>
      <c r="P171">
        <f t="shared" si="19"/>
        <v>0</v>
      </c>
      <c r="Q171">
        <f t="shared" si="19"/>
        <v>0</v>
      </c>
      <c r="R171">
        <f t="shared" si="15"/>
        <v>0</v>
      </c>
      <c r="S171" s="29">
        <f t="shared" ca="1" si="16"/>
        <v>0</v>
      </c>
      <c r="U171" t="str">
        <f>+Liste!N170</f>
        <v>Qual-168</v>
      </c>
      <c r="V171">
        <f>+Liste!O170</f>
        <v>0</v>
      </c>
      <c r="W171">
        <f t="shared" si="20"/>
        <v>0</v>
      </c>
      <c r="X171">
        <f t="shared" si="20"/>
        <v>0</v>
      </c>
      <c r="Y171">
        <f t="shared" si="20"/>
        <v>0</v>
      </c>
      <c r="Z171">
        <f t="shared" ca="1" si="18"/>
        <v>0</v>
      </c>
    </row>
    <row r="172" spans="14:26" x14ac:dyDescent="0.25">
      <c r="N172" t="str">
        <f>Liste!A171</f>
        <v>Prod-169</v>
      </c>
      <c r="O172">
        <f>Liste!B171</f>
        <v>0</v>
      </c>
      <c r="P172">
        <f t="shared" si="19"/>
        <v>0</v>
      </c>
      <c r="Q172">
        <f t="shared" si="19"/>
        <v>0</v>
      </c>
      <c r="R172">
        <f t="shared" si="15"/>
        <v>0</v>
      </c>
      <c r="S172" s="29">
        <f t="shared" ca="1" si="16"/>
        <v>0</v>
      </c>
      <c r="U172" t="str">
        <f>+Liste!N171</f>
        <v>Qual-169</v>
      </c>
      <c r="V172">
        <f>+Liste!O171</f>
        <v>0</v>
      </c>
      <c r="W172">
        <f t="shared" si="20"/>
        <v>0</v>
      </c>
      <c r="X172">
        <f t="shared" si="20"/>
        <v>0</v>
      </c>
      <c r="Y172">
        <f t="shared" si="20"/>
        <v>0</v>
      </c>
      <c r="Z172">
        <f t="shared" ca="1" si="18"/>
        <v>0</v>
      </c>
    </row>
    <row r="173" spans="14:26" x14ac:dyDescent="0.25">
      <c r="N173" t="str">
        <f>Liste!A172</f>
        <v>Prod-170</v>
      </c>
      <c r="O173">
        <f>Liste!B172</f>
        <v>0</v>
      </c>
      <c r="P173">
        <f t="shared" si="19"/>
        <v>0</v>
      </c>
      <c r="Q173">
        <f t="shared" si="19"/>
        <v>0</v>
      </c>
      <c r="R173">
        <f t="shared" si="15"/>
        <v>0</v>
      </c>
      <c r="S173" s="29">
        <f t="shared" ca="1" si="16"/>
        <v>0</v>
      </c>
      <c r="U173" t="str">
        <f>+Liste!N172</f>
        <v>Qual-170</v>
      </c>
      <c r="V173">
        <f>+Liste!O172</f>
        <v>0</v>
      </c>
      <c r="W173">
        <f t="shared" si="20"/>
        <v>0</v>
      </c>
      <c r="X173">
        <f t="shared" si="20"/>
        <v>0</v>
      </c>
      <c r="Y173">
        <f t="shared" si="20"/>
        <v>0</v>
      </c>
      <c r="Z173">
        <f t="shared" ca="1" si="18"/>
        <v>0</v>
      </c>
    </row>
    <row r="174" spans="14:26" x14ac:dyDescent="0.25">
      <c r="N174" t="str">
        <f>Liste!A173</f>
        <v>Prod-171</v>
      </c>
      <c r="O174">
        <f>Liste!B173</f>
        <v>0</v>
      </c>
      <c r="P174">
        <f t="shared" si="19"/>
        <v>0</v>
      </c>
      <c r="Q174">
        <f t="shared" si="19"/>
        <v>0</v>
      </c>
      <c r="R174">
        <f t="shared" si="15"/>
        <v>0</v>
      </c>
      <c r="S174" s="29">
        <f t="shared" ca="1" si="16"/>
        <v>0</v>
      </c>
      <c r="U174" t="str">
        <f>+Liste!N173</f>
        <v>Qual-171</v>
      </c>
      <c r="V174">
        <f>+Liste!O173</f>
        <v>0</v>
      </c>
      <c r="W174">
        <f t="shared" si="20"/>
        <v>0</v>
      </c>
      <c r="X174">
        <f t="shared" si="20"/>
        <v>0</v>
      </c>
      <c r="Y174">
        <f t="shared" si="20"/>
        <v>0</v>
      </c>
      <c r="Z174">
        <f t="shared" ca="1" si="18"/>
        <v>0</v>
      </c>
    </row>
    <row r="175" spans="14:26" x14ac:dyDescent="0.25">
      <c r="N175" t="str">
        <f>Liste!A174</f>
        <v>Prod-172</v>
      </c>
      <c r="O175">
        <f>Liste!B174</f>
        <v>0</v>
      </c>
      <c r="P175">
        <f t="shared" si="19"/>
        <v>0</v>
      </c>
      <c r="Q175">
        <f t="shared" si="19"/>
        <v>0</v>
      </c>
      <c r="R175">
        <f t="shared" si="15"/>
        <v>0</v>
      </c>
      <c r="S175" s="29">
        <f t="shared" ca="1" si="16"/>
        <v>0</v>
      </c>
      <c r="U175" t="str">
        <f>+Liste!N174</f>
        <v>Qual-172</v>
      </c>
      <c r="V175">
        <f>+Liste!O174</f>
        <v>0</v>
      </c>
      <c r="W175">
        <f t="shared" si="20"/>
        <v>0</v>
      </c>
      <c r="X175">
        <f t="shared" si="20"/>
        <v>0</v>
      </c>
      <c r="Y175">
        <f t="shared" si="20"/>
        <v>0</v>
      </c>
      <c r="Z175">
        <f t="shared" ca="1" si="18"/>
        <v>0</v>
      </c>
    </row>
    <row r="176" spans="14:26" x14ac:dyDescent="0.25">
      <c r="N176" t="str">
        <f>Liste!A175</f>
        <v>Prod-173</v>
      </c>
      <c r="O176">
        <f>Liste!B175</f>
        <v>0</v>
      </c>
      <c r="P176">
        <f t="shared" si="19"/>
        <v>0</v>
      </c>
      <c r="Q176">
        <f t="shared" si="19"/>
        <v>0</v>
      </c>
      <c r="R176">
        <f t="shared" si="15"/>
        <v>0</v>
      </c>
      <c r="S176" s="29">
        <f t="shared" ca="1" si="16"/>
        <v>0</v>
      </c>
      <c r="U176" t="str">
        <f>+Liste!N175</f>
        <v>Qual-173</v>
      </c>
      <c r="V176">
        <f>+Liste!O175</f>
        <v>0</v>
      </c>
      <c r="W176">
        <f t="shared" si="20"/>
        <v>0</v>
      </c>
      <c r="X176">
        <f t="shared" si="20"/>
        <v>0</v>
      </c>
      <c r="Y176">
        <f t="shared" si="20"/>
        <v>0</v>
      </c>
      <c r="Z176">
        <f t="shared" ca="1" si="18"/>
        <v>0</v>
      </c>
    </row>
    <row r="177" spans="14:26" x14ac:dyDescent="0.25">
      <c r="N177" t="str">
        <f>Liste!A176</f>
        <v>Prod-174</v>
      </c>
      <c r="O177">
        <f>Liste!B176</f>
        <v>0</v>
      </c>
      <c r="P177">
        <f t="shared" si="19"/>
        <v>0</v>
      </c>
      <c r="Q177">
        <f t="shared" si="19"/>
        <v>0</v>
      </c>
      <c r="R177">
        <f t="shared" si="15"/>
        <v>0</v>
      </c>
      <c r="S177" s="29">
        <f t="shared" ca="1" si="16"/>
        <v>0</v>
      </c>
      <c r="U177" t="str">
        <f>+Liste!N176</f>
        <v>Qual-174</v>
      </c>
      <c r="V177">
        <f>+Liste!O176</f>
        <v>0</v>
      </c>
      <c r="W177">
        <f t="shared" si="20"/>
        <v>0</v>
      </c>
      <c r="X177">
        <f t="shared" si="20"/>
        <v>0</v>
      </c>
      <c r="Y177">
        <f t="shared" si="20"/>
        <v>0</v>
      </c>
      <c r="Z177">
        <f t="shared" ca="1" si="18"/>
        <v>0</v>
      </c>
    </row>
    <row r="178" spans="14:26" x14ac:dyDescent="0.25">
      <c r="N178" t="str">
        <f>Liste!A177</f>
        <v>Prod-175</v>
      </c>
      <c r="O178">
        <f>Liste!B177</f>
        <v>0</v>
      </c>
      <c r="P178">
        <f t="shared" si="19"/>
        <v>0</v>
      </c>
      <c r="Q178">
        <f t="shared" si="19"/>
        <v>0</v>
      </c>
      <c r="R178">
        <f t="shared" si="15"/>
        <v>0</v>
      </c>
      <c r="S178" s="29">
        <f t="shared" ca="1" si="16"/>
        <v>0</v>
      </c>
      <c r="U178" t="str">
        <f>+Liste!N177</f>
        <v>Qual-175</v>
      </c>
      <c r="V178">
        <f>+Liste!O177</f>
        <v>0</v>
      </c>
      <c r="W178">
        <f t="shared" si="20"/>
        <v>0</v>
      </c>
      <c r="X178">
        <f t="shared" si="20"/>
        <v>0</v>
      </c>
      <c r="Y178">
        <f t="shared" si="20"/>
        <v>0</v>
      </c>
      <c r="Z178">
        <f t="shared" ca="1" si="18"/>
        <v>0</v>
      </c>
    </row>
    <row r="179" spans="14:26" x14ac:dyDescent="0.25">
      <c r="N179" t="str">
        <f>Liste!A178</f>
        <v>Prod-176</v>
      </c>
      <c r="O179">
        <f>Liste!B178</f>
        <v>0</v>
      </c>
      <c r="P179">
        <f t="shared" si="19"/>
        <v>0</v>
      </c>
      <c r="Q179">
        <f t="shared" si="19"/>
        <v>0</v>
      </c>
      <c r="R179">
        <f t="shared" si="15"/>
        <v>0</v>
      </c>
      <c r="S179" s="29">
        <f t="shared" ca="1" si="16"/>
        <v>0</v>
      </c>
      <c r="U179" t="str">
        <f>+Liste!N178</f>
        <v>Qual-176</v>
      </c>
      <c r="V179">
        <f>+Liste!O178</f>
        <v>0</v>
      </c>
      <c r="W179">
        <f t="shared" si="20"/>
        <v>0</v>
      </c>
      <c r="X179">
        <f t="shared" si="20"/>
        <v>0</v>
      </c>
      <c r="Y179">
        <f t="shared" si="20"/>
        <v>0</v>
      </c>
      <c r="Z179">
        <f t="shared" ca="1" si="18"/>
        <v>0</v>
      </c>
    </row>
    <row r="180" spans="14:26" x14ac:dyDescent="0.25">
      <c r="N180" t="str">
        <f>Liste!A179</f>
        <v>Prod-177</v>
      </c>
      <c r="O180">
        <f>Liste!B179</f>
        <v>0</v>
      </c>
      <c r="P180">
        <f t="shared" si="19"/>
        <v>0</v>
      </c>
      <c r="Q180">
        <f t="shared" si="19"/>
        <v>0</v>
      </c>
      <c r="R180">
        <f t="shared" si="15"/>
        <v>0</v>
      </c>
      <c r="S180" s="29">
        <f t="shared" ca="1" si="16"/>
        <v>0</v>
      </c>
      <c r="U180" t="str">
        <f>+Liste!N179</f>
        <v>Qual-177</v>
      </c>
      <c r="V180">
        <f>+Liste!O179</f>
        <v>0</v>
      </c>
      <c r="W180">
        <f t="shared" si="20"/>
        <v>0</v>
      </c>
      <c r="X180">
        <f t="shared" si="20"/>
        <v>0</v>
      </c>
      <c r="Y180">
        <f t="shared" si="20"/>
        <v>0</v>
      </c>
      <c r="Z180">
        <f t="shared" ca="1" si="18"/>
        <v>0</v>
      </c>
    </row>
    <row r="181" spans="14:26" x14ac:dyDescent="0.25">
      <c r="N181" t="str">
        <f>Liste!A180</f>
        <v>Prod-178</v>
      </c>
      <c r="O181">
        <f>Liste!B180</f>
        <v>0</v>
      </c>
      <c r="P181">
        <f t="shared" si="19"/>
        <v>0</v>
      </c>
      <c r="Q181">
        <f t="shared" si="19"/>
        <v>0</v>
      </c>
      <c r="R181">
        <f t="shared" si="15"/>
        <v>0</v>
      </c>
      <c r="S181" s="29">
        <f t="shared" ca="1" si="16"/>
        <v>0</v>
      </c>
      <c r="U181" t="str">
        <f>+Liste!N180</f>
        <v>Qual-178</v>
      </c>
      <c r="V181">
        <f>+Liste!O180</f>
        <v>0</v>
      </c>
      <c r="W181">
        <f t="shared" si="20"/>
        <v>0</v>
      </c>
      <c r="X181">
        <f t="shared" si="20"/>
        <v>0</v>
      </c>
      <c r="Y181">
        <f t="shared" si="20"/>
        <v>0</v>
      </c>
      <c r="Z181">
        <f t="shared" ca="1" si="18"/>
        <v>0</v>
      </c>
    </row>
    <row r="182" spans="14:26" x14ac:dyDescent="0.25">
      <c r="N182" t="str">
        <f>Liste!A181</f>
        <v>Prod-179</v>
      </c>
      <c r="O182">
        <f>Liste!B181</f>
        <v>0</v>
      </c>
      <c r="P182">
        <f t="shared" si="19"/>
        <v>0</v>
      </c>
      <c r="Q182">
        <f t="shared" si="19"/>
        <v>0</v>
      </c>
      <c r="R182">
        <f t="shared" si="15"/>
        <v>0</v>
      </c>
      <c r="S182" s="29">
        <f t="shared" ca="1" si="16"/>
        <v>0</v>
      </c>
      <c r="U182" t="str">
        <f>+Liste!N181</f>
        <v>Qual-179</v>
      </c>
      <c r="V182">
        <f>+Liste!O181</f>
        <v>0</v>
      </c>
      <c r="W182">
        <f t="shared" si="20"/>
        <v>0</v>
      </c>
      <c r="X182">
        <f t="shared" si="20"/>
        <v>0</v>
      </c>
      <c r="Y182">
        <f t="shared" si="20"/>
        <v>0</v>
      </c>
      <c r="Z182">
        <f t="shared" ca="1" si="18"/>
        <v>0</v>
      </c>
    </row>
    <row r="183" spans="14:26" x14ac:dyDescent="0.25">
      <c r="N183" t="str">
        <f>Liste!A182</f>
        <v>Prod-180</v>
      </c>
      <c r="O183">
        <f>Liste!B182</f>
        <v>0</v>
      </c>
      <c r="P183">
        <f t="shared" si="19"/>
        <v>0</v>
      </c>
      <c r="Q183">
        <f t="shared" si="19"/>
        <v>0</v>
      </c>
      <c r="R183">
        <f t="shared" si="15"/>
        <v>0</v>
      </c>
      <c r="S183" s="29">
        <f t="shared" ca="1" si="16"/>
        <v>0</v>
      </c>
      <c r="U183" t="str">
        <f>+Liste!N182</f>
        <v>Qual-180</v>
      </c>
      <c r="V183">
        <f>+Liste!O182</f>
        <v>0</v>
      </c>
      <c r="W183">
        <f t="shared" si="20"/>
        <v>0</v>
      </c>
      <c r="X183">
        <f t="shared" si="20"/>
        <v>0</v>
      </c>
      <c r="Y183">
        <f t="shared" si="20"/>
        <v>0</v>
      </c>
      <c r="Z183">
        <f t="shared" ca="1" si="18"/>
        <v>0</v>
      </c>
    </row>
    <row r="184" spans="14:26" x14ac:dyDescent="0.25">
      <c r="N184" t="str">
        <f>Liste!A183</f>
        <v>Prod-181</v>
      </c>
      <c r="O184">
        <f>Liste!B183</f>
        <v>0</v>
      </c>
      <c r="P184">
        <f t="shared" si="19"/>
        <v>0</v>
      </c>
      <c r="Q184">
        <f t="shared" si="19"/>
        <v>0</v>
      </c>
      <c r="R184">
        <f t="shared" si="15"/>
        <v>0</v>
      </c>
      <c r="S184" s="29">
        <f t="shared" ca="1" si="16"/>
        <v>0</v>
      </c>
      <c r="U184" t="str">
        <f>+Liste!N183</f>
        <v>Qual-181</v>
      </c>
      <c r="V184">
        <f>+Liste!O183</f>
        <v>0</v>
      </c>
      <c r="W184">
        <f t="shared" si="20"/>
        <v>0</v>
      </c>
      <c r="X184">
        <f t="shared" si="20"/>
        <v>0</v>
      </c>
      <c r="Y184">
        <f t="shared" si="20"/>
        <v>0</v>
      </c>
      <c r="Z184">
        <f t="shared" ca="1" si="18"/>
        <v>0</v>
      </c>
    </row>
    <row r="185" spans="14:26" x14ac:dyDescent="0.25">
      <c r="N185" t="str">
        <f>Liste!A184</f>
        <v>Prod-182</v>
      </c>
      <c r="O185">
        <f>Liste!B184</f>
        <v>0</v>
      </c>
      <c r="P185">
        <f t="shared" si="19"/>
        <v>0</v>
      </c>
      <c r="Q185">
        <f t="shared" si="19"/>
        <v>0</v>
      </c>
      <c r="R185">
        <f t="shared" si="15"/>
        <v>0</v>
      </c>
      <c r="S185" s="29">
        <f t="shared" ca="1" si="16"/>
        <v>0</v>
      </c>
      <c r="U185" t="str">
        <f>+Liste!N184</f>
        <v>Qual-182</v>
      </c>
      <c r="V185">
        <f>+Liste!O184</f>
        <v>0</v>
      </c>
      <c r="W185">
        <f t="shared" si="20"/>
        <v>0</v>
      </c>
      <c r="X185">
        <f t="shared" si="20"/>
        <v>0</v>
      </c>
      <c r="Y185">
        <f t="shared" si="20"/>
        <v>0</v>
      </c>
      <c r="Z185">
        <f t="shared" ca="1" si="18"/>
        <v>0</v>
      </c>
    </row>
    <row r="186" spans="14:26" x14ac:dyDescent="0.25">
      <c r="N186" t="str">
        <f>Liste!A185</f>
        <v>Prod-183</v>
      </c>
      <c r="O186">
        <f>Liste!B185</f>
        <v>0</v>
      </c>
      <c r="P186">
        <f t="shared" si="19"/>
        <v>0</v>
      </c>
      <c r="Q186">
        <f t="shared" si="19"/>
        <v>0</v>
      </c>
      <c r="R186">
        <f t="shared" si="15"/>
        <v>0</v>
      </c>
      <c r="S186" s="29">
        <f t="shared" ca="1" si="16"/>
        <v>0</v>
      </c>
      <c r="U186" t="str">
        <f>+Liste!N185</f>
        <v>Qual-183</v>
      </c>
      <c r="V186">
        <f>+Liste!O185</f>
        <v>0</v>
      </c>
      <c r="W186">
        <f t="shared" si="20"/>
        <v>0</v>
      </c>
      <c r="X186">
        <f t="shared" si="20"/>
        <v>0</v>
      </c>
      <c r="Y186">
        <f t="shared" si="20"/>
        <v>0</v>
      </c>
      <c r="Z186">
        <f t="shared" ca="1" si="18"/>
        <v>0</v>
      </c>
    </row>
    <row r="187" spans="14:26" x14ac:dyDescent="0.25">
      <c r="N187" t="str">
        <f>Liste!A186</f>
        <v>Prod-184</v>
      </c>
      <c r="O187">
        <f>Liste!B186</f>
        <v>0</v>
      </c>
      <c r="P187">
        <f t="shared" si="19"/>
        <v>0</v>
      </c>
      <c r="Q187">
        <f t="shared" si="19"/>
        <v>0</v>
      </c>
      <c r="R187">
        <f t="shared" si="15"/>
        <v>0</v>
      </c>
      <c r="S187" s="29">
        <f t="shared" ca="1" si="16"/>
        <v>0</v>
      </c>
      <c r="U187" t="str">
        <f>+Liste!N186</f>
        <v>Qual-184</v>
      </c>
      <c r="V187">
        <f>+Liste!O186</f>
        <v>0</v>
      </c>
      <c r="W187">
        <f t="shared" si="20"/>
        <v>0</v>
      </c>
      <c r="X187">
        <f t="shared" si="20"/>
        <v>0</v>
      </c>
      <c r="Y187">
        <f t="shared" si="20"/>
        <v>0</v>
      </c>
      <c r="Z187">
        <f t="shared" ca="1" si="18"/>
        <v>0</v>
      </c>
    </row>
    <row r="188" spans="14:26" x14ac:dyDescent="0.25">
      <c r="N188" t="str">
        <f>Liste!A187</f>
        <v>Prod-185</v>
      </c>
      <c r="O188">
        <f>Liste!B187</f>
        <v>0</v>
      </c>
      <c r="P188">
        <f t="shared" si="19"/>
        <v>0</v>
      </c>
      <c r="Q188">
        <f t="shared" si="19"/>
        <v>0</v>
      </c>
      <c r="R188">
        <f t="shared" si="15"/>
        <v>0</v>
      </c>
      <c r="S188" s="29">
        <f t="shared" ca="1" si="16"/>
        <v>0</v>
      </c>
      <c r="U188" t="str">
        <f>+Liste!N187</f>
        <v>Qual-185</v>
      </c>
      <c r="V188">
        <f>+Liste!O187</f>
        <v>0</v>
      </c>
      <c r="W188">
        <f t="shared" si="20"/>
        <v>0</v>
      </c>
      <c r="X188">
        <f t="shared" si="20"/>
        <v>0</v>
      </c>
      <c r="Y188">
        <f t="shared" si="20"/>
        <v>0</v>
      </c>
      <c r="Z188">
        <f t="shared" ca="1" si="18"/>
        <v>0</v>
      </c>
    </row>
    <row r="189" spans="14:26" x14ac:dyDescent="0.25">
      <c r="N189" t="str">
        <f>Liste!A188</f>
        <v>Prod-186</v>
      </c>
      <c r="O189">
        <f>Liste!B188</f>
        <v>0</v>
      </c>
      <c r="P189">
        <f t="shared" si="19"/>
        <v>0</v>
      </c>
      <c r="Q189">
        <f t="shared" si="19"/>
        <v>0</v>
      </c>
      <c r="R189">
        <f t="shared" si="15"/>
        <v>0</v>
      </c>
      <c r="S189" s="29">
        <f t="shared" ca="1" si="16"/>
        <v>0</v>
      </c>
      <c r="U189" t="str">
        <f>+Liste!N188</f>
        <v>Qual-186</v>
      </c>
      <c r="V189">
        <f>+Liste!O188</f>
        <v>0</v>
      </c>
      <c r="W189">
        <f t="shared" si="20"/>
        <v>0</v>
      </c>
      <c r="X189">
        <f t="shared" si="20"/>
        <v>0</v>
      </c>
      <c r="Y189">
        <f t="shared" si="20"/>
        <v>0</v>
      </c>
      <c r="Z189">
        <f t="shared" ca="1" si="18"/>
        <v>0</v>
      </c>
    </row>
    <row r="190" spans="14:26" x14ac:dyDescent="0.25">
      <c r="N190" t="str">
        <f>Liste!A189</f>
        <v>Prod-187</v>
      </c>
      <c r="O190">
        <f>Liste!B189</f>
        <v>0</v>
      </c>
      <c r="P190">
        <f t="shared" si="19"/>
        <v>0</v>
      </c>
      <c r="Q190">
        <f t="shared" si="19"/>
        <v>0</v>
      </c>
      <c r="R190">
        <f t="shared" si="15"/>
        <v>0</v>
      </c>
      <c r="S190" s="29">
        <f t="shared" ca="1" si="16"/>
        <v>0</v>
      </c>
      <c r="U190" t="str">
        <f>+Liste!N189</f>
        <v>Qual-187</v>
      </c>
      <c r="V190">
        <f>+Liste!O189</f>
        <v>0</v>
      </c>
      <c r="W190">
        <f t="shared" si="20"/>
        <v>0</v>
      </c>
      <c r="X190">
        <f t="shared" si="20"/>
        <v>0</v>
      </c>
      <c r="Y190">
        <f t="shared" si="20"/>
        <v>0</v>
      </c>
      <c r="Z190">
        <f t="shared" ca="1" si="18"/>
        <v>0</v>
      </c>
    </row>
    <row r="191" spans="14:26" x14ac:dyDescent="0.25">
      <c r="N191" t="str">
        <f>Liste!A190</f>
        <v>Prod-188</v>
      </c>
      <c r="O191">
        <f>Liste!B190</f>
        <v>0</v>
      </c>
      <c r="P191">
        <f t="shared" si="19"/>
        <v>0</v>
      </c>
      <c r="Q191">
        <f t="shared" si="19"/>
        <v>0</v>
      </c>
      <c r="R191">
        <f t="shared" si="15"/>
        <v>0</v>
      </c>
      <c r="S191" s="29">
        <f t="shared" ca="1" si="16"/>
        <v>0</v>
      </c>
      <c r="U191" t="str">
        <f>+Liste!N190</f>
        <v>Qual-188</v>
      </c>
      <c r="V191">
        <f>+Liste!O190</f>
        <v>0</v>
      </c>
      <c r="W191">
        <f t="shared" si="20"/>
        <v>0</v>
      </c>
      <c r="X191">
        <f t="shared" si="20"/>
        <v>0</v>
      </c>
      <c r="Y191">
        <f t="shared" si="20"/>
        <v>0</v>
      </c>
      <c r="Z191">
        <f t="shared" ca="1" si="18"/>
        <v>0</v>
      </c>
    </row>
    <row r="192" spans="14:26" x14ac:dyDescent="0.25">
      <c r="N192" t="str">
        <f>Liste!A191</f>
        <v>Prod-189</v>
      </c>
      <c r="O192">
        <f>Liste!B191</f>
        <v>0</v>
      </c>
      <c r="P192">
        <f t="shared" si="19"/>
        <v>0</v>
      </c>
      <c r="Q192">
        <f t="shared" si="19"/>
        <v>0</v>
      </c>
      <c r="R192">
        <f t="shared" si="15"/>
        <v>0</v>
      </c>
      <c r="S192" s="29">
        <f t="shared" ca="1" si="16"/>
        <v>0</v>
      </c>
      <c r="U192" t="str">
        <f>+Liste!N191</f>
        <v>Qual-189</v>
      </c>
      <c r="V192">
        <f>+Liste!O191</f>
        <v>0</v>
      </c>
      <c r="W192">
        <f t="shared" si="20"/>
        <v>0</v>
      </c>
      <c r="X192">
        <f t="shared" si="20"/>
        <v>0</v>
      </c>
      <c r="Y192">
        <f t="shared" si="20"/>
        <v>0</v>
      </c>
      <c r="Z192">
        <f t="shared" ca="1" si="18"/>
        <v>0</v>
      </c>
    </row>
    <row r="193" spans="14:26" x14ac:dyDescent="0.25">
      <c r="N193" t="str">
        <f>Liste!A192</f>
        <v>Prod-190</v>
      </c>
      <c r="O193">
        <f>Liste!B192</f>
        <v>0</v>
      </c>
      <c r="P193">
        <f t="shared" si="19"/>
        <v>0</v>
      </c>
      <c r="Q193">
        <f t="shared" si="19"/>
        <v>0</v>
      </c>
      <c r="R193">
        <f t="shared" si="15"/>
        <v>0</v>
      </c>
      <c r="S193" s="29">
        <f t="shared" ca="1" si="16"/>
        <v>0</v>
      </c>
      <c r="U193" t="str">
        <f>+Liste!N192</f>
        <v>Qual-190</v>
      </c>
      <c r="V193">
        <f>+Liste!O192</f>
        <v>0</v>
      </c>
      <c r="W193">
        <f t="shared" si="20"/>
        <v>0</v>
      </c>
      <c r="X193">
        <f t="shared" si="20"/>
        <v>0</v>
      </c>
      <c r="Y193">
        <f t="shared" si="20"/>
        <v>0</v>
      </c>
      <c r="Z193">
        <f t="shared" ca="1" si="18"/>
        <v>0</v>
      </c>
    </row>
    <row r="194" spans="14:26" x14ac:dyDescent="0.25">
      <c r="N194" t="str">
        <f>Liste!A193</f>
        <v>Prod-191</v>
      </c>
      <c r="O194">
        <f>Liste!B193</f>
        <v>0</v>
      </c>
      <c r="P194">
        <f t="shared" si="19"/>
        <v>0</v>
      </c>
      <c r="Q194">
        <f t="shared" si="19"/>
        <v>0</v>
      </c>
      <c r="R194">
        <f t="shared" si="15"/>
        <v>0</v>
      </c>
      <c r="S194" s="29">
        <f t="shared" ca="1" si="16"/>
        <v>0</v>
      </c>
      <c r="U194" t="str">
        <f>+Liste!N193</f>
        <v>Qual-191</v>
      </c>
      <c r="V194">
        <f>+Liste!O193</f>
        <v>0</v>
      </c>
      <c r="W194">
        <f t="shared" si="20"/>
        <v>0</v>
      </c>
      <c r="X194">
        <f t="shared" si="20"/>
        <v>0</v>
      </c>
      <c r="Y194">
        <f t="shared" si="20"/>
        <v>0</v>
      </c>
      <c r="Z194">
        <f t="shared" ca="1" si="18"/>
        <v>0</v>
      </c>
    </row>
    <row r="195" spans="14:26" x14ac:dyDescent="0.25">
      <c r="N195" t="str">
        <f>Liste!A194</f>
        <v>Prod-192</v>
      </c>
      <c r="O195">
        <f>Liste!B194</f>
        <v>0</v>
      </c>
      <c r="P195">
        <f t="shared" si="19"/>
        <v>0</v>
      </c>
      <c r="Q195">
        <f t="shared" si="19"/>
        <v>0</v>
      </c>
      <c r="R195">
        <f t="shared" si="15"/>
        <v>0</v>
      </c>
      <c r="S195" s="29">
        <f t="shared" ca="1" si="16"/>
        <v>0</v>
      </c>
      <c r="U195" t="str">
        <f>+Liste!N194</f>
        <v>Qual-192</v>
      </c>
      <c r="V195">
        <f>+Liste!O194</f>
        <v>0</v>
      </c>
      <c r="W195">
        <f t="shared" si="20"/>
        <v>0</v>
      </c>
      <c r="X195">
        <f t="shared" si="20"/>
        <v>0</v>
      </c>
      <c r="Y195">
        <f t="shared" si="20"/>
        <v>0</v>
      </c>
      <c r="Z195">
        <f t="shared" ca="1" si="18"/>
        <v>0</v>
      </c>
    </row>
    <row r="196" spans="14:26" x14ac:dyDescent="0.25">
      <c r="N196" t="str">
        <f>Liste!A195</f>
        <v>Prod-193</v>
      </c>
      <c r="O196">
        <f>Liste!B195</f>
        <v>0</v>
      </c>
      <c r="P196">
        <f t="shared" si="19"/>
        <v>0</v>
      </c>
      <c r="Q196">
        <f t="shared" si="19"/>
        <v>0</v>
      </c>
      <c r="R196">
        <f t="shared" si="15"/>
        <v>0</v>
      </c>
      <c r="S196" s="29">
        <f t="shared" ca="1" si="16"/>
        <v>0</v>
      </c>
      <c r="U196" t="str">
        <f>+Liste!N195</f>
        <v>Qual-193</v>
      </c>
      <c r="V196">
        <f>+Liste!O195</f>
        <v>0</v>
      </c>
      <c r="W196">
        <f t="shared" si="20"/>
        <v>0</v>
      </c>
      <c r="X196">
        <f t="shared" si="20"/>
        <v>0</v>
      </c>
      <c r="Y196">
        <f t="shared" si="20"/>
        <v>0</v>
      </c>
      <c r="Z196">
        <f t="shared" ca="1" si="18"/>
        <v>0</v>
      </c>
    </row>
    <row r="197" spans="14:26" x14ac:dyDescent="0.25">
      <c r="N197" t="str">
        <f>Liste!A196</f>
        <v>Prod-194</v>
      </c>
      <c r="O197">
        <f>Liste!B196</f>
        <v>0</v>
      </c>
      <c r="P197">
        <f t="shared" si="19"/>
        <v>0</v>
      </c>
      <c r="Q197">
        <f t="shared" si="19"/>
        <v>0</v>
      </c>
      <c r="R197">
        <f t="shared" ref="R197:R203" si="21">COUNTIFS($D$5:$D$1048576,$N197,$F$4:$F$1048575,R$3)+COUNTIFS($J$4:$J$1048575,$N197,$L$4:$L$1048575,R$3)+COUNTIFS($G$4:$G$1048575,$N197,$I$4:$I$1048575,R$3)</f>
        <v>0</v>
      </c>
      <c r="S197" s="29">
        <f t="shared" ref="S197:S203" ca="1" si="22">+COUNTIFS($I$4:$I$1048575,"NOK",$G$4:$G$1048575,N197,$C$4:$C$1048575,$O$2)+COUNTIFS($F$4:$F$1048575,"NOK",$D$4:$D$1048575,N197,$C$4:$C$1048575,$O$2)</f>
        <v>0</v>
      </c>
      <c r="U197" t="str">
        <f>+Liste!N196</f>
        <v>Qual-194</v>
      </c>
      <c r="V197">
        <f>+Liste!O196</f>
        <v>0</v>
      </c>
      <c r="W197">
        <f t="shared" si="20"/>
        <v>0</v>
      </c>
      <c r="X197">
        <f t="shared" si="20"/>
        <v>0</v>
      </c>
      <c r="Y197">
        <f t="shared" si="20"/>
        <v>0</v>
      </c>
      <c r="Z197">
        <f t="shared" ref="Z197:Z203" ca="1" si="23">+COUNTIFS($L$4:$L$1048575,"NOK",$J$4:$J$1048575,U197,$C$4:$C$1048575,$O$2)</f>
        <v>0</v>
      </c>
    </row>
    <row r="198" spans="14:26" x14ac:dyDescent="0.25">
      <c r="N198" t="str">
        <f>Liste!A197</f>
        <v>Prod-195</v>
      </c>
      <c r="O198">
        <f>Liste!B197</f>
        <v>0</v>
      </c>
      <c r="P198">
        <f t="shared" si="19"/>
        <v>0</v>
      </c>
      <c r="Q198">
        <f t="shared" si="19"/>
        <v>0</v>
      </c>
      <c r="R198">
        <f t="shared" si="21"/>
        <v>0</v>
      </c>
      <c r="S198" s="29">
        <f t="shared" ca="1" si="22"/>
        <v>0</v>
      </c>
      <c r="U198" t="str">
        <f>+Liste!N197</f>
        <v>Qual-195</v>
      </c>
      <c r="V198">
        <f>+Liste!O197</f>
        <v>0</v>
      </c>
      <c r="W198">
        <f t="shared" si="20"/>
        <v>0</v>
      </c>
      <c r="X198">
        <f t="shared" si="20"/>
        <v>0</v>
      </c>
      <c r="Y198">
        <f t="shared" si="20"/>
        <v>0</v>
      </c>
      <c r="Z198">
        <f t="shared" ca="1" si="23"/>
        <v>0</v>
      </c>
    </row>
    <row r="199" spans="14:26" x14ac:dyDescent="0.25">
      <c r="N199" t="str">
        <f>Liste!A198</f>
        <v>Prod-196</v>
      </c>
      <c r="O199">
        <f>Liste!B198</f>
        <v>0</v>
      </c>
      <c r="P199">
        <f t="shared" si="19"/>
        <v>0</v>
      </c>
      <c r="Q199">
        <f t="shared" si="19"/>
        <v>0</v>
      </c>
      <c r="R199">
        <f t="shared" si="21"/>
        <v>0</v>
      </c>
      <c r="S199" s="29">
        <f t="shared" ca="1" si="22"/>
        <v>0</v>
      </c>
      <c r="U199" t="str">
        <f>+Liste!N198</f>
        <v>Qual-196</v>
      </c>
      <c r="V199">
        <f>+Liste!O198</f>
        <v>0</v>
      </c>
      <c r="W199">
        <f t="shared" si="20"/>
        <v>0</v>
      </c>
      <c r="X199">
        <f t="shared" si="20"/>
        <v>0</v>
      </c>
      <c r="Y199">
        <f t="shared" si="20"/>
        <v>0</v>
      </c>
      <c r="Z199">
        <f t="shared" ca="1" si="23"/>
        <v>0</v>
      </c>
    </row>
    <row r="200" spans="14:26" x14ac:dyDescent="0.25">
      <c r="N200" t="str">
        <f>Liste!A199</f>
        <v>Prod-197</v>
      </c>
      <c r="O200">
        <f>Liste!B199</f>
        <v>0</v>
      </c>
      <c r="P200">
        <f t="shared" si="19"/>
        <v>0</v>
      </c>
      <c r="Q200">
        <f t="shared" si="19"/>
        <v>0</v>
      </c>
      <c r="R200">
        <f t="shared" si="21"/>
        <v>0</v>
      </c>
      <c r="S200" s="29">
        <f t="shared" ca="1" si="22"/>
        <v>0</v>
      </c>
      <c r="U200" t="str">
        <f>+Liste!N199</f>
        <v>Qual-197</v>
      </c>
      <c r="V200">
        <f>+Liste!O199</f>
        <v>0</v>
      </c>
      <c r="W200">
        <f t="shared" si="20"/>
        <v>0</v>
      </c>
      <c r="X200">
        <f t="shared" si="20"/>
        <v>0</v>
      </c>
      <c r="Y200">
        <f t="shared" si="20"/>
        <v>0</v>
      </c>
      <c r="Z200">
        <f t="shared" ca="1" si="23"/>
        <v>0</v>
      </c>
    </row>
    <row r="201" spans="14:26" x14ac:dyDescent="0.25">
      <c r="N201" t="str">
        <f>Liste!A200</f>
        <v>Prod-198</v>
      </c>
      <c r="O201">
        <f>Liste!B200</f>
        <v>0</v>
      </c>
      <c r="P201">
        <f t="shared" si="19"/>
        <v>0</v>
      </c>
      <c r="Q201">
        <f t="shared" si="19"/>
        <v>0</v>
      </c>
      <c r="R201">
        <f t="shared" si="21"/>
        <v>0</v>
      </c>
      <c r="S201" s="29">
        <f t="shared" ca="1" si="22"/>
        <v>0</v>
      </c>
      <c r="U201" t="str">
        <f>+Liste!N200</f>
        <v>Qual-198</v>
      </c>
      <c r="V201">
        <f>+Liste!O200</f>
        <v>0</v>
      </c>
      <c r="W201">
        <f t="shared" si="20"/>
        <v>0</v>
      </c>
      <c r="X201">
        <f t="shared" si="20"/>
        <v>0</v>
      </c>
      <c r="Y201">
        <f t="shared" si="20"/>
        <v>0</v>
      </c>
      <c r="Z201">
        <f t="shared" ca="1" si="23"/>
        <v>0</v>
      </c>
    </row>
    <row r="202" spans="14:26" x14ac:dyDescent="0.25">
      <c r="N202" t="str">
        <f>Liste!A201</f>
        <v>Prod-199</v>
      </c>
      <c r="O202">
        <f>Liste!B201</f>
        <v>0</v>
      </c>
      <c r="P202">
        <f t="shared" si="19"/>
        <v>0</v>
      </c>
      <c r="Q202">
        <f t="shared" si="19"/>
        <v>0</v>
      </c>
      <c r="R202">
        <f t="shared" si="21"/>
        <v>0</v>
      </c>
      <c r="S202" s="29">
        <f t="shared" ca="1" si="22"/>
        <v>0</v>
      </c>
      <c r="U202" t="str">
        <f>+Liste!N201</f>
        <v>Qual-199</v>
      </c>
      <c r="V202">
        <f>+Liste!O201</f>
        <v>0</v>
      </c>
      <c r="W202">
        <f t="shared" si="20"/>
        <v>0</v>
      </c>
      <c r="X202">
        <f t="shared" si="20"/>
        <v>0</v>
      </c>
      <c r="Y202">
        <f t="shared" si="20"/>
        <v>0</v>
      </c>
      <c r="Z202">
        <f t="shared" ca="1" si="23"/>
        <v>0</v>
      </c>
    </row>
    <row r="203" spans="14:26" x14ac:dyDescent="0.25">
      <c r="N203" t="str">
        <f>Liste!A202</f>
        <v>Prod-200</v>
      </c>
      <c r="O203">
        <f>Liste!B202</f>
        <v>0</v>
      </c>
      <c r="P203">
        <f t="shared" si="19"/>
        <v>0</v>
      </c>
      <c r="Q203">
        <f t="shared" si="19"/>
        <v>0</v>
      </c>
      <c r="R203">
        <f t="shared" si="21"/>
        <v>0</v>
      </c>
      <c r="S203" s="29">
        <f t="shared" ca="1" si="22"/>
        <v>0</v>
      </c>
      <c r="U203" t="str">
        <f>+Liste!N202</f>
        <v>Qual-200</v>
      </c>
      <c r="V203">
        <f>+Liste!O202</f>
        <v>0</v>
      </c>
      <c r="W203">
        <f t="shared" si="20"/>
        <v>0</v>
      </c>
      <c r="X203">
        <f t="shared" si="20"/>
        <v>0</v>
      </c>
      <c r="Y203">
        <f t="shared" si="20"/>
        <v>0</v>
      </c>
      <c r="Z203">
        <f t="shared" ca="1" si="23"/>
        <v>0</v>
      </c>
    </row>
  </sheetData>
  <mergeCells count="2">
    <mergeCell ref="A1:L1"/>
    <mergeCell ref="N1:AA1"/>
  </mergeCells>
  <pageMargins left="0.7" right="0.7" top="0.75" bottom="0.75" header="0.3" footer="0.3"/>
  <pageSetup orientation="portrait" horizontalDpi="4294967293" verticalDpi="4294967293" r:id="rId1"/>
  <headerFooter>
    <oddFooter>&amp;R&amp;1#&amp;"Calibri"&amp;10&amp;K430099IDEMIA Internal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3"/>
  <sheetViews>
    <sheetView topLeftCell="B1" workbookViewId="0">
      <selection activeCell="J12" sqref="J12"/>
    </sheetView>
  </sheetViews>
  <sheetFormatPr baseColWidth="10" defaultRowHeight="15" x14ac:dyDescent="0.25"/>
  <cols>
    <col min="1" max="1" width="7" style="6" bestFit="1" customWidth="1"/>
    <col min="2" max="2" width="35.28515625" style="11" customWidth="1"/>
    <col min="3" max="3" width="35.28515625" customWidth="1"/>
    <col min="4" max="4" width="7" bestFit="1" customWidth="1"/>
    <col min="5" max="5" width="35.28515625" customWidth="1"/>
    <col min="6" max="6" width="2.140625" bestFit="1" customWidth="1"/>
    <col min="7" max="7" width="2.28515625" bestFit="1" customWidth="1"/>
    <col min="8" max="8" width="2.140625" bestFit="1" customWidth="1"/>
    <col min="9" max="9" width="2.28515625" bestFit="1" customWidth="1"/>
  </cols>
  <sheetData>
    <row r="1" spans="1:9" x14ac:dyDescent="0.25">
      <c r="A1" s="45" t="s">
        <v>536</v>
      </c>
      <c r="B1" s="45"/>
      <c r="C1" s="45"/>
      <c r="D1" s="45"/>
      <c r="E1" s="45"/>
      <c r="F1" s="45"/>
      <c r="G1" s="45"/>
      <c r="H1" s="45"/>
      <c r="I1" s="45"/>
    </row>
    <row r="2" spans="1:9" x14ac:dyDescent="0.25">
      <c r="A2" s="31" t="s">
        <v>556</v>
      </c>
      <c r="B2" s="31" t="s">
        <v>556</v>
      </c>
      <c r="C2" s="31" t="s">
        <v>556</v>
      </c>
      <c r="D2" s="31" t="s">
        <v>556</v>
      </c>
      <c r="E2" s="31" t="s">
        <v>556</v>
      </c>
      <c r="F2" s="31" t="s">
        <v>556</v>
      </c>
      <c r="G2" s="31" t="s">
        <v>556</v>
      </c>
      <c r="H2" s="31" t="s">
        <v>556</v>
      </c>
      <c r="I2" s="31" t="s">
        <v>556</v>
      </c>
    </row>
    <row r="3" spans="1:9" x14ac:dyDescent="0.25">
      <c r="A3" s="5" t="s">
        <v>19</v>
      </c>
      <c r="B3" s="10" t="s">
        <v>0</v>
      </c>
      <c r="C3" s="5" t="s">
        <v>555</v>
      </c>
      <c r="D3" s="5" t="s">
        <v>514</v>
      </c>
      <c r="E3" s="5" t="s">
        <v>553</v>
      </c>
      <c r="F3" s="5" t="s">
        <v>545</v>
      </c>
      <c r="G3" s="5" t="s">
        <v>546</v>
      </c>
      <c r="H3" s="5" t="s">
        <v>547</v>
      </c>
      <c r="I3" s="5" t="s">
        <v>548</v>
      </c>
    </row>
  </sheetData>
  <mergeCells count="1">
    <mergeCell ref="A1:I1"/>
  </mergeCells>
  <pageMargins left="0.7" right="0.7" top="0.75" bottom="0.75" header="0.3" footer="0.3"/>
  <pageSetup orientation="portrait" horizontalDpi="4294967293" verticalDpi="4294967293" r:id="rId1"/>
  <headerFooter>
    <oddFooter>&amp;R&amp;1#&amp;"Calibri"&amp;10&amp;K430099IDEMIA Internal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Z17"/>
  <sheetViews>
    <sheetView workbookViewId="0">
      <selection activeCell="Q16" sqref="Q16"/>
    </sheetView>
  </sheetViews>
  <sheetFormatPr baseColWidth="10" defaultRowHeight="15" x14ac:dyDescent="0.25"/>
  <cols>
    <col min="1" max="1" width="3.140625" bestFit="1" customWidth="1"/>
    <col min="2" max="2" width="5.140625" bestFit="1" customWidth="1"/>
    <col min="3" max="3" width="7" bestFit="1" customWidth="1"/>
    <col min="4" max="4" width="27" customWidth="1"/>
    <col min="5" max="6" width="7" customWidth="1"/>
    <col min="7" max="7" width="29.42578125" customWidth="1"/>
    <col min="8" max="8" width="2.140625" bestFit="1" customWidth="1"/>
    <col min="9" max="9" width="2.28515625" bestFit="1" customWidth="1"/>
    <col min="10" max="10" width="2.140625" bestFit="1" customWidth="1"/>
    <col min="11" max="11" width="2.28515625" bestFit="1" customWidth="1"/>
  </cols>
  <sheetData>
    <row r="1" spans="1:26" x14ac:dyDescent="0.25">
      <c r="A1" s="45" t="s">
        <v>536</v>
      </c>
      <c r="B1" s="45"/>
      <c r="C1" s="45"/>
      <c r="D1" s="45"/>
      <c r="E1" s="45"/>
      <c r="F1" s="45"/>
      <c r="G1" s="45"/>
      <c r="H1" s="45"/>
      <c r="I1" s="45"/>
      <c r="J1" s="45"/>
      <c r="K1" s="45"/>
      <c r="M1" s="45" t="s">
        <v>549</v>
      </c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</row>
    <row r="2" spans="1:26" x14ac:dyDescent="0.25">
      <c r="A2" s="11"/>
      <c r="B2" s="11"/>
    </row>
    <row r="3" spans="1:26" x14ac:dyDescent="0.25">
      <c r="A3" s="5" t="s">
        <v>19</v>
      </c>
      <c r="B3" s="10" t="s">
        <v>0</v>
      </c>
      <c r="C3" s="5" t="s">
        <v>539</v>
      </c>
      <c r="D3" s="5" t="s">
        <v>553</v>
      </c>
      <c r="E3" s="5" t="s">
        <v>552</v>
      </c>
      <c r="F3" s="5" t="s">
        <v>554</v>
      </c>
      <c r="G3" s="5" t="s">
        <v>540</v>
      </c>
      <c r="H3" s="5" t="s">
        <v>545</v>
      </c>
      <c r="I3" s="5" t="s">
        <v>546</v>
      </c>
      <c r="J3" s="5" t="s">
        <v>547</v>
      </c>
      <c r="K3" s="5" t="s">
        <v>548</v>
      </c>
      <c r="M3" s="5" t="s">
        <v>557</v>
      </c>
      <c r="N3" s="5" t="s">
        <v>309</v>
      </c>
      <c r="P3" s="5" t="s">
        <v>558</v>
      </c>
      <c r="Q3" s="5" t="s">
        <v>309</v>
      </c>
    </row>
    <row r="4" spans="1:26" x14ac:dyDescent="0.25">
      <c r="M4" t="s">
        <v>261</v>
      </c>
      <c r="N4" t="e">
        <f>COUNTIFS(PDCA!#REF!,CIP!M4)</f>
        <v>#REF!</v>
      </c>
      <c r="P4" t="s">
        <v>294</v>
      </c>
      <c r="Q4" t="e">
        <f>COUNTIFS(PDCA!#REF!,CIP!P4)</f>
        <v>#REF!</v>
      </c>
    </row>
    <row r="5" spans="1:26" x14ac:dyDescent="0.25">
      <c r="M5" t="s">
        <v>262</v>
      </c>
      <c r="N5" t="e">
        <f>COUNTIFS(PDCA!#REF!,CIP!M5)</f>
        <v>#REF!</v>
      </c>
      <c r="P5" t="s">
        <v>295</v>
      </c>
      <c r="Q5" t="e">
        <f>COUNTIFS(PDCA!#REF!,CIP!P5)</f>
        <v>#REF!</v>
      </c>
    </row>
    <row r="6" spans="1:26" x14ac:dyDescent="0.25">
      <c r="M6" t="s">
        <v>263</v>
      </c>
      <c r="N6" t="e">
        <f>COUNTIFS(PDCA!#REF!,CIP!M6)</f>
        <v>#REF!</v>
      </c>
      <c r="P6" t="s">
        <v>296</v>
      </c>
      <c r="Q6" t="e">
        <f>COUNTIFS(PDCA!#REF!,CIP!P6)</f>
        <v>#REF!</v>
      </c>
    </row>
    <row r="7" spans="1:26" x14ac:dyDescent="0.25">
      <c r="M7" t="s">
        <v>261</v>
      </c>
      <c r="N7" t="e">
        <f>COUNTIFS(PDCA!#REF!,CIP!M7)</f>
        <v>#REF!</v>
      </c>
      <c r="P7" t="s">
        <v>297</v>
      </c>
      <c r="Q7" t="e">
        <f>COUNTIFS(PDCA!#REF!,CIP!P7)</f>
        <v>#REF!</v>
      </c>
    </row>
    <row r="8" spans="1:26" x14ac:dyDescent="0.25">
      <c r="M8" t="s">
        <v>264</v>
      </c>
      <c r="N8" t="e">
        <f>COUNTIFS(PDCA!#REF!,CIP!M8)</f>
        <v>#REF!</v>
      </c>
      <c r="P8" t="s">
        <v>298</v>
      </c>
      <c r="Q8" t="e">
        <f>COUNTIFS(PDCA!#REF!,CIP!P8)</f>
        <v>#REF!</v>
      </c>
    </row>
    <row r="9" spans="1:26" x14ac:dyDescent="0.25">
      <c r="M9" t="s">
        <v>265</v>
      </c>
      <c r="N9" t="e">
        <f>COUNTIFS(PDCA!#REF!,CIP!M9)</f>
        <v>#REF!</v>
      </c>
    </row>
    <row r="10" spans="1:26" x14ac:dyDescent="0.25">
      <c r="M10" t="s">
        <v>266</v>
      </c>
      <c r="N10" t="e">
        <f>COUNTIFS(PDCA!#REF!,CIP!M10)</f>
        <v>#REF!</v>
      </c>
    </row>
    <row r="11" spans="1:26" x14ac:dyDescent="0.25">
      <c r="M11" t="s">
        <v>267</v>
      </c>
      <c r="N11" t="e">
        <f>COUNTIFS(PDCA!#REF!,CIP!M11)</f>
        <v>#REF!</v>
      </c>
    </row>
    <row r="12" spans="1:26" x14ac:dyDescent="0.25">
      <c r="M12" t="s">
        <v>268</v>
      </c>
      <c r="N12" t="e">
        <f>COUNTIFS(PDCA!#REF!,CIP!M12)</f>
        <v>#REF!</v>
      </c>
    </row>
    <row r="13" spans="1:26" x14ac:dyDescent="0.25">
      <c r="M13" t="s">
        <v>269</v>
      </c>
      <c r="N13" t="e">
        <f>COUNTIFS(PDCA!#REF!,CIP!M13)</f>
        <v>#REF!</v>
      </c>
    </row>
    <row r="14" spans="1:26" x14ac:dyDescent="0.25">
      <c r="M14" t="s">
        <v>270</v>
      </c>
      <c r="N14" t="e">
        <f>COUNTIFS(PDCA!#REF!,CIP!M14)</f>
        <v>#REF!</v>
      </c>
    </row>
    <row r="15" spans="1:26" x14ac:dyDescent="0.25">
      <c r="M15" t="s">
        <v>271</v>
      </c>
      <c r="N15" t="e">
        <f>COUNTIFS(PDCA!#REF!,CIP!M15)</f>
        <v>#REF!</v>
      </c>
    </row>
    <row r="16" spans="1:26" x14ac:dyDescent="0.25">
      <c r="M16" t="s">
        <v>272</v>
      </c>
      <c r="N16" t="e">
        <f>COUNTIFS(PDCA!#REF!,CIP!M16)</f>
        <v>#REF!</v>
      </c>
    </row>
    <row r="17" spans="13:14" x14ac:dyDescent="0.25">
      <c r="M17" t="s">
        <v>273</v>
      </c>
      <c r="N17" t="e">
        <f>COUNTIFS(PDCA!#REF!,CIP!M17)</f>
        <v>#REF!</v>
      </c>
    </row>
  </sheetData>
  <mergeCells count="2">
    <mergeCell ref="A1:K1"/>
    <mergeCell ref="M1:Z1"/>
  </mergeCells>
  <pageMargins left="0.7" right="0.7" top="0.75" bottom="0.75" header="0.3" footer="0.3"/>
  <pageSetup orientation="portrait" horizontalDpi="4294967293" verticalDpi="4294967293" r:id="rId1"/>
  <headerFooter>
    <oddFooter>&amp;R&amp;1#&amp;"Calibri"&amp;10&amp;K430099IDEMIA Internal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B1"/>
  <sheetViews>
    <sheetView workbookViewId="0">
      <selection activeCell="D5" sqref="D5"/>
    </sheetView>
  </sheetViews>
  <sheetFormatPr baseColWidth="10" defaultRowHeight="15" x14ac:dyDescent="0.25"/>
  <sheetData>
    <row r="1" spans="1:2" x14ac:dyDescent="0.25">
      <c r="A1" t="s">
        <v>21</v>
      </c>
      <c r="B1" t="s">
        <v>22</v>
      </c>
    </row>
  </sheetData>
  <pageMargins left="0.7" right="0.7" top="0.75" bottom="0.75" header="0.3" footer="0.3"/>
  <pageSetup orientation="portrait" horizontalDpi="4294967293" verticalDpi="4294967293" r:id="rId1"/>
  <headerFooter>
    <oddFooter>&amp;R&amp;1#&amp;"Calibri"&amp;10&amp;K430099IDEMIA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</vt:lpstr>
      <vt:lpstr>Template_Remplissage</vt:lpstr>
      <vt:lpstr>Database</vt:lpstr>
      <vt:lpstr>PDCA</vt:lpstr>
      <vt:lpstr>CIP</vt:lpstr>
      <vt:lpstr>log-modif</vt:lpstr>
    </vt:vector>
  </TitlesOfParts>
  <Company>IDEMIA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PERRIN-MORISON Victor</dc:creator>
  <cp:lastModifiedBy>Sébastien Mathier</cp:lastModifiedBy>
  <cp:lastPrinted>2020-09-28T14:40:05Z</cp:lastPrinted>
  <dcterms:created xsi:type="dcterms:W3CDTF">2020-09-28T10:00:29Z</dcterms:created>
  <dcterms:modified xsi:type="dcterms:W3CDTF">2020-10-26T07:44:39Z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9f169f0-5f77-4193-a879-a5b3030a45bd_Enabled">
    <vt:lpwstr>True</vt:lpwstr>
  </property>
  <property fmtid="{D5CDD505-2E9C-101B-9397-08002B2CF9AE}" pid="3" name="MSIP_Label_69f169f0-5f77-4193-a879-a5b3030a45bd_SiteId">
    <vt:lpwstr>7694d41c-5504-43d9-9e40-cb254ad755ec</vt:lpwstr>
  </property>
  <property fmtid="{D5CDD505-2E9C-101B-9397-08002B2CF9AE}" pid="4" name="MSIP_Label_69f169f0-5f77-4193-a879-a5b3030a45bd_Owner">
    <vt:lpwstr>victoper@oberthurcs.com</vt:lpwstr>
  </property>
  <property fmtid="{D5CDD505-2E9C-101B-9397-08002B2CF9AE}" pid="5" name="MSIP_Label_69f169f0-5f77-4193-a879-a5b3030a45bd_SetDate">
    <vt:lpwstr>2020-09-28T10:13:52.2032663Z</vt:lpwstr>
  </property>
  <property fmtid="{D5CDD505-2E9C-101B-9397-08002B2CF9AE}" pid="6" name="MSIP_Label_69f169f0-5f77-4193-a879-a5b3030a45bd_Name">
    <vt:lpwstr>IDEMIA Internal</vt:lpwstr>
  </property>
  <property fmtid="{D5CDD505-2E9C-101B-9397-08002B2CF9AE}" pid="7" name="MSIP_Label_69f169f0-5f77-4193-a879-a5b3030a45bd_Application">
    <vt:lpwstr>Microsoft Azure Information Protection</vt:lpwstr>
  </property>
  <property fmtid="{D5CDD505-2E9C-101B-9397-08002B2CF9AE}" pid="8" name="MSIP_Label_69f169f0-5f77-4193-a879-a5b3030a45bd_ActionId">
    <vt:lpwstr>7f4b3db4-c589-48c2-9f25-a3ac358392bd</vt:lpwstr>
  </property>
  <property fmtid="{D5CDD505-2E9C-101B-9397-08002B2CF9AE}" pid="9" name="MSIP_Label_69f169f0-5f77-4193-a879-a5b3030a45bd_Extended_MSFT_Method">
    <vt:lpwstr>Automatic</vt:lpwstr>
  </property>
  <property fmtid="{D5CDD505-2E9C-101B-9397-08002B2CF9AE}" pid="10" name="Sensitivity">
    <vt:lpwstr>IDEMIA Internal</vt:lpwstr>
  </property>
</Properties>
</file>