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data fees" sheetId="1" r:id="rId3"/>
    <sheet state="visible" name="calculation platform" sheetId="2" r:id="rId4"/>
  </sheets>
  <definedNames>
    <definedName name="activationtab">'data fees'!$B$15:$C$19</definedName>
    <definedName name="Numberofmodem">'calculation platform'!$B$2</definedName>
    <definedName name="NRC">'data fees'!$C$33</definedName>
    <definedName name="variablemonthsum">'data fees'!$B$34</definedName>
    <definedName name="NumberofSimcard">'calculation platform'!$E$2</definedName>
    <definedName name="userchoicesentMBprice">'data fees'!$B$31</definedName>
    <definedName name="airvantagenumber">'data fees'!$B$21:$B$25</definedName>
    <definedName name="Sentdatatab">'data fees'!$B$4:$C$12</definedName>
    <definedName name="airvantageMonthlyPrice">'data fees'!$C$21:$C$25</definedName>
    <definedName name="Globalsum">'data fees'!$B$36</definedName>
    <definedName name="airvantageList">'data fees'!$B$21:$B$25</definedName>
    <definedName name="FixedSim">'data fees'!$D$4:$D$12</definedName>
    <definedName name="userchoiceenablement">'calculation platform'!$G$2</definedName>
    <definedName name="fixedannual">'data fees'!$B$33</definedName>
    <definedName name="userchoiceAirvantageprice">'data fees'!$B$29</definedName>
    <definedName name="airvantageTab">'data fees'!$B$21:$C$25</definedName>
    <definedName name="MaintenanceSimList">'data fees'!$B$15:$B$19</definedName>
    <definedName name="userchoicequantitydata">'calculation platform'!$D$2</definedName>
    <definedName name="userchoiceactivation">'calculation platform'!$F$2</definedName>
    <definedName name="userchoicecountrydata">'calculation platform'!$C$2</definedName>
    <definedName name="SentDataCountryList">'data fees'!$C$4:$C$12</definedName>
    <definedName name="variableannualsum">'data fees'!$B$35</definedName>
    <definedName name="countrylist">'data fees'!$B$4:$B$12</definedName>
    <definedName name="userchoiceActivationprice">'data fees'!$B$30</definedName>
  </definedNames>
  <calcPr/>
</workbook>
</file>

<file path=xl/sharedStrings.xml><?xml version="1.0" encoding="utf-8"?>
<sst xmlns="http://schemas.openxmlformats.org/spreadsheetml/2006/main" count="91" uniqueCount="60">
  <si>
    <r>
      <rPr>
        <rFont val="Arial"/>
        <color rgb="FF000000"/>
        <sz val="12.0"/>
      </rPr>
      <t>Local Business Unit's year Expenses</t>
    </r>
    <r>
      <rPr>
        <rFont val="Calibri"/>
        <color rgb="FF000000"/>
        <sz val="12.0"/>
      </rPr>
      <t xml:space="preserve"> </t>
    </r>
  </si>
  <si>
    <t>Nombre d'équipements</t>
  </si>
  <si>
    <t>Number of Modems</t>
  </si>
  <si>
    <t xml:space="preserve">Choice of the Country sending the data </t>
  </si>
  <si>
    <t>Quantity of data sent per Megabyte</t>
  </si>
  <si>
    <t>Number of Sim Card Purchased(&gt;10)</t>
  </si>
  <si>
    <t xml:space="preserve">Number of Sim Card Maintained </t>
  </si>
  <si>
    <t xml:space="preserve">Number of modems linked </t>
  </si>
  <si>
    <t>United-States</t>
  </si>
  <si>
    <t>&lt;1000</t>
  </si>
  <si>
    <t>&lt;5000</t>
  </si>
  <si>
    <t>Equipement 1</t>
  </si>
  <si>
    <t>Cost per Month</t>
  </si>
  <si>
    <t xml:space="preserve"> NRC</t>
  </si>
  <si>
    <t xml:space="preserve">                            Déroulement pour 1 équipement</t>
  </si>
  <si>
    <t xml:space="preserve">SIM </t>
  </si>
  <si>
    <t>Cost per Year</t>
  </si>
  <si>
    <t xml:space="preserve"> Europe</t>
  </si>
  <si>
    <t>(NRC)</t>
  </si>
  <si>
    <t>America</t>
  </si>
  <si>
    <t>Canada</t>
  </si>
  <si>
    <t>Argentina</t>
  </si>
  <si>
    <t>Brazil</t>
  </si>
  <si>
    <t xml:space="preserve">                              Déroulement pour 2 équipements</t>
  </si>
  <si>
    <t>Equipement 2</t>
  </si>
  <si>
    <t>Mexico</t>
  </si>
  <si>
    <t xml:space="preserve"> Pacifique</t>
  </si>
  <si>
    <t>Japon</t>
  </si>
  <si>
    <t>Australia</t>
  </si>
  <si>
    <t>Moyen Orient</t>
  </si>
  <si>
    <r>
      <rPr>
        <rFont val="Calibri"/>
        <b/>
        <color rgb="FF000000"/>
        <sz val="11.0"/>
      </rPr>
      <t>MRC</t>
    </r>
    <r>
      <rPr>
        <rFont val="Calibri"/>
        <color rgb="FF000000"/>
        <sz val="11.0"/>
      </rPr>
      <t xml:space="preserve"> </t>
    </r>
  </si>
  <si>
    <t>Price</t>
  </si>
  <si>
    <t>Choice 1</t>
  </si>
  <si>
    <t>Choice 2</t>
  </si>
  <si>
    <t>1000-3000</t>
  </si>
  <si>
    <t>Choice 3</t>
  </si>
  <si>
    <t>3000-5000</t>
  </si>
  <si>
    <t>Choice 4</t>
  </si>
  <si>
    <t>5000-10000</t>
  </si>
  <si>
    <t>Choice 5</t>
  </si>
  <si>
    <t>&gt;10000</t>
  </si>
  <si>
    <t>application</t>
  </si>
  <si>
    <t xml:space="preserve">Price </t>
  </si>
  <si>
    <t>BChoice 1</t>
  </si>
  <si>
    <t>BChoice 2</t>
  </si>
  <si>
    <t>BChoice 3</t>
  </si>
  <si>
    <t>10000-25000</t>
  </si>
  <si>
    <t>BChoice 4</t>
  </si>
  <si>
    <t>25000-50000</t>
  </si>
  <si>
    <t>BChoice 5</t>
  </si>
  <si>
    <t>&gt;50000</t>
  </si>
  <si>
    <t>Table de Vlookup</t>
  </si>
  <si>
    <t>modems</t>
  </si>
  <si>
    <t xml:space="preserve"> application</t>
  </si>
  <si>
    <t xml:space="preserve"> maintenance</t>
  </si>
  <si>
    <t>data</t>
  </si>
  <si>
    <t>Calculation</t>
  </si>
  <si>
    <t>Cost per month</t>
  </si>
  <si>
    <t>cost per year</t>
  </si>
  <si>
    <t xml:space="preserve">global annual sum 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</si>
</sst>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 rgb="FF000000"/>
      <name val="Calibri"/>
    </font>
    <font>
      <sz val="12.0"/>
      <color rgb="FF000000"/>
      <name val="Calibri"/>
    </font>
    <font>
      <sz val="11.0"/>
      <color rgb="FFFF0000"/>
      <name val="Calibri"/>
    </font>
    <font/>
    <font>
      <b/>
      <sz val="11.0"/>
      <color rgb="FF000000"/>
      <name val="Calibri"/>
    </font>
    <font>
      <sz val="11.0"/>
      <color rgb="FFFFFFFF"/>
      <name val="Calibri"/>
    </font>
    <font>
      <i/>
      <sz val="11.0"/>
      <color rgb="FF000000"/>
      <name val="Calibri"/>
    </font>
  </fonts>
  <fills count="14">
    <fill>
      <patternFill patternType="none"/>
    </fill>
    <fill>
      <patternFill patternType="lightGray"/>
    </fill>
    <fill>
      <patternFill patternType="solid">
        <fgColor rgb="FF000000"/>
        <bgColor rgb="FF000000"/>
      </patternFill>
    </fill>
    <fill>
      <patternFill patternType="solid">
        <fgColor rgb="FFE7E6E6"/>
        <bgColor rgb="FFE7E6E6"/>
      </patternFill>
    </fill>
    <fill>
      <patternFill patternType="solid">
        <fgColor rgb="FFED7D31"/>
        <bgColor rgb="FFED7D31"/>
      </patternFill>
    </fill>
    <fill>
      <patternFill patternType="solid">
        <fgColor rgb="FFFEE598"/>
        <bgColor rgb="FFFEE598"/>
      </patternFill>
    </fill>
    <fill>
      <patternFill patternType="solid">
        <fgColor rgb="FFCAF1F6"/>
        <bgColor rgb="FFCAF1F6"/>
      </patternFill>
    </fill>
    <fill>
      <patternFill patternType="solid">
        <fgColor rgb="FFF2F2F2"/>
        <bgColor rgb="FFF2F2F2"/>
      </patternFill>
    </fill>
    <fill>
      <patternFill patternType="solid">
        <fgColor rgb="FFFFFF00"/>
        <bgColor rgb="FFFFFF00"/>
      </patternFill>
    </fill>
    <fill>
      <patternFill patternType="solid">
        <fgColor rgb="FFFFE598"/>
        <bgColor rgb="FFFFE598"/>
      </patternFill>
    </fill>
    <fill>
      <patternFill patternType="solid">
        <fgColor rgb="FFFBE4D5"/>
        <bgColor rgb="FFFBE4D5"/>
      </patternFill>
    </fill>
    <fill>
      <patternFill patternType="solid">
        <fgColor rgb="FFF7CAAC"/>
        <bgColor rgb="FFF7CAAC"/>
      </patternFill>
    </fill>
    <fill>
      <patternFill patternType="solid">
        <fgColor rgb="FF9FC5E8"/>
        <bgColor rgb="FF9FC5E8"/>
      </patternFill>
    </fill>
    <fill>
      <patternFill patternType="solid">
        <fgColor rgb="FFF9CB9C"/>
        <bgColor rgb="FFF9CB9C"/>
      </patternFill>
    </fill>
  </fills>
  <borders count="43">
    <border/>
    <border>
      <left/>
      <top/>
    </border>
    <border>
      <left/>
      <right style="thin">
        <color rgb="FF000000"/>
      </right>
      <top style="thin">
        <color rgb="FF000000"/>
      </top>
      <bottom/>
    </border>
    <border>
      <top/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/>
    </border>
    <border>
      <left/>
      <bottom/>
    </border>
    <border>
      <bottom/>
    </border>
    <border>
      <left style="medium">
        <color rgb="FF000000"/>
      </left>
      <right/>
      <top style="medium">
        <color rgb="FF000000"/>
      </top>
      <bottom/>
    </border>
    <border>
      <right style="thin">
        <color rgb="FF000000"/>
      </right>
      <bottom/>
    </border>
    <border>
      <right style="medium">
        <color rgb="FF000000"/>
      </right>
      <top style="medium">
        <color rgb="FF000000"/>
      </top>
    </border>
    <border>
      <left style="medium">
        <color rgb="FF000000"/>
      </left>
      <right/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medium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right/>
      <top/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</border>
    <border>
      <left/>
      <right style="medium">
        <color rgb="FF000000"/>
      </right>
    </border>
    <border>
      <left style="medium">
        <color rgb="FF000000"/>
      </left>
      <right/>
      <top style="thin">
        <color rgb="FF000000"/>
      </top>
      <bottom style="thin">
        <color rgb="FF000000"/>
      </bottom>
    </border>
    <border>
      <left/>
      <right style="medium">
        <color rgb="FF000000"/>
      </right>
      <bottom style="thin">
        <color rgb="FF000000"/>
      </bottom>
    </border>
    <border>
      <left style="medium">
        <color rgb="FF000000"/>
      </left>
      <right/>
      <top style="thin">
        <color rgb="FF000000"/>
      </top>
      <bottom style="medium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left/>
      <right/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bottom/>
    </border>
    <border>
      <left/>
      <right/>
      <top style="thin">
        <color rgb="FF000000"/>
      </top>
      <bottom/>
    </border>
    <border>
      <left style="thin">
        <color rgb="FF000000"/>
      </left>
      <bottom style="thin">
        <color rgb="FF000000"/>
      </bottom>
    </border>
    <border>
      <left style="medium">
        <color rgb="FF000000"/>
      </left>
      <right/>
      <top style="medium">
        <color rgb="FF000000"/>
      </top>
      <bottom style="thin">
        <color rgb="FF000000"/>
      </bottom>
    </border>
    <border>
      <left/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</border>
    <border>
      <left/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/>
      <right/>
      <top/>
      <bottom/>
    </border>
    <border>
      <lef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7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3" fontId="2" numFmtId="0" xfId="0" applyBorder="1" applyFill="1" applyFont="1"/>
    <xf borderId="3" fillId="0" fontId="3" numFmtId="0" xfId="0" applyBorder="1" applyFont="1"/>
    <xf borderId="4" fillId="3" fontId="0" numFmtId="0" xfId="0" applyBorder="1" applyFont="1"/>
    <xf borderId="5" fillId="3" fontId="0" numFmtId="0" xfId="0" applyBorder="1" applyFont="1"/>
    <xf borderId="5" fillId="4" fontId="4" numFmtId="0" xfId="0" applyAlignment="1" applyBorder="1" applyFill="1" applyFont="1">
      <alignment horizontal="center"/>
    </xf>
    <xf borderId="6" fillId="0" fontId="0" numFmtId="0" xfId="0" applyAlignment="1" applyBorder="1" applyFont="1">
      <alignment horizontal="center"/>
    </xf>
    <xf borderId="7" fillId="0" fontId="3" numFmtId="0" xfId="0" applyBorder="1" applyFont="1"/>
    <xf borderId="6" fillId="0" fontId="0" numFmtId="0" xfId="0" applyBorder="1" applyFont="1"/>
    <xf borderId="0" fillId="0" fontId="5" numFmtId="0" xfId="0" applyFont="1"/>
    <xf borderId="5" fillId="0" fontId="4" numFmtId="0" xfId="0" applyAlignment="1" applyBorder="1" applyFont="1">
      <alignment horizontal="center"/>
    </xf>
    <xf borderId="8" fillId="0" fontId="3" numFmtId="0" xfId="0" applyBorder="1" applyFont="1"/>
    <xf borderId="5" fillId="0" fontId="0" numFmtId="0" xfId="0" applyAlignment="1" applyBorder="1" applyFont="1">
      <alignment horizontal="center"/>
    </xf>
    <xf borderId="5" fillId="0" fontId="4" numFmtId="0" xfId="0" applyBorder="1" applyFont="1"/>
    <xf borderId="9" fillId="0" fontId="3" numFmtId="0" xfId="0" applyBorder="1" applyFont="1"/>
    <xf borderId="10" fillId="5" fontId="4" numFmtId="0" xfId="0" applyAlignment="1" applyBorder="1" applyFill="1" applyFont="1">
      <alignment horizontal="center"/>
    </xf>
    <xf borderId="11" fillId="0" fontId="3" numFmtId="0" xfId="0" applyBorder="1" applyFont="1"/>
    <xf borderId="12" fillId="0" fontId="0" numFmtId="0" xfId="0" applyBorder="1" applyFont="1"/>
    <xf borderId="0" fillId="0" fontId="5" numFmtId="0" xfId="0" applyAlignment="1" applyFont="1">
      <alignment horizontal="center"/>
    </xf>
    <xf borderId="13" fillId="6" fontId="4" numFmtId="0" xfId="0" applyAlignment="1" applyBorder="1" applyFill="1" applyFont="1">
      <alignment horizontal="center"/>
    </xf>
    <xf borderId="0" fillId="0" fontId="0" numFmtId="0" xfId="0" applyFont="1"/>
    <xf borderId="14" fillId="0" fontId="0" numFmtId="0" xfId="0" applyBorder="1" applyFont="1"/>
    <xf borderId="15" fillId="0" fontId="4" numFmtId="0" xfId="0" applyBorder="1" applyFont="1"/>
    <xf borderId="5" fillId="7" fontId="0" numFmtId="0" xfId="0" applyBorder="1" applyFill="1" applyFont="1"/>
    <xf borderId="16" fillId="0" fontId="0" numFmtId="0" xfId="0" applyAlignment="1" applyBorder="1" applyFont="1">
      <alignment horizontal="center" vertical="center"/>
    </xf>
    <xf borderId="0" fillId="0" fontId="6" numFmtId="0" xfId="0" applyFont="1"/>
    <xf borderId="17" fillId="8" fontId="4" numFmtId="0" xfId="0" applyBorder="1" applyFill="1" applyFont="1"/>
    <xf borderId="10" fillId="6" fontId="4" numFmtId="0" xfId="0" applyAlignment="1" applyBorder="1" applyFont="1">
      <alignment horizontal="center"/>
    </xf>
    <xf borderId="16" fillId="0" fontId="0" numFmtId="0" xfId="0" applyAlignment="1" applyBorder="1" applyFont="1">
      <alignment horizontal="center"/>
    </xf>
    <xf borderId="18" fillId="0" fontId="4" numFmtId="0" xfId="0" applyBorder="1" applyFont="1"/>
    <xf borderId="14" fillId="0" fontId="4" numFmtId="0" xfId="0" applyAlignment="1" applyBorder="1" applyFont="1">
      <alignment horizontal="center" vertical="center"/>
    </xf>
    <xf borderId="19" fillId="6" fontId="4" numFmtId="0" xfId="0" applyAlignment="1" applyBorder="1" applyFont="1">
      <alignment horizontal="center"/>
    </xf>
    <xf borderId="20" fillId="8" fontId="4" numFmtId="0" xfId="0" applyAlignment="1" applyBorder="1" applyFont="1">
      <alignment horizontal="center" vertical="center"/>
    </xf>
    <xf borderId="21" fillId="0" fontId="4" numFmtId="0" xfId="0" applyBorder="1" applyFont="1"/>
    <xf borderId="22" fillId="9" fontId="0" numFmtId="0" xfId="0" applyBorder="1" applyFill="1" applyFont="1"/>
    <xf borderId="5" fillId="0" fontId="0" numFmtId="0" xfId="0" applyBorder="1" applyFont="1"/>
    <xf borderId="23" fillId="0" fontId="0" numFmtId="0" xfId="0" applyAlignment="1" applyBorder="1" applyFont="1">
      <alignment horizontal="center"/>
    </xf>
    <xf borderId="0" fillId="0" fontId="4" numFmtId="0" xfId="0" applyFont="1"/>
    <xf borderId="24" fillId="0" fontId="3" numFmtId="0" xfId="0" applyBorder="1" applyFont="1"/>
    <xf borderId="25" fillId="0" fontId="3" numFmtId="0" xfId="0" applyBorder="1" applyFont="1"/>
    <xf borderId="26" fillId="9" fontId="0" numFmtId="0" xfId="0" applyBorder="1" applyFont="1"/>
    <xf borderId="14" fillId="0" fontId="0" numFmtId="0" xfId="0" applyAlignment="1" applyBorder="1" applyFont="1">
      <alignment horizontal="center" shrinkToFit="0" vertical="center" wrapText="1"/>
    </xf>
    <xf borderId="13" fillId="9" fontId="0" numFmtId="0" xfId="0" applyBorder="1" applyFont="1"/>
    <xf borderId="27" fillId="0" fontId="3" numFmtId="0" xfId="0" applyBorder="1" applyFont="1"/>
    <xf borderId="28" fillId="9" fontId="0" numFmtId="0" xfId="0" applyBorder="1" applyFont="1"/>
    <xf borderId="29" fillId="0" fontId="0" numFmtId="0" xfId="0" applyAlignment="1" applyBorder="1" applyFont="1">
      <alignment horizontal="center"/>
    </xf>
    <xf borderId="14" fillId="8" fontId="4" numFmtId="0" xfId="0" applyAlignment="1" applyBorder="1" applyFont="1">
      <alignment horizontal="center" vertical="center"/>
    </xf>
    <xf borderId="30" fillId="9" fontId="0" numFmtId="0" xfId="0" applyBorder="1" applyFont="1"/>
    <xf borderId="31" fillId="0" fontId="0" numFmtId="0" xfId="0" applyAlignment="1" applyBorder="1" applyFont="1">
      <alignment horizontal="center" vertical="center"/>
    </xf>
    <xf borderId="32" fillId="0" fontId="3" numFmtId="0" xfId="0" applyBorder="1" applyFont="1"/>
    <xf borderId="33" fillId="9" fontId="0" numFmtId="0" xfId="0" applyBorder="1" applyFont="1"/>
    <xf borderId="5" fillId="0" fontId="0" numFmtId="0" xfId="0" applyAlignment="1" applyBorder="1" applyFont="1">
      <alignment horizontal="center" vertical="center"/>
    </xf>
    <xf borderId="5" fillId="8" fontId="4" numFmtId="0" xfId="0" applyBorder="1" applyFont="1"/>
    <xf borderId="34" fillId="0" fontId="0" numFmtId="0" xfId="0" applyAlignment="1" applyBorder="1" applyFont="1">
      <alignment horizontal="center"/>
    </xf>
    <xf borderId="35" fillId="10" fontId="0" numFmtId="0" xfId="0" applyAlignment="1" applyBorder="1" applyFill="1" applyFont="1">
      <alignment horizontal="center"/>
    </xf>
    <xf borderId="36" fillId="10" fontId="0" numFmtId="0" xfId="0" applyAlignment="1" applyBorder="1" applyFont="1">
      <alignment horizontal="center"/>
    </xf>
    <xf borderId="10" fillId="10" fontId="0" numFmtId="0" xfId="0" applyBorder="1" applyFont="1"/>
    <xf borderId="5" fillId="11" fontId="0" numFmtId="0" xfId="0" applyBorder="1" applyFill="1" applyFont="1"/>
    <xf borderId="0" fillId="0" fontId="0" numFmtId="0" xfId="0" applyAlignment="1" applyFont="1">
      <alignment horizontal="center"/>
    </xf>
    <xf borderId="5" fillId="0" fontId="0" numFmtId="0" xfId="0" applyAlignment="1" applyBorder="1" applyFont="1">
      <alignment horizontal="left"/>
    </xf>
    <xf borderId="37" fillId="0" fontId="0" numFmtId="0" xfId="0" applyAlignment="1" applyBorder="1" applyFont="1">
      <alignment horizontal="center"/>
    </xf>
    <xf borderId="17" fillId="10" fontId="0" numFmtId="0" xfId="0" applyAlignment="1" applyBorder="1" applyFont="1">
      <alignment horizontal="center"/>
    </xf>
    <xf borderId="38" fillId="10" fontId="0" numFmtId="0" xfId="0" applyAlignment="1" applyBorder="1" applyFont="1">
      <alignment horizontal="center"/>
    </xf>
    <xf borderId="17" fillId="10" fontId="0" numFmtId="0" xfId="0" applyBorder="1" applyFont="1"/>
    <xf borderId="39" fillId="11" fontId="0" numFmtId="0" xfId="0" applyBorder="1" applyFont="1"/>
    <xf borderId="34" fillId="0" fontId="0" numFmtId="17" xfId="0" applyBorder="1" applyFont="1" applyNumberFormat="1"/>
    <xf borderId="40" fillId="0" fontId="0" numFmtId="0" xfId="0" applyAlignment="1" applyBorder="1" applyFont="1">
      <alignment horizontal="center"/>
    </xf>
    <xf borderId="23" fillId="0" fontId="0" numFmtId="0" xfId="0" applyBorder="1" applyFont="1"/>
    <xf borderId="41" fillId="11" fontId="0" numFmtId="0" xfId="0" applyBorder="1" applyFont="1"/>
    <xf borderId="42" fillId="12" fontId="0" numFmtId="0" xfId="0" applyAlignment="1" applyBorder="1" applyFill="1" applyFont="1">
      <alignment horizontal="center"/>
    </xf>
    <xf borderId="6" fillId="0" fontId="3" numFmtId="0" xfId="0" applyBorder="1" applyFont="1"/>
    <xf borderId="4" fillId="13" fontId="0" numFmtId="0" xfId="0" applyBorder="1" applyFill="1" applyFont="1"/>
    <xf borderId="5" fillId="13" fontId="0" numFmtId="0" xfId="0" applyBorder="1" applyFont="1"/>
    <xf borderId="17" fillId="12" fontId="4" numFmtId="0" xfId="0" applyAlignment="1" applyBorder="1" applyFont="1">
      <alignment horizontal="left"/>
    </xf>
    <xf borderId="4" fillId="12" fontId="0" numFmtId="0" xfId="0" applyAlignment="1" applyBorder="1" applyFont="1">
      <alignment horizontal="center"/>
    </xf>
    <xf borderId="5" fillId="13" fontId="0" numFmtId="0" xfId="0" applyAlignment="1" applyBorder="1" applyFont="1">
      <alignment horizontal="left"/>
    </xf>
    <xf borderId="5" fillId="13" fontId="0" numFmtId="0" xfId="0" applyAlignment="1" applyBorder="1" applyFont="1">
      <alignment horizontal="right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0</xdr:col>
      <xdr:colOff>0</xdr:colOff>
      <xdr:row>7</xdr:row>
      <xdr:rowOff>57150</xdr:rowOff>
    </xdr:from>
    <xdr:ext cx="11487150" cy="47625"/>
    <xdr:grpSp>
      <xdr:nvGrpSpPr>
        <xdr:cNvPr id="2" name="Shape 2"/>
        <xdr:cNvGrpSpPr/>
      </xdr:nvGrpSpPr>
      <xdr:grpSpPr>
        <a:xfrm>
          <a:off x="0" y="3756188"/>
          <a:ext cx="10692000" cy="47625"/>
          <a:chOff x="0" y="3756188"/>
          <a:chExt cx="10692000" cy="47625"/>
        </a:xfrm>
      </xdr:grpSpPr>
      <xdr:cxnSp>
        <xdr:nvCxnSpPr>
          <xdr:cNvPr id="3" name="Shape 3"/>
          <xdr:cNvCxnSpPr/>
        </xdr:nvCxnSpPr>
        <xdr:spPr>
          <a:xfrm flipH="1" rot="10800000">
            <a:off x="0" y="3756188"/>
            <a:ext cx="10692000" cy="47625"/>
          </a:xfrm>
          <a:prstGeom prst="straightConnector1">
            <a:avLst/>
          </a:prstGeom>
          <a:noFill/>
          <a:ln cap="flat" cmpd="sng" w="9525">
            <a:solidFill>
              <a:schemeClr val="accent1"/>
            </a:solidFill>
            <a:prstDash val="solid"/>
            <a:miter lim="800000"/>
            <a:headEnd len="sm" w="sm" type="none"/>
            <a:tailEnd len="sm" w="sm" type="none"/>
          </a:ln>
        </xdr:spPr>
      </xdr:cxnSp>
    </xdr:grpSp>
    <xdr:clientData fLocksWithSheet="0"/>
  </xdr:oneCellAnchor>
  <xdr:oneCellAnchor>
    <xdr:from>
      <xdr:col>2</xdr:col>
      <xdr:colOff>228600</xdr:colOff>
      <xdr:row>3</xdr:row>
      <xdr:rowOff>0</xdr:rowOff>
    </xdr:from>
    <xdr:ext cx="523875" cy="685800"/>
    <xdr:sp>
      <xdr:nvSpPr>
        <xdr:cNvPr id="4" name="Shape 4"/>
        <xdr:cNvSpPr/>
      </xdr:nvSpPr>
      <xdr:spPr>
        <a:xfrm>
          <a:off x="5084063" y="3437100"/>
          <a:ext cx="523875" cy="685800"/>
        </a:xfrm>
        <a:prstGeom prst="rightBrace">
          <a:avLst>
            <a:gd fmla="val 8333" name="adj1"/>
            <a:gd fmla="val 50000" name="adj2"/>
          </a:avLst>
        </a:prstGeom>
        <a:noFill/>
        <a:ln cap="flat" cmpd="sng" w="9525">
          <a:solidFill>
            <a:schemeClr val="accent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t" bIns="45700" lIns="91425" spcFirstLastPara="1" rIns="91425" wrap="square" tIns="45700">
          <a:noAutofit/>
        </a:bodyPr>
        <a:lstStyle/>
        <a:p>
          <a:pPr indent="0" lvl="0" marL="0" rtl="0" algn="l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100"/>
        </a:p>
      </xdr:txBody>
    </xdr:sp>
    <xdr:clientData fLocksWithSheet="0"/>
  </xdr:oneCellAnchor>
  <xdr:oneCellAnchor>
    <xdr:from>
      <xdr:col>2</xdr:col>
      <xdr:colOff>85725</xdr:colOff>
      <xdr:row>14</xdr:row>
      <xdr:rowOff>9525</xdr:rowOff>
    </xdr:from>
    <xdr:ext cx="523875" cy="1562100"/>
    <xdr:sp>
      <xdr:nvSpPr>
        <xdr:cNvPr id="5" name="Shape 5"/>
        <xdr:cNvSpPr/>
      </xdr:nvSpPr>
      <xdr:spPr>
        <a:xfrm>
          <a:off x="5084063" y="2998950"/>
          <a:ext cx="523875" cy="1562100"/>
        </a:xfrm>
        <a:prstGeom prst="rightBrace">
          <a:avLst>
            <a:gd fmla="val 8333" name="adj1"/>
            <a:gd fmla="val 50000" name="adj2"/>
          </a:avLst>
        </a:prstGeom>
        <a:noFill/>
        <a:ln cap="flat" cmpd="sng" w="9525">
          <a:solidFill>
            <a:schemeClr val="accent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t" bIns="45700" lIns="91425" spcFirstLastPara="1" rIns="91425" wrap="square" tIns="45700">
          <a:noAutofit/>
        </a:bodyPr>
        <a:lstStyle/>
        <a:p>
          <a:pPr indent="0" lvl="0" marL="0" rtl="0" algn="l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100"/>
        </a:p>
      </xdr:txBody>
    </xdr:sp>
    <xdr:clientData fLocksWithSheet="0"/>
  </xdr:oneCellAnchor>
</xdr:wsDr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6.57"/>
    <col customWidth="1" min="2" max="2" width="26.86"/>
    <col customWidth="1" min="3" max="3" width="28.71"/>
    <col customWidth="1" min="4" max="4" width="41.71"/>
    <col customWidth="1" min="5" max="6" width="34.71"/>
    <col customWidth="1" min="7" max="7" width="25.86"/>
    <col customWidth="1" min="8" max="8" width="34.57"/>
    <col customWidth="1" min="9" max="24" width="10.71"/>
  </cols>
  <sheetData>
    <row r="1">
      <c r="A1" s="1" t="s">
        <v>0</v>
      </c>
      <c r="B1" s="3"/>
      <c r="C1" s="3"/>
      <c r="D1" s="3"/>
      <c r="E1" s="3"/>
      <c r="F1" s="8"/>
      <c r="G1" s="10"/>
      <c r="H1" s="10"/>
    </row>
    <row r="2">
      <c r="A2" s="12"/>
      <c r="B2" s="15"/>
      <c r="C2" s="15"/>
      <c r="D2" s="15"/>
      <c r="E2" s="15"/>
      <c r="F2" s="17"/>
      <c r="G2" s="19"/>
      <c r="H2" s="19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</row>
    <row r="3">
      <c r="B3" s="22"/>
      <c r="C3" s="24" t="s">
        <v>13</v>
      </c>
      <c r="D3" s="24" t="s">
        <v>15</v>
      </c>
      <c r="E3" s="25"/>
    </row>
    <row r="4">
      <c r="A4" s="27"/>
      <c r="B4" s="27" t="s">
        <v>17</v>
      </c>
      <c r="C4" s="29">
        <v>0.2</v>
      </c>
      <c r="D4" s="31">
        <v>2.0</v>
      </c>
      <c r="E4" s="25"/>
      <c r="G4" s="21"/>
      <c r="H4" s="21"/>
    </row>
    <row r="5">
      <c r="A5" s="33" t="s">
        <v>19</v>
      </c>
      <c r="B5" s="35" t="s">
        <v>20</v>
      </c>
      <c r="C5" s="37">
        <v>0.3</v>
      </c>
      <c r="D5" s="39"/>
      <c r="E5" s="25"/>
      <c r="G5" s="21"/>
      <c r="H5" s="21"/>
    </row>
    <row r="6">
      <c r="A6" s="40"/>
      <c r="B6" s="41" t="s">
        <v>22</v>
      </c>
      <c r="C6" s="42">
        <v>0.4</v>
      </c>
      <c r="D6" s="39"/>
      <c r="E6" s="25"/>
      <c r="G6" s="21"/>
      <c r="H6" s="21"/>
    </row>
    <row r="7">
      <c r="A7" s="40"/>
      <c r="B7" s="41" t="s">
        <v>21</v>
      </c>
      <c r="C7" s="42">
        <v>0.5</v>
      </c>
      <c r="D7" s="39"/>
      <c r="E7" s="25"/>
      <c r="G7" s="21"/>
      <c r="H7" s="21"/>
    </row>
    <row r="8">
      <c r="A8" s="40"/>
      <c r="B8" s="43" t="s">
        <v>25</v>
      </c>
      <c r="C8" s="42">
        <v>0.6</v>
      </c>
      <c r="D8" s="39"/>
      <c r="E8" s="25"/>
      <c r="G8" s="21"/>
      <c r="H8" s="21"/>
    </row>
    <row r="9">
      <c r="A9" s="44"/>
      <c r="B9" s="45" t="s">
        <v>8</v>
      </c>
      <c r="C9" s="46">
        <v>0.7</v>
      </c>
      <c r="D9" s="39"/>
      <c r="E9" s="25"/>
      <c r="G9" s="21"/>
      <c r="H9" s="21"/>
    </row>
    <row r="10">
      <c r="A10" s="47" t="s">
        <v>26</v>
      </c>
      <c r="B10" s="48" t="s">
        <v>27</v>
      </c>
      <c r="C10" s="49">
        <v>0.8</v>
      </c>
      <c r="D10" s="39"/>
      <c r="E10" s="25"/>
      <c r="G10" s="21"/>
      <c r="H10" s="21"/>
    </row>
    <row r="11">
      <c r="A11" s="50"/>
      <c r="B11" s="51" t="s">
        <v>28</v>
      </c>
      <c r="C11" s="52">
        <v>0.9</v>
      </c>
      <c r="D11" s="39"/>
      <c r="E11" s="25"/>
      <c r="G11" s="21"/>
      <c r="H11" s="21"/>
    </row>
    <row r="12">
      <c r="A12" s="53"/>
      <c r="B12" s="53" t="s">
        <v>29</v>
      </c>
      <c r="C12" s="54">
        <v>0.8</v>
      </c>
      <c r="D12" s="39"/>
      <c r="E12" s="25"/>
      <c r="G12" s="21"/>
      <c r="H12" s="21"/>
    </row>
    <row r="13">
      <c r="H13" s="21"/>
    </row>
    <row r="14">
      <c r="A14" s="55" t="s">
        <v>30</v>
      </c>
      <c r="B14" s="56"/>
      <c r="C14" s="57" t="s">
        <v>31</v>
      </c>
      <c r="H14" s="21"/>
    </row>
    <row r="15">
      <c r="A15" s="58" t="s">
        <v>32</v>
      </c>
      <c r="B15" s="36" t="s">
        <v>9</v>
      </c>
      <c r="C15" s="37">
        <v>5.0</v>
      </c>
      <c r="H15" s="59"/>
    </row>
    <row r="16">
      <c r="A16" s="58" t="s">
        <v>33</v>
      </c>
      <c r="B16" s="36" t="s">
        <v>34</v>
      </c>
      <c r="C16" s="37">
        <v>3.0</v>
      </c>
      <c r="H16" s="21"/>
    </row>
    <row r="17">
      <c r="A17" s="58" t="s">
        <v>35</v>
      </c>
      <c r="B17" s="36" t="s">
        <v>36</v>
      </c>
      <c r="C17" s="37">
        <v>2.0</v>
      </c>
      <c r="H17" s="21"/>
    </row>
    <row r="18">
      <c r="A18" s="58" t="s">
        <v>37</v>
      </c>
      <c r="B18" s="36" t="s">
        <v>38</v>
      </c>
      <c r="C18" s="37">
        <v>1.0</v>
      </c>
      <c r="H18" s="21"/>
    </row>
    <row r="19">
      <c r="A19" s="58" t="s">
        <v>39</v>
      </c>
      <c r="B19" s="60" t="s">
        <v>40</v>
      </c>
      <c r="C19" s="61">
        <v>0.5</v>
      </c>
      <c r="H19" s="21"/>
    </row>
    <row r="20">
      <c r="A20" s="62" t="s">
        <v>41</v>
      </c>
      <c r="B20" s="63"/>
      <c r="C20" s="64" t="s">
        <v>42</v>
      </c>
      <c r="H20" s="21"/>
    </row>
    <row r="21" ht="15.75" customHeight="1">
      <c r="A21" s="65" t="s">
        <v>43</v>
      </c>
      <c r="B21" s="66" t="s">
        <v>10</v>
      </c>
      <c r="C21" s="67">
        <v>10.0</v>
      </c>
      <c r="H21" s="59"/>
    </row>
    <row r="22" ht="15.75" customHeight="1">
      <c r="A22" s="58" t="s">
        <v>44</v>
      </c>
      <c r="B22" s="68" t="s">
        <v>38</v>
      </c>
      <c r="C22" s="13">
        <v>8.0</v>
      </c>
    </row>
    <row r="23" ht="15.75" customHeight="1">
      <c r="A23" s="58" t="s">
        <v>45</v>
      </c>
      <c r="B23" s="68" t="s">
        <v>46</v>
      </c>
      <c r="C23" s="13">
        <v>6.0</v>
      </c>
    </row>
    <row r="24" ht="15.75" customHeight="1">
      <c r="A24" s="58" t="s">
        <v>47</v>
      </c>
      <c r="B24" s="68" t="s">
        <v>48</v>
      </c>
      <c r="C24" s="13">
        <v>4.0</v>
      </c>
    </row>
    <row r="25" ht="15.75" customHeight="1">
      <c r="A25" s="69" t="s">
        <v>49</v>
      </c>
      <c r="B25" s="68" t="s">
        <v>50</v>
      </c>
      <c r="C25" s="13">
        <v>2.0</v>
      </c>
    </row>
    <row r="26" ht="15.75" customHeight="1">
      <c r="B26" s="21"/>
    </row>
    <row r="27" ht="15.75" customHeight="1">
      <c r="A27" s="70" t="s">
        <v>51</v>
      </c>
      <c r="B27" s="71"/>
    </row>
    <row r="28" ht="15.75" customHeight="1">
      <c r="A28" s="72" t="s">
        <v>52</v>
      </c>
      <c r="B28" s="72">
        <v>0.0</v>
      </c>
      <c r="C28" s="21"/>
    </row>
    <row r="29" ht="15.75" customHeight="1">
      <c r="A29" s="73" t="s">
        <v>53</v>
      </c>
      <c r="B29" s="73">
        <f>VLOOKUP(userchoiceenablement,B21:C25,2,0)</f>
        <v>10</v>
      </c>
      <c r="C29" s="21"/>
    </row>
    <row r="30" ht="15.75" customHeight="1">
      <c r="A30" s="73" t="s">
        <v>54</v>
      </c>
      <c r="B30" s="73">
        <f>VLOOKUP(userchoiceactivation,activationtab,2,0)</f>
        <v>5</v>
      </c>
    </row>
    <row r="31" ht="15.75" customHeight="1">
      <c r="A31" s="73" t="s">
        <v>55</v>
      </c>
      <c r="B31" s="73">
        <f>VLOOKUP(userchoicecountrydata,Sentdatatab,2,0)</f>
        <v>0.7</v>
      </c>
    </row>
    <row r="32" ht="15.75" customHeight="1">
      <c r="A32" s="74" t="s">
        <v>56</v>
      </c>
      <c r="B32" s="75"/>
      <c r="C32" s="75"/>
      <c r="D32" s="21"/>
    </row>
    <row r="33" ht="15.75" customHeight="1">
      <c r="A33" s="76" t="s">
        <v>13</v>
      </c>
      <c r="B33" s="77">
        <v>40.0</v>
      </c>
      <c r="C33" s="73">
        <f>SUM(NumberofSimcard*D4)</f>
        <v>40</v>
      </c>
    </row>
    <row r="34" ht="15.75" customHeight="1">
      <c r="A34" s="73" t="s">
        <v>57</v>
      </c>
      <c r="B34" s="73">
        <f>SUM(Numberofmodem*(userchoiceActivationprice+userchoiceAirvantageprice+(userchoicequantitydata*userchoicesentMBprice)))</f>
        <v>66</v>
      </c>
    </row>
    <row r="35" ht="15.75" customHeight="1">
      <c r="A35" s="58" t="s">
        <v>58</v>
      </c>
      <c r="B35" s="58">
        <f>SUM(variablemonthsum*12)</f>
        <v>792</v>
      </c>
      <c r="C35" s="21"/>
    </row>
    <row r="36" ht="15.75" customHeight="1">
      <c r="A36" s="58" t="s">
        <v>59</v>
      </c>
      <c r="B36" s="58">
        <f>SUM(variableannualsum+fixedannual)</f>
        <v>832</v>
      </c>
    </row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5">
    <mergeCell ref="A1:F2"/>
    <mergeCell ref="A5:A9"/>
    <mergeCell ref="D4:D12"/>
    <mergeCell ref="A10:A11"/>
    <mergeCell ref="A27:B27"/>
  </mergeCells>
  <printOptions/>
  <pageMargins bottom="0.75" footer="0.0" header="0.0" left="0.7" right="0.7" top="0.75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/>
  </sheetPr>
  <sheetViews>
    <sheetView workbookViewId="0"/>
  </sheetViews>
  <sheetFormatPr customHeight="1" defaultColWidth="14.43" defaultRowHeight="15.0"/>
  <cols>
    <col customWidth="1" min="1" max="3" width="38.86"/>
    <col customWidth="1" min="4" max="4" width="36.0"/>
    <col customWidth="1" min="5" max="5" width="33.43"/>
    <col customWidth="1" min="6" max="6" width="40.86"/>
    <col customWidth="1" min="7" max="7" width="42.29"/>
  </cols>
  <sheetData>
    <row r="1" ht="15.0" customHeight="1">
      <c r="A1" s="2" t="s">
        <v>1</v>
      </c>
      <c r="B1" s="4" t="s">
        <v>2</v>
      </c>
      <c r="C1" s="4" t="s">
        <v>3</v>
      </c>
      <c r="D1" s="5" t="s">
        <v>4</v>
      </c>
      <c r="E1" s="5" t="s">
        <v>5</v>
      </c>
      <c r="F1" s="5" t="s">
        <v>6</v>
      </c>
      <c r="G1" s="5" t="s">
        <v>7</v>
      </c>
    </row>
    <row r="2">
      <c r="A2" s="6">
        <v>1.0</v>
      </c>
      <c r="B2" s="7">
        <v>3.0</v>
      </c>
      <c r="C2" s="9" t="s">
        <v>8</v>
      </c>
      <c r="D2" s="11">
        <v>10.0</v>
      </c>
      <c r="E2" s="13">
        <v>20.0</v>
      </c>
      <c r="F2" s="14" t="s">
        <v>9</v>
      </c>
      <c r="G2" s="14" t="s">
        <v>10</v>
      </c>
    </row>
    <row r="3" ht="15.0" customHeight="1"/>
    <row r="4" ht="15.0" customHeight="1">
      <c r="A4" s="16" t="s">
        <v>11</v>
      </c>
      <c r="B4" s="18"/>
    </row>
    <row r="5" ht="15.0" customHeight="1">
      <c r="A5" s="20" t="s">
        <v>12</v>
      </c>
      <c r="B5" s="23">
        <f>variablemonthsum</f>
        <v>66</v>
      </c>
      <c r="C5" s="26" t="s">
        <v>14</v>
      </c>
    </row>
    <row r="6" ht="15.0" customHeight="1">
      <c r="A6" s="28" t="s">
        <v>16</v>
      </c>
      <c r="B6" s="30">
        <f>variableannualsum</f>
        <v>792</v>
      </c>
    </row>
    <row r="7" ht="15.0" customHeight="1">
      <c r="A7" s="32" t="s">
        <v>18</v>
      </c>
      <c r="B7" s="34">
        <f>fixedannual</f>
        <v>40</v>
      </c>
    </row>
    <row r="9" ht="15.0" customHeight="1">
      <c r="A9" s="2" t="s">
        <v>1</v>
      </c>
      <c r="B9" s="4" t="s">
        <v>2</v>
      </c>
      <c r="C9" s="4" t="s">
        <v>3</v>
      </c>
      <c r="D9" s="5" t="s">
        <v>4</v>
      </c>
      <c r="E9" s="5" t="s">
        <v>5</v>
      </c>
      <c r="F9" s="5" t="s">
        <v>6</v>
      </c>
      <c r="G9" s="5" t="s">
        <v>7</v>
      </c>
    </row>
    <row r="10" ht="15.0" customHeight="1">
      <c r="A10" s="6">
        <v>2.0</v>
      </c>
      <c r="B10" s="7">
        <v>3.0</v>
      </c>
      <c r="C10" s="9" t="s">
        <v>8</v>
      </c>
      <c r="D10" s="11">
        <v>1.5</v>
      </c>
      <c r="E10" s="36">
        <v>20.0</v>
      </c>
      <c r="F10" s="14" t="s">
        <v>9</v>
      </c>
      <c r="G10" s="14" t="s">
        <v>10</v>
      </c>
    </row>
    <row r="11" ht="15.0" customHeight="1">
      <c r="A11" s="38"/>
      <c r="B11" s="4" t="s">
        <v>2</v>
      </c>
      <c r="C11" s="4" t="s">
        <v>3</v>
      </c>
      <c r="D11" s="5" t="s">
        <v>4</v>
      </c>
      <c r="E11" s="5" t="s">
        <v>5</v>
      </c>
      <c r="F11" s="5" t="s">
        <v>6</v>
      </c>
      <c r="G11" s="5" t="s">
        <v>7</v>
      </c>
    </row>
    <row r="12" ht="15.0" customHeight="1">
      <c r="A12" s="26"/>
      <c r="B12" s="13">
        <v>2.0</v>
      </c>
      <c r="C12" s="9" t="s">
        <v>21</v>
      </c>
      <c r="D12" s="11">
        <v>10.0</v>
      </c>
      <c r="E12" s="36">
        <v>20.0</v>
      </c>
      <c r="F12" s="14" t="s">
        <v>9</v>
      </c>
      <c r="G12" s="14" t="s">
        <v>10</v>
      </c>
    </row>
    <row r="14" ht="15.0" customHeight="1"/>
    <row r="15" ht="15.0" customHeight="1">
      <c r="A15" s="16" t="s">
        <v>11</v>
      </c>
      <c r="B15" s="18"/>
    </row>
    <row r="16" ht="15.0" customHeight="1">
      <c r="A16" s="20" t="s">
        <v>12</v>
      </c>
      <c r="B16" s="23">
        <f>variablemonthsum</f>
        <v>66</v>
      </c>
    </row>
    <row r="17" ht="15.0" customHeight="1">
      <c r="A17" s="28" t="s">
        <v>16</v>
      </c>
      <c r="B17" s="30">
        <f>variableannualsum</f>
        <v>792</v>
      </c>
    </row>
    <row r="18" ht="15.0" customHeight="1">
      <c r="A18" s="32" t="s">
        <v>18</v>
      </c>
      <c r="B18" s="34">
        <f>fixedannual</f>
        <v>40</v>
      </c>
      <c r="C18" s="21" t="s">
        <v>23</v>
      </c>
    </row>
    <row r="19" ht="15.0" customHeight="1">
      <c r="A19" s="16" t="s">
        <v>24</v>
      </c>
      <c r="B19" s="18"/>
    </row>
    <row r="20" ht="15.0" customHeight="1">
      <c r="A20" s="20" t="s">
        <v>12</v>
      </c>
      <c r="B20" s="23">
        <f>variablemonthsum</f>
        <v>66</v>
      </c>
    </row>
    <row r="21" ht="15.0" customHeight="1">
      <c r="A21" s="28" t="s">
        <v>16</v>
      </c>
      <c r="B21" s="30">
        <f>variableannualsum</f>
        <v>792</v>
      </c>
    </row>
    <row r="22" ht="15.0" customHeight="1">
      <c r="A22" s="32" t="s">
        <v>18</v>
      </c>
      <c r="B22" s="34">
        <f>fixedannual</f>
        <v>40</v>
      </c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F2 F10 F12">
      <formula1>MaintenanceSimList</formula1>
    </dataValidation>
    <dataValidation type="list" allowBlank="1" showErrorMessage="1" sqref="G2 G10 G12">
      <formula1>airvantageList</formula1>
    </dataValidation>
    <dataValidation type="list" allowBlank="1" showErrorMessage="1" sqref="C2 C10 C12">
      <formula1>countrylist</formula1>
    </dataValidation>
  </dataValidations>
  <printOptions/>
  <pageMargins bottom="0.75" footer="0.0" header="0.0" left="0.7" right="0.7" top="0.75"/>
  <pageSetup paperSize="9" orientation="portrait"/>
  <drawing r:id="rId1"/>
</worksheet>
</file>